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lee2022\manus\discrim paradox\"/>
    </mc:Choice>
  </mc:AlternateContent>
  <xr:revisionPtr revIDLastSave="0" documentId="13_ncr:1_{A33C4F50-4D56-415A-BC1D-6A91E8D392D3}" xr6:coauthVersionLast="47" xr6:coauthVersionMax="47" xr10:uidLastSave="{00000000-0000-0000-0000-000000000000}"/>
  <bookViews>
    <workbookView xWindow="85" yWindow="2335" windowWidth="5760" windowHeight="3600" xr2:uid="{8B74761F-C374-4536-8651-4FC76730E95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9" i="1" l="1"/>
  <c r="G58" i="1"/>
  <c r="T39" i="1"/>
  <c r="T38" i="1"/>
  <c r="N39" i="1"/>
  <c r="N38" i="1"/>
  <c r="F39" i="1"/>
  <c r="F38" i="1"/>
  <c r="G49" i="1"/>
  <c r="F49" i="1"/>
  <c r="G54" i="1" s="1"/>
  <c r="G55" i="1" s="1"/>
  <c r="G56" i="1" s="1"/>
  <c r="G47" i="1"/>
  <c r="G48" i="1" s="1"/>
  <c r="G51" i="1" s="1"/>
  <c r="G52" i="1" s="1"/>
  <c r="F47" i="1"/>
  <c r="F48" i="1" s="1"/>
  <c r="F51" i="1" s="1"/>
  <c r="F52" i="1" s="1"/>
  <c r="G46" i="1"/>
  <c r="F46" i="1"/>
  <c r="F50" i="1" l="1"/>
  <c r="G50" i="1"/>
  <c r="T28" i="1"/>
  <c r="S28" i="1"/>
  <c r="T26" i="1"/>
  <c r="T27" i="1" s="1"/>
  <c r="T31" i="1" s="1"/>
  <c r="T32" i="1" s="1"/>
  <c r="S26" i="1"/>
  <c r="S27" i="1" s="1"/>
  <c r="S31" i="1" s="1"/>
  <c r="S32" i="1" s="1"/>
  <c r="T25" i="1"/>
  <c r="S25" i="1"/>
  <c r="N28" i="1"/>
  <c r="M28" i="1"/>
  <c r="N26" i="1"/>
  <c r="N27" i="1" s="1"/>
  <c r="N31" i="1" s="1"/>
  <c r="N32" i="1" s="1"/>
  <c r="M26" i="1"/>
  <c r="M27" i="1" s="1"/>
  <c r="M31" i="1" s="1"/>
  <c r="M32" i="1" s="1"/>
  <c r="N25" i="1"/>
  <c r="M25" i="1"/>
  <c r="T10" i="1"/>
  <c r="S10" i="1"/>
  <c r="T8" i="1"/>
  <c r="T9" i="1" s="1"/>
  <c r="T12" i="1" s="1"/>
  <c r="T13" i="1" s="1"/>
  <c r="S8" i="1"/>
  <c r="S9" i="1" s="1"/>
  <c r="S12" i="1" s="1"/>
  <c r="T7" i="1"/>
  <c r="S7" i="1"/>
  <c r="M10" i="1"/>
  <c r="L10" i="1"/>
  <c r="M8" i="1"/>
  <c r="M9" i="1" s="1"/>
  <c r="M12" i="1" s="1"/>
  <c r="M13" i="1" s="1"/>
  <c r="L8" i="1"/>
  <c r="L9" i="1" s="1"/>
  <c r="L12" i="1" s="1"/>
  <c r="M7" i="1"/>
  <c r="L7" i="1"/>
  <c r="F10" i="1"/>
  <c r="E10" i="1"/>
  <c r="F8" i="1"/>
  <c r="F9" i="1" s="1"/>
  <c r="F12" i="1" s="1"/>
  <c r="F13" i="1" s="1"/>
  <c r="E8" i="1"/>
  <c r="E9" i="1" s="1"/>
  <c r="E12" i="1" s="1"/>
  <c r="F7" i="1"/>
  <c r="E7" i="1"/>
  <c r="F26" i="1"/>
  <c r="F27" i="1" s="1"/>
  <c r="E26" i="1"/>
  <c r="E25" i="1"/>
  <c r="F25" i="1"/>
  <c r="F28" i="1"/>
  <c r="E28" i="1"/>
  <c r="E13" i="1" l="1"/>
  <c r="F19" i="1"/>
  <c r="S13" i="1"/>
  <c r="T19" i="1"/>
  <c r="L13" i="1"/>
  <c r="M19" i="1"/>
  <c r="E27" i="1"/>
  <c r="E31" i="1" s="1"/>
  <c r="E32" i="1" s="1"/>
  <c r="S29" i="1"/>
  <c r="T29" i="1"/>
  <c r="T34" i="1"/>
  <c r="T35" i="1" s="1"/>
  <c r="T36" i="1" s="1"/>
  <c r="M29" i="1"/>
  <c r="N29" i="1"/>
  <c r="N34" i="1"/>
  <c r="N35" i="1" s="1"/>
  <c r="N36" i="1" s="1"/>
  <c r="S11" i="1"/>
  <c r="T11" i="1"/>
  <c r="T15" i="1"/>
  <c r="T16" i="1" s="1"/>
  <c r="L11" i="1"/>
  <c r="M11" i="1"/>
  <c r="M15" i="1"/>
  <c r="M16" i="1" s="1"/>
  <c r="E11" i="1"/>
  <c r="F11" i="1"/>
  <c r="F15" i="1"/>
  <c r="F16" i="1" s="1"/>
  <c r="F31" i="1"/>
  <c r="F32" i="1" s="1"/>
  <c r="E29" i="1"/>
  <c r="F29" i="1"/>
  <c r="F34" i="1"/>
  <c r="F35" i="1" s="1"/>
  <c r="F36" i="1" s="1"/>
  <c r="T17" i="1" l="1"/>
  <c r="T20" i="1"/>
  <c r="M17" i="1"/>
  <c r="M20" i="1"/>
  <c r="F17" i="1"/>
  <c r="F20" i="1"/>
</calcChain>
</file>

<file path=xl/sharedStrings.xml><?xml version="1.0" encoding="utf-8"?>
<sst xmlns="http://schemas.openxmlformats.org/spreadsheetml/2006/main" count="118" uniqueCount="25">
  <si>
    <t>White</t>
  </si>
  <si>
    <t>Black</t>
  </si>
  <si>
    <t>callbacks</t>
  </si>
  <si>
    <t>rate of callbacks</t>
  </si>
  <si>
    <t>Q discrim rate</t>
  </si>
  <si>
    <t>Total callbacks</t>
  </si>
  <si>
    <t>Online Supplement (Proposed).</t>
  </si>
  <si>
    <t>Calculations for Table 1, Jussim, The Discrimination Paradox</t>
  </si>
  <si>
    <t>Applicants</t>
  </si>
  <si>
    <t>Callbacks if no discrim, zero sum</t>
  </si>
  <si>
    <t>Q=Quillian et al (2017)</t>
  </si>
  <si>
    <t>See text for explanation of zero sum and unlimited</t>
  </si>
  <si>
    <t>Callbacks assuming White=fair (unlimited)</t>
  </si>
  <si>
    <t>Note: The first example, upper left, is explained in detail at the bottom of this spreadsheet</t>
  </si>
  <si>
    <t>First example, with explanation:</t>
  </si>
  <si>
    <t>White &amp; Black propotion of applicants</t>
  </si>
  <si>
    <t>experiences of discrimination</t>
  </si>
  <si>
    <t>experiences of discrim rate, zero sum</t>
  </si>
  <si>
    <t>experiences of discrimination rate, White=fair (unlimited)</t>
  </si>
  <si>
    <t>experiences of discrimination, zero sum</t>
  </si>
  <si>
    <t xml:space="preserve">anti-Black experiences of discrimination </t>
  </si>
  <si>
    <t>Callbacks if no discrimination, zero sum</t>
  </si>
  <si>
    <t>anti-Black discrimination acts, White=fair (unlimited)</t>
  </si>
  <si>
    <t>experiences of discrimination, zero sum, Black applicants only</t>
  </si>
  <si>
    <t>experiences of discrimination, unlimited, Black applicants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</si>
</sst>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 x14ac:knownFonts="1">
    <font>
      <sz val="11"/>
      <color theme="1"/>
      <name val="Aptos Narrow"/>
      <family val="2"/>
      <scheme val="minor"/>
    </font>
    <font>
      <sz val="11"/>
      <color rgb="FFFF0000"/>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10" fontId="0" fillId="0" borderId="0" xfId="0" applyNumberFormat="1"/>
    <xf numFmtId="0" fontId="0" fillId="0" borderId="0" xfId="0" quotePrefix="1" applyAlignment="1">
      <alignment horizontal="right"/>
    </xf>
    <xf numFmtId="164" fontId="0" fillId="0" borderId="0" xfId="0" applyNumberFormat="1"/>
    <xf numFmtId="0" fontId="1" fillId="0" borderId="0" xfId="0" applyFont="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16</xdr:col>
      <xdr:colOff>15875</xdr:colOff>
      <xdr:row>4</xdr:row>
      <xdr:rowOff>15875</xdr:rowOff>
    </xdr:from>
    <xdr:ext cx="184731" cy="264560"/>
    <xdr:sp macro="" textlink="">
      <xdr:nvSpPr>
        <xdr:cNvPr id="2" name="TextBox 1">
          <a:extLst>
            <a:ext uri="{FF2B5EF4-FFF2-40B4-BE49-F238E27FC236}">
              <a16:creationId xmlns:a16="http://schemas.microsoft.com/office/drawing/2014/main" id="{8393B2CF-1033-1969-2DBE-3C570DC9BD9C}"/>
            </a:ext>
          </a:extLst>
        </xdr:cNvPr>
        <xdr:cNvSpPr txBox="1"/>
      </xdr:nvSpPr>
      <xdr:spPr>
        <a:xfrm>
          <a:off x="8326438" y="575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0</xdr:col>
      <xdr:colOff>123825</xdr:colOff>
      <xdr:row>3</xdr:row>
      <xdr:rowOff>123824</xdr:rowOff>
    </xdr:from>
    <xdr:to>
      <xdr:col>3</xdr:col>
      <xdr:colOff>359834</xdr:colOff>
      <xdr:row>14</xdr:row>
      <xdr:rowOff>84138</xdr:rowOff>
    </xdr:to>
    <xdr:sp macro="" textlink="">
      <xdr:nvSpPr>
        <xdr:cNvPr id="3" name="TextBox 2">
          <a:extLst>
            <a:ext uri="{FF2B5EF4-FFF2-40B4-BE49-F238E27FC236}">
              <a16:creationId xmlns:a16="http://schemas.microsoft.com/office/drawing/2014/main" id="{70771FF9-8160-4F85-3707-4F974447BF31}"/>
            </a:ext>
          </a:extLst>
        </xdr:cNvPr>
        <xdr:cNvSpPr txBox="1"/>
      </xdr:nvSpPr>
      <xdr:spPr>
        <a:xfrm>
          <a:off x="123825" y="695324"/>
          <a:ext cx="2183342" cy="20558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rPr>
            <a:t>Callbacks if no discrim, zero sum=</a:t>
          </a:r>
        </a:p>
        <a:p>
          <a:r>
            <a:rPr lang="en-US" sz="1100" u="none">
              <a:solidFill>
                <a:srgbClr val="FF0000"/>
              </a:solidFill>
            </a:rPr>
            <a:t>1. total callbacks</a:t>
          </a:r>
        </a:p>
        <a:p>
          <a:r>
            <a:rPr lang="en-US" sz="1100" u="none">
              <a:solidFill>
                <a:srgbClr val="FF0000"/>
              </a:solidFill>
            </a:rPr>
            <a:t>divided by total</a:t>
          </a:r>
        </a:p>
        <a:p>
          <a:r>
            <a:rPr lang="en-US" sz="1100" u="none">
              <a:solidFill>
                <a:srgbClr val="FF0000"/>
              </a:solidFill>
            </a:rPr>
            <a:t>applicants. This gives</a:t>
          </a:r>
        </a:p>
        <a:p>
          <a:r>
            <a:rPr lang="en-US" sz="1100" u="none">
              <a:solidFill>
                <a:srgbClr val="FF0000"/>
              </a:solidFill>
            </a:rPr>
            <a:t>the proportion of callbacks if no discrimination.</a:t>
          </a:r>
        </a:p>
        <a:p>
          <a:r>
            <a:rPr lang="en-US" sz="1100" u="none">
              <a:solidFill>
                <a:srgbClr val="FF0000"/>
              </a:solidFill>
            </a:rPr>
            <a:t>2. Multiply this proportion</a:t>
          </a:r>
          <a:r>
            <a:rPr lang="en-US" sz="1100" u="none" baseline="0">
              <a:solidFill>
                <a:srgbClr val="FF0000"/>
              </a:solidFill>
            </a:rPr>
            <a:t> by</a:t>
          </a:r>
          <a:r>
            <a:rPr lang="en-US" sz="1100" u="none">
              <a:solidFill>
                <a:srgbClr val="FF0000"/>
              </a:solidFill>
            </a:rPr>
            <a:t> the number of White applicants (for the White no discrim rate) and by the number of Black applicants for the Black no discrimination rate to get the numbers of White and Black callbacks, if no discrimination</a:t>
          </a:r>
        </a:p>
        <a:p>
          <a:endParaRPr lang="en-US" sz="1100" u="none"/>
        </a:p>
      </xdr:txBody>
    </xdr:sp>
    <xdr:clientData/>
  </xdr:twoCellAnchor>
  <xdr:twoCellAnchor>
    <xdr:from>
      <xdr:col>0</xdr:col>
      <xdr:colOff>0</xdr:colOff>
      <xdr:row>22</xdr:row>
      <xdr:rowOff>0</xdr:rowOff>
    </xdr:from>
    <xdr:to>
      <xdr:col>3</xdr:col>
      <xdr:colOff>428625</xdr:colOff>
      <xdr:row>33</xdr:row>
      <xdr:rowOff>150814</xdr:rowOff>
    </xdr:to>
    <xdr:sp macro="" textlink="">
      <xdr:nvSpPr>
        <xdr:cNvPr id="4" name="TextBox 3">
          <a:extLst>
            <a:ext uri="{FF2B5EF4-FFF2-40B4-BE49-F238E27FC236}">
              <a16:creationId xmlns:a16="http://schemas.microsoft.com/office/drawing/2014/main" id="{48321B9D-DA3D-4EE3-BE94-CAF7D85F394C}"/>
            </a:ext>
          </a:extLst>
        </xdr:cNvPr>
        <xdr:cNvSpPr txBox="1"/>
      </xdr:nvSpPr>
      <xdr:spPr>
        <a:xfrm>
          <a:off x="0" y="4000500"/>
          <a:ext cx="2270125" cy="24368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rPr>
            <a:t>Callbacks if no discrim, unlimited =</a:t>
          </a:r>
        </a:p>
        <a:p>
          <a:r>
            <a:rPr lang="en-US" sz="1100" u="none">
              <a:solidFill>
                <a:srgbClr val="FF0000"/>
              </a:solidFill>
            </a:rPr>
            <a:t>1. total callbacks</a:t>
          </a:r>
        </a:p>
        <a:p>
          <a:r>
            <a:rPr lang="en-US" sz="1100" u="none">
              <a:solidFill>
                <a:srgbClr val="FF0000"/>
              </a:solidFill>
            </a:rPr>
            <a:t>divided by total</a:t>
          </a:r>
        </a:p>
        <a:p>
          <a:r>
            <a:rPr lang="en-US" sz="1100" u="none">
              <a:solidFill>
                <a:srgbClr val="FF0000"/>
              </a:solidFill>
            </a:rPr>
            <a:t>applicants. This gives</a:t>
          </a:r>
        </a:p>
        <a:p>
          <a:r>
            <a:rPr lang="en-US" sz="1100" u="none">
              <a:solidFill>
                <a:srgbClr val="FF0000"/>
              </a:solidFill>
            </a:rPr>
            <a:t>the proportion of callbacks if no discrimination.</a:t>
          </a:r>
        </a:p>
        <a:p>
          <a:r>
            <a:rPr lang="en-US" sz="1100" u="none">
              <a:solidFill>
                <a:srgbClr val="FF0000"/>
              </a:solidFill>
            </a:rPr>
            <a:t>2. Multiply this proportion</a:t>
          </a:r>
          <a:r>
            <a:rPr lang="en-US" sz="1100" u="none" baseline="0">
              <a:solidFill>
                <a:srgbClr val="FF0000"/>
              </a:solidFill>
            </a:rPr>
            <a:t> by</a:t>
          </a:r>
          <a:r>
            <a:rPr lang="en-US" sz="1100" u="none">
              <a:solidFill>
                <a:srgbClr val="FF0000"/>
              </a:solidFill>
            </a:rPr>
            <a:t> the number of White applicants (for the White no discrim rate) and by the number of Black applicants for the Black no discrimination rate to get the numbers of White and Black callbacks, if no discrimination</a:t>
          </a:r>
        </a:p>
        <a:p>
          <a:endParaRPr lang="en-US" sz="1100" u="none"/>
        </a:p>
      </xdr:txBody>
    </xdr:sp>
    <xdr:clientData/>
  </xdr:twoCellAnchor>
  <xdr:twoCellAnchor>
    <xdr:from>
      <xdr:col>0</xdr:col>
      <xdr:colOff>123826</xdr:colOff>
      <xdr:row>42</xdr:row>
      <xdr:rowOff>123824</xdr:rowOff>
    </xdr:from>
    <xdr:to>
      <xdr:col>3</xdr:col>
      <xdr:colOff>539751</xdr:colOff>
      <xdr:row>53</xdr:row>
      <xdr:rowOff>84138</xdr:rowOff>
    </xdr:to>
    <xdr:sp macro="" textlink="">
      <xdr:nvSpPr>
        <xdr:cNvPr id="5" name="TextBox 4">
          <a:extLst>
            <a:ext uri="{FF2B5EF4-FFF2-40B4-BE49-F238E27FC236}">
              <a16:creationId xmlns:a16="http://schemas.microsoft.com/office/drawing/2014/main" id="{1427C5D4-DC3E-4EE4-902D-94FA59EFC5C0}"/>
            </a:ext>
          </a:extLst>
        </xdr:cNvPr>
        <xdr:cNvSpPr txBox="1"/>
      </xdr:nvSpPr>
      <xdr:spPr>
        <a:xfrm>
          <a:off x="123826" y="7172324"/>
          <a:ext cx="2363258" cy="20558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rPr>
            <a:t>Callbacks if no discrim, zero sum=</a:t>
          </a:r>
        </a:p>
        <a:p>
          <a:r>
            <a:rPr lang="en-US" sz="1100" u="none">
              <a:solidFill>
                <a:srgbClr val="FF0000"/>
              </a:solidFill>
            </a:rPr>
            <a:t>1. total callbacks</a:t>
          </a:r>
        </a:p>
        <a:p>
          <a:r>
            <a:rPr lang="en-US" sz="1100" u="none">
              <a:solidFill>
                <a:srgbClr val="FF0000"/>
              </a:solidFill>
            </a:rPr>
            <a:t>divided by total</a:t>
          </a:r>
        </a:p>
        <a:p>
          <a:r>
            <a:rPr lang="en-US" sz="1100" u="none">
              <a:solidFill>
                <a:srgbClr val="FF0000"/>
              </a:solidFill>
            </a:rPr>
            <a:t>applicants. This gives</a:t>
          </a:r>
        </a:p>
        <a:p>
          <a:r>
            <a:rPr lang="en-US" sz="1100" u="none">
              <a:solidFill>
                <a:srgbClr val="FF0000"/>
              </a:solidFill>
            </a:rPr>
            <a:t>the proportion of callbacks if no discrimination.</a:t>
          </a:r>
        </a:p>
        <a:p>
          <a:r>
            <a:rPr lang="en-US" sz="1100" u="none">
              <a:solidFill>
                <a:srgbClr val="FF0000"/>
              </a:solidFill>
            </a:rPr>
            <a:t>2. Multiply this proportion</a:t>
          </a:r>
          <a:r>
            <a:rPr lang="en-US" sz="1100" u="none" baseline="0">
              <a:solidFill>
                <a:srgbClr val="FF0000"/>
              </a:solidFill>
            </a:rPr>
            <a:t> by</a:t>
          </a:r>
          <a:r>
            <a:rPr lang="en-US" sz="1100" u="none">
              <a:solidFill>
                <a:srgbClr val="FF0000"/>
              </a:solidFill>
            </a:rPr>
            <a:t> the number of White applicants (for the White no discrim rate) and by the number of Black applicants for the Black no discrimination rate to get the numbers of White and Black callbacks, if no discrimination</a:t>
          </a:r>
        </a:p>
        <a:p>
          <a:endParaRPr lang="en-US" sz="1100" u="none"/>
        </a:p>
      </xdr:txBody>
    </xdr:sp>
    <xdr:clientData/>
  </xdr:twoCellAnchor>
  <xdr:twoCellAnchor>
    <xdr:from>
      <xdr:col>13</xdr:col>
      <xdr:colOff>94192</xdr:colOff>
      <xdr:row>42</xdr:row>
      <xdr:rowOff>28575</xdr:rowOff>
    </xdr:from>
    <xdr:to>
      <xdr:col>27</xdr:col>
      <xdr:colOff>256117</xdr:colOff>
      <xdr:row>75</xdr:row>
      <xdr:rowOff>161925</xdr:rowOff>
    </xdr:to>
    <xdr:sp macro="" textlink="">
      <xdr:nvSpPr>
        <xdr:cNvPr id="6" name="TextBox 5">
          <a:extLst>
            <a:ext uri="{FF2B5EF4-FFF2-40B4-BE49-F238E27FC236}">
              <a16:creationId xmlns:a16="http://schemas.microsoft.com/office/drawing/2014/main" id="{0B3EA390-A153-7B60-0F46-ABA1BC0D4306}"/>
            </a:ext>
          </a:extLst>
        </xdr:cNvPr>
        <xdr:cNvSpPr txBox="1"/>
      </xdr:nvSpPr>
      <xdr:spPr>
        <a:xfrm>
          <a:off x="8018992" y="7077075"/>
          <a:ext cx="8696325" cy="6419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Lines 1-2</a:t>
          </a:r>
          <a:r>
            <a:rPr lang="en-US" sz="1100" baseline="0"/>
            <a:t> are by assumption for the hypothetical example.  272 and 200 were chosen because they produce the Q level of discrimination, i.e., 36%.</a:t>
          </a:r>
        </a:p>
        <a:p>
          <a:r>
            <a:rPr lang="en-US" sz="1100" baseline="0"/>
            <a:t>Reminder, "Q" is short for Quillian et al (2017) which is reviewed in the main text.  272 callbacks to White applicants is 36% higher than the 200 callbacks to Black applicants (272/200 = 1.36, i.e., 36% higher for White applicants).  This is shown in line 7.  .735 for Black applicants is just the inverse (i.e., 200/272 = .735, i.e., Black applicants are called back 73.5% as often as White applicants.</a:t>
          </a:r>
        </a:p>
        <a:p>
          <a:endParaRPr lang="en-US" sz="1100" baseline="0"/>
        </a:p>
        <a:p>
          <a:r>
            <a:rPr lang="en-US" sz="1100" baseline="0"/>
            <a:t>Line 4 is the total callbacks for all applicants.  This total is the same for White and Black applicants.</a:t>
          </a:r>
        </a:p>
        <a:p>
          <a:endParaRPr lang="en-US" sz="1100" baseline="0"/>
        </a:p>
        <a:p>
          <a:r>
            <a:rPr lang="en-US" sz="1100" baseline="0"/>
            <a:t>Line 5 is the expected callbacks if there was no discrimination under the zero sum assumption. In brief, this assumes that the total possible callbacks equals the total actual callbacks (i.e., in this case, 472; see main text of the paper for more details).  Under the hypotheticals shown above where there are </a:t>
          </a:r>
          <a:r>
            <a:rPr lang="en-US" sz="1100" i="1" baseline="0"/>
            <a:t>unequal</a:t>
          </a:r>
          <a:r>
            <a:rPr lang="en-US" sz="1100" i="0" baseline="0"/>
            <a:t> numbers of Black and White applicants, the expected value is not a whole number. This is explained in the main text of the paper. Because callbacks cannot go to a fraction of an applicant, in Table 1, these figures are rounded when computing the frequencies of discrimination.</a:t>
          </a:r>
        </a:p>
        <a:p>
          <a:endParaRPr lang="en-US" sz="1100" baseline="0"/>
        </a:p>
        <a:p>
          <a:endParaRPr lang="en-US" sz="1100" baseline="0"/>
        </a:p>
        <a:p>
          <a:r>
            <a:rPr lang="en-US" sz="1100"/>
            <a:t>Line 6 is</a:t>
          </a:r>
          <a:r>
            <a:rPr lang="en-US" sz="1100" baseline="0"/>
            <a:t> the rate of callbacks for White and Black applicants, respectively.  It equals 272/500= .544 for White applicants and 200/500 for Black applicants.</a:t>
          </a:r>
        </a:p>
        <a:p>
          <a:endParaRPr lang="en-US" sz="1100" baseline="0"/>
        </a:p>
        <a:p>
          <a:r>
            <a:rPr lang="en-US" sz="1100" baseline="0"/>
            <a:t>Line 7 is the Q discrimination rates.</a:t>
          </a:r>
        </a:p>
        <a:p>
          <a:endParaRPr lang="en-US" sz="1100" baseline="0"/>
        </a:p>
        <a:p>
          <a:r>
            <a:rPr lang="en-US" sz="1100"/>
            <a:t>Line 8 is the  number</a:t>
          </a:r>
          <a:r>
            <a:rPr lang="en-US" sz="1100" baseline="0"/>
            <a:t> of experiences of discrimination under the zero sum assumption. In this example, White applicantss benefit from discriminatiuon 36 times and Black applicants are victimized by discrimination 36 times (thus the value is -36).  Because this is under the zero sum assumption, each extra callback that White applicants receive is one less callback that Black applicants receive.  Thus, in this example, there are a total of 36 acts of discrimination favoring White applicants and disfavoring Black applicants.</a:t>
          </a:r>
        </a:p>
        <a:p>
          <a:endParaRPr lang="en-US" sz="1100" baseline="0"/>
        </a:p>
        <a:p>
          <a:r>
            <a:rPr lang="en-US" sz="1100" baseline="0"/>
            <a:t>Line 8 is the rate of discrimination under the zer sum assumption. The rate is simply experiences of discrimination divided by total applications, in this case, 36/1000=3.6%.</a:t>
          </a:r>
        </a:p>
        <a:p>
          <a:endParaRPr lang="en-US" sz="1100" baseline="0"/>
        </a:p>
        <a:p>
          <a:r>
            <a:rPr lang="en-US" sz="1100" baseline="0"/>
            <a:t>Lines 10-12 produce the discrimination rate under the unlimited assumption, which is that callbacks are potentially unlimited and non zero sum. There is no fixed number for the total possible callbacks, which are limited only by the total number of applicants (i.e., it permits the possibility that all might have received a callback, see main text of the paper for more details). </a:t>
          </a:r>
        </a:p>
        <a:p>
          <a:endParaRPr lang="en-US" sz="1100" baseline="0"/>
        </a:p>
        <a:p>
          <a:r>
            <a:rPr lang="en-US" sz="1100" baseline="0"/>
            <a:t>Line 10 simply equals the number of callbacks to White aplicants  from line 2.</a:t>
          </a:r>
        </a:p>
        <a:p>
          <a:endParaRPr lang="en-US" sz="1100" baseline="0"/>
        </a:p>
        <a:p>
          <a:r>
            <a:rPr lang="en-US" sz="1100" baseline="0"/>
            <a:t>Under the unlimited assumption, the fair (egalitarian, nondiscriminatory) level of callbacks to Black applicants simply equals the number of callbacks to White applicants. Thus, line 11 equals 72.  The  difference between callbacks to White and Black applicants (272 minus 200) is 72. Under this assumption, Black applicants experienced discrimination 72 times, when they did not get callbacks they should have, if Black and White applicants received the same number of callbacks.</a:t>
          </a:r>
        </a:p>
        <a:p>
          <a:endParaRPr lang="en-US" sz="1100" baseline="0"/>
        </a:p>
        <a:p>
          <a:r>
            <a:rPr lang="en-US" sz="1100" baseline="0"/>
            <a:t>Line 12 is the rate at which Black applicants experienced discrimination.  Out of 1000 callbacks, 72 were discriminatory, for an overall discrimination rate of 7.2%.</a:t>
          </a:r>
        </a:p>
        <a:p>
          <a:endParaRPr lang="en-US" sz="1100" baseline="0"/>
        </a:p>
        <a:p>
          <a:r>
            <a:rPr lang="en-US" sz="1100" baseline="0"/>
            <a:t>Line 13 is the rate of experiences of discrimination exclusively considering Black applicants,  under the zero sum assumption. It equals 36/500 = 7.2%.</a:t>
          </a:r>
        </a:p>
        <a:p>
          <a:r>
            <a:rPr lang="en-US" sz="1100" baseline="0"/>
            <a:t>Line 14 </a:t>
          </a:r>
          <a:r>
            <a:rPr lang="en-US" sz="1100" baseline="0">
              <a:solidFill>
                <a:schemeClr val="dk1"/>
              </a:solidFill>
              <a:effectLst/>
              <a:latin typeface="+mn-lt"/>
              <a:ea typeface="+mn-ea"/>
              <a:cs typeface="+mn-cs"/>
            </a:rPr>
            <a:t>is the rate of experiences of discrimination exclusively considering Black applicants,  under the unlimited assumption. It equals 72/500 = 14.4%.</a:t>
          </a:r>
          <a:endParaRPr lang="en-US" sz="1100" baseline="0"/>
        </a:p>
        <a:p>
          <a:endParaRPr lang="en-US" sz="1100" baseline="0"/>
        </a:p>
        <a:p>
          <a:endParaRPr lang="en-US" sz="1100" baseline="0"/>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E22BB-9B7F-4A3D-A891-7011941AEE3D}">
  <dimension ref="A1:U59"/>
  <sheetViews>
    <sheetView tabSelected="1" topLeftCell="D16" zoomScaleNormal="100" workbookViewId="0">
      <selection activeCell="M23" sqref="M23"/>
    </sheetView>
  </sheetViews>
  <sheetFormatPr defaultRowHeight="14.75" x14ac:dyDescent="0.75"/>
  <cols>
    <col min="3" max="3" width="10.36328125" customWidth="1"/>
    <col min="4" max="4" width="10.6328125" customWidth="1"/>
    <col min="11" max="11" width="19.6796875" customWidth="1"/>
    <col min="18" max="18" width="29.86328125" customWidth="1"/>
  </cols>
  <sheetData>
    <row r="1" spans="1:21" x14ac:dyDescent="0.75">
      <c r="A1" t="s">
        <v>6</v>
      </c>
      <c r="D1" t="s">
        <v>7</v>
      </c>
      <c r="L1" s="5" t="s">
        <v>13</v>
      </c>
    </row>
    <row r="2" spans="1:21" x14ac:dyDescent="0.75">
      <c r="A2" t="s">
        <v>10</v>
      </c>
      <c r="D2" t="s">
        <v>11</v>
      </c>
    </row>
    <row r="4" spans="1:21" x14ac:dyDescent="0.75">
      <c r="E4" t="s">
        <v>0</v>
      </c>
      <c r="F4" t="s">
        <v>1</v>
      </c>
      <c r="L4" t="s">
        <v>0</v>
      </c>
      <c r="M4" t="s">
        <v>1</v>
      </c>
      <c r="S4" t="s">
        <v>0</v>
      </c>
      <c r="T4" t="s">
        <v>1</v>
      </c>
    </row>
    <row r="5" spans="1:21" x14ac:dyDescent="0.75">
      <c r="E5">
        <v>500</v>
      </c>
      <c r="F5">
        <v>500</v>
      </c>
      <c r="G5" t="s">
        <v>8</v>
      </c>
      <c r="L5">
        <v>500</v>
      </c>
      <c r="M5">
        <v>500</v>
      </c>
      <c r="N5" t="s">
        <v>8</v>
      </c>
      <c r="S5">
        <v>500</v>
      </c>
      <c r="T5">
        <v>500</v>
      </c>
      <c r="U5" t="s">
        <v>8</v>
      </c>
    </row>
    <row r="6" spans="1:21" x14ac:dyDescent="0.75">
      <c r="E6">
        <v>272</v>
      </c>
      <c r="F6">
        <v>200</v>
      </c>
      <c r="G6" t="s">
        <v>2</v>
      </c>
      <c r="L6">
        <v>136</v>
      </c>
      <c r="M6">
        <v>100</v>
      </c>
      <c r="N6" t="s">
        <v>2</v>
      </c>
      <c r="S6">
        <v>68</v>
      </c>
      <c r="T6">
        <v>50</v>
      </c>
      <c r="U6" t="s">
        <v>2</v>
      </c>
    </row>
    <row r="7" spans="1:21" x14ac:dyDescent="0.75">
      <c r="E7">
        <f>E5/(E5+F5)</f>
        <v>0.5</v>
      </c>
      <c r="F7">
        <f>F5/(F5+E5)</f>
        <v>0.5</v>
      </c>
      <c r="G7" t="s">
        <v>15</v>
      </c>
      <c r="L7">
        <f>L5/(L5+M5)</f>
        <v>0.5</v>
      </c>
      <c r="M7">
        <f>M5/(M5+L5)</f>
        <v>0.5</v>
      </c>
      <c r="N7" t="s">
        <v>15</v>
      </c>
      <c r="S7">
        <f>S5/(S5+T5)</f>
        <v>0.5</v>
      </c>
      <c r="T7">
        <f>T5/(T5+S5)</f>
        <v>0.5</v>
      </c>
      <c r="U7" t="s">
        <v>15</v>
      </c>
    </row>
    <row r="8" spans="1:21" x14ac:dyDescent="0.75">
      <c r="E8">
        <f>E6+F6</f>
        <v>472</v>
      </c>
      <c r="F8">
        <f>F6+E6</f>
        <v>472</v>
      </c>
      <c r="G8" t="s">
        <v>5</v>
      </c>
      <c r="L8">
        <f>L6+M6</f>
        <v>236</v>
      </c>
      <c r="M8">
        <f>M6+L6</f>
        <v>236</v>
      </c>
      <c r="N8" t="s">
        <v>5</v>
      </c>
      <c r="S8">
        <f>S6+T6</f>
        <v>118</v>
      </c>
      <c r="T8">
        <f>T6+S6</f>
        <v>118</v>
      </c>
      <c r="U8" t="s">
        <v>5</v>
      </c>
    </row>
    <row r="9" spans="1:21" x14ac:dyDescent="0.75">
      <c r="E9">
        <f>(E8/(E5+F5))*E5</f>
        <v>236</v>
      </c>
      <c r="F9">
        <f>(F8/(F5+E5)*F5)</f>
        <v>236</v>
      </c>
      <c r="G9" s="4" t="s">
        <v>21</v>
      </c>
      <c r="L9">
        <f>(L8/(L5+M5))*L5</f>
        <v>118</v>
      </c>
      <c r="M9">
        <f>(M8/(M5+L5)*M5)</f>
        <v>118</v>
      </c>
      <c r="N9" s="4" t="s">
        <v>21</v>
      </c>
      <c r="S9">
        <f>(S8/(S5+T5))*S5</f>
        <v>59</v>
      </c>
      <c r="T9">
        <f>(T8/(T5+S5)*T5)</f>
        <v>59</v>
      </c>
      <c r="U9" s="4" t="s">
        <v>21</v>
      </c>
    </row>
    <row r="10" spans="1:21" x14ac:dyDescent="0.75">
      <c r="E10">
        <f>E6/E5</f>
        <v>0.54400000000000004</v>
      </c>
      <c r="F10">
        <f>F6/F5</f>
        <v>0.4</v>
      </c>
      <c r="G10" t="s">
        <v>3</v>
      </c>
      <c r="L10">
        <f>L6/L5</f>
        <v>0.27200000000000002</v>
      </c>
      <c r="M10">
        <f>M6/M5</f>
        <v>0.2</v>
      </c>
      <c r="N10" t="s">
        <v>3</v>
      </c>
      <c r="S10">
        <f>S6/S5</f>
        <v>0.13600000000000001</v>
      </c>
      <c r="T10">
        <f>T6/T5</f>
        <v>0.1</v>
      </c>
      <c r="U10" t="s">
        <v>3</v>
      </c>
    </row>
    <row r="11" spans="1:21" x14ac:dyDescent="0.75">
      <c r="E11">
        <f>E10/F10</f>
        <v>1.36</v>
      </c>
      <c r="F11" s="3">
        <f>F10/E10</f>
        <v>0.73529411764705876</v>
      </c>
      <c r="G11" t="s">
        <v>4</v>
      </c>
      <c r="L11">
        <f>L10/M10</f>
        <v>1.36</v>
      </c>
      <c r="M11" s="3">
        <f>M10/L10</f>
        <v>0.73529411764705876</v>
      </c>
      <c r="N11" t="s">
        <v>4</v>
      </c>
      <c r="S11">
        <f>S10/T10</f>
        <v>1.36</v>
      </c>
      <c r="T11" s="3">
        <f>T10/S10</f>
        <v>0.73529411764705876</v>
      </c>
      <c r="U11" t="s">
        <v>4</v>
      </c>
    </row>
    <row r="12" spans="1:21" x14ac:dyDescent="0.75">
      <c r="E12">
        <f>E6-E9</f>
        <v>36</v>
      </c>
      <c r="F12">
        <f>F6-F9</f>
        <v>-36</v>
      </c>
      <c r="G12" t="s">
        <v>16</v>
      </c>
      <c r="L12">
        <f>L6-L9</f>
        <v>18</v>
      </c>
      <c r="M12">
        <f>M6-M9</f>
        <v>-18</v>
      </c>
      <c r="N12" t="s">
        <v>16</v>
      </c>
      <c r="S12">
        <f>S6-S9</f>
        <v>9</v>
      </c>
      <c r="T12">
        <f>T6-T9</f>
        <v>-9</v>
      </c>
      <c r="U12" t="s">
        <v>16</v>
      </c>
    </row>
    <row r="13" spans="1:21" x14ac:dyDescent="0.75">
      <c r="E13" s="1">
        <f>E12/(E5+F5)</f>
        <v>3.5999999999999997E-2</v>
      </c>
      <c r="F13" s="1">
        <f>F12/(E5+F5)</f>
        <v>-3.5999999999999997E-2</v>
      </c>
      <c r="G13" t="s">
        <v>19</v>
      </c>
      <c r="L13" s="1">
        <f>L12/(L5+M5)</f>
        <v>1.7999999999999999E-2</v>
      </c>
      <c r="M13" s="1">
        <f>M12/(L5+M5)</f>
        <v>-1.7999999999999999E-2</v>
      </c>
      <c r="N13" t="s">
        <v>19</v>
      </c>
      <c r="S13" s="1">
        <f>S12/(S5+T5)</f>
        <v>8.9999999999999993E-3</v>
      </c>
      <c r="T13" s="1">
        <f>T12/(S5+T5)</f>
        <v>-8.9999999999999993E-3</v>
      </c>
      <c r="U13" t="s">
        <v>19</v>
      </c>
    </row>
    <row r="15" spans="1:21" x14ac:dyDescent="0.75">
      <c r="E15" s="2"/>
      <c r="F15">
        <f>E10*F5</f>
        <v>272</v>
      </c>
      <c r="G15" s="5" t="s">
        <v>12</v>
      </c>
      <c r="L15" s="2"/>
      <c r="M15">
        <f>L10*M5</f>
        <v>136</v>
      </c>
      <c r="N15" s="5" t="s">
        <v>12</v>
      </c>
      <c r="S15" s="2"/>
      <c r="T15">
        <f>S10*T5</f>
        <v>68</v>
      </c>
      <c r="U15" s="5" t="s">
        <v>12</v>
      </c>
    </row>
    <row r="16" spans="1:21" x14ac:dyDescent="0.75">
      <c r="F16">
        <f>F15-F6</f>
        <v>72</v>
      </c>
      <c r="G16" t="s">
        <v>22</v>
      </c>
      <c r="M16">
        <f>M15-M6</f>
        <v>36</v>
      </c>
      <c r="N16" t="s">
        <v>22</v>
      </c>
      <c r="T16">
        <f>T15-T6</f>
        <v>18</v>
      </c>
      <c r="U16" t="s">
        <v>22</v>
      </c>
    </row>
    <row r="17" spans="5:21" x14ac:dyDescent="0.75">
      <c r="F17" s="1">
        <f>F16/(E5+F5)</f>
        <v>7.1999999999999995E-2</v>
      </c>
      <c r="G17" t="s">
        <v>18</v>
      </c>
      <c r="M17" s="1">
        <f>M16/(L5+M5)</f>
        <v>3.5999999999999997E-2</v>
      </c>
      <c r="N17" t="s">
        <v>18</v>
      </c>
      <c r="T17" s="1">
        <f>T16/(S5+T5)</f>
        <v>1.7999999999999999E-2</v>
      </c>
      <c r="U17" t="s">
        <v>18</v>
      </c>
    </row>
    <row r="18" spans="5:21" x14ac:dyDescent="0.75">
      <c r="F18" s="1"/>
      <c r="M18" s="1"/>
      <c r="T18" s="1"/>
    </row>
    <row r="19" spans="5:21" x14ac:dyDescent="0.75">
      <c r="F19" s="1">
        <f>E12/F5</f>
        <v>7.1999999999999995E-2</v>
      </c>
      <c r="G19" t="s">
        <v>23</v>
      </c>
      <c r="M19" s="1">
        <f>L12/M5</f>
        <v>3.5999999999999997E-2</v>
      </c>
      <c r="N19" t="s">
        <v>23</v>
      </c>
      <c r="T19" s="1">
        <f>S12/T5</f>
        <v>1.7999999999999999E-2</v>
      </c>
      <c r="U19" t="s">
        <v>23</v>
      </c>
    </row>
    <row r="20" spans="5:21" x14ac:dyDescent="0.75">
      <c r="F20" s="1">
        <f>F16/F5</f>
        <v>0.14399999999999999</v>
      </c>
      <c r="G20" t="s">
        <v>24</v>
      </c>
      <c r="M20" s="1">
        <f>M16/M5</f>
        <v>7.1999999999999995E-2</v>
      </c>
      <c r="N20" t="s">
        <v>24</v>
      </c>
      <c r="T20" s="1">
        <f>T16/T5</f>
        <v>3.5999999999999997E-2</v>
      </c>
      <c r="U20" t="s">
        <v>24</v>
      </c>
    </row>
    <row r="21" spans="5:21" x14ac:dyDescent="0.75">
      <c r="F21" s="1"/>
    </row>
    <row r="22" spans="5:21" x14ac:dyDescent="0.75">
      <c r="E22" t="s">
        <v>0</v>
      </c>
      <c r="F22" t="s">
        <v>1</v>
      </c>
      <c r="M22" t="s">
        <v>0</v>
      </c>
      <c r="N22" t="s">
        <v>1</v>
      </c>
      <c r="S22" t="s">
        <v>0</v>
      </c>
      <c r="T22" t="s">
        <v>1</v>
      </c>
    </row>
    <row r="23" spans="5:21" x14ac:dyDescent="0.75">
      <c r="E23">
        <v>800</v>
      </c>
      <c r="F23">
        <v>200</v>
      </c>
      <c r="G23" t="s">
        <v>8</v>
      </c>
      <c r="M23">
        <v>800</v>
      </c>
      <c r="N23">
        <v>200</v>
      </c>
      <c r="O23" t="s">
        <v>8</v>
      </c>
      <c r="S23">
        <v>800</v>
      </c>
      <c r="T23">
        <v>200</v>
      </c>
      <c r="U23" t="s">
        <v>8</v>
      </c>
    </row>
    <row r="24" spans="5:21" x14ac:dyDescent="0.75">
      <c r="E24">
        <v>408</v>
      </c>
      <c r="F24">
        <v>75</v>
      </c>
      <c r="G24" t="s">
        <v>2</v>
      </c>
      <c r="M24">
        <v>207</v>
      </c>
      <c r="N24">
        <v>38</v>
      </c>
      <c r="O24" t="s">
        <v>2</v>
      </c>
      <c r="S24">
        <v>44</v>
      </c>
      <c r="T24">
        <v>8</v>
      </c>
      <c r="U24" t="s">
        <v>2</v>
      </c>
    </row>
    <row r="25" spans="5:21" x14ac:dyDescent="0.75">
      <c r="E25">
        <f>E23/(E23+F23)</f>
        <v>0.8</v>
      </c>
      <c r="F25">
        <f>F23/(F23+E23)</f>
        <v>0.2</v>
      </c>
      <c r="G25" t="s">
        <v>15</v>
      </c>
      <c r="M25">
        <f>M23/(M23+N23)</f>
        <v>0.8</v>
      </c>
      <c r="N25">
        <f>N23/(N23+M23)</f>
        <v>0.2</v>
      </c>
      <c r="O25" t="s">
        <v>15</v>
      </c>
      <c r="S25">
        <f>S23/(S23+T23)</f>
        <v>0.8</v>
      </c>
      <c r="T25">
        <f>T23/(T23+S23)</f>
        <v>0.2</v>
      </c>
      <c r="U25" t="s">
        <v>15</v>
      </c>
    </row>
    <row r="26" spans="5:21" x14ac:dyDescent="0.75">
      <c r="E26">
        <f>E24+F24</f>
        <v>483</v>
      </c>
      <c r="F26">
        <f>F24+E24</f>
        <v>483</v>
      </c>
      <c r="G26" t="s">
        <v>5</v>
      </c>
      <c r="M26">
        <f>M24+N24</f>
        <v>245</v>
      </c>
      <c r="N26">
        <f>N24+M24</f>
        <v>245</v>
      </c>
      <c r="O26" t="s">
        <v>5</v>
      </c>
      <c r="S26">
        <f>S24+T24</f>
        <v>52</v>
      </c>
      <c r="T26">
        <f>T24+S24</f>
        <v>52</v>
      </c>
      <c r="U26" t="s">
        <v>5</v>
      </c>
    </row>
    <row r="27" spans="5:21" x14ac:dyDescent="0.75">
      <c r="E27">
        <f>(E26/(E23+F23))*E23</f>
        <v>386.4</v>
      </c>
      <c r="F27">
        <f>(F26/(F23+E23)*F23)</f>
        <v>96.6</v>
      </c>
      <c r="G27" s="4" t="s">
        <v>21</v>
      </c>
      <c r="M27">
        <f>(M26/(M23+N23))*M23</f>
        <v>196</v>
      </c>
      <c r="N27">
        <f>(N26/(N23+M23)*N23)</f>
        <v>49</v>
      </c>
      <c r="O27" s="4" t="s">
        <v>21</v>
      </c>
      <c r="P27" s="4"/>
      <c r="S27">
        <f>(S26/(S23+T23))*S23</f>
        <v>41.6</v>
      </c>
      <c r="T27">
        <f>(T26/(T23+S23)*T23)</f>
        <v>10.4</v>
      </c>
      <c r="U27" s="4" t="s">
        <v>21</v>
      </c>
    </row>
    <row r="28" spans="5:21" x14ac:dyDescent="0.75">
      <c r="E28">
        <f>E24/E23</f>
        <v>0.51</v>
      </c>
      <c r="F28">
        <f>F24/F23</f>
        <v>0.375</v>
      </c>
      <c r="G28" t="s">
        <v>3</v>
      </c>
      <c r="M28">
        <f>M24/M23</f>
        <v>0.25874999999999998</v>
      </c>
      <c r="N28">
        <f>N24/N23</f>
        <v>0.19</v>
      </c>
      <c r="O28" t="s">
        <v>3</v>
      </c>
      <c r="S28">
        <f>S24/S23</f>
        <v>5.5E-2</v>
      </c>
      <c r="T28">
        <f>T24/T23</f>
        <v>0.04</v>
      </c>
      <c r="U28" t="s">
        <v>3</v>
      </c>
    </row>
    <row r="29" spans="5:21" x14ac:dyDescent="0.75">
      <c r="E29">
        <f>E28/F28</f>
        <v>1.36</v>
      </c>
      <c r="F29" s="3">
        <f>F28/E28</f>
        <v>0.73529411764705876</v>
      </c>
      <c r="G29" t="s">
        <v>4</v>
      </c>
      <c r="M29">
        <f>M28/N28</f>
        <v>1.3618421052631577</v>
      </c>
      <c r="N29" s="3">
        <f>N28/M28</f>
        <v>0.7342995169082126</v>
      </c>
      <c r="O29" t="s">
        <v>4</v>
      </c>
      <c r="S29">
        <f>S28/T28</f>
        <v>1.375</v>
      </c>
      <c r="T29" s="3">
        <f>T28/S28</f>
        <v>0.72727272727272729</v>
      </c>
      <c r="U29" t="s">
        <v>4</v>
      </c>
    </row>
    <row r="31" spans="5:21" x14ac:dyDescent="0.75">
      <c r="E31">
        <f>E24-E27</f>
        <v>21.600000000000023</v>
      </c>
      <c r="F31">
        <f>F24-F27</f>
        <v>-21.599999999999994</v>
      </c>
      <c r="G31" t="s">
        <v>19</v>
      </c>
      <c r="M31">
        <f>M24-M27</f>
        <v>11</v>
      </c>
      <c r="N31">
        <f>N24-N27</f>
        <v>-11</v>
      </c>
      <c r="O31" t="s">
        <v>19</v>
      </c>
      <c r="S31">
        <f>S24-S27</f>
        <v>2.3999999999999986</v>
      </c>
      <c r="T31">
        <f>T24-T27</f>
        <v>-2.4000000000000004</v>
      </c>
      <c r="U31" t="s">
        <v>19</v>
      </c>
    </row>
    <row r="32" spans="5:21" x14ac:dyDescent="0.75">
      <c r="E32" s="1">
        <f>E31/(E23+F23)</f>
        <v>2.1600000000000022E-2</v>
      </c>
      <c r="F32" s="1">
        <f>F31/(E23+F23)</f>
        <v>-2.1599999999999994E-2</v>
      </c>
      <c r="G32" t="s">
        <v>17</v>
      </c>
      <c r="M32" s="1">
        <f>M31/(M23+N23)</f>
        <v>1.0999999999999999E-2</v>
      </c>
      <c r="N32" s="1">
        <f>N31/(M23+N23)</f>
        <v>-1.0999999999999999E-2</v>
      </c>
      <c r="O32" t="s">
        <v>17</v>
      </c>
      <c r="S32" s="1">
        <f>S31/(S23+T23)</f>
        <v>2.3999999999999985E-3</v>
      </c>
      <c r="T32" s="1">
        <f>T31/(S23+T23)</f>
        <v>-2.4000000000000002E-3</v>
      </c>
      <c r="U32" t="s">
        <v>17</v>
      </c>
    </row>
    <row r="34" spans="1:21" x14ac:dyDescent="0.75">
      <c r="E34" s="2"/>
      <c r="F34">
        <f>E28*F23</f>
        <v>102</v>
      </c>
      <c r="G34" s="5" t="s">
        <v>12</v>
      </c>
      <c r="M34" s="2"/>
      <c r="N34">
        <f>M28*N23</f>
        <v>51.749999999999993</v>
      </c>
      <c r="O34" s="5" t="s">
        <v>12</v>
      </c>
      <c r="S34" s="2"/>
      <c r="T34">
        <f>S28*T23</f>
        <v>11</v>
      </c>
      <c r="U34" s="5" t="s">
        <v>12</v>
      </c>
    </row>
    <row r="35" spans="1:21" x14ac:dyDescent="0.75">
      <c r="F35">
        <f>F34-F24</f>
        <v>27</v>
      </c>
      <c r="G35" t="s">
        <v>22</v>
      </c>
      <c r="N35">
        <f>N34-N24</f>
        <v>13.749999999999993</v>
      </c>
      <c r="O35" t="s">
        <v>22</v>
      </c>
      <c r="T35">
        <f>T34-T24</f>
        <v>3</v>
      </c>
      <c r="U35" t="s">
        <v>22</v>
      </c>
    </row>
    <row r="36" spans="1:21" x14ac:dyDescent="0.75">
      <c r="F36" s="1">
        <f>F35/(E23+F23)</f>
        <v>2.7E-2</v>
      </c>
      <c r="G36" t="s">
        <v>18</v>
      </c>
      <c r="N36" s="1">
        <f>N35/(M23+N23)</f>
        <v>1.3749999999999993E-2</v>
      </c>
      <c r="O36" t="s">
        <v>18</v>
      </c>
      <c r="T36" s="1">
        <f>T35/(S23+T23)</f>
        <v>3.0000000000000001E-3</v>
      </c>
      <c r="U36" t="s">
        <v>18</v>
      </c>
    </row>
    <row r="37" spans="1:21" x14ac:dyDescent="0.75">
      <c r="F37" s="1"/>
      <c r="N37" s="1"/>
      <c r="T37" s="1"/>
    </row>
    <row r="38" spans="1:21" x14ac:dyDescent="0.75">
      <c r="F38" s="1">
        <f>E31/F23</f>
        <v>0.10800000000000011</v>
      </c>
      <c r="G38" t="s">
        <v>23</v>
      </c>
      <c r="N38" s="1">
        <f>M31/N23</f>
        <v>5.5E-2</v>
      </c>
      <c r="O38" t="s">
        <v>23</v>
      </c>
      <c r="T38" s="1">
        <f>S31/T23</f>
        <v>1.1999999999999993E-2</v>
      </c>
      <c r="U38" t="s">
        <v>23</v>
      </c>
    </row>
    <row r="39" spans="1:21" x14ac:dyDescent="0.75">
      <c r="F39" s="1">
        <f>F35/F23</f>
        <v>0.13500000000000001</v>
      </c>
      <c r="G39" t="s">
        <v>24</v>
      </c>
      <c r="N39" s="1">
        <f>N35/N23</f>
        <v>6.8749999999999964E-2</v>
      </c>
      <c r="O39" t="s">
        <v>24</v>
      </c>
      <c r="T39" s="1">
        <f>T35/T23</f>
        <v>1.4999999999999999E-2</v>
      </c>
      <c r="U39" t="s">
        <v>24</v>
      </c>
    </row>
    <row r="41" spans="1:21" x14ac:dyDescent="0.75">
      <c r="A41" s="5" t="s">
        <v>14</v>
      </c>
    </row>
    <row r="43" spans="1:21" x14ac:dyDescent="0.75">
      <c r="F43" t="s">
        <v>0</v>
      </c>
      <c r="G43" t="s">
        <v>1</v>
      </c>
    </row>
    <row r="44" spans="1:21" x14ac:dyDescent="0.75">
      <c r="E44">
        <v>1</v>
      </c>
      <c r="F44">
        <v>500</v>
      </c>
      <c r="G44">
        <v>500</v>
      </c>
      <c r="H44" t="s">
        <v>8</v>
      </c>
    </row>
    <row r="45" spans="1:21" x14ac:dyDescent="0.75">
      <c r="E45">
        <v>2</v>
      </c>
      <c r="F45">
        <v>272</v>
      </c>
      <c r="G45">
        <v>200</v>
      </c>
      <c r="H45" t="s">
        <v>2</v>
      </c>
    </row>
    <row r="46" spans="1:21" x14ac:dyDescent="0.75">
      <c r="E46">
        <v>3</v>
      </c>
      <c r="F46">
        <f>F44/(F44+G44)</f>
        <v>0.5</v>
      </c>
      <c r="G46">
        <f>G44/(G44+F44)</f>
        <v>0.5</v>
      </c>
      <c r="H46" t="s">
        <v>15</v>
      </c>
    </row>
    <row r="47" spans="1:21" x14ac:dyDescent="0.75">
      <c r="E47">
        <v>4</v>
      </c>
      <c r="F47">
        <f>F45+G45</f>
        <v>472</v>
      </c>
      <c r="G47">
        <f>G45+F45</f>
        <v>472</v>
      </c>
      <c r="H47" t="s">
        <v>5</v>
      </c>
    </row>
    <row r="48" spans="1:21" x14ac:dyDescent="0.75">
      <c r="E48">
        <v>5</v>
      </c>
      <c r="F48">
        <f>(F47/(F44+G44))*F44</f>
        <v>236</v>
      </c>
      <c r="G48">
        <f>(G47/(G44+F44)*G44)</f>
        <v>236</v>
      </c>
      <c r="H48" s="4" t="s">
        <v>9</v>
      </c>
    </row>
    <row r="49" spans="5:8" x14ac:dyDescent="0.75">
      <c r="E49">
        <v>6</v>
      </c>
      <c r="F49">
        <f>F45/F44</f>
        <v>0.54400000000000004</v>
      </c>
      <c r="G49">
        <f>G45/G44</f>
        <v>0.4</v>
      </c>
      <c r="H49" t="s">
        <v>3</v>
      </c>
    </row>
    <row r="50" spans="5:8" x14ac:dyDescent="0.75">
      <c r="E50">
        <v>7</v>
      </c>
      <c r="F50">
        <f>F49/G49</f>
        <v>1.36</v>
      </c>
      <c r="G50" s="3">
        <f>G49/F49</f>
        <v>0.73529411764705876</v>
      </c>
      <c r="H50" t="s">
        <v>4</v>
      </c>
    </row>
    <row r="51" spans="5:8" x14ac:dyDescent="0.75">
      <c r="E51">
        <v>8</v>
      </c>
      <c r="F51">
        <f>F45-F48</f>
        <v>36</v>
      </c>
      <c r="G51">
        <f>G45-G48</f>
        <v>-36</v>
      </c>
      <c r="H51" t="s">
        <v>19</v>
      </c>
    </row>
    <row r="52" spans="5:8" x14ac:dyDescent="0.75">
      <c r="E52">
        <v>9</v>
      </c>
      <c r="F52" s="1">
        <f>F51/(F44+G44)</f>
        <v>3.5999999999999997E-2</v>
      </c>
      <c r="G52" s="1">
        <f>G51/(F44+G44)</f>
        <v>-3.5999999999999997E-2</v>
      </c>
      <c r="H52" t="s">
        <v>17</v>
      </c>
    </row>
    <row r="54" spans="5:8" x14ac:dyDescent="0.75">
      <c r="E54" s="2">
        <v>10</v>
      </c>
      <c r="G54">
        <f>F49*G44</f>
        <v>272</v>
      </c>
      <c r="H54" t="s">
        <v>12</v>
      </c>
    </row>
    <row r="55" spans="5:8" x14ac:dyDescent="0.75">
      <c r="E55">
        <v>11</v>
      </c>
      <c r="G55">
        <f>G54-G45</f>
        <v>72</v>
      </c>
      <c r="H55" t="s">
        <v>20</v>
      </c>
    </row>
    <row r="56" spans="5:8" x14ac:dyDescent="0.75">
      <c r="E56">
        <v>12</v>
      </c>
      <c r="G56" s="1">
        <f>G55/(F44+G44)</f>
        <v>7.1999999999999995E-2</v>
      </c>
      <c r="H56" t="s">
        <v>18</v>
      </c>
    </row>
    <row r="58" spans="5:8" x14ac:dyDescent="0.75">
      <c r="E58">
        <v>13</v>
      </c>
      <c r="G58" s="1">
        <f>F51/G44</f>
        <v>7.1999999999999995E-2</v>
      </c>
      <c r="H58" t="s">
        <v>23</v>
      </c>
    </row>
    <row r="59" spans="5:8" x14ac:dyDescent="0.75">
      <c r="E59">
        <v>14</v>
      </c>
      <c r="G59" s="1">
        <f>G55/G44</f>
        <v>0.14399999999999999</v>
      </c>
      <c r="H59" t="s">
        <v>24</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Jussim</dc:creator>
  <cp:lastModifiedBy>Lee Jussim</cp:lastModifiedBy>
  <dcterms:created xsi:type="dcterms:W3CDTF">2025-08-21T23:39:13Z</dcterms:created>
  <dcterms:modified xsi:type="dcterms:W3CDTF">2025-08-29T17:16:12Z</dcterms:modified>
</cp:coreProperties>
</file>