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ige/Dropbox/Molly manuscript statistics/Management Manuscript/_Files for Journal Submission/"/>
    </mc:Choice>
  </mc:AlternateContent>
  <xr:revisionPtr revIDLastSave="0" documentId="13_ncr:1_{D2E0373D-7BA4-5547-A511-6289294AC2E7}" xr6:coauthVersionLast="47" xr6:coauthVersionMax="47" xr10:uidLastSave="{00000000-0000-0000-0000-000000000000}"/>
  <bookViews>
    <workbookView xWindow="160" yWindow="900" windowWidth="29100" windowHeight="16440" activeTab="4" xr2:uid="{40A0E761-8A45-3142-9270-D655A013A26C}"/>
  </bookViews>
  <sheets>
    <sheet name="1a (Mantel Results)" sheetId="1" r:id="rId1"/>
    <sheet name="1b (T-Test Results)" sheetId="2" r:id="rId2"/>
    <sheet name="1c (SAC results)" sheetId="3" r:id="rId3"/>
    <sheet name="1d (1st GLMMs)" sheetId="4" r:id="rId4"/>
    <sheet name="1e (NMDS + PERMANOVA)" sheetId="6" r:id="rId5"/>
    <sheet name="1f (2nd GLMMs)" sheetId="5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" i="4" l="1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" i="4"/>
  <c r="E13" i="3"/>
  <c r="D13" i="3"/>
  <c r="C13" i="3"/>
  <c r="E12" i="3"/>
  <c r="D12" i="3"/>
  <c r="C12" i="3"/>
  <c r="E11" i="3"/>
  <c r="D11" i="3"/>
  <c r="C11" i="3"/>
  <c r="E10" i="3"/>
  <c r="D10" i="3"/>
  <c r="C10" i="3"/>
  <c r="J32" i="2"/>
  <c r="I32" i="2"/>
  <c r="H32" i="2"/>
  <c r="G32" i="2"/>
  <c r="F32" i="2"/>
  <c r="E32" i="2"/>
  <c r="D32" i="2"/>
  <c r="C32" i="2"/>
  <c r="J31" i="2"/>
  <c r="I31" i="2"/>
  <c r="H31" i="2"/>
  <c r="G31" i="2"/>
  <c r="F31" i="2"/>
  <c r="E31" i="2"/>
  <c r="D31" i="2"/>
  <c r="C31" i="2"/>
</calcChain>
</file>

<file path=xl/sharedStrings.xml><?xml version="1.0" encoding="utf-8"?>
<sst xmlns="http://schemas.openxmlformats.org/spreadsheetml/2006/main" count="1175" uniqueCount="399">
  <si>
    <t>Years Included</t>
  </si>
  <si>
    <t>Distance Matrices Compared</t>
  </si>
  <si>
    <t>Coefficient</t>
  </si>
  <si>
    <t>Mantel statistic (r)</t>
  </si>
  <si>
    <t>p-value</t>
  </si>
  <si>
    <t>Significance</t>
  </si>
  <si>
    <t>Lat/Lon x Treatment Type</t>
  </si>
  <si>
    <t>Spearman</t>
  </si>
  <si>
    <t>Both</t>
  </si>
  <si>
    <t>Lat/Lon x All Plant Richness</t>
  </si>
  <si>
    <t>Lat/Lon x Bee Richness</t>
  </si>
  <si>
    <t>Lat/Lon x Entomophilous Plant Richness</t>
  </si>
  <si>
    <t>Lat/Lon x Proportion of Entomophilous Plants</t>
  </si>
  <si>
    <t>&lt;.0001</t>
  </si>
  <si>
    <t>***</t>
  </si>
  <si>
    <t>Lat/Lon x all dependent variables together (scaled)</t>
  </si>
  <si>
    <t>*</t>
  </si>
  <si>
    <t>**</t>
  </si>
  <si>
    <t>T Test Results</t>
  </si>
  <si>
    <t>Index</t>
  </si>
  <si>
    <t>2019 Mean + SD</t>
  </si>
  <si>
    <t>2020 Mean + SD</t>
  </si>
  <si>
    <t>Test statistic</t>
  </si>
  <si>
    <t>df</t>
  </si>
  <si>
    <t>95% CI below</t>
  </si>
  <si>
    <t>95% CI above</t>
  </si>
  <si>
    <t>Species Richness</t>
  </si>
  <si>
    <t>18.643 +/- 4.99</t>
  </si>
  <si>
    <t>17.821 +/- 6.95</t>
  </si>
  <si>
    <t>Abundance</t>
  </si>
  <si>
    <t>140.571 +/- 74.82</t>
  </si>
  <si>
    <t>125.429 +/- 95.64</t>
  </si>
  <si>
    <t>1.838 +/- 0.20</t>
  </si>
  <si>
    <t>1.824 +/- 0.21</t>
  </si>
  <si>
    <t>0.73 +/- 0.03</t>
  </si>
  <si>
    <t>0.733 +/- 0.03</t>
  </si>
  <si>
    <t>Site Name</t>
  </si>
  <si>
    <t>Bee Richness 2019</t>
  </si>
  <si>
    <t>Bee Richness 2020</t>
  </si>
  <si>
    <t>Bee Abundance 2019</t>
  </si>
  <si>
    <t>Bee Abundance 2020</t>
  </si>
  <si>
    <t>Shannon Diversity 2019</t>
  </si>
  <si>
    <t>Shannon Diversity 2020</t>
  </si>
  <si>
    <t>Simpson Diversity 2019</t>
  </si>
  <si>
    <t>Simpson Diversity 2020</t>
  </si>
  <si>
    <t>Arum</t>
  </si>
  <si>
    <t>BFP</t>
  </si>
  <si>
    <t>Breeder</t>
  </si>
  <si>
    <t>Brooder</t>
  </si>
  <si>
    <t>CCC</t>
  </si>
  <si>
    <t>Colvin</t>
  </si>
  <si>
    <t>Cook</t>
  </si>
  <si>
    <t>Coot</t>
  </si>
  <si>
    <t>DeepMuck</t>
  </si>
  <si>
    <t>Gander</t>
  </si>
  <si>
    <t>Goose</t>
  </si>
  <si>
    <t>GuysMarsh</t>
  </si>
  <si>
    <t>Headquarters</t>
  </si>
  <si>
    <t>Knox-Marsellus</t>
  </si>
  <si>
    <t>Loosestrife</t>
  </si>
  <si>
    <t>Lost</t>
  </si>
  <si>
    <t>M&amp;M</t>
  </si>
  <si>
    <t>MainPool</t>
  </si>
  <si>
    <t>MaloneMarsh</t>
  </si>
  <si>
    <t>MartensTract</t>
  </si>
  <si>
    <t>MitigationMarsh</t>
  </si>
  <si>
    <t>MuckraceFlats</t>
  </si>
  <si>
    <t>Pickerel</t>
  </si>
  <si>
    <t>SenecaFlats</t>
  </si>
  <si>
    <t>Snapper</t>
  </si>
  <si>
    <t>Torrey</t>
  </si>
  <si>
    <t>Unit1</t>
  </si>
  <si>
    <t>Unit2</t>
  </si>
  <si>
    <t>Mean</t>
  </si>
  <si>
    <t>Std Dev</t>
  </si>
  <si>
    <t>Shannon Diversity</t>
  </si>
  <si>
    <t>Simpson Diversity</t>
  </si>
  <si>
    <t>Richness, Abundance, and Diversity Indices for 28 Sites Sampled Both Years</t>
  </si>
  <si>
    <t>Group</t>
  </si>
  <si>
    <t>Species Observed</t>
  </si>
  <si>
    <t>Chao Expected</t>
  </si>
  <si>
    <t>Chao.se</t>
  </si>
  <si>
    <t>Jack1 Expected</t>
  </si>
  <si>
    <t>Jack1.se</t>
  </si>
  <si>
    <t>Bootstrap Expected</t>
  </si>
  <si>
    <t>Boot.se</t>
  </si>
  <si>
    <t>Number of sites</t>
  </si>
  <si>
    <t>All Sites</t>
  </si>
  <si>
    <t>Full Sites</t>
  </si>
  <si>
    <t>Partial Sites</t>
  </si>
  <si>
    <t>Passive Sites</t>
  </si>
  <si>
    <t>% species accounted for Chao</t>
  </si>
  <si>
    <t>% species accounted for Jack1</t>
  </si>
  <si>
    <t>% species accounted for Bootstrap</t>
  </si>
  <si>
    <t>Expected Richness by Treatment Type</t>
  </si>
  <si>
    <t>Percent Species Accounted For after Sampling</t>
  </si>
  <si>
    <r>
      <rPr>
        <b/>
        <sz val="12"/>
        <color theme="1"/>
        <rFont val="Times New Roman"/>
        <family val="1"/>
      </rPr>
      <t xml:space="preserve">Tab 1a: </t>
    </r>
    <r>
      <rPr>
        <sz val="12"/>
        <color theme="1"/>
        <rFont val="Times New Roman"/>
        <family val="1"/>
      </rPr>
      <t>Results of mantel tests that compare site location (lat/lon coordinates) with variables of interest. Test statistics range from -1 to 1, with values closer to 0 suggesting no spatial autocorrelation. P- values of 0.05 or less indicate significant spatial autocorrelation</t>
    </r>
  </si>
  <si>
    <t>Response Variable</t>
  </si>
  <si>
    <t>Fixed Factors</t>
  </si>
  <si>
    <t>Pair</t>
  </si>
  <si>
    <t>Variable</t>
  </si>
  <si>
    <t>Ratio</t>
  </si>
  <si>
    <t>SE</t>
  </si>
  <si>
    <t>z-ratio</t>
  </si>
  <si>
    <t>Trmt</t>
  </si>
  <si>
    <t>response</t>
  </si>
  <si>
    <t>Proportion Open Water</t>
  </si>
  <si>
    <t>2, 249</t>
  </si>
  <si>
    <t>&lt;0.001</t>
  </si>
  <si>
    <t>Full / Partial</t>
  </si>
  <si>
    <t>Full</t>
  </si>
  <si>
    <t>Year</t>
  </si>
  <si>
    <t>1, 249</t>
  </si>
  <si>
    <t>Full / Passive</t>
  </si>
  <si>
    <t>Partial</t>
  </si>
  <si>
    <t>Month</t>
  </si>
  <si>
    <t>3, 249</t>
  </si>
  <si>
    <t>Partial / Passive</t>
  </si>
  <si>
    <t>Passive</t>
  </si>
  <si>
    <t>Trmt:Month</t>
  </si>
  <si>
    <t>6, 249</t>
  </si>
  <si>
    <t>Proportion Mudflat</t>
  </si>
  <si>
    <t>August</t>
  </si>
  <si>
    <t>July</t>
  </si>
  <si>
    <t>June</t>
  </si>
  <si>
    <t>Proportion of Cattail</t>
  </si>
  <si>
    <t>September</t>
  </si>
  <si>
    <t>Proportion of Monotypic Cattail</t>
  </si>
  <si>
    <t>Proportion of Invasive Graminoids</t>
  </si>
  <si>
    <t>Median Water Depth</t>
  </si>
  <si>
    <t>.</t>
  </si>
  <si>
    <t>August/July</t>
  </si>
  <si>
    <t>August/June</t>
  </si>
  <si>
    <t>August/Sept</t>
  </si>
  <si>
    <t>July/June</t>
  </si>
  <si>
    <t>July/Sept</t>
  </si>
  <si>
    <t>June/Sept</t>
  </si>
  <si>
    <t>(Intercept)</t>
  </si>
  <si>
    <t>TrmtPartial</t>
  </si>
  <si>
    <t>TrmtPassive</t>
  </si>
  <si>
    <t>YearYear 2</t>
  </si>
  <si>
    <t>Rate of dependent variable</t>
  </si>
  <si>
    <t>lower CL</t>
  </si>
  <si>
    <t>upper CL</t>
  </si>
  <si>
    <t>Overall Plant Richness</t>
  </si>
  <si>
    <t>Points Open Water</t>
  </si>
  <si>
    <t>Points Open</t>
  </si>
  <si>
    <t>10.7 points (26.8%)</t>
  </si>
  <si>
    <t>Avg Water Depth</t>
  </si>
  <si>
    <t>19.9 cm</t>
  </si>
  <si>
    <t>Points Mudflat</t>
  </si>
  <si>
    <t>1.52 points (3.81%)</t>
  </si>
  <si>
    <t>Points Inv Graminoids</t>
  </si>
  <si>
    <t>4.77 points (11.9%)</t>
  </si>
  <si>
    <t>Year 1</t>
  </si>
  <si>
    <t>Year 2</t>
  </si>
  <si>
    <t>Bee Richness</t>
  </si>
  <si>
    <t>Entomophilous Plant Richness</t>
  </si>
  <si>
    <t>Mono Cat</t>
  </si>
  <si>
    <t>Proportion of Entomophilous Plants</t>
  </si>
  <si>
    <t>1, 254</t>
  </si>
  <si>
    <t>2.91 points (7.27%)</t>
  </si>
  <si>
    <t>2, 254</t>
  </si>
  <si>
    <t>Estimate (β)</t>
  </si>
  <si>
    <t>z score</t>
  </si>
  <si>
    <t>Treatment</t>
  </si>
  <si>
    <t>Month (July)</t>
  </si>
  <si>
    <t>Month (June)</t>
  </si>
  <si>
    <t>Month (September)</t>
  </si>
  <si>
    <t>Trmt (Partial)</t>
  </si>
  <si>
    <t>Trmt (Passive)</t>
  </si>
  <si>
    <t>Ento_Rich</t>
  </si>
  <si>
    <t>Points Monotypic Cattail</t>
  </si>
  <si>
    <t>Points Ento Plants</t>
  </si>
  <si>
    <t>21.9 points (54.75%)</t>
  </si>
  <si>
    <t>Veg Data</t>
  </si>
  <si>
    <t>Bee Data</t>
  </si>
  <si>
    <t>Transformation</t>
  </si>
  <si>
    <t># of Dimensions</t>
  </si>
  <si>
    <t>Stress (R2)</t>
  </si>
  <si>
    <t>Wisconsin</t>
  </si>
  <si>
    <t>Hellinger</t>
  </si>
  <si>
    <t>*so, hellinger transformed data (which converts absolute abundances to relative and takes weight off of most abundant species)</t>
  </si>
  <si>
    <t>NMDS1</t>
  </si>
  <si>
    <t>NMDS2</t>
  </si>
  <si>
    <t>r2</t>
  </si>
  <si>
    <t>p</t>
  </si>
  <si>
    <t>Median_Water_Depth_cm</t>
  </si>
  <si>
    <t>Prop_Open</t>
  </si>
  <si>
    <t>Prop_Mud</t>
  </si>
  <si>
    <t>Prop_Invasive</t>
  </si>
  <si>
    <t>Prop_Ento_Plants</t>
  </si>
  <si>
    <t>STEP 3: PERMANOVAs for each assemblage. Include all relevant factors in one model</t>
  </si>
  <si>
    <t>Veg Data permanova</t>
  </si>
  <si>
    <t>Bee Data permanova</t>
  </si>
  <si>
    <t>Sum of Squares</t>
  </si>
  <si>
    <t>R2</t>
  </si>
  <si>
    <t>F value</t>
  </si>
  <si>
    <t>Trmt:Year</t>
  </si>
  <si>
    <t>Residual</t>
  </si>
  <si>
    <t>Total</t>
  </si>
  <si>
    <t>Year:Trmt</t>
  </si>
  <si>
    <t>Month:Trmt</t>
  </si>
  <si>
    <t>1, 256</t>
  </si>
  <si>
    <t>3, 256</t>
  </si>
  <si>
    <t>Table 1: GLMMs and Fixed Effects Breakdown Statistics</t>
  </si>
  <si>
    <t>Table 2: Post-hoc Comparisons for Treatment Pairs</t>
  </si>
  <si>
    <t>Table 4: Model Predicted Means for  Treatment, Month for given Env Variable</t>
  </si>
  <si>
    <t>Incidence Rate Ratio (log link)</t>
  </si>
  <si>
    <t>95% CI</t>
  </si>
  <si>
    <r>
      <rPr>
        <b/>
        <i/>
        <sz val="10"/>
        <color rgb="FF000000"/>
        <rFont val="Times New Roman"/>
        <family val="1"/>
      </rPr>
      <t xml:space="preserve">p </t>
    </r>
    <r>
      <rPr>
        <b/>
        <sz val="10"/>
        <color rgb="FF000000"/>
        <rFont val="Times New Roman"/>
        <family val="1"/>
      </rPr>
      <t>(per level)</t>
    </r>
  </si>
  <si>
    <t>Sig (per level)</t>
  </si>
  <si>
    <t>Wald χ² (overall)</t>
  </si>
  <si>
    <t>df (overall)</t>
  </si>
  <si>
    <r>
      <rPr>
        <b/>
        <i/>
        <sz val="10"/>
        <color rgb="FF000000"/>
        <rFont val="Times New Roman"/>
        <family val="1"/>
      </rPr>
      <t xml:space="preserve">p </t>
    </r>
    <r>
      <rPr>
        <b/>
        <sz val="10"/>
        <color rgb="FF000000"/>
        <rFont val="Times New Roman"/>
        <family val="1"/>
      </rPr>
      <t>(overall)</t>
    </r>
  </si>
  <si>
    <t>0.52 - 1.82</t>
  </si>
  <si>
    <t>-</t>
  </si>
  <si>
    <t>2.66 - 16.16</t>
  </si>
  <si>
    <t>5.22 - 18.96</t>
  </si>
  <si>
    <t>0.63 - 0.95</t>
  </si>
  <si>
    <t>1.14 - 3.85</t>
  </si>
  <si>
    <t>1.98 - 6.23</t>
  </si>
  <si>
    <t>0.14 - 0.78</t>
  </si>
  <si>
    <t>Partial:July</t>
  </si>
  <si>
    <t>0.18 - 1.25</t>
  </si>
  <si>
    <t>Passive:July</t>
  </si>
  <si>
    <t>0.26 - 1.01</t>
  </si>
  <si>
    <t>Partial:June</t>
  </si>
  <si>
    <t>0.21 - 1.47</t>
  </si>
  <si>
    <t>Passive:June</t>
  </si>
  <si>
    <t>0.22 - 0.81</t>
  </si>
  <si>
    <t>Partial:September</t>
  </si>
  <si>
    <t>1.16 - 11.98</t>
  </si>
  <si>
    <t>Passive:September</t>
  </si>
  <si>
    <t>1.12 - 7.13</t>
  </si>
  <si>
    <t>0.27 - 1.77</t>
  </si>
  <si>
    <t>0.13 - 4.61</t>
  </si>
  <si>
    <t>0.06 - 0.65</t>
  </si>
  <si>
    <t>1.33 - 4.53</t>
  </si>
  <si>
    <t>0.44 - 3.49</t>
  </si>
  <si>
    <t>1.64 - 13.3</t>
  </si>
  <si>
    <t>0.29 - 2.44</t>
  </si>
  <si>
    <t>0.10 - 7.98</t>
  </si>
  <si>
    <t>0.02 - 0.87</t>
  </si>
  <si>
    <t>0.00 - 0.69</t>
  </si>
  <si>
    <t>0.04 - 0.72</t>
  </si>
  <si>
    <t>0.08 - 7.15</t>
  </si>
  <si>
    <t>0.71 - 12.51</t>
  </si>
  <si>
    <t>1.61 - 5.78</t>
  </si>
  <si>
    <t>Table 3: Post-hoc Comparisons for Month Pairs</t>
  </si>
  <si>
    <t>0.25 - 1.15</t>
  </si>
  <si>
    <t>0.69 - 1.37</t>
  </si>
  <si>
    <t>0.91 - 1.15</t>
  </si>
  <si>
    <t>0.76 - 1.44</t>
  </si>
  <si>
    <t>0.67 - 1.28</t>
  </si>
  <si>
    <t>0.76 - 1.43</t>
  </si>
  <si>
    <t>0.65 - 3.45</t>
  </si>
  <si>
    <t>0.65 - 1.32</t>
  </si>
  <si>
    <t>0.50 - 3.39</t>
  </si>
  <si>
    <t>0.58 - 1.19</t>
  </si>
  <si>
    <t>0.51 - 2.76</t>
  </si>
  <si>
    <t>0.72 - 1.45</t>
  </si>
  <si>
    <t>0.46 - 2.20</t>
  </si>
  <si>
    <t>0.04 - 3.42</t>
  </si>
  <si>
    <t>0.72 - 3.07</t>
  </si>
  <si>
    <t>0.31 - 0.50</t>
  </si>
  <si>
    <t>0.65 - 2.47</t>
  </si>
  <si>
    <t>1.09 - 3.72</t>
  </si>
  <si>
    <t>0.28 - 1.37</t>
  </si>
  <si>
    <t>0.36 - 32.72</t>
  </si>
  <si>
    <t>0.45 - 1.99</t>
  </si>
  <si>
    <t>0.08 - 12.41</t>
  </si>
  <si>
    <t>0.42 - 1.65</t>
  </si>
  <si>
    <t>0.22 - 28.69</t>
  </si>
  <si>
    <t>0.87 - 4.76</t>
  </si>
  <si>
    <t>4.54 - 10.63</t>
  </si>
  <si>
    <t>0.28 - 0.91</t>
  </si>
  <si>
    <t>0.79 - 1.27</t>
  </si>
  <si>
    <t>0.95 - 1.14</t>
  </si>
  <si>
    <t>0.78 - 1.19</t>
  </si>
  <si>
    <t>0.68 - 1.03</t>
  </si>
  <si>
    <t>0.91 - 1.36</t>
  </si>
  <si>
    <t>0.99 - 3.45</t>
  </si>
  <si>
    <t>0.73 - 1.2</t>
  </si>
  <si>
    <t>1.02 - 4.03</t>
  </si>
  <si>
    <t>0.82 - 2.88</t>
  </si>
  <si>
    <t>0.75 - 1.21</t>
  </si>
  <si>
    <t>1.37 - 3.25</t>
  </si>
  <si>
    <t>3.28 - 7.16</t>
  </si>
  <si>
    <t>6.46 - 12.36</t>
  </si>
  <si>
    <t>0.67 - 0.76</t>
  </si>
  <si>
    <t>1.55 - 3.10</t>
  </si>
  <si>
    <t>2.52 - 4.76</t>
  </si>
  <si>
    <t>0.52 - 1.22</t>
  </si>
  <si>
    <t>0.38 - 0.92</t>
  </si>
  <si>
    <t>0.38 - 0.78</t>
  </si>
  <si>
    <t>0.34 - 0.79</t>
  </si>
  <si>
    <t>0.27 - 0.52</t>
  </si>
  <si>
    <t>1.00 - 2.78</t>
  </si>
  <si>
    <t>0.68 - 1.64</t>
  </si>
  <si>
    <t>0.01 - 0.26</t>
  </si>
  <si>
    <t>15.31 - 613.19</t>
  </si>
  <si>
    <t>80.13 - 1879.79</t>
  </si>
  <si>
    <t>0.28 - 0.61</t>
  </si>
  <si>
    <t>1.51 - 20.34</t>
  </si>
  <si>
    <t>2.99 - 34.38</t>
  </si>
  <si>
    <t>0.13 - 3.58</t>
  </si>
  <si>
    <t>0.05 - 1.66</t>
  </si>
  <si>
    <t>0.07 - 1.06</t>
  </si>
  <si>
    <t>0.05 - 1.79</t>
  </si>
  <si>
    <t>0.05 - 0.68</t>
  </si>
  <si>
    <t>0.46 - 30.03</t>
  </si>
  <si>
    <t>0.19 - 6.32</t>
  </si>
  <si>
    <t>69.1 - 113.14</t>
  </si>
  <si>
    <t>0.42 - 0.94</t>
  </si>
  <si>
    <t>0.45 - 0.78</t>
  </si>
  <si>
    <t>1.1 - 1.37</t>
  </si>
  <si>
    <t>0.61 - 0.97</t>
  </si>
  <si>
    <t>0.36 - 0.58</t>
  </si>
  <si>
    <t>0.84 - 1.32</t>
  </si>
  <si>
    <t>0.69 - 1.75</t>
  </si>
  <si>
    <t>0.85 - 1.51</t>
  </si>
  <si>
    <t>0.54 - 1.47</t>
  </si>
  <si>
    <t>1.01 - 1.79</t>
  </si>
  <si>
    <t>0.59 - 1.5</t>
  </si>
  <si>
    <t>0.68 - 1.2</t>
  </si>
  <si>
    <t>Table 2: Model Predicted Means, SE, and Confidence Levels</t>
  </si>
  <si>
    <t>13.32 - 17.02</t>
  </si>
  <si>
    <t>0.98 - 0.99</t>
  </si>
  <si>
    <t>0.97 - 0.99</t>
  </si>
  <si>
    <t>1.00 - 1.02</t>
  </si>
  <si>
    <t>1.17 - 1.34</t>
  </si>
  <si>
    <t>0.91 - 1.08</t>
  </si>
  <si>
    <t>3, 254</t>
  </si>
  <si>
    <t>0.79 - 0.96</t>
  </si>
  <si>
    <t>4.93 - 8.76</t>
  </si>
  <si>
    <t>0.98 - 1.00</t>
  </si>
  <si>
    <t>0.93 - 1.35</t>
  </si>
  <si>
    <t>1.09 - 1.61</t>
  </si>
  <si>
    <t>0.21 - 0.33</t>
  </si>
  <si>
    <t>7.03 - 9.43</t>
  </si>
  <si>
    <t>1, 257</t>
  </si>
  <si>
    <t>0.96 - 0.99</t>
  </si>
  <si>
    <t>0.97 - 1.00</t>
  </si>
  <si>
    <t>1.15 - 1.41</t>
  </si>
  <si>
    <t>24.2 - 31.61</t>
  </si>
  <si>
    <t>0.97 - 0.98</t>
  </si>
  <si>
    <t>0.96 - 0.96</t>
  </si>
  <si>
    <t>0.94 - 0.97</t>
  </si>
  <si>
    <t>1.00 - 1.14</t>
  </si>
  <si>
    <t>1.11 - 1.48</t>
  </si>
  <si>
    <t>1.08 - 1.40</t>
  </si>
  <si>
    <t>Lower CL</t>
  </si>
  <si>
    <t>Upper CL</t>
  </si>
  <si>
    <t>Median Water Depth (cm)</t>
  </si>
  <si>
    <t xml:space="preserve">&lt;-- NOTE: raw responses from model output are here, reported as # of points. I divided by 40 total plots to get % for column 25 </t>
  </si>
  <si>
    <r>
      <rPr>
        <b/>
        <sz val="12"/>
        <color theme="1"/>
        <rFont val="Times New Roman"/>
        <family val="1"/>
      </rPr>
      <t xml:space="preserve">STEP 1: </t>
    </r>
    <r>
      <rPr>
        <sz val="12"/>
        <color theme="1"/>
        <rFont val="Times New Roman"/>
        <family val="1"/>
      </rPr>
      <t>run NMDS on veg community data and bee community data</t>
    </r>
  </si>
  <si>
    <t>---</t>
  </si>
  <si>
    <r>
      <rPr>
        <b/>
        <sz val="12"/>
        <color theme="1"/>
        <rFont val="Times New Roman"/>
        <family val="1"/>
      </rPr>
      <t xml:space="preserve">STEP 2: </t>
    </r>
    <r>
      <rPr>
        <sz val="12"/>
        <color theme="1"/>
        <rFont val="Times New Roman"/>
        <family val="1"/>
      </rPr>
      <t>run envfit() function for variables</t>
    </r>
  </si>
  <si>
    <t>Pr(&gt;r)</t>
  </si>
  <si>
    <t>Median Water Depth cm</t>
  </si>
  <si>
    <t>Prop Open</t>
  </si>
  <si>
    <t>Prop Open</t>
  </si>
  <si>
    <t>Prop Mud</t>
  </si>
  <si>
    <t>Prop Mud</t>
  </si>
  <si>
    <t>Prop Cat</t>
  </si>
  <si>
    <t>Prop Cat</t>
  </si>
  <si>
    <t>Prop Invasive</t>
  </si>
  <si>
    <t>Prop Invasive</t>
  </si>
  <si>
    <t>Arrowhead</t>
  </si>
  <si>
    <t>Agapostemon virescens</t>
  </si>
  <si>
    <t>Bindweed</t>
  </si>
  <si>
    <t>Apis mellifera</t>
  </si>
  <si>
    <t>Bladderwort</t>
  </si>
  <si>
    <t>Bombus impatiens</t>
  </si>
  <si>
    <t>Devils Beggarsticks</t>
  </si>
  <si>
    <t>Bombus vagans</t>
  </si>
  <si>
    <t>Dogbane</t>
  </si>
  <si>
    <t>Lasioglossum cor</t>
  </si>
  <si>
    <t>Goldenrod sp</t>
  </si>
  <si>
    <t>Lasleuzm</t>
  </si>
  <si>
    <t>Pennsylvania smartweed</t>
  </si>
  <si>
    <t>Lasnel</t>
  </si>
  <si>
    <t>Purple Loosestrife</t>
  </si>
  <si>
    <t>Lasobl</t>
  </si>
  <si>
    <t>Swamp milkweed</t>
  </si>
  <si>
    <t>Lasversm</t>
  </si>
  <si>
    <t>White waterlily</t>
  </si>
  <si>
    <t>Laszon</t>
  </si>
  <si>
    <t>Veg</t>
  </si>
  <si>
    <t>Bees</t>
  </si>
  <si>
    <t>Mean Water Depth</t>
  </si>
  <si>
    <t>Mean Veg Height</t>
  </si>
  <si>
    <t>Mean Water Depth (cm)</t>
  </si>
  <si>
    <t>Mean Veg Height (cm)</t>
  </si>
  <si>
    <t>Mean Water Depth cm</t>
  </si>
  <si>
    <t>Mean Veg ht cm</t>
  </si>
  <si>
    <t>Mean Veg ht cm</t>
  </si>
  <si>
    <t>Mean_Water_Depth_cm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</si>
</sst>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Aptos Narrow"/>
      <family val="2"/>
      <scheme val="minor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.5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2" borderId="6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164" fontId="5" fillId="2" borderId="2" xfId="0" applyNumberFormat="1" applyFont="1" applyFill="1" applyBorder="1" applyAlignment="1">
      <alignment horizontal="left" wrapText="1"/>
    </xf>
    <xf numFmtId="164" fontId="5" fillId="2" borderId="0" xfId="0" applyNumberFormat="1" applyFont="1" applyFill="1" applyAlignment="1">
      <alignment horizontal="left" wrapText="1"/>
    </xf>
    <xf numFmtId="0" fontId="4" fillId="3" borderId="1" xfId="0" applyFont="1" applyFill="1" applyBorder="1"/>
    <xf numFmtId="0" fontId="5" fillId="3" borderId="0" xfId="0" applyFont="1" applyFill="1"/>
    <xf numFmtId="0" fontId="5" fillId="0" borderId="0" xfId="0" applyFont="1"/>
    <xf numFmtId="0" fontId="4" fillId="3" borderId="0" xfId="0" applyFont="1" applyFill="1"/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18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5" fillId="0" borderId="6" xfId="0" applyFont="1" applyBorder="1"/>
    <xf numFmtId="164" fontId="5" fillId="0" borderId="0" xfId="0" applyNumberFormat="1" applyFont="1"/>
    <xf numFmtId="164" fontId="5" fillId="0" borderId="7" xfId="0" applyNumberFormat="1" applyFont="1" applyBorder="1"/>
    <xf numFmtId="0" fontId="5" fillId="0" borderId="21" xfId="0" applyFont="1" applyBorder="1" applyAlignment="1">
      <alignment horizontal="left"/>
    </xf>
    <xf numFmtId="164" fontId="5" fillId="0" borderId="11" xfId="0" applyNumberFormat="1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4" fillId="0" borderId="15" xfId="0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0" fontId="4" fillId="0" borderId="8" xfId="0" applyFont="1" applyBorder="1"/>
    <xf numFmtId="164" fontId="5" fillId="0" borderId="1" xfId="0" applyNumberFormat="1" applyFont="1" applyBorder="1"/>
    <xf numFmtId="164" fontId="5" fillId="0" borderId="9" xfId="0" applyNumberFormat="1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5" fillId="0" borderId="21" xfId="0" applyFont="1" applyBorder="1"/>
    <xf numFmtId="0" fontId="5" fillId="0" borderId="1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18" xfId="0" applyFont="1" applyBorder="1"/>
    <xf numFmtId="0" fontId="4" fillId="0" borderId="19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5" fillId="0" borderId="0" xfId="0" applyFont="1" applyAlignment="1">
      <alignment wrapText="1"/>
    </xf>
    <xf numFmtId="10" fontId="5" fillId="0" borderId="11" xfId="1" applyNumberFormat="1" applyFont="1" applyBorder="1"/>
    <xf numFmtId="10" fontId="5" fillId="0" borderId="22" xfId="1" applyNumberFormat="1" applyFont="1" applyBorder="1"/>
    <xf numFmtId="10" fontId="5" fillId="0" borderId="24" xfId="1" applyNumberFormat="1" applyFont="1" applyBorder="1"/>
    <xf numFmtId="10" fontId="5" fillId="0" borderId="25" xfId="1" applyNumberFormat="1" applyFont="1" applyBorder="1"/>
    <xf numFmtId="0" fontId="3" fillId="0" borderId="0" xfId="0" applyFont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5" borderId="0" xfId="0" applyFont="1" applyFill="1"/>
    <xf numFmtId="0" fontId="9" fillId="5" borderId="0" xfId="0" applyFont="1" applyFill="1"/>
    <xf numFmtId="0" fontId="7" fillId="5" borderId="0" xfId="0" applyFont="1" applyFill="1" applyAlignment="1">
      <alignment horizontal="left"/>
    </xf>
    <xf numFmtId="0" fontId="6" fillId="6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0" fontId="9" fillId="2" borderId="4" xfId="0" applyFont="1" applyFill="1" applyBorder="1" applyAlignment="1">
      <alignment horizontal="left"/>
    </xf>
    <xf numFmtId="0" fontId="9" fillId="2" borderId="5" xfId="0" applyFont="1" applyFill="1" applyBorder="1"/>
    <xf numFmtId="0" fontId="7" fillId="2" borderId="0" xfId="0" applyFont="1" applyFill="1" applyAlignment="1">
      <alignment horizontal="left"/>
    </xf>
    <xf numFmtId="2" fontId="7" fillId="2" borderId="0" xfId="0" applyNumberFormat="1" applyFont="1" applyFill="1" applyAlignment="1">
      <alignment horizontal="left"/>
    </xf>
    <xf numFmtId="164" fontId="7" fillId="2" borderId="0" xfId="0" applyNumberFormat="1" applyFont="1" applyFill="1" applyAlignment="1">
      <alignment horizontal="left"/>
    </xf>
    <xf numFmtId="0" fontId="7" fillId="2" borderId="7" xfId="0" applyFont="1" applyFill="1" applyBorder="1"/>
    <xf numFmtId="0" fontId="7" fillId="2" borderId="0" xfId="0" applyFont="1" applyFill="1"/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2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0" fontId="7" fillId="2" borderId="9" xfId="0" applyFont="1" applyFill="1" applyBorder="1"/>
    <xf numFmtId="0" fontId="7" fillId="2" borderId="7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2" fontId="7" fillId="2" borderId="2" xfId="0" applyNumberFormat="1" applyFont="1" applyFill="1" applyBorder="1" applyAlignment="1">
      <alignment horizontal="left"/>
    </xf>
    <xf numFmtId="164" fontId="7" fillId="2" borderId="2" xfId="0" applyNumberFormat="1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8" fillId="7" borderId="0" xfId="0" applyFont="1" applyFill="1"/>
    <xf numFmtId="0" fontId="10" fillId="7" borderId="0" xfId="0" applyFont="1" applyFill="1"/>
    <xf numFmtId="0" fontId="6" fillId="7" borderId="0" xfId="0" applyFont="1" applyFill="1"/>
    <xf numFmtId="0" fontId="7" fillId="2" borderId="10" xfId="0" applyFont="1" applyFill="1" applyBorder="1"/>
    <xf numFmtId="0" fontId="6" fillId="2" borderId="0" xfId="0" applyFont="1" applyFill="1" applyAlignment="1">
      <alignment horizontal="left"/>
    </xf>
    <xf numFmtId="3" fontId="7" fillId="2" borderId="0" xfId="0" applyNumberFormat="1" applyFont="1" applyFill="1" applyAlignment="1">
      <alignment horizontal="left"/>
    </xf>
    <xf numFmtId="0" fontId="7" fillId="2" borderId="27" xfId="0" applyFont="1" applyFill="1" applyBorder="1"/>
    <xf numFmtId="2" fontId="7" fillId="2" borderId="27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164" fontId="7" fillId="2" borderId="27" xfId="0" applyNumberFormat="1" applyFont="1" applyFill="1" applyBorder="1" applyAlignment="1">
      <alignment horizontal="left"/>
    </xf>
    <xf numFmtId="0" fontId="8" fillId="4" borderId="0" xfId="0" applyFont="1" applyFill="1"/>
    <xf numFmtId="0" fontId="7" fillId="4" borderId="0" xfId="0" applyFont="1" applyFill="1"/>
    <xf numFmtId="0" fontId="7" fillId="2" borderId="16" xfId="0" applyFont="1" applyFill="1" applyBorder="1" applyAlignment="1">
      <alignment horizontal="left"/>
    </xf>
    <xf numFmtId="2" fontId="7" fillId="2" borderId="16" xfId="0" applyNumberFormat="1" applyFont="1" applyFill="1" applyBorder="1" applyAlignment="1">
      <alignment horizontal="left"/>
    </xf>
    <xf numFmtId="165" fontId="7" fillId="2" borderId="0" xfId="0" applyNumberFormat="1" applyFont="1" applyFill="1" applyAlignment="1">
      <alignment horizontal="left"/>
    </xf>
    <xf numFmtId="0" fontId="7" fillId="2" borderId="16" xfId="0" applyFont="1" applyFill="1" applyBorder="1" applyAlignment="1">
      <alignment horizontal="left" vertical="top" wrapText="1"/>
    </xf>
    <xf numFmtId="0" fontId="9" fillId="2" borderId="28" xfId="0" applyFont="1" applyFill="1" applyBorder="1" applyAlignment="1">
      <alignment horizontal="left" wrapText="1"/>
    </xf>
    <xf numFmtId="0" fontId="13" fillId="0" borderId="28" xfId="0" applyFont="1" applyBorder="1" applyAlignment="1">
      <alignment wrapText="1"/>
    </xf>
    <xf numFmtId="0" fontId="12" fillId="0" borderId="0" xfId="0" applyFont="1"/>
    <xf numFmtId="0" fontId="7" fillId="2" borderId="16" xfId="0" applyFont="1" applyFill="1" applyBorder="1"/>
    <xf numFmtId="164" fontId="7" fillId="2" borderId="16" xfId="0" applyNumberFormat="1" applyFont="1" applyFill="1" applyBorder="1" applyAlignment="1">
      <alignment horizontal="left"/>
    </xf>
    <xf numFmtId="0" fontId="15" fillId="0" borderId="0" xfId="0" applyFont="1"/>
    <xf numFmtId="0" fontId="16" fillId="0" borderId="0" xfId="0" applyFont="1"/>
    <xf numFmtId="0" fontId="7" fillId="2" borderId="0" xfId="0" applyFont="1" applyFill="1" applyAlignment="1">
      <alignment vertical="top"/>
    </xf>
    <xf numFmtId="165" fontId="7" fillId="2" borderId="16" xfId="0" applyNumberFormat="1" applyFont="1" applyFill="1" applyBorder="1" applyAlignment="1">
      <alignment horizontal="left"/>
    </xf>
    <xf numFmtId="10" fontId="0" fillId="0" borderId="0" xfId="0" applyNumberFormat="1"/>
    <xf numFmtId="2" fontId="0" fillId="0" borderId="0" xfId="0" applyNumberFormat="1"/>
    <xf numFmtId="0" fontId="7" fillId="2" borderId="0" xfId="0" applyFont="1" applyFill="1" applyAlignment="1">
      <alignment horizontal="left" vertical="top" wrapText="1"/>
    </xf>
    <xf numFmtId="0" fontId="11" fillId="5" borderId="0" xfId="0" applyFont="1" applyFill="1"/>
    <xf numFmtId="0" fontId="11" fillId="0" borderId="0" xfId="0" applyFont="1"/>
    <xf numFmtId="10" fontId="7" fillId="2" borderId="0" xfId="0" applyNumberFormat="1" applyFont="1" applyFill="1" applyAlignment="1">
      <alignment horizontal="left"/>
    </xf>
    <xf numFmtId="0" fontId="6" fillId="2" borderId="0" xfId="0" applyFont="1" applyFill="1"/>
    <xf numFmtId="166" fontId="7" fillId="2" borderId="0" xfId="0" applyNumberFormat="1" applyFont="1" applyFill="1" applyAlignment="1">
      <alignment horizontal="left"/>
    </xf>
    <xf numFmtId="0" fontId="4" fillId="2" borderId="28" xfId="0" applyFont="1" applyFill="1" applyBorder="1" applyAlignment="1">
      <alignment wrapText="1"/>
    </xf>
    <xf numFmtId="0" fontId="4" fillId="2" borderId="28" xfId="0" applyFont="1" applyFill="1" applyBorder="1" applyAlignment="1">
      <alignment horizontal="left" wrapText="1"/>
    </xf>
    <xf numFmtId="10" fontId="7" fillId="2" borderId="16" xfId="0" applyNumberFormat="1" applyFont="1" applyFill="1" applyBorder="1" applyAlignment="1">
      <alignment horizontal="left"/>
    </xf>
    <xf numFmtId="0" fontId="6" fillId="2" borderId="27" xfId="0" applyFont="1" applyFill="1" applyBorder="1"/>
    <xf numFmtId="166" fontId="7" fillId="2" borderId="27" xfId="0" applyNumberFormat="1" applyFont="1" applyFill="1" applyBorder="1" applyAlignment="1">
      <alignment horizontal="left"/>
    </xf>
    <xf numFmtId="0" fontId="9" fillId="2" borderId="28" xfId="0" applyFont="1" applyFill="1" applyBorder="1"/>
    <xf numFmtId="0" fontId="9" fillId="2" borderId="28" xfId="0" applyFont="1" applyFill="1" applyBorder="1" applyAlignment="1">
      <alignment horizontal="left"/>
    </xf>
    <xf numFmtId="0" fontId="7" fillId="2" borderId="27" xfId="0" applyFont="1" applyFill="1" applyBorder="1" applyAlignment="1">
      <alignment horizontal="left" vertical="top" wrapText="1"/>
    </xf>
    <xf numFmtId="0" fontId="8" fillId="6" borderId="0" xfId="0" applyFont="1" applyFill="1"/>
    <xf numFmtId="0" fontId="9" fillId="6" borderId="0" xfId="0" applyFont="1" applyFill="1"/>
    <xf numFmtId="0" fontId="9" fillId="0" borderId="28" xfId="0" applyFont="1" applyBorder="1" applyAlignment="1">
      <alignment horizontal="left"/>
    </xf>
    <xf numFmtId="0" fontId="8" fillId="2" borderId="0" xfId="0" applyFont="1" applyFill="1" applyAlignment="1">
      <alignment horizontal="left"/>
    </xf>
    <xf numFmtId="10" fontId="7" fillId="2" borderId="16" xfId="1" applyNumberFormat="1" applyFont="1" applyFill="1" applyBorder="1" applyAlignment="1">
      <alignment horizontal="left"/>
    </xf>
    <xf numFmtId="10" fontId="7" fillId="2" borderId="0" xfId="1" applyNumberFormat="1" applyFont="1" applyFill="1" applyBorder="1" applyAlignment="1">
      <alignment horizontal="left"/>
    </xf>
    <xf numFmtId="10" fontId="7" fillId="2" borderId="27" xfId="1" applyNumberFormat="1" applyFont="1" applyFill="1" applyBorder="1" applyAlignment="1">
      <alignment horizontal="left"/>
    </xf>
    <xf numFmtId="10" fontId="7" fillId="2" borderId="0" xfId="1" applyNumberFormat="1" applyFont="1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164" fontId="5" fillId="0" borderId="11" xfId="0" applyNumberFormat="1" applyFont="1" applyBorder="1"/>
    <xf numFmtId="0" fontId="4" fillId="5" borderId="0" xfId="0" applyFont="1" applyFill="1"/>
    <xf numFmtId="0" fontId="4" fillId="0" borderId="11" xfId="0" applyFont="1" applyBorder="1"/>
    <xf numFmtId="0" fontId="20" fillId="0" borderId="11" xfId="0" applyFont="1" applyBorder="1"/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9" fillId="0" borderId="11" xfId="0" applyFont="1" applyBorder="1"/>
    <xf numFmtId="0" fontId="18" fillId="0" borderId="29" xfId="0" applyFont="1" applyBorder="1"/>
    <xf numFmtId="0" fontId="18" fillId="0" borderId="30" xfId="0" applyFont="1" applyBorder="1"/>
    <xf numFmtId="164" fontId="19" fillId="0" borderId="31" xfId="0" applyNumberFormat="1" applyFont="1" applyBorder="1"/>
    <xf numFmtId="2" fontId="19" fillId="0" borderId="31" xfId="0" applyNumberFormat="1" applyFont="1" applyBorder="1" applyAlignment="1">
      <alignment vertical="center"/>
    </xf>
    <xf numFmtId="0" fontId="19" fillId="0" borderId="31" xfId="0" applyFont="1" applyBorder="1"/>
    <xf numFmtId="2" fontId="5" fillId="0" borderId="11" xfId="0" applyNumberFormat="1" applyFont="1" applyBorder="1"/>
    <xf numFmtId="2" fontId="19" fillId="0" borderId="11" xfId="0" applyNumberFormat="1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9" xfId="0" applyFont="1" applyBorder="1"/>
    <xf numFmtId="0" fontId="3" fillId="3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/>
    </xf>
    <xf numFmtId="0" fontId="17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7" fillId="2" borderId="16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16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vertical="top" wrapText="1"/>
    </xf>
    <xf numFmtId="0" fontId="7" fillId="2" borderId="27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2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wrapText="1"/>
    </xf>
    <xf numFmtId="0" fontId="7" fillId="2" borderId="2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7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1">
    <dxf>
      <fill>
        <patternFill patternType="solid">
          <fgColor rgb="FFFFFCC8"/>
          <bgColor rgb="FF000000"/>
        </patternFill>
      </fill>
    </dxf>
  </dxfs>
  <tableStyles count="0" defaultTableStyle="TableStyleMedium2" defaultPivotStyle="PivotStyleLight16"/>
  <colors>
    <mruColors>
      <color rgb="FFFFFC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0374F-AC71-8E4B-A54B-ECBCAC7FC198}">
  <dimension ref="B1:J22"/>
  <sheetViews>
    <sheetView zoomScale="94" zoomScaleNormal="94" workbookViewId="0">
      <selection activeCell="K16" sqref="K16"/>
    </sheetView>
  </sheetViews>
  <sheetFormatPr baseColWidth="10" defaultRowHeight="16" x14ac:dyDescent="0.2"/>
  <cols>
    <col min="1" max="1" width="5.5" style="2" customWidth="1"/>
    <col min="2" max="2" width="16.6640625" style="1" customWidth="1"/>
    <col min="3" max="3" width="41.83203125" style="1" customWidth="1"/>
    <col min="4" max="4" width="13.83203125" style="1" customWidth="1"/>
    <col min="5" max="5" width="15" style="1" customWidth="1"/>
    <col min="6" max="6" width="10.33203125" style="1" customWidth="1"/>
    <col min="7" max="7" width="11.6640625" style="1" customWidth="1"/>
    <col min="8" max="16384" width="10.83203125" style="2"/>
  </cols>
  <sheetData>
    <row r="1" spans="2:7" ht="60" customHeight="1" x14ac:dyDescent="0.2">
      <c r="B1" s="173" t="s">
        <v>96</v>
      </c>
      <c r="C1" s="173"/>
      <c r="D1" s="173"/>
      <c r="E1" s="173"/>
      <c r="F1" s="173"/>
      <c r="G1" s="173"/>
    </row>
    <row r="2" spans="2:7" ht="23" customHeight="1" thickBot="1" x14ac:dyDescent="0.25">
      <c r="B2" s="59"/>
      <c r="C2" s="59"/>
      <c r="D2" s="59"/>
      <c r="E2" s="59"/>
      <c r="F2" s="59"/>
      <c r="G2" s="59"/>
    </row>
    <row r="3" spans="2:7" ht="21" customHeight="1" thickBot="1" x14ac:dyDescent="0.25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x14ac:dyDescent="0.2">
      <c r="B4" s="6">
        <v>2019</v>
      </c>
      <c r="C4" s="7" t="s">
        <v>6</v>
      </c>
      <c r="D4" s="7" t="s">
        <v>7</v>
      </c>
      <c r="E4" s="7">
        <v>-2.3970000000000002E-2</v>
      </c>
      <c r="F4" s="7">
        <v>0.60360000000000003</v>
      </c>
      <c r="G4" s="8"/>
    </row>
    <row r="5" spans="2:7" ht="17" thickBot="1" x14ac:dyDescent="0.25">
      <c r="B5" s="9">
        <v>2020</v>
      </c>
      <c r="C5" s="10" t="s">
        <v>6</v>
      </c>
      <c r="D5" s="10" t="s">
        <v>7</v>
      </c>
      <c r="E5" s="10">
        <v>-6.633E-2</v>
      </c>
      <c r="F5" s="10">
        <v>0.84760000000000002</v>
      </c>
      <c r="G5" s="11"/>
    </row>
    <row r="6" spans="2:7" x14ac:dyDescent="0.2">
      <c r="B6" s="6" t="s">
        <v>8</v>
      </c>
      <c r="C6" s="12" t="s">
        <v>9</v>
      </c>
      <c r="D6" s="12" t="s">
        <v>7</v>
      </c>
      <c r="E6" s="12">
        <v>-1.8950000000000002E-2</v>
      </c>
      <c r="F6" s="12">
        <v>0.78710000000000002</v>
      </c>
      <c r="G6" s="13"/>
    </row>
    <row r="7" spans="2:7" x14ac:dyDescent="0.2">
      <c r="B7" s="6" t="s">
        <v>8</v>
      </c>
      <c r="C7" s="7" t="s">
        <v>10</v>
      </c>
      <c r="D7" s="7" t="s">
        <v>7</v>
      </c>
      <c r="E7" s="7">
        <v>-1.2279999999999999E-2</v>
      </c>
      <c r="F7" s="7">
        <v>0.68879999999999997</v>
      </c>
      <c r="G7" s="8"/>
    </row>
    <row r="8" spans="2:7" x14ac:dyDescent="0.2">
      <c r="B8" s="6" t="s">
        <v>8</v>
      </c>
      <c r="C8" s="7" t="s">
        <v>11</v>
      </c>
      <c r="D8" s="7" t="s">
        <v>7</v>
      </c>
      <c r="E8" s="7">
        <v>-4.0000000000000003E-5</v>
      </c>
      <c r="F8" s="7">
        <v>0.48499999999999999</v>
      </c>
      <c r="G8" s="8"/>
    </row>
    <row r="9" spans="2:7" x14ac:dyDescent="0.2">
      <c r="B9" s="6" t="s">
        <v>8</v>
      </c>
      <c r="C9" s="7" t="s">
        <v>12</v>
      </c>
      <c r="D9" s="7" t="s">
        <v>7</v>
      </c>
      <c r="E9" s="7">
        <v>0.1095</v>
      </c>
      <c r="F9" s="7" t="s">
        <v>13</v>
      </c>
      <c r="G9" s="8" t="s">
        <v>14</v>
      </c>
    </row>
    <row r="10" spans="2:7" ht="17" thickBot="1" x14ac:dyDescent="0.25">
      <c r="B10" s="9" t="s">
        <v>8</v>
      </c>
      <c r="C10" s="10" t="s">
        <v>15</v>
      </c>
      <c r="D10" s="10" t="s">
        <v>7</v>
      </c>
      <c r="E10" s="10">
        <v>4.8280000000000003E-2</v>
      </c>
      <c r="F10" s="10">
        <v>2.6599999999999999E-2</v>
      </c>
      <c r="G10" s="11" t="s">
        <v>16</v>
      </c>
    </row>
    <row r="11" spans="2:7" x14ac:dyDescent="0.2">
      <c r="B11" s="6">
        <v>2019</v>
      </c>
      <c r="C11" s="12" t="s">
        <v>9</v>
      </c>
      <c r="D11" s="12" t="s">
        <v>7</v>
      </c>
      <c r="E11" s="14">
        <v>2.307E-2</v>
      </c>
      <c r="F11" s="12">
        <v>0.1956</v>
      </c>
      <c r="G11" s="13"/>
    </row>
    <row r="12" spans="2:7" x14ac:dyDescent="0.2">
      <c r="B12" s="6">
        <v>2019</v>
      </c>
      <c r="C12" s="7" t="s">
        <v>10</v>
      </c>
      <c r="D12" s="7" t="s">
        <v>7</v>
      </c>
      <c r="E12" s="7">
        <v>-4.4900000000000002E-2</v>
      </c>
      <c r="F12" s="15">
        <v>6.59E-2</v>
      </c>
      <c r="G12" s="8"/>
    </row>
    <row r="13" spans="2:7" x14ac:dyDescent="0.2">
      <c r="B13" s="6">
        <v>2019</v>
      </c>
      <c r="C13" s="7" t="s">
        <v>11</v>
      </c>
      <c r="D13" s="7" t="s">
        <v>7</v>
      </c>
      <c r="E13" s="7">
        <v>1.038E-2</v>
      </c>
      <c r="F13" s="15">
        <v>0.32479999999999998</v>
      </c>
      <c r="G13" s="8"/>
    </row>
    <row r="14" spans="2:7" x14ac:dyDescent="0.2">
      <c r="B14" s="6">
        <v>2019</v>
      </c>
      <c r="C14" s="7" t="s">
        <v>12</v>
      </c>
      <c r="D14" s="7" t="s">
        <v>7</v>
      </c>
      <c r="E14" s="7">
        <v>9.9349999999999994E-2</v>
      </c>
      <c r="F14" s="7" t="s">
        <v>13</v>
      </c>
      <c r="G14" s="8" t="s">
        <v>14</v>
      </c>
    </row>
    <row r="15" spans="2:7" ht="17" thickBot="1" x14ac:dyDescent="0.25">
      <c r="B15" s="9">
        <v>2019</v>
      </c>
      <c r="C15" s="10" t="s">
        <v>15</v>
      </c>
      <c r="D15" s="10" t="s">
        <v>7</v>
      </c>
      <c r="E15" s="10">
        <v>4.6080000000000003E-2</v>
      </c>
      <c r="F15" s="10">
        <v>8.0100000000000005E-2</v>
      </c>
      <c r="G15" s="11"/>
    </row>
    <row r="16" spans="2:7" x14ac:dyDescent="0.2">
      <c r="B16" s="6">
        <v>2020</v>
      </c>
      <c r="C16" s="12" t="s">
        <v>9</v>
      </c>
      <c r="D16" s="12" t="s">
        <v>7</v>
      </c>
      <c r="E16" s="14">
        <v>-3.2120000000000003E-2</v>
      </c>
      <c r="F16" s="12">
        <v>0.80200000000000005</v>
      </c>
      <c r="G16" s="13"/>
    </row>
    <row r="17" spans="2:10" x14ac:dyDescent="0.2">
      <c r="B17" s="6">
        <v>2020</v>
      </c>
      <c r="C17" s="7" t="s">
        <v>10</v>
      </c>
      <c r="D17" s="7" t="s">
        <v>7</v>
      </c>
      <c r="E17" s="7">
        <v>2.3369999999999998E-2</v>
      </c>
      <c r="F17" s="15">
        <v>0.25629999999999997</v>
      </c>
      <c r="G17" s="8"/>
    </row>
    <row r="18" spans="2:10" x14ac:dyDescent="0.2">
      <c r="B18" s="6">
        <v>2020</v>
      </c>
      <c r="C18" s="7" t="s">
        <v>11</v>
      </c>
      <c r="D18" s="7" t="s">
        <v>7</v>
      </c>
      <c r="E18" s="7">
        <v>2.8930000000000001E-2</v>
      </c>
      <c r="F18" s="15">
        <v>0.20499999999999999</v>
      </c>
      <c r="G18" s="8"/>
    </row>
    <row r="19" spans="2:10" x14ac:dyDescent="0.2">
      <c r="B19" s="6">
        <v>2020</v>
      </c>
      <c r="C19" s="7" t="s">
        <v>12</v>
      </c>
      <c r="D19" s="7" t="s">
        <v>7</v>
      </c>
      <c r="E19" s="7">
        <v>0.1358</v>
      </c>
      <c r="F19" s="7" t="s">
        <v>13</v>
      </c>
      <c r="G19" s="8" t="s">
        <v>14</v>
      </c>
    </row>
    <row r="20" spans="2:10" ht="17" thickBot="1" x14ac:dyDescent="0.25">
      <c r="B20" s="9">
        <v>2020</v>
      </c>
      <c r="C20" s="10" t="s">
        <v>15</v>
      </c>
      <c r="D20" s="10" t="s">
        <v>7</v>
      </c>
      <c r="E20" s="10">
        <v>9.6110000000000001E-2</v>
      </c>
      <c r="F20" s="10">
        <v>9.7999999999999997E-3</v>
      </c>
      <c r="G20" s="11" t="s">
        <v>17</v>
      </c>
    </row>
    <row r="22" spans="2:10" ht="36" customHeight="1" x14ac:dyDescent="0.2">
      <c r="B22" s="2"/>
      <c r="C22" s="2"/>
      <c r="D22" s="2"/>
      <c r="E22" s="2"/>
      <c r="F22" s="2"/>
      <c r="G22" s="2"/>
      <c r="H22" s="1"/>
      <c r="I22" s="1"/>
      <c r="J22" s="1"/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8CDF8-5BDC-3845-806C-37D9495DDA4F}">
  <dimension ref="B1:S32"/>
  <sheetViews>
    <sheetView zoomScale="94" zoomScaleNormal="94" workbookViewId="0">
      <selection activeCell="D38" sqref="D38"/>
    </sheetView>
  </sheetViews>
  <sheetFormatPr baseColWidth="10" defaultRowHeight="14" x14ac:dyDescent="0.15"/>
  <cols>
    <col min="1" max="1" width="6.6640625" style="18" customWidth="1"/>
    <col min="2" max="2" width="16.83203125" style="18" customWidth="1"/>
    <col min="3" max="4" width="10" style="18" customWidth="1"/>
    <col min="5" max="10" width="10.83203125" style="18" customWidth="1"/>
    <col min="11" max="11" width="6.5" style="18" customWidth="1"/>
    <col min="12" max="12" width="17.6640625" style="18" customWidth="1"/>
    <col min="13" max="13" width="15.83203125" style="18" customWidth="1"/>
    <col min="14" max="14" width="14.33203125" style="18" customWidth="1"/>
    <col min="15" max="15" width="9.5" style="18" customWidth="1"/>
    <col min="16" max="17" width="7.6640625" style="18" customWidth="1"/>
    <col min="18" max="19" width="9" style="18" customWidth="1"/>
    <col min="20" max="16384" width="10.83203125" style="18"/>
  </cols>
  <sheetData>
    <row r="1" spans="2:19" ht="29" customHeight="1" thickBot="1" x14ac:dyDescent="0.2">
      <c r="B1" s="16" t="s">
        <v>77</v>
      </c>
      <c r="C1" s="16"/>
      <c r="D1" s="16"/>
      <c r="E1" s="17"/>
      <c r="F1" s="17"/>
      <c r="G1" s="17"/>
      <c r="L1" s="19" t="s">
        <v>18</v>
      </c>
    </row>
    <row r="2" spans="2:19" ht="55" customHeight="1" x14ac:dyDescent="0.15">
      <c r="B2" s="20" t="s">
        <v>36</v>
      </c>
      <c r="C2" s="21" t="s">
        <v>37</v>
      </c>
      <c r="D2" s="21" t="s">
        <v>38</v>
      </c>
      <c r="E2" s="21" t="s">
        <v>39</v>
      </c>
      <c r="F2" s="21" t="s">
        <v>40</v>
      </c>
      <c r="G2" s="21" t="s">
        <v>41</v>
      </c>
      <c r="H2" s="21" t="s">
        <v>42</v>
      </c>
      <c r="I2" s="21" t="s">
        <v>43</v>
      </c>
      <c r="J2" s="22" t="s">
        <v>44</v>
      </c>
      <c r="L2" s="23" t="s">
        <v>19</v>
      </c>
      <c r="M2" s="24" t="s">
        <v>20</v>
      </c>
      <c r="N2" s="24" t="s">
        <v>21</v>
      </c>
      <c r="O2" s="24" t="s">
        <v>22</v>
      </c>
      <c r="P2" s="24" t="s">
        <v>23</v>
      </c>
      <c r="Q2" s="24" t="s">
        <v>4</v>
      </c>
      <c r="R2" s="24" t="s">
        <v>24</v>
      </c>
      <c r="S2" s="25" t="s">
        <v>25</v>
      </c>
    </row>
    <row r="3" spans="2:19" x14ac:dyDescent="0.15">
      <c r="B3" s="26" t="s">
        <v>45</v>
      </c>
      <c r="C3" s="18">
        <v>21</v>
      </c>
      <c r="D3" s="18">
        <v>21</v>
      </c>
      <c r="E3" s="18">
        <v>87</v>
      </c>
      <c r="F3" s="18">
        <v>109</v>
      </c>
      <c r="G3" s="27">
        <v>1.99060508365634</v>
      </c>
      <c r="H3" s="27">
        <v>1.95927077050702</v>
      </c>
      <c r="I3" s="27">
        <v>0.75013806706114405</v>
      </c>
      <c r="J3" s="28">
        <v>0.75086220479333299</v>
      </c>
      <c r="L3" s="29" t="s">
        <v>26</v>
      </c>
      <c r="M3" s="30" t="s">
        <v>27</v>
      </c>
      <c r="N3" s="31" t="s">
        <v>28</v>
      </c>
      <c r="O3" s="31">
        <v>0.65469999999999995</v>
      </c>
      <c r="P3" s="31">
        <v>27</v>
      </c>
      <c r="Q3" s="31">
        <v>0.51819999999999999</v>
      </c>
      <c r="R3" s="31">
        <v>-1.7529570000000001</v>
      </c>
      <c r="S3" s="32">
        <v>3.3958140000000001</v>
      </c>
    </row>
    <row r="4" spans="2:19" x14ac:dyDescent="0.15">
      <c r="B4" s="26" t="s">
        <v>46</v>
      </c>
      <c r="C4" s="18">
        <v>17</v>
      </c>
      <c r="D4" s="18">
        <v>20</v>
      </c>
      <c r="E4" s="18">
        <v>114</v>
      </c>
      <c r="F4" s="18">
        <v>39</v>
      </c>
      <c r="G4" s="27">
        <v>1.8768998402157899</v>
      </c>
      <c r="H4" s="27">
        <v>2.1477399069291701</v>
      </c>
      <c r="I4" s="27">
        <v>0.74202415660141596</v>
      </c>
      <c r="J4" s="28">
        <v>0.78675551853394399</v>
      </c>
      <c r="L4" s="29" t="s">
        <v>29</v>
      </c>
      <c r="M4" s="31" t="s">
        <v>30</v>
      </c>
      <c r="N4" s="31" t="s">
        <v>31</v>
      </c>
      <c r="O4" s="31">
        <v>1.0358000000000001</v>
      </c>
      <c r="P4" s="31">
        <v>27</v>
      </c>
      <c r="Q4" s="31">
        <v>0.3095</v>
      </c>
      <c r="R4" s="31">
        <v>-14.852550000000001</v>
      </c>
      <c r="S4" s="32">
        <v>45.138269999999999</v>
      </c>
    </row>
    <row r="5" spans="2:19" x14ac:dyDescent="0.15">
      <c r="B5" s="26" t="s">
        <v>47</v>
      </c>
      <c r="C5" s="18">
        <v>29</v>
      </c>
      <c r="D5" s="18">
        <v>20</v>
      </c>
      <c r="E5" s="18">
        <v>213</v>
      </c>
      <c r="F5" s="18">
        <v>126</v>
      </c>
      <c r="G5" s="27">
        <v>1.92922198653746</v>
      </c>
      <c r="H5" s="27">
        <v>1.8848709503010499</v>
      </c>
      <c r="I5" s="27">
        <v>0.73473252022702595</v>
      </c>
      <c r="J5" s="28">
        <v>0.739862673010381</v>
      </c>
      <c r="L5" s="29" t="s">
        <v>75</v>
      </c>
      <c r="M5" s="31" t="s">
        <v>32</v>
      </c>
      <c r="N5" s="31" t="s">
        <v>33</v>
      </c>
      <c r="O5" s="31">
        <v>0.27900000000000003</v>
      </c>
      <c r="P5" s="31">
        <v>27</v>
      </c>
      <c r="Q5" s="31">
        <v>0.78239999999999998</v>
      </c>
      <c r="R5" s="31">
        <v>-8.6992E-2</v>
      </c>
      <c r="S5" s="32">
        <v>0.11437170000000001</v>
      </c>
    </row>
    <row r="6" spans="2:19" ht="15" thickBot="1" x14ac:dyDescent="0.2">
      <c r="B6" s="26" t="s">
        <v>48</v>
      </c>
      <c r="C6" s="18">
        <v>18</v>
      </c>
      <c r="D6" s="18">
        <v>10</v>
      </c>
      <c r="E6" s="18">
        <v>239</v>
      </c>
      <c r="F6" s="18">
        <v>75</v>
      </c>
      <c r="G6" s="27">
        <v>1.64884052416552</v>
      </c>
      <c r="H6" s="27">
        <v>1.5793255960830701</v>
      </c>
      <c r="I6" s="27">
        <v>0.68852432362122795</v>
      </c>
      <c r="J6" s="28">
        <v>0.69843750000000004</v>
      </c>
      <c r="L6" s="33" t="s">
        <v>76</v>
      </c>
      <c r="M6" s="34" t="s">
        <v>34</v>
      </c>
      <c r="N6" s="34" t="s">
        <v>35</v>
      </c>
      <c r="O6" s="34">
        <v>-0.40949999999999998</v>
      </c>
      <c r="P6" s="34">
        <v>27</v>
      </c>
      <c r="Q6" s="34">
        <v>0.68540000000000001</v>
      </c>
      <c r="R6" s="34">
        <v>-1.6400999999999999E-2</v>
      </c>
      <c r="S6" s="35">
        <v>1.09438E-2</v>
      </c>
    </row>
    <row r="7" spans="2:19" x14ac:dyDescent="0.15">
      <c r="B7" s="26" t="s">
        <v>49</v>
      </c>
      <c r="C7" s="18">
        <v>20</v>
      </c>
      <c r="D7" s="18">
        <v>13</v>
      </c>
      <c r="E7" s="18">
        <v>158</v>
      </c>
      <c r="F7" s="18">
        <v>98</v>
      </c>
      <c r="G7" s="27">
        <v>1.74674500243498</v>
      </c>
      <c r="H7" s="27">
        <v>1.4801125426480199</v>
      </c>
      <c r="I7" s="27">
        <v>0.71309878117913805</v>
      </c>
      <c r="J7" s="28">
        <v>0.66921544836427704</v>
      </c>
    </row>
    <row r="8" spans="2:19" x14ac:dyDescent="0.15">
      <c r="B8" s="26" t="s">
        <v>50</v>
      </c>
      <c r="C8" s="18">
        <v>20</v>
      </c>
      <c r="D8" s="18">
        <v>16</v>
      </c>
      <c r="E8" s="18">
        <v>141</v>
      </c>
      <c r="F8" s="18">
        <v>60</v>
      </c>
      <c r="G8" s="27">
        <v>1.9389478869935399</v>
      </c>
      <c r="H8" s="27">
        <v>1.8583435312307199</v>
      </c>
      <c r="I8" s="27">
        <v>0.74503311258278104</v>
      </c>
      <c r="J8" s="28">
        <v>0.74902681660899695</v>
      </c>
    </row>
    <row r="9" spans="2:19" x14ac:dyDescent="0.15">
      <c r="B9" s="26" t="s">
        <v>51</v>
      </c>
      <c r="C9" s="18">
        <v>17</v>
      </c>
      <c r="D9" s="18">
        <v>28</v>
      </c>
      <c r="E9" s="18">
        <v>83</v>
      </c>
      <c r="F9" s="18">
        <v>160</v>
      </c>
      <c r="G9" s="27">
        <v>1.88935008673297</v>
      </c>
      <c r="H9" s="27">
        <v>2.0611540210147901</v>
      </c>
      <c r="I9" s="27">
        <v>0.74693182836155203</v>
      </c>
      <c r="J9" s="28">
        <v>0.75495441934205298</v>
      </c>
    </row>
    <row r="10" spans="2:19" x14ac:dyDescent="0.15">
      <c r="B10" s="26" t="s">
        <v>52</v>
      </c>
      <c r="C10" s="18">
        <v>10</v>
      </c>
      <c r="D10" s="18">
        <v>9</v>
      </c>
      <c r="E10" s="18">
        <v>37</v>
      </c>
      <c r="F10" s="18">
        <v>26</v>
      </c>
      <c r="G10" s="27">
        <v>1.84071390492172</v>
      </c>
      <c r="H10" s="27">
        <v>1.80553766565691</v>
      </c>
      <c r="I10" s="27">
        <v>0.75963718820861703</v>
      </c>
      <c r="J10" s="28">
        <v>0.760548239720505</v>
      </c>
    </row>
    <row r="11" spans="2:19" x14ac:dyDescent="0.15">
      <c r="B11" s="26" t="s">
        <v>53</v>
      </c>
      <c r="C11" s="18">
        <v>23</v>
      </c>
      <c r="D11" s="18">
        <v>26</v>
      </c>
      <c r="E11" s="18">
        <v>252</v>
      </c>
      <c r="F11" s="18">
        <v>118</v>
      </c>
      <c r="G11" s="27">
        <v>1.8996727315351101</v>
      </c>
      <c r="H11" s="27">
        <v>2.0971467115340299</v>
      </c>
      <c r="I11" s="27">
        <v>0.72995618030526199</v>
      </c>
      <c r="J11" s="28">
        <v>0.76219334537614403</v>
      </c>
    </row>
    <row r="12" spans="2:19" x14ac:dyDescent="0.15">
      <c r="B12" s="26" t="s">
        <v>54</v>
      </c>
      <c r="C12" s="18">
        <v>20</v>
      </c>
      <c r="D12" s="18">
        <v>12</v>
      </c>
      <c r="E12" s="18">
        <v>67</v>
      </c>
      <c r="F12" s="18">
        <v>53</v>
      </c>
      <c r="G12" s="27">
        <v>2.0552332063291701</v>
      </c>
      <c r="H12" s="27">
        <v>1.89682437748919</v>
      </c>
      <c r="I12" s="27">
        <v>0.76808905380334003</v>
      </c>
      <c r="J12" s="28">
        <v>0.75797184717035304</v>
      </c>
    </row>
    <row r="13" spans="2:19" x14ac:dyDescent="0.15">
      <c r="B13" s="26" t="s">
        <v>55</v>
      </c>
      <c r="C13" s="18">
        <v>15</v>
      </c>
      <c r="D13" s="18">
        <v>26</v>
      </c>
      <c r="E13" s="18">
        <v>78</v>
      </c>
      <c r="F13" s="18">
        <v>80</v>
      </c>
      <c r="G13" s="27">
        <v>1.8022363824979599</v>
      </c>
      <c r="H13" s="27">
        <v>2.16924885177467</v>
      </c>
      <c r="I13" s="27">
        <v>0.73492698608118701</v>
      </c>
      <c r="J13" s="28">
        <v>0.77760434732339001</v>
      </c>
    </row>
    <row r="14" spans="2:19" x14ac:dyDescent="0.15">
      <c r="B14" s="26" t="s">
        <v>56</v>
      </c>
      <c r="C14" s="18">
        <v>18</v>
      </c>
      <c r="D14" s="18">
        <v>20</v>
      </c>
      <c r="E14" s="18">
        <v>158</v>
      </c>
      <c r="F14" s="18">
        <v>157</v>
      </c>
      <c r="G14" s="27">
        <v>1.8363896601266301</v>
      </c>
      <c r="H14" s="27">
        <v>1.8812179973732699</v>
      </c>
      <c r="I14" s="27">
        <v>0.72550109362114101</v>
      </c>
      <c r="J14" s="28">
        <v>0.72747319731793902</v>
      </c>
    </row>
    <row r="15" spans="2:19" x14ac:dyDescent="0.15">
      <c r="B15" s="26" t="s">
        <v>57</v>
      </c>
      <c r="C15" s="18">
        <v>18</v>
      </c>
      <c r="D15" s="18">
        <v>17</v>
      </c>
      <c r="E15" s="18">
        <v>259</v>
      </c>
      <c r="F15" s="18">
        <v>90</v>
      </c>
      <c r="G15" s="27">
        <v>1.53583311186405</v>
      </c>
      <c r="H15" s="27">
        <v>1.7199973831459501</v>
      </c>
      <c r="I15" s="27">
        <v>0.66367091779906395</v>
      </c>
      <c r="J15" s="28">
        <v>0.72472880002061402</v>
      </c>
    </row>
    <row r="16" spans="2:19" x14ac:dyDescent="0.15">
      <c r="B16" s="26" t="s">
        <v>58</v>
      </c>
      <c r="C16" s="18">
        <v>14</v>
      </c>
      <c r="D16" s="18">
        <v>15</v>
      </c>
      <c r="E16" s="18">
        <v>57</v>
      </c>
      <c r="F16" s="18">
        <v>110</v>
      </c>
      <c r="G16" s="27">
        <v>1.87672810169158</v>
      </c>
      <c r="H16" s="27">
        <v>1.81370041316283</v>
      </c>
      <c r="I16" s="27">
        <v>0.7501220703125</v>
      </c>
      <c r="J16" s="28">
        <v>0.73622453598913495</v>
      </c>
    </row>
    <row r="17" spans="2:10" x14ac:dyDescent="0.15">
      <c r="B17" s="26" t="s">
        <v>59</v>
      </c>
      <c r="C17" s="18">
        <v>23</v>
      </c>
      <c r="D17" s="18">
        <v>20</v>
      </c>
      <c r="E17" s="18">
        <v>230</v>
      </c>
      <c r="F17" s="18">
        <v>244</v>
      </c>
      <c r="G17" s="27">
        <v>1.6168691424019399</v>
      </c>
      <c r="H17" s="27">
        <v>1.6517435813350101</v>
      </c>
      <c r="I17" s="27">
        <v>0.67949196061537398</v>
      </c>
      <c r="J17" s="28">
        <v>0.70129115258230501</v>
      </c>
    </row>
    <row r="18" spans="2:10" x14ac:dyDescent="0.15">
      <c r="B18" s="26" t="s">
        <v>60</v>
      </c>
      <c r="C18" s="18">
        <v>13</v>
      </c>
      <c r="D18" s="18">
        <v>15</v>
      </c>
      <c r="E18" s="18">
        <v>58</v>
      </c>
      <c r="F18" s="18">
        <v>27</v>
      </c>
      <c r="G18" s="27">
        <v>1.7763580028138399</v>
      </c>
      <c r="H18" s="27">
        <v>2.0154365625202599</v>
      </c>
      <c r="I18" s="27">
        <v>0.73565290547443096</v>
      </c>
      <c r="J18" s="28">
        <v>0.78176853602184404</v>
      </c>
    </row>
    <row r="19" spans="2:10" x14ac:dyDescent="0.15">
      <c r="B19" s="26" t="s">
        <v>61</v>
      </c>
      <c r="C19" s="18">
        <v>24</v>
      </c>
      <c r="D19" s="18">
        <v>9</v>
      </c>
      <c r="E19" s="18">
        <v>89</v>
      </c>
      <c r="F19" s="18">
        <v>48</v>
      </c>
      <c r="G19" s="27">
        <v>2.20338078343097</v>
      </c>
      <c r="H19" s="27">
        <v>1.66066705832763</v>
      </c>
      <c r="I19" s="27">
        <v>0.77639447113028104</v>
      </c>
      <c r="J19" s="28">
        <v>0.71909297052154197</v>
      </c>
    </row>
    <row r="20" spans="2:10" x14ac:dyDescent="0.15">
      <c r="B20" s="26" t="s">
        <v>62</v>
      </c>
      <c r="C20" s="18">
        <v>15</v>
      </c>
      <c r="D20" s="18">
        <v>4</v>
      </c>
      <c r="E20" s="18">
        <v>39</v>
      </c>
      <c r="F20" s="18">
        <v>14</v>
      </c>
      <c r="G20" s="27">
        <v>1.99028153628829</v>
      </c>
      <c r="H20" s="27">
        <v>1.43324871600726</v>
      </c>
      <c r="I20" s="27">
        <v>0.77141866111689195</v>
      </c>
      <c r="J20" s="28">
        <v>0.705078125</v>
      </c>
    </row>
    <row r="21" spans="2:10" x14ac:dyDescent="0.15">
      <c r="B21" s="26" t="s">
        <v>63</v>
      </c>
      <c r="C21" s="18">
        <v>15</v>
      </c>
      <c r="D21" s="18">
        <v>7</v>
      </c>
      <c r="E21" s="18">
        <v>104</v>
      </c>
      <c r="F21" s="18">
        <v>21</v>
      </c>
      <c r="G21" s="27">
        <v>1.68555009949575</v>
      </c>
      <c r="H21" s="27">
        <v>1.6197233597251599</v>
      </c>
      <c r="I21" s="27">
        <v>0.71596050594220695</v>
      </c>
      <c r="J21" s="28">
        <v>0.73719283631820098</v>
      </c>
    </row>
    <row r="22" spans="2:10" x14ac:dyDescent="0.15">
      <c r="B22" s="26" t="s">
        <v>64</v>
      </c>
      <c r="C22" s="18">
        <v>18</v>
      </c>
      <c r="D22" s="18">
        <v>12</v>
      </c>
      <c r="E22" s="18">
        <v>69</v>
      </c>
      <c r="F22" s="18">
        <v>46</v>
      </c>
      <c r="G22" s="27">
        <v>2.01018049968238</v>
      </c>
      <c r="H22" s="27">
        <v>1.5281051079241801</v>
      </c>
      <c r="I22" s="27">
        <v>0.76249178172255105</v>
      </c>
      <c r="J22" s="28">
        <v>0.68879437869822502</v>
      </c>
    </row>
    <row r="23" spans="2:10" x14ac:dyDescent="0.15">
      <c r="B23" s="26" t="s">
        <v>65</v>
      </c>
      <c r="C23" s="18">
        <v>22</v>
      </c>
      <c r="D23" s="18">
        <v>21</v>
      </c>
      <c r="E23" s="18">
        <v>135</v>
      </c>
      <c r="F23" s="18">
        <v>122</v>
      </c>
      <c r="G23" s="27">
        <v>1.9806447976643999</v>
      </c>
      <c r="H23" s="27">
        <v>1.85048229896918</v>
      </c>
      <c r="I23" s="27">
        <v>0.74903828110339599</v>
      </c>
      <c r="J23" s="28">
        <v>0.72771804912780302</v>
      </c>
    </row>
    <row r="24" spans="2:10" x14ac:dyDescent="0.15">
      <c r="B24" s="26" t="s">
        <v>66</v>
      </c>
      <c r="C24" s="18">
        <v>13</v>
      </c>
      <c r="D24" s="18">
        <v>13</v>
      </c>
      <c r="E24" s="18">
        <v>173</v>
      </c>
      <c r="F24" s="18">
        <v>260</v>
      </c>
      <c r="G24" s="27">
        <v>1.43760514981467</v>
      </c>
      <c r="H24" s="27">
        <v>1.41589496165874</v>
      </c>
      <c r="I24" s="27">
        <v>0.66624250277387698</v>
      </c>
      <c r="J24" s="28">
        <v>0.66037755773718798</v>
      </c>
    </row>
    <row r="25" spans="2:10" x14ac:dyDescent="0.15">
      <c r="B25" s="26" t="s">
        <v>67</v>
      </c>
      <c r="C25" s="18">
        <v>20</v>
      </c>
      <c r="D25" s="18">
        <v>29</v>
      </c>
      <c r="E25" s="18">
        <v>318</v>
      </c>
      <c r="F25" s="18">
        <v>384</v>
      </c>
      <c r="G25" s="27">
        <v>1.69366894997551</v>
      </c>
      <c r="H25" s="27">
        <v>1.91104386593688</v>
      </c>
      <c r="I25" s="27">
        <v>0.70842318560380702</v>
      </c>
      <c r="J25" s="28">
        <v>0.72460875082059595</v>
      </c>
    </row>
    <row r="26" spans="2:10" x14ac:dyDescent="0.15">
      <c r="B26" s="26" t="s">
        <v>68</v>
      </c>
      <c r="C26" s="18">
        <v>17</v>
      </c>
      <c r="D26" s="18">
        <v>20</v>
      </c>
      <c r="E26" s="18">
        <v>87</v>
      </c>
      <c r="F26" s="18">
        <v>130</v>
      </c>
      <c r="G26" s="27">
        <v>1.79682987153434</v>
      </c>
      <c r="H26" s="27">
        <v>1.93171946784555</v>
      </c>
      <c r="I26" s="27">
        <v>0.73325840848660895</v>
      </c>
      <c r="J26" s="28">
        <v>0.74607142857142805</v>
      </c>
    </row>
    <row r="27" spans="2:10" x14ac:dyDescent="0.15">
      <c r="B27" s="26" t="s">
        <v>69</v>
      </c>
      <c r="C27" s="18">
        <v>15</v>
      </c>
      <c r="D27" s="18">
        <v>24</v>
      </c>
      <c r="E27" s="18">
        <v>196</v>
      </c>
      <c r="F27" s="18">
        <v>189</v>
      </c>
      <c r="G27" s="27">
        <v>1.5874258931168199</v>
      </c>
      <c r="H27" s="27">
        <v>2.0583757285150202</v>
      </c>
      <c r="I27" s="27">
        <v>0.69557920663571804</v>
      </c>
      <c r="J27" s="28">
        <v>0.74917700056929304</v>
      </c>
    </row>
    <row r="28" spans="2:10" x14ac:dyDescent="0.15">
      <c r="B28" s="26" t="s">
        <v>70</v>
      </c>
      <c r="C28" s="18">
        <v>11</v>
      </c>
      <c r="D28" s="18">
        <v>17</v>
      </c>
      <c r="E28" s="18">
        <v>171</v>
      </c>
      <c r="F28" s="18">
        <v>151</v>
      </c>
      <c r="G28" s="27">
        <v>1.5138595561457799</v>
      </c>
      <c r="H28" s="27">
        <v>1.80378771660591</v>
      </c>
      <c r="I28" s="27">
        <v>0.691924339333435</v>
      </c>
      <c r="J28" s="28">
        <v>0.72970981024164505</v>
      </c>
    </row>
    <row r="29" spans="2:10" x14ac:dyDescent="0.15">
      <c r="B29" s="26" t="s">
        <v>71</v>
      </c>
      <c r="C29" s="18">
        <v>31</v>
      </c>
      <c r="D29" s="18">
        <v>30</v>
      </c>
      <c r="E29" s="18">
        <v>144</v>
      </c>
      <c r="F29" s="18">
        <v>220</v>
      </c>
      <c r="G29" s="27">
        <v>2.2823505547813099</v>
      </c>
      <c r="H29" s="27">
        <v>2.0093354242549299</v>
      </c>
      <c r="I29" s="27">
        <v>0.77247668556716198</v>
      </c>
      <c r="J29" s="28">
        <v>0.74355817111815303</v>
      </c>
    </row>
    <row r="30" spans="2:10" x14ac:dyDescent="0.15">
      <c r="B30" s="26" t="s">
        <v>72</v>
      </c>
      <c r="C30" s="18">
        <v>25</v>
      </c>
      <c r="D30" s="18">
        <v>25</v>
      </c>
      <c r="E30" s="18">
        <v>180</v>
      </c>
      <c r="F30" s="18">
        <v>355</v>
      </c>
      <c r="G30" s="27">
        <v>2.0145041754522399</v>
      </c>
      <c r="H30" s="27">
        <v>1.8295631125279901</v>
      </c>
      <c r="I30" s="27">
        <v>0.74220947883285504</v>
      </c>
      <c r="J30" s="28">
        <v>0.71905594891017599</v>
      </c>
    </row>
    <row r="31" spans="2:10" x14ac:dyDescent="0.15">
      <c r="B31" s="36" t="s">
        <v>73</v>
      </c>
      <c r="C31" s="37">
        <f>AVERAGE(C3:C30)</f>
        <v>18.642857142857142</v>
      </c>
      <c r="D31" s="37">
        <f t="shared" ref="D31:J31" si="0">AVERAGE(D3:D30)</f>
        <v>17.821428571428573</v>
      </c>
      <c r="E31" s="37">
        <f t="shared" si="0"/>
        <v>140.57142857142858</v>
      </c>
      <c r="F31" s="37">
        <f t="shared" si="0"/>
        <v>125.42857142857143</v>
      </c>
      <c r="G31" s="37">
        <f t="shared" si="0"/>
        <v>1.8377473757964664</v>
      </c>
      <c r="H31" s="37">
        <f t="shared" si="0"/>
        <v>1.8240577743215856</v>
      </c>
      <c r="I31" s="37">
        <f t="shared" si="0"/>
        <v>0.73046245193228532</v>
      </c>
      <c r="J31" s="38">
        <f t="shared" si="0"/>
        <v>0.73319120035033802</v>
      </c>
    </row>
    <row r="32" spans="2:10" ht="15" thickBot="1" x14ac:dyDescent="0.2">
      <c r="B32" s="39" t="s">
        <v>74</v>
      </c>
      <c r="C32" s="40">
        <f>STDEV(C3:C30)</f>
        <v>4.9904671028634056</v>
      </c>
      <c r="D32" s="40">
        <f t="shared" ref="D32:J32" si="1">STDEV(D3:D30)</f>
        <v>6.9498391744172441</v>
      </c>
      <c r="E32" s="40">
        <f t="shared" si="1"/>
        <v>74.823955646733481</v>
      </c>
      <c r="F32" s="40">
        <f t="shared" si="1"/>
        <v>95.639922150714384</v>
      </c>
      <c r="G32" s="40">
        <f t="shared" si="1"/>
        <v>0.20157424608007196</v>
      </c>
      <c r="H32" s="40">
        <f t="shared" si="1"/>
        <v>0.21318764385799807</v>
      </c>
      <c r="I32" s="40">
        <f t="shared" si="1"/>
        <v>3.1890162755558657E-2</v>
      </c>
      <c r="J32" s="41">
        <f t="shared" si="1"/>
        <v>3.1055822858338841E-2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10252-9279-3B42-A323-0D648103B5D3}">
  <dimension ref="B1:K13"/>
  <sheetViews>
    <sheetView zoomScale="94" zoomScaleNormal="94" workbookViewId="0">
      <selection activeCell="E30" sqref="E30"/>
    </sheetView>
  </sheetViews>
  <sheetFormatPr baseColWidth="10" defaultRowHeight="14" x14ac:dyDescent="0.15"/>
  <cols>
    <col min="1" max="1" width="6.6640625" style="18" customWidth="1"/>
    <col min="2" max="10" width="15.5" style="18" customWidth="1"/>
    <col min="11" max="16384" width="10.83203125" style="18"/>
  </cols>
  <sheetData>
    <row r="1" spans="2:11" ht="15" thickBot="1" x14ac:dyDescent="0.2">
      <c r="B1" s="174" t="s">
        <v>94</v>
      </c>
      <c r="C1" s="174"/>
      <c r="D1" s="174"/>
    </row>
    <row r="2" spans="2:11" x14ac:dyDescent="0.15">
      <c r="B2" s="42" t="s">
        <v>78</v>
      </c>
      <c r="C2" s="43" t="s">
        <v>79</v>
      </c>
      <c r="D2" s="43" t="s">
        <v>80</v>
      </c>
      <c r="E2" s="43" t="s">
        <v>81</v>
      </c>
      <c r="F2" s="43" t="s">
        <v>82</v>
      </c>
      <c r="G2" s="43" t="s">
        <v>83</v>
      </c>
      <c r="H2" s="43" t="s">
        <v>84</v>
      </c>
      <c r="I2" s="43" t="s">
        <v>85</v>
      </c>
      <c r="J2" s="44" t="s">
        <v>86</v>
      </c>
    </row>
    <row r="3" spans="2:11" x14ac:dyDescent="0.15">
      <c r="B3" s="45" t="s">
        <v>87</v>
      </c>
      <c r="C3" s="46">
        <v>108</v>
      </c>
      <c r="D3" s="46">
        <v>142.19139999999999</v>
      </c>
      <c r="E3" s="46">
        <v>16.387219999999999</v>
      </c>
      <c r="F3" s="46">
        <v>138.8826</v>
      </c>
      <c r="G3" s="46">
        <v>9.0867280000000008</v>
      </c>
      <c r="H3" s="46">
        <v>121.72410000000001</v>
      </c>
      <c r="I3" s="46">
        <v>5.0407070000000003</v>
      </c>
      <c r="J3" s="47">
        <v>264</v>
      </c>
    </row>
    <row r="4" spans="2:11" x14ac:dyDescent="0.15">
      <c r="B4" s="45" t="s">
        <v>88</v>
      </c>
      <c r="C4" s="46">
        <v>82</v>
      </c>
      <c r="D4" s="46">
        <v>114.7323</v>
      </c>
      <c r="E4" s="46">
        <v>16.995840000000001</v>
      </c>
      <c r="F4" s="46">
        <v>108.6707</v>
      </c>
      <c r="G4" s="46">
        <v>8.2360959999999999</v>
      </c>
      <c r="H4" s="46">
        <v>93.727040000000002</v>
      </c>
      <c r="I4" s="46">
        <v>4.5890969999999998</v>
      </c>
      <c r="J4" s="47">
        <v>82</v>
      </c>
    </row>
    <row r="5" spans="2:11" x14ac:dyDescent="0.15">
      <c r="B5" s="45" t="s">
        <v>89</v>
      </c>
      <c r="C5" s="46">
        <v>47</v>
      </c>
      <c r="D5" s="46">
        <v>105.33929999999999</v>
      </c>
      <c r="E5" s="46">
        <v>39.0899</v>
      </c>
      <c r="F5" s="46">
        <v>68.214290000000005</v>
      </c>
      <c r="G5" s="46">
        <v>8.6288260000000001</v>
      </c>
      <c r="H5" s="46">
        <v>55.589579999999998</v>
      </c>
      <c r="I5" s="46">
        <v>4.3181950000000002</v>
      </c>
      <c r="J5" s="47">
        <v>28</v>
      </c>
    </row>
    <row r="6" spans="2:11" ht="15" thickBot="1" x14ac:dyDescent="0.2">
      <c r="B6" s="48" t="s">
        <v>90</v>
      </c>
      <c r="C6" s="49">
        <v>89</v>
      </c>
      <c r="D6" s="49">
        <v>141.22120000000001</v>
      </c>
      <c r="E6" s="49">
        <v>27.735320000000002</v>
      </c>
      <c r="F6" s="49">
        <v>117.8117</v>
      </c>
      <c r="G6" s="49">
        <v>8.9602979999999999</v>
      </c>
      <c r="H6" s="49">
        <v>100.9957</v>
      </c>
      <c r="I6" s="49">
        <v>4.7738800000000001</v>
      </c>
      <c r="J6" s="50">
        <v>154</v>
      </c>
    </row>
    <row r="8" spans="2:11" ht="15" thickBot="1" x14ac:dyDescent="0.2">
      <c r="B8" s="174" t="s">
        <v>95</v>
      </c>
      <c r="C8" s="174"/>
      <c r="D8" s="174"/>
    </row>
    <row r="9" spans="2:11" ht="45" x14ac:dyDescent="0.15">
      <c r="B9" s="51"/>
      <c r="C9" s="52" t="s">
        <v>91</v>
      </c>
      <c r="D9" s="52" t="s">
        <v>92</v>
      </c>
      <c r="E9" s="53" t="s">
        <v>93</v>
      </c>
      <c r="K9" s="54"/>
    </row>
    <row r="10" spans="2:11" x14ac:dyDescent="0.15">
      <c r="B10" s="45" t="s">
        <v>87</v>
      </c>
      <c r="C10" s="55">
        <f>C3/D3</f>
        <v>0.75953960647409058</v>
      </c>
      <c r="D10" s="55">
        <f>C3/F3</f>
        <v>0.77763521132236868</v>
      </c>
      <c r="E10" s="56">
        <f>C3/H3</f>
        <v>0.88725240112681047</v>
      </c>
    </row>
    <row r="11" spans="2:11" x14ac:dyDescent="0.15">
      <c r="B11" s="45" t="s">
        <v>88</v>
      </c>
      <c r="C11" s="55">
        <f t="shared" ref="C11:C13" si="0">C4/D4</f>
        <v>0.71470719230765878</v>
      </c>
      <c r="D11" s="55">
        <f t="shared" ref="D11:D13" si="1">C4/F4</f>
        <v>0.7545732198283438</v>
      </c>
      <c r="E11" s="56">
        <f>C4/H4</f>
        <v>0.87488093083916874</v>
      </c>
    </row>
    <row r="12" spans="2:11" x14ac:dyDescent="0.15">
      <c r="B12" s="45" t="s">
        <v>89</v>
      </c>
      <c r="C12" s="55">
        <f t="shared" si="0"/>
        <v>0.44617725768065675</v>
      </c>
      <c r="D12" s="55">
        <f t="shared" si="1"/>
        <v>0.68900519231380986</v>
      </c>
      <c r="E12" s="56">
        <f>C5/H5</f>
        <v>0.84548219288578907</v>
      </c>
    </row>
    <row r="13" spans="2:11" ht="15" thickBot="1" x14ac:dyDescent="0.2">
      <c r="B13" s="48" t="s">
        <v>90</v>
      </c>
      <c r="C13" s="57">
        <f t="shared" si="0"/>
        <v>0.63021699291607769</v>
      </c>
      <c r="D13" s="57">
        <f t="shared" si="1"/>
        <v>0.75544279557972593</v>
      </c>
      <c r="E13" s="58">
        <f>C6/H6</f>
        <v>0.88122563633897288</v>
      </c>
    </row>
  </sheetData>
  <mergeCells count="2">
    <mergeCell ref="B1:D1"/>
    <mergeCell ref="B8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056AF-920A-5C40-B4B6-EB8327CF86D4}">
  <dimension ref="B1:AI106"/>
  <sheetViews>
    <sheetView zoomScale="90" zoomScaleNormal="90" workbookViewId="0">
      <selection activeCell="W2" sqref="W2:AB58"/>
    </sheetView>
  </sheetViews>
  <sheetFormatPr baseColWidth="10" defaultRowHeight="16" x14ac:dyDescent="0.2"/>
  <cols>
    <col min="1" max="1" width="4.5" customWidth="1"/>
    <col min="2" max="2" width="8.83203125" customWidth="1"/>
    <col min="3" max="3" width="13.6640625" customWidth="1"/>
    <col min="4" max="4" width="7" customWidth="1"/>
    <col min="5" max="5" width="5" customWidth="1"/>
    <col min="6" max="6" width="8.6640625" customWidth="1"/>
    <col min="7" max="7" width="9.83203125" customWidth="1"/>
    <col min="8" max="8" width="5.5" customWidth="1"/>
    <col min="9" max="9" width="6.6640625" customWidth="1"/>
    <col min="10" max="10" width="6.5" customWidth="1"/>
    <col min="11" max="11" width="7.6640625" customWidth="1"/>
    <col min="12" max="12" width="6.6640625" customWidth="1"/>
    <col min="13" max="13" width="7" customWidth="1"/>
    <col min="15" max="15" width="12.6640625" customWidth="1"/>
    <col min="17" max="17" width="8.6640625" customWidth="1"/>
    <col min="18" max="18" width="7.1640625" customWidth="1"/>
    <col min="19" max="19" width="8.1640625" customWidth="1"/>
    <col min="20" max="20" width="8.5" customWidth="1"/>
    <col min="21" max="21" width="9.1640625" customWidth="1"/>
    <col min="23" max="23" width="24.1640625" customWidth="1"/>
    <col min="24" max="24" width="9.33203125" customWidth="1"/>
    <col min="25" max="25" width="9.1640625" style="2" customWidth="1"/>
    <col min="26" max="26" width="8.1640625" customWidth="1"/>
    <col min="27" max="28" width="8.6640625" customWidth="1"/>
    <col min="31" max="31" width="8.83203125" customWidth="1"/>
  </cols>
  <sheetData>
    <row r="1" spans="2:35" ht="18" x14ac:dyDescent="0.2">
      <c r="B1" s="101" t="s">
        <v>205</v>
      </c>
      <c r="C1" s="102"/>
      <c r="D1" s="102"/>
      <c r="E1" s="102"/>
      <c r="F1" s="102"/>
      <c r="G1" s="102"/>
      <c r="H1" s="62"/>
      <c r="I1" s="63"/>
      <c r="J1" s="63"/>
      <c r="K1" s="63"/>
      <c r="L1" s="62"/>
      <c r="O1" s="64" t="s">
        <v>206</v>
      </c>
      <c r="P1" s="65"/>
      <c r="Q1" s="66"/>
      <c r="R1" s="66"/>
      <c r="S1" s="66"/>
      <c r="T1" s="63"/>
      <c r="U1" s="62"/>
      <c r="V1" s="60"/>
      <c r="W1" s="132" t="s">
        <v>207</v>
      </c>
      <c r="X1" s="133"/>
      <c r="Y1" s="133"/>
      <c r="Z1" s="133"/>
      <c r="AA1" s="133"/>
      <c r="AB1" s="133"/>
      <c r="AC1" s="67"/>
    </row>
    <row r="2" spans="2:35" ht="14" customHeight="1" x14ac:dyDescent="0.2">
      <c r="B2" s="107" t="s">
        <v>97</v>
      </c>
      <c r="C2" s="107" t="s">
        <v>98</v>
      </c>
      <c r="D2" s="107" t="s">
        <v>163</v>
      </c>
      <c r="E2" s="107" t="s">
        <v>102</v>
      </c>
      <c r="F2" s="108" t="s">
        <v>208</v>
      </c>
      <c r="G2" s="108" t="s">
        <v>209</v>
      </c>
      <c r="H2" s="107" t="s">
        <v>164</v>
      </c>
      <c r="I2" s="108" t="s">
        <v>210</v>
      </c>
      <c r="J2" s="107" t="s">
        <v>211</v>
      </c>
      <c r="K2" s="108" t="s">
        <v>212</v>
      </c>
      <c r="L2" s="107" t="s">
        <v>213</v>
      </c>
      <c r="M2" s="108" t="s">
        <v>214</v>
      </c>
      <c r="O2" s="129" t="s">
        <v>99</v>
      </c>
      <c r="P2" s="129" t="s">
        <v>100</v>
      </c>
      <c r="Q2" s="130" t="s">
        <v>101</v>
      </c>
      <c r="R2" s="130" t="s">
        <v>102</v>
      </c>
      <c r="S2" s="130" t="s">
        <v>103</v>
      </c>
      <c r="T2" s="130" t="s">
        <v>4</v>
      </c>
      <c r="U2" s="129" t="s">
        <v>5</v>
      </c>
      <c r="V2" s="60"/>
      <c r="W2" s="134" t="s">
        <v>97</v>
      </c>
      <c r="X2" s="130" t="s">
        <v>104</v>
      </c>
      <c r="Y2" s="130" t="s">
        <v>105</v>
      </c>
      <c r="Z2" s="130" t="s">
        <v>102</v>
      </c>
      <c r="AA2" s="130" t="s">
        <v>352</v>
      </c>
      <c r="AB2" s="130" t="s">
        <v>353</v>
      </c>
      <c r="AC2" s="60"/>
    </row>
    <row r="3" spans="2:35" ht="14" customHeight="1" x14ac:dyDescent="0.2">
      <c r="B3" s="180" t="s">
        <v>106</v>
      </c>
      <c r="C3" s="76" t="s">
        <v>137</v>
      </c>
      <c r="D3" s="73">
        <v>-2.5090000000000001E-2</v>
      </c>
      <c r="E3" s="73">
        <v>0.31902999999999998</v>
      </c>
      <c r="F3" s="73">
        <v>0.97522690000000001</v>
      </c>
      <c r="G3" s="76" t="s">
        <v>215</v>
      </c>
      <c r="H3" s="73">
        <v>-7.9000000000000001E-2</v>
      </c>
      <c r="I3" s="74">
        <v>0.93733</v>
      </c>
      <c r="J3" s="76"/>
      <c r="K3" s="76" t="s">
        <v>216</v>
      </c>
      <c r="L3" s="76" t="s">
        <v>216</v>
      </c>
      <c r="M3" s="76" t="s">
        <v>216</v>
      </c>
      <c r="O3" s="76" t="s">
        <v>109</v>
      </c>
      <c r="P3" s="186" t="s">
        <v>106</v>
      </c>
      <c r="Q3" s="72">
        <v>0.153</v>
      </c>
      <c r="R3" s="73">
        <v>4.9000000000000002E-2</v>
      </c>
      <c r="S3" s="72">
        <v>-5.8970000000000002</v>
      </c>
      <c r="T3" s="74" t="s">
        <v>13</v>
      </c>
      <c r="U3" s="76" t="s">
        <v>14</v>
      </c>
      <c r="V3" s="60"/>
      <c r="W3" s="177" t="s">
        <v>106</v>
      </c>
      <c r="X3" s="103" t="s">
        <v>110</v>
      </c>
      <c r="Y3" s="136">
        <f t="shared" ref="Y3:Y37" si="0">AE3/40</f>
        <v>2.6750000000000003E-2</v>
      </c>
      <c r="Z3" s="104">
        <v>0.26200000000000001</v>
      </c>
      <c r="AA3" s="104">
        <v>0.65800000000000003</v>
      </c>
      <c r="AB3" s="104">
        <v>1.73</v>
      </c>
      <c r="AC3" s="60"/>
      <c r="AD3" s="109"/>
      <c r="AE3" s="73">
        <v>1.07</v>
      </c>
      <c r="AF3" s="175" t="s">
        <v>355</v>
      </c>
      <c r="AG3" s="176"/>
      <c r="AH3" s="176"/>
      <c r="AI3" s="176"/>
    </row>
    <row r="4" spans="2:35" ht="14" customHeight="1" x14ac:dyDescent="0.2">
      <c r="B4" s="180"/>
      <c r="C4" s="76" t="s">
        <v>138</v>
      </c>
      <c r="D4" s="73">
        <v>1.8807100000000001</v>
      </c>
      <c r="E4" s="73">
        <v>0.46013999999999999</v>
      </c>
      <c r="F4" s="73">
        <v>6.5581278000000003</v>
      </c>
      <c r="G4" s="76" t="s">
        <v>217</v>
      </c>
      <c r="H4" s="73">
        <v>4.0869999999999997</v>
      </c>
      <c r="I4" s="74" t="s">
        <v>108</v>
      </c>
      <c r="J4" s="76" t="s">
        <v>14</v>
      </c>
      <c r="K4" s="72">
        <v>48.76</v>
      </c>
      <c r="L4" s="72" t="s">
        <v>107</v>
      </c>
      <c r="M4" s="72" t="s">
        <v>108</v>
      </c>
      <c r="O4" s="76" t="s">
        <v>113</v>
      </c>
      <c r="P4" s="186"/>
      <c r="Q4" s="72">
        <v>0.14399999999999999</v>
      </c>
      <c r="R4" s="73">
        <v>3.7999999999999999E-2</v>
      </c>
      <c r="S4" s="72">
        <v>-8.9260000000000002</v>
      </c>
      <c r="T4" s="74" t="s">
        <v>13</v>
      </c>
      <c r="U4" s="76" t="s">
        <v>14</v>
      </c>
      <c r="V4" s="60"/>
      <c r="W4" s="178"/>
      <c r="X4" s="72" t="s">
        <v>114</v>
      </c>
      <c r="Y4" s="137">
        <f t="shared" si="0"/>
        <v>0.17399999999999999</v>
      </c>
      <c r="Z4" s="73">
        <v>2.0190000000000001</v>
      </c>
      <c r="AA4" s="73">
        <v>3.94</v>
      </c>
      <c r="AB4" s="73">
        <v>12.29</v>
      </c>
      <c r="AC4" s="60"/>
      <c r="AD4" s="109"/>
      <c r="AE4" s="73">
        <v>6.96</v>
      </c>
      <c r="AF4" s="176"/>
      <c r="AG4" s="176"/>
      <c r="AH4" s="176"/>
      <c r="AI4" s="176"/>
    </row>
    <row r="5" spans="2:35" ht="14" customHeight="1" x14ac:dyDescent="0.2">
      <c r="B5" s="180"/>
      <c r="C5" s="76" t="s">
        <v>139</v>
      </c>
      <c r="D5" s="73">
        <v>2.2971300000000001</v>
      </c>
      <c r="E5" s="73">
        <v>0.32915</v>
      </c>
      <c r="F5" s="73">
        <v>9.9455779</v>
      </c>
      <c r="G5" s="76" t="s">
        <v>218</v>
      </c>
      <c r="H5" s="73">
        <v>6.9790000000000001</v>
      </c>
      <c r="I5" s="74" t="s">
        <v>108</v>
      </c>
      <c r="J5" s="76" t="s">
        <v>14</v>
      </c>
      <c r="K5" s="72">
        <v>48.76</v>
      </c>
      <c r="L5" s="72" t="s">
        <v>107</v>
      </c>
      <c r="M5" s="72" t="s">
        <v>108</v>
      </c>
      <c r="O5" s="76" t="s">
        <v>117</v>
      </c>
      <c r="P5" s="76"/>
      <c r="Q5" s="72">
        <v>0.74299999999999999</v>
      </c>
      <c r="R5" s="73">
        <v>0.19800000000000001</v>
      </c>
      <c r="S5" s="72">
        <v>-1.117</v>
      </c>
      <c r="T5" s="74">
        <v>0.504</v>
      </c>
      <c r="U5" s="76"/>
      <c r="V5" s="60"/>
      <c r="W5" s="61"/>
      <c r="X5" s="72" t="s">
        <v>118</v>
      </c>
      <c r="Y5" s="137">
        <f t="shared" si="0"/>
        <v>0.23424999999999999</v>
      </c>
      <c r="Z5" s="73">
        <v>1.821</v>
      </c>
      <c r="AA5" s="73">
        <v>6.3979999999999997</v>
      </c>
      <c r="AB5" s="73">
        <v>13.71</v>
      </c>
      <c r="AC5" s="60"/>
      <c r="AE5" s="73">
        <v>9.3699999999999992</v>
      </c>
      <c r="AF5" s="176"/>
      <c r="AG5" s="176"/>
      <c r="AH5" s="176"/>
      <c r="AI5" s="176"/>
    </row>
    <row r="6" spans="2:35" ht="14" customHeight="1" x14ac:dyDescent="0.2">
      <c r="B6" s="180"/>
      <c r="C6" s="76" t="s">
        <v>140</v>
      </c>
      <c r="D6" s="73">
        <v>-0.25746000000000002</v>
      </c>
      <c r="E6" s="73">
        <v>0.10423</v>
      </c>
      <c r="F6" s="73">
        <v>0.77301260000000005</v>
      </c>
      <c r="G6" s="76" t="s">
        <v>219</v>
      </c>
      <c r="H6" s="73">
        <v>-2.4700000000000002</v>
      </c>
      <c r="I6" s="74">
        <v>1.35E-2</v>
      </c>
      <c r="J6" s="76" t="s">
        <v>16</v>
      </c>
      <c r="K6" s="72">
        <v>6.1</v>
      </c>
      <c r="L6" s="72" t="s">
        <v>112</v>
      </c>
      <c r="M6" s="72">
        <v>1.4999999999999999E-2</v>
      </c>
      <c r="O6" s="110" t="s">
        <v>109</v>
      </c>
      <c r="P6" s="110" t="s">
        <v>121</v>
      </c>
      <c r="Q6" s="103">
        <v>2.99</v>
      </c>
      <c r="R6" s="104">
        <v>1.84</v>
      </c>
      <c r="S6" s="103">
        <v>1.7749999999999999</v>
      </c>
      <c r="T6" s="111">
        <v>0.17799999999999999</v>
      </c>
      <c r="U6" s="103"/>
      <c r="V6" s="60"/>
      <c r="W6" s="72"/>
      <c r="X6" s="72" t="s">
        <v>122</v>
      </c>
      <c r="Y6" s="137">
        <f t="shared" si="0"/>
        <v>8.6250000000000007E-2</v>
      </c>
      <c r="Z6" s="73">
        <v>0.76300000000000001</v>
      </c>
      <c r="AA6" s="73">
        <v>2.2400000000000002</v>
      </c>
      <c r="AB6" s="73">
        <v>5.32</v>
      </c>
      <c r="AC6" s="60"/>
      <c r="AE6" s="73">
        <v>3.45</v>
      </c>
    </row>
    <row r="7" spans="2:35" ht="14" customHeight="1" x14ac:dyDescent="0.2">
      <c r="B7" s="76"/>
      <c r="C7" s="76" t="s">
        <v>166</v>
      </c>
      <c r="D7" s="73">
        <v>0.74012999999999995</v>
      </c>
      <c r="E7" s="73">
        <v>0.31078</v>
      </c>
      <c r="F7" s="73">
        <v>2.0961997999999999</v>
      </c>
      <c r="G7" s="76" t="s">
        <v>220</v>
      </c>
      <c r="H7" s="73">
        <v>2.3820000000000001</v>
      </c>
      <c r="I7" s="74">
        <v>1.7239999999999998E-2</v>
      </c>
      <c r="J7" s="76" t="s">
        <v>16</v>
      </c>
      <c r="K7" s="72">
        <v>41.01</v>
      </c>
      <c r="L7" s="72" t="s">
        <v>116</v>
      </c>
      <c r="M7" s="72" t="s">
        <v>108</v>
      </c>
      <c r="O7" s="76" t="s">
        <v>113</v>
      </c>
      <c r="P7" s="76"/>
      <c r="Q7" s="72">
        <v>10.69</v>
      </c>
      <c r="R7" s="73">
        <v>4.7699999999999996</v>
      </c>
      <c r="S7" s="72">
        <v>5.306</v>
      </c>
      <c r="T7" s="74" t="s">
        <v>13</v>
      </c>
      <c r="U7" s="72" t="s">
        <v>14</v>
      </c>
      <c r="V7" s="60"/>
      <c r="W7" s="72"/>
      <c r="X7" s="72" t="s">
        <v>123</v>
      </c>
      <c r="Y7" s="137">
        <f t="shared" si="0"/>
        <v>0.1125</v>
      </c>
      <c r="Z7" s="73">
        <v>0.93799999999999994</v>
      </c>
      <c r="AA7" s="73">
        <v>2.99</v>
      </c>
      <c r="AB7" s="73">
        <v>6.77</v>
      </c>
      <c r="AC7" s="60"/>
      <c r="AE7" s="73">
        <v>4.5</v>
      </c>
    </row>
    <row r="8" spans="2:35" ht="14" customHeight="1" x14ac:dyDescent="0.2">
      <c r="B8" s="76"/>
      <c r="C8" s="76" t="s">
        <v>167</v>
      </c>
      <c r="D8" s="73">
        <v>1.25709</v>
      </c>
      <c r="E8" s="73">
        <v>0.29221000000000003</v>
      </c>
      <c r="F8" s="73">
        <v>3.5151919</v>
      </c>
      <c r="G8" s="76" t="s">
        <v>221</v>
      </c>
      <c r="H8" s="73">
        <v>4.3019999999999996</v>
      </c>
      <c r="I8" s="74" t="s">
        <v>108</v>
      </c>
      <c r="J8" s="76" t="s">
        <v>14</v>
      </c>
      <c r="K8" s="72">
        <v>41.01</v>
      </c>
      <c r="L8" s="72" t="s">
        <v>116</v>
      </c>
      <c r="M8" s="72" t="s">
        <v>108</v>
      </c>
      <c r="O8" s="97" t="s">
        <v>117</v>
      </c>
      <c r="P8" s="97"/>
      <c r="Q8" s="99">
        <v>3.58</v>
      </c>
      <c r="R8" s="98">
        <v>2.29</v>
      </c>
      <c r="S8" s="99">
        <v>1.9910000000000001</v>
      </c>
      <c r="T8" s="100">
        <v>0.1145</v>
      </c>
      <c r="U8" s="99"/>
      <c r="V8" s="60"/>
      <c r="W8" s="72"/>
      <c r="X8" s="72" t="s">
        <v>124</v>
      </c>
      <c r="Y8" s="137">
        <f t="shared" si="0"/>
        <v>0.1875</v>
      </c>
      <c r="Z8" s="73">
        <v>1.569</v>
      </c>
      <c r="AA8" s="73">
        <v>4.9800000000000004</v>
      </c>
      <c r="AB8" s="73">
        <v>11.3</v>
      </c>
      <c r="AC8" s="60"/>
      <c r="AE8" s="73">
        <v>7.5</v>
      </c>
    </row>
    <row r="9" spans="2:35" ht="14" customHeight="1" x14ac:dyDescent="0.2">
      <c r="B9" s="76"/>
      <c r="C9" s="76" t="s">
        <v>168</v>
      </c>
      <c r="D9" s="73">
        <v>-1.12625</v>
      </c>
      <c r="E9" s="73">
        <v>0.44645000000000001</v>
      </c>
      <c r="F9" s="73">
        <v>0.32424779999999997</v>
      </c>
      <c r="G9" s="76" t="s">
        <v>222</v>
      </c>
      <c r="H9" s="73">
        <v>-2.5230000000000001</v>
      </c>
      <c r="I9" s="74">
        <v>1.1650000000000001E-2</v>
      </c>
      <c r="J9" s="76" t="s">
        <v>16</v>
      </c>
      <c r="K9" s="72">
        <v>41.01</v>
      </c>
      <c r="L9" s="72" t="s">
        <v>116</v>
      </c>
      <c r="M9" s="72" t="s">
        <v>108</v>
      </c>
      <c r="O9" s="76" t="s">
        <v>109</v>
      </c>
      <c r="P9" s="180" t="s">
        <v>125</v>
      </c>
      <c r="Q9" s="73">
        <v>1.512</v>
      </c>
      <c r="R9" s="73">
        <v>0.29899999999999999</v>
      </c>
      <c r="S9" s="73">
        <v>2.085</v>
      </c>
      <c r="T9" s="74">
        <v>9.2899999999999996E-2</v>
      </c>
      <c r="U9" s="72"/>
      <c r="V9" s="60"/>
      <c r="W9" s="99"/>
      <c r="X9" s="99" t="s">
        <v>126</v>
      </c>
      <c r="Y9" s="138">
        <f t="shared" si="0"/>
        <v>6.1250000000000006E-2</v>
      </c>
      <c r="Z9" s="98">
        <v>0.57799999999999996</v>
      </c>
      <c r="AA9" s="98">
        <v>1.55</v>
      </c>
      <c r="AB9" s="98">
        <v>3.89</v>
      </c>
      <c r="AC9" s="60"/>
      <c r="AE9" s="73">
        <v>2.4500000000000002</v>
      </c>
    </row>
    <row r="10" spans="2:35" ht="14" customHeight="1" x14ac:dyDescent="0.2">
      <c r="B10" s="76"/>
      <c r="C10" s="76" t="s">
        <v>223</v>
      </c>
      <c r="D10" s="73">
        <v>-0.75310999999999995</v>
      </c>
      <c r="E10" s="73">
        <v>0.49725999999999998</v>
      </c>
      <c r="F10" s="73">
        <v>0.47089920000000002</v>
      </c>
      <c r="G10" s="76" t="s">
        <v>224</v>
      </c>
      <c r="H10" s="73">
        <v>-1.5149999999999999</v>
      </c>
      <c r="I10" s="74">
        <v>0.12989000000000001</v>
      </c>
      <c r="J10" s="76"/>
      <c r="K10" s="72">
        <v>23.58</v>
      </c>
      <c r="L10" s="72" t="s">
        <v>120</v>
      </c>
      <c r="M10" s="72" t="s">
        <v>108</v>
      </c>
      <c r="O10" s="76" t="s">
        <v>113</v>
      </c>
      <c r="P10" s="180"/>
      <c r="Q10" s="73">
        <v>1.0940000000000001</v>
      </c>
      <c r="R10" s="73">
        <v>0.152</v>
      </c>
      <c r="S10" s="73">
        <v>0.64500000000000002</v>
      </c>
      <c r="T10" s="74">
        <v>0.79490000000000005</v>
      </c>
      <c r="U10" s="72"/>
      <c r="V10" s="60"/>
      <c r="W10" s="178" t="s">
        <v>121</v>
      </c>
      <c r="X10" s="72" t="s">
        <v>110</v>
      </c>
      <c r="Y10" s="139">
        <f t="shared" si="0"/>
        <v>4.0024999999999998E-2</v>
      </c>
      <c r="Z10" s="73">
        <v>0.51739999999999997</v>
      </c>
      <c r="AA10" s="73">
        <v>0.84950000000000003</v>
      </c>
      <c r="AB10" s="73">
        <v>3.016</v>
      </c>
      <c r="AC10" s="60"/>
      <c r="AE10" s="104">
        <v>1.601</v>
      </c>
    </row>
    <row r="11" spans="2:35" ht="14" customHeight="1" x14ac:dyDescent="0.2">
      <c r="B11" s="76"/>
      <c r="C11" s="76" t="s">
        <v>225</v>
      </c>
      <c r="D11" s="73">
        <v>-0.67329000000000006</v>
      </c>
      <c r="E11" s="73">
        <v>0.34683000000000003</v>
      </c>
      <c r="F11" s="73">
        <v>0.51002789999999998</v>
      </c>
      <c r="G11" s="76" t="s">
        <v>226</v>
      </c>
      <c r="H11" s="73">
        <v>-1.9410000000000001</v>
      </c>
      <c r="I11" s="74">
        <v>5.2229999999999999E-2</v>
      </c>
      <c r="J11" s="76" t="s">
        <v>130</v>
      </c>
      <c r="K11" s="72">
        <v>23.58</v>
      </c>
      <c r="L11" s="72" t="s">
        <v>120</v>
      </c>
      <c r="M11" s="72" t="s">
        <v>108</v>
      </c>
      <c r="O11" s="76" t="s">
        <v>117</v>
      </c>
      <c r="P11" s="76"/>
      <c r="Q11" s="73">
        <v>0.72399999999999998</v>
      </c>
      <c r="R11" s="73">
        <v>0.124</v>
      </c>
      <c r="S11" s="73">
        <v>-1.8939999999999999</v>
      </c>
      <c r="T11" s="74">
        <v>0.1404</v>
      </c>
      <c r="U11" s="72"/>
      <c r="V11" s="60"/>
      <c r="W11" s="178"/>
      <c r="X11" s="72" t="s">
        <v>114</v>
      </c>
      <c r="Y11" s="139">
        <f t="shared" si="0"/>
        <v>1.34E-2</v>
      </c>
      <c r="Z11" s="73">
        <v>0.314</v>
      </c>
      <c r="AA11" s="73">
        <v>0.17</v>
      </c>
      <c r="AB11" s="73">
        <v>1.69</v>
      </c>
      <c r="AC11" s="60"/>
      <c r="AE11" s="73">
        <v>0.53600000000000003</v>
      </c>
    </row>
    <row r="12" spans="2:35" ht="14" customHeight="1" x14ac:dyDescent="0.2">
      <c r="B12" s="76"/>
      <c r="C12" s="76" t="s">
        <v>227</v>
      </c>
      <c r="D12" s="73">
        <v>-0.58201000000000003</v>
      </c>
      <c r="E12" s="73">
        <v>0.49197999999999997</v>
      </c>
      <c r="F12" s="73">
        <v>0.55877410000000005</v>
      </c>
      <c r="G12" s="76" t="s">
        <v>228</v>
      </c>
      <c r="H12" s="73">
        <v>-1.1830000000000001</v>
      </c>
      <c r="I12" s="74">
        <v>0.23680999999999999</v>
      </c>
      <c r="J12" s="76"/>
      <c r="K12" s="72">
        <v>23.58</v>
      </c>
      <c r="L12" s="72" t="s">
        <v>120</v>
      </c>
      <c r="M12" s="72" t="s">
        <v>108</v>
      </c>
      <c r="O12" s="110" t="s">
        <v>109</v>
      </c>
      <c r="P12" s="179" t="s">
        <v>127</v>
      </c>
      <c r="Q12" s="103">
        <v>1.5249999999999999</v>
      </c>
      <c r="R12" s="104">
        <v>0.747</v>
      </c>
      <c r="S12" s="103">
        <v>0.86099999999999999</v>
      </c>
      <c r="T12" s="111">
        <v>0.66469999999999996</v>
      </c>
      <c r="U12" s="103"/>
      <c r="V12" s="60"/>
      <c r="W12" s="72"/>
      <c r="X12" s="72" t="s">
        <v>118</v>
      </c>
      <c r="Y12" s="139">
        <f t="shared" si="0"/>
        <v>3.7499999999999999E-3</v>
      </c>
      <c r="Z12" s="73">
        <v>5.45E-2</v>
      </c>
      <c r="AA12" s="73">
        <v>7.3400000000000007E-2</v>
      </c>
      <c r="AB12" s="73">
        <v>0.30599999999999999</v>
      </c>
      <c r="AC12" s="60"/>
      <c r="AE12" s="73">
        <v>0.15</v>
      </c>
    </row>
    <row r="13" spans="2:35" ht="14" customHeight="1" x14ac:dyDescent="0.2">
      <c r="B13" s="76"/>
      <c r="C13" s="76" t="s">
        <v>229</v>
      </c>
      <c r="D13" s="73">
        <v>-0.86068</v>
      </c>
      <c r="E13" s="73">
        <v>0.32923000000000002</v>
      </c>
      <c r="F13" s="73">
        <v>0.42287330000000001</v>
      </c>
      <c r="G13" s="76" t="s">
        <v>230</v>
      </c>
      <c r="H13" s="73">
        <v>-2.6139999999999999</v>
      </c>
      <c r="I13" s="74">
        <v>8.94E-3</v>
      </c>
      <c r="J13" s="76" t="s">
        <v>17</v>
      </c>
      <c r="K13" s="72">
        <v>23.58</v>
      </c>
      <c r="L13" s="72" t="s">
        <v>120</v>
      </c>
      <c r="M13" s="72" t="s">
        <v>108</v>
      </c>
      <c r="O13" s="76" t="s">
        <v>113</v>
      </c>
      <c r="P13" s="180"/>
      <c r="Q13" s="72">
        <v>0.59899999999999998</v>
      </c>
      <c r="R13" s="73">
        <v>0.17100000000000001</v>
      </c>
      <c r="S13" s="72">
        <v>-1.794</v>
      </c>
      <c r="T13" s="74">
        <v>0.1716</v>
      </c>
      <c r="U13" s="72"/>
      <c r="V13" s="60"/>
      <c r="W13" s="72"/>
      <c r="X13" s="72" t="s">
        <v>122</v>
      </c>
      <c r="Y13" s="139">
        <f t="shared" si="0"/>
        <v>1.4199999999999999E-2</v>
      </c>
      <c r="Z13" s="73">
        <v>0.22</v>
      </c>
      <c r="AA13" s="73">
        <v>0.26600000000000001</v>
      </c>
      <c r="AB13" s="73">
        <v>1.214</v>
      </c>
      <c r="AC13" s="60"/>
      <c r="AE13" s="73">
        <v>0.56799999999999995</v>
      </c>
    </row>
    <row r="14" spans="2:35" ht="14" customHeight="1" x14ac:dyDescent="0.2">
      <c r="B14" s="76"/>
      <c r="C14" s="76" t="s">
        <v>231</v>
      </c>
      <c r="D14" s="73">
        <v>1.3158099999999999</v>
      </c>
      <c r="E14" s="73">
        <v>0.59577000000000002</v>
      </c>
      <c r="F14" s="73">
        <v>3.7277686999999999</v>
      </c>
      <c r="G14" s="76" t="s">
        <v>232</v>
      </c>
      <c r="H14" s="73">
        <v>2.2090000000000001</v>
      </c>
      <c r="I14" s="74">
        <v>2.7199999999999998E-2</v>
      </c>
      <c r="J14" s="76" t="s">
        <v>16</v>
      </c>
      <c r="K14" s="72">
        <v>23.58</v>
      </c>
      <c r="L14" s="72" t="s">
        <v>120</v>
      </c>
      <c r="M14" s="72" t="s">
        <v>108</v>
      </c>
      <c r="O14" s="97" t="s">
        <v>117</v>
      </c>
      <c r="P14" s="182"/>
      <c r="Q14" s="99">
        <v>0.39300000000000002</v>
      </c>
      <c r="R14" s="98">
        <v>0.18099999999999999</v>
      </c>
      <c r="S14" s="99">
        <v>-2.0310000000000001</v>
      </c>
      <c r="T14" s="100">
        <v>0.1048</v>
      </c>
      <c r="U14" s="99"/>
      <c r="V14" s="60"/>
      <c r="W14" s="72"/>
      <c r="X14" s="72" t="s">
        <v>123</v>
      </c>
      <c r="Y14" s="139">
        <f t="shared" si="0"/>
        <v>8.3000000000000001E-3</v>
      </c>
      <c r="Z14" s="73">
        <v>0.14399999999999999</v>
      </c>
      <c r="AA14" s="73">
        <v>0.14199999999999999</v>
      </c>
      <c r="AB14" s="73">
        <v>0.77700000000000002</v>
      </c>
      <c r="AC14" s="60"/>
      <c r="AE14" s="73">
        <v>0.33200000000000002</v>
      </c>
    </row>
    <row r="15" spans="2:35" ht="14" customHeight="1" x14ac:dyDescent="0.2">
      <c r="B15" s="76"/>
      <c r="C15" s="76" t="s">
        <v>233</v>
      </c>
      <c r="D15" s="73">
        <v>1.03809</v>
      </c>
      <c r="E15" s="73">
        <v>0.47266999999999998</v>
      </c>
      <c r="F15" s="73">
        <v>2.8238082000000002</v>
      </c>
      <c r="G15" s="76" t="s">
        <v>234</v>
      </c>
      <c r="H15" s="73">
        <v>2.1960000000000002</v>
      </c>
      <c r="I15" s="74">
        <v>2.8080000000000001E-2</v>
      </c>
      <c r="J15" s="76" t="s">
        <v>16</v>
      </c>
      <c r="K15" s="72">
        <v>23.58</v>
      </c>
      <c r="L15" s="72" t="s">
        <v>120</v>
      </c>
      <c r="M15" s="72" t="s">
        <v>108</v>
      </c>
      <c r="O15" s="72" t="s">
        <v>109</v>
      </c>
      <c r="P15" s="180" t="s">
        <v>128</v>
      </c>
      <c r="Q15" s="72">
        <v>1.2689999999999999</v>
      </c>
      <c r="R15" s="73">
        <v>0.185</v>
      </c>
      <c r="S15" s="72">
        <v>1.63</v>
      </c>
      <c r="T15" s="74">
        <v>0.2331</v>
      </c>
      <c r="U15" s="72"/>
      <c r="V15" s="60"/>
      <c r="W15" s="135"/>
      <c r="X15" s="72" t="s">
        <v>124</v>
      </c>
      <c r="Y15" s="139">
        <f t="shared" si="0"/>
        <v>1.3600000000000001E-2</v>
      </c>
      <c r="Z15" s="73">
        <v>0.23599999999999999</v>
      </c>
      <c r="AA15" s="73">
        <v>0.23200000000000001</v>
      </c>
      <c r="AB15" s="73">
        <v>1.2749999999999999</v>
      </c>
      <c r="AC15" s="60"/>
      <c r="AE15" s="73">
        <v>0.54400000000000004</v>
      </c>
    </row>
    <row r="16" spans="2:35" ht="14" customHeight="1" x14ac:dyDescent="0.2">
      <c r="B16" s="179" t="s">
        <v>121</v>
      </c>
      <c r="C16" s="110" t="s">
        <v>137</v>
      </c>
      <c r="D16" s="104">
        <v>-0.37459999999999999</v>
      </c>
      <c r="E16" s="104">
        <v>0.48249999999999998</v>
      </c>
      <c r="F16" s="104">
        <v>0.68756832000000001</v>
      </c>
      <c r="G16" s="110" t="s">
        <v>235</v>
      </c>
      <c r="H16" s="104">
        <v>-0.77600000000000002</v>
      </c>
      <c r="I16" s="111">
        <v>0.43752000000000002</v>
      </c>
      <c r="J16" s="110"/>
      <c r="K16" s="110" t="s">
        <v>216</v>
      </c>
      <c r="L16" s="110" t="s">
        <v>216</v>
      </c>
      <c r="M16" s="110" t="s">
        <v>216</v>
      </c>
      <c r="O16" s="72" t="s">
        <v>113</v>
      </c>
      <c r="P16" s="180"/>
      <c r="Q16" s="72">
        <v>1.044</v>
      </c>
      <c r="R16" s="73">
        <v>0.10199999999999999</v>
      </c>
      <c r="S16" s="72">
        <v>0.438</v>
      </c>
      <c r="T16" s="74">
        <v>0.89949999999999997</v>
      </c>
      <c r="U16" s="72"/>
      <c r="V16" s="60"/>
      <c r="W16" s="72"/>
      <c r="X16" s="72" t="s">
        <v>126</v>
      </c>
      <c r="Y16" s="139">
        <f t="shared" si="0"/>
        <v>1.5775000000000001E-2</v>
      </c>
      <c r="Z16" s="73">
        <v>0.22700000000000001</v>
      </c>
      <c r="AA16" s="73">
        <v>0.312</v>
      </c>
      <c r="AB16" s="73">
        <v>1.2769999999999999</v>
      </c>
      <c r="AC16" s="60"/>
      <c r="AE16" s="98">
        <v>0.63100000000000001</v>
      </c>
    </row>
    <row r="17" spans="2:31" ht="14" customHeight="1" x14ac:dyDescent="0.2">
      <c r="B17" s="180"/>
      <c r="C17" s="76" t="s">
        <v>138</v>
      </c>
      <c r="D17" s="73">
        <v>-0.26779999999999998</v>
      </c>
      <c r="E17" s="73">
        <v>0.91669999999999996</v>
      </c>
      <c r="F17" s="73">
        <v>0.76502778999999999</v>
      </c>
      <c r="G17" s="76" t="s">
        <v>236</v>
      </c>
      <c r="H17" s="73">
        <v>-0.29199999999999998</v>
      </c>
      <c r="I17" s="74">
        <v>0.77015999999999996</v>
      </c>
      <c r="J17" s="76"/>
      <c r="K17" s="72">
        <v>7.43</v>
      </c>
      <c r="L17" s="72" t="s">
        <v>107</v>
      </c>
      <c r="M17" s="72">
        <v>2.4E-2</v>
      </c>
      <c r="O17" s="72" t="s">
        <v>117</v>
      </c>
      <c r="P17" s="118"/>
      <c r="Q17" s="72">
        <v>0.82299999999999995</v>
      </c>
      <c r="R17" s="73">
        <v>0.109</v>
      </c>
      <c r="S17" s="72">
        <v>-1.4750000000000001</v>
      </c>
      <c r="T17" s="74">
        <v>0.30299999999999999</v>
      </c>
      <c r="U17" s="72"/>
      <c r="V17" s="60"/>
      <c r="W17" s="177" t="s">
        <v>125</v>
      </c>
      <c r="X17" s="103" t="s">
        <v>110</v>
      </c>
      <c r="Y17" s="136">
        <f t="shared" si="0"/>
        <v>7.7499999999999999E-2</v>
      </c>
      <c r="Z17" s="104">
        <v>0.96499999999999997</v>
      </c>
      <c r="AA17" s="104">
        <v>1.68</v>
      </c>
      <c r="AB17" s="104">
        <v>5.71</v>
      </c>
      <c r="AC17" s="60"/>
      <c r="AE17" s="73">
        <v>3.1</v>
      </c>
    </row>
    <row r="18" spans="2:31" ht="14" customHeight="1" x14ac:dyDescent="0.2">
      <c r="B18" s="180"/>
      <c r="C18" s="76" t="s">
        <v>139</v>
      </c>
      <c r="D18" s="73">
        <v>-1.6556999999999999</v>
      </c>
      <c r="E18" s="73">
        <v>0.62280000000000002</v>
      </c>
      <c r="F18" s="73">
        <v>0.19094947000000001</v>
      </c>
      <c r="G18" s="76" t="s">
        <v>237</v>
      </c>
      <c r="H18" s="73">
        <v>-2.6579999999999999</v>
      </c>
      <c r="I18" s="74">
        <v>7.8499999999999993E-3</v>
      </c>
      <c r="J18" s="76" t="s">
        <v>17</v>
      </c>
      <c r="K18" s="72">
        <v>7.43</v>
      </c>
      <c r="L18" s="72" t="s">
        <v>107</v>
      </c>
      <c r="M18" s="72">
        <v>2.4E-2</v>
      </c>
      <c r="O18" s="103" t="s">
        <v>109</v>
      </c>
      <c r="P18" s="179" t="s">
        <v>391</v>
      </c>
      <c r="Q18" s="103">
        <v>0.13800000000000001</v>
      </c>
      <c r="R18" s="104">
        <v>4.1599999999999998E-2</v>
      </c>
      <c r="S18" s="103">
        <v>-6.5739999999999998</v>
      </c>
      <c r="T18" s="111" t="s">
        <v>13</v>
      </c>
      <c r="U18" s="103" t="s">
        <v>14</v>
      </c>
      <c r="V18" s="60"/>
      <c r="W18" s="178"/>
      <c r="X18" s="72" t="s">
        <v>114</v>
      </c>
      <c r="Y18" s="137">
        <f t="shared" si="0"/>
        <v>5.1249999999999997E-2</v>
      </c>
      <c r="Z18" s="73">
        <v>0.69399999999999995</v>
      </c>
      <c r="AA18" s="73">
        <v>1.06</v>
      </c>
      <c r="AB18" s="73">
        <v>3.98</v>
      </c>
      <c r="AC18" s="60"/>
      <c r="AE18" s="73">
        <v>2.0499999999999998</v>
      </c>
    </row>
    <row r="19" spans="2:31" ht="14" customHeight="1" x14ac:dyDescent="0.2">
      <c r="B19" s="76"/>
      <c r="C19" s="76" t="s">
        <v>111</v>
      </c>
      <c r="D19" s="73">
        <v>0.89949999999999997</v>
      </c>
      <c r="E19" s="73">
        <v>0.31169999999999998</v>
      </c>
      <c r="F19" s="73">
        <v>2.4583855400000001</v>
      </c>
      <c r="G19" s="76" t="s">
        <v>238</v>
      </c>
      <c r="H19" s="73">
        <v>2.8860000000000001</v>
      </c>
      <c r="I19" s="74">
        <v>3.8999999999999998E-3</v>
      </c>
      <c r="J19" s="76"/>
      <c r="K19" s="72">
        <v>8.33</v>
      </c>
      <c r="L19" s="72" t="s">
        <v>112</v>
      </c>
      <c r="M19" s="72">
        <v>4.0000000000000001E-3</v>
      </c>
      <c r="O19" s="72" t="s">
        <v>113</v>
      </c>
      <c r="P19" s="180"/>
      <c r="Q19" s="72">
        <v>0.10199999999999999</v>
      </c>
      <c r="R19" s="73">
        <v>2.3099999999999999E-2</v>
      </c>
      <c r="S19" s="72">
        <v>-10.065</v>
      </c>
      <c r="T19" s="74" t="s">
        <v>13</v>
      </c>
      <c r="U19" s="72" t="s">
        <v>14</v>
      </c>
      <c r="V19" s="60"/>
      <c r="W19" s="72"/>
      <c r="X19" s="72" t="s">
        <v>118</v>
      </c>
      <c r="Y19" s="137">
        <f t="shared" si="0"/>
        <v>7.0750000000000007E-2</v>
      </c>
      <c r="Z19" s="73">
        <v>0.86799999999999999</v>
      </c>
      <c r="AA19" s="73">
        <v>1.55</v>
      </c>
      <c r="AB19" s="73">
        <v>5.17</v>
      </c>
      <c r="AC19" s="60"/>
      <c r="AE19" s="73">
        <v>2.83</v>
      </c>
    </row>
    <row r="20" spans="2:31" ht="14" customHeight="1" x14ac:dyDescent="0.2">
      <c r="B20" s="76"/>
      <c r="C20" s="76" t="s">
        <v>166</v>
      </c>
      <c r="D20" s="73">
        <v>0.21310000000000001</v>
      </c>
      <c r="E20" s="73">
        <v>0.52939999999999998</v>
      </c>
      <c r="F20" s="73">
        <v>1.23752851</v>
      </c>
      <c r="G20" s="76" t="s">
        <v>239</v>
      </c>
      <c r="H20" s="73">
        <v>0.40300000000000002</v>
      </c>
      <c r="I20" s="74">
        <v>0.68728999999999996</v>
      </c>
      <c r="J20" s="76" t="s">
        <v>17</v>
      </c>
      <c r="K20" s="72">
        <v>13.4</v>
      </c>
      <c r="L20" s="72" t="s">
        <v>116</v>
      </c>
      <c r="M20" s="72">
        <v>4.0000000000000001E-3</v>
      </c>
      <c r="O20" s="99" t="s">
        <v>117</v>
      </c>
      <c r="P20" s="131"/>
      <c r="Q20" s="99">
        <v>0.73399999999999999</v>
      </c>
      <c r="R20" s="98">
        <v>0.1925</v>
      </c>
      <c r="S20" s="99">
        <v>-1.179</v>
      </c>
      <c r="T20" s="100">
        <v>0.4657</v>
      </c>
      <c r="U20" s="99"/>
      <c r="V20" s="60"/>
      <c r="W20" s="72"/>
      <c r="X20" s="72" t="s">
        <v>122</v>
      </c>
      <c r="Y20" s="137">
        <f t="shared" si="0"/>
        <v>6.2250000000000007E-2</v>
      </c>
      <c r="Z20" s="73">
        <v>0.80400000000000005</v>
      </c>
      <c r="AA20" s="73">
        <v>1.32</v>
      </c>
      <c r="AB20" s="73">
        <v>4.6900000000000004</v>
      </c>
      <c r="AC20" s="60"/>
      <c r="AE20" s="73">
        <v>2.4900000000000002</v>
      </c>
    </row>
    <row r="21" spans="2:31" ht="14" customHeight="1" x14ac:dyDescent="0.2">
      <c r="B21" s="76"/>
      <c r="C21" s="76" t="s">
        <v>167</v>
      </c>
      <c r="D21" s="73">
        <v>1.5421</v>
      </c>
      <c r="E21" s="73">
        <v>0.53369999999999995</v>
      </c>
      <c r="F21" s="73">
        <v>4.6744537900000003</v>
      </c>
      <c r="G21" s="76" t="s">
        <v>240</v>
      </c>
      <c r="H21" s="73">
        <v>2.89</v>
      </c>
      <c r="I21" s="74">
        <v>3.8600000000000001E-3</v>
      </c>
      <c r="J21" s="76" t="s">
        <v>17</v>
      </c>
      <c r="K21" s="72">
        <v>13.4</v>
      </c>
      <c r="L21" s="72" t="s">
        <v>116</v>
      </c>
      <c r="M21" s="72">
        <v>4.0000000000000001E-3</v>
      </c>
      <c r="O21" s="76" t="s">
        <v>109</v>
      </c>
      <c r="P21" s="180" t="s">
        <v>129</v>
      </c>
      <c r="Q21" s="72">
        <v>1.3769999999999999E-2</v>
      </c>
      <c r="R21" s="73">
        <v>9.4400000000000005E-3</v>
      </c>
      <c r="S21" s="72">
        <v>-6.2519999999999998</v>
      </c>
      <c r="T21" s="74" t="s">
        <v>13</v>
      </c>
      <c r="U21" s="72" t="s">
        <v>14</v>
      </c>
      <c r="V21" s="60"/>
      <c r="W21" s="72"/>
      <c r="X21" s="72" t="s">
        <v>123</v>
      </c>
      <c r="Y21" s="137">
        <f t="shared" si="0"/>
        <v>7.2250000000000009E-2</v>
      </c>
      <c r="Z21" s="73">
        <v>0.89</v>
      </c>
      <c r="AA21" s="73">
        <v>1.58</v>
      </c>
      <c r="AB21" s="73">
        <v>5.29</v>
      </c>
      <c r="AC21" s="60"/>
      <c r="AE21" s="73">
        <v>2.89</v>
      </c>
    </row>
    <row r="22" spans="2:31" ht="14" customHeight="1" x14ac:dyDescent="0.2">
      <c r="B22" s="76"/>
      <c r="C22" s="76" t="s">
        <v>168</v>
      </c>
      <c r="D22" s="73">
        <v>-0.17430000000000001</v>
      </c>
      <c r="E22" s="73">
        <v>0.54390000000000005</v>
      </c>
      <c r="F22" s="73">
        <v>0.84004093999999996</v>
      </c>
      <c r="G22" s="76" t="s">
        <v>241</v>
      </c>
      <c r="H22" s="73">
        <v>-0.32</v>
      </c>
      <c r="I22" s="74">
        <v>0.74861</v>
      </c>
      <c r="J22" s="76"/>
      <c r="K22" s="72">
        <v>13.4</v>
      </c>
      <c r="L22" s="72" t="s">
        <v>116</v>
      </c>
      <c r="M22" s="72">
        <v>4.0000000000000001E-3</v>
      </c>
      <c r="O22" s="72" t="s">
        <v>113</v>
      </c>
      <c r="P22" s="180"/>
      <c r="Q22" s="72">
        <v>5.3800000000000002E-3</v>
      </c>
      <c r="R22" s="73">
        <v>3.3E-3</v>
      </c>
      <c r="S22" s="72">
        <v>-8.5069999999999997</v>
      </c>
      <c r="T22" s="74" t="s">
        <v>13</v>
      </c>
      <c r="U22" s="72" t="s">
        <v>14</v>
      </c>
      <c r="V22" s="72"/>
      <c r="W22" s="72"/>
      <c r="X22" s="72" t="s">
        <v>124</v>
      </c>
      <c r="Y22" s="137">
        <f t="shared" si="0"/>
        <v>5.9250000000000004E-2</v>
      </c>
      <c r="Z22" s="73">
        <v>0.76</v>
      </c>
      <c r="AA22" s="73">
        <v>1.27</v>
      </c>
      <c r="AB22" s="73">
        <v>4.4400000000000004</v>
      </c>
      <c r="AC22" s="60"/>
      <c r="AE22" s="73">
        <v>2.37</v>
      </c>
    </row>
    <row r="23" spans="2:31" ht="14" customHeight="1" x14ac:dyDescent="0.2">
      <c r="B23" s="76"/>
      <c r="C23" s="76" t="s">
        <v>223</v>
      </c>
      <c r="D23" s="73">
        <v>-0.12839999999999999</v>
      </c>
      <c r="E23" s="73">
        <v>1.1249</v>
      </c>
      <c r="F23" s="73">
        <v>0.87951458000000005</v>
      </c>
      <c r="G23" s="76" t="s">
        <v>242</v>
      </c>
      <c r="H23" s="73">
        <v>-0.114</v>
      </c>
      <c r="I23" s="74">
        <v>0.90913999999999995</v>
      </c>
      <c r="J23" s="76"/>
      <c r="K23" s="72">
        <v>24.55</v>
      </c>
      <c r="L23" s="72" t="s">
        <v>120</v>
      </c>
      <c r="M23" s="72" t="s">
        <v>108</v>
      </c>
      <c r="O23" s="72" t="s">
        <v>117</v>
      </c>
      <c r="P23" s="72"/>
      <c r="Q23" s="72">
        <v>0.39074999999999999</v>
      </c>
      <c r="R23" s="73">
        <v>0.17705000000000001</v>
      </c>
      <c r="S23" s="72">
        <v>-2.0739999999999998</v>
      </c>
      <c r="T23" s="74">
        <v>9.5299999999999996E-2</v>
      </c>
      <c r="U23" s="72"/>
      <c r="V23" s="72"/>
      <c r="W23" s="99"/>
      <c r="X23" s="99" t="s">
        <v>126</v>
      </c>
      <c r="Y23" s="138">
        <f t="shared" si="0"/>
        <v>6.9250000000000006E-2</v>
      </c>
      <c r="Z23" s="98">
        <v>0.85599999999999998</v>
      </c>
      <c r="AA23" s="98">
        <v>1.51</v>
      </c>
      <c r="AB23" s="98">
        <v>5.07</v>
      </c>
      <c r="AC23" s="60"/>
      <c r="AE23" s="73">
        <v>2.77</v>
      </c>
    </row>
    <row r="24" spans="2:31" ht="14" customHeight="1" x14ac:dyDescent="0.2">
      <c r="B24" s="76"/>
      <c r="C24" s="76" t="s">
        <v>225</v>
      </c>
      <c r="D24" s="73">
        <v>-2.1162000000000001</v>
      </c>
      <c r="E24" s="73">
        <v>1.0083</v>
      </c>
      <c r="F24" s="73">
        <v>0.12048593</v>
      </c>
      <c r="G24" s="76" t="s">
        <v>243</v>
      </c>
      <c r="H24" s="73">
        <v>-2.0990000000000002</v>
      </c>
      <c r="I24" s="74">
        <v>3.5839999999999997E-2</v>
      </c>
      <c r="J24" s="76" t="s">
        <v>16</v>
      </c>
      <c r="K24" s="72">
        <v>24.55</v>
      </c>
      <c r="L24" s="72" t="s">
        <v>120</v>
      </c>
      <c r="M24" s="72" t="s">
        <v>108</v>
      </c>
      <c r="O24" s="103" t="s">
        <v>109</v>
      </c>
      <c r="P24" s="106" t="s">
        <v>392</v>
      </c>
      <c r="Q24" s="103">
        <v>1.633</v>
      </c>
      <c r="R24" s="104">
        <v>0.22</v>
      </c>
      <c r="S24" s="103">
        <v>3.637</v>
      </c>
      <c r="T24" s="111" t="s">
        <v>13</v>
      </c>
      <c r="U24" s="103" t="s">
        <v>14</v>
      </c>
      <c r="V24" s="72"/>
      <c r="W24" s="183" t="s">
        <v>127</v>
      </c>
      <c r="X24" s="103" t="s">
        <v>110</v>
      </c>
      <c r="Y24" s="136">
        <f t="shared" si="0"/>
        <v>1.7724999999999998E-2</v>
      </c>
      <c r="Z24" s="104">
        <v>0.24199999999999999</v>
      </c>
      <c r="AA24" s="104">
        <v>0.36299999999999999</v>
      </c>
      <c r="AB24" s="104">
        <v>1.39</v>
      </c>
      <c r="AC24" s="60"/>
      <c r="AE24" s="104">
        <v>0.70899999999999996</v>
      </c>
    </row>
    <row r="25" spans="2:31" ht="14" customHeight="1" x14ac:dyDescent="0.2">
      <c r="B25" s="76"/>
      <c r="C25" s="76" t="s">
        <v>227</v>
      </c>
      <c r="D25" s="73">
        <v>-2.9209999999999998</v>
      </c>
      <c r="E25" s="73">
        <v>1.3043</v>
      </c>
      <c r="F25" s="73">
        <v>5.388184E-2</v>
      </c>
      <c r="G25" s="76" t="s">
        <v>244</v>
      </c>
      <c r="H25" s="73">
        <v>-2.2389999999999999</v>
      </c>
      <c r="I25" s="74">
        <v>2.513E-2</v>
      </c>
      <c r="J25" s="76" t="s">
        <v>16</v>
      </c>
      <c r="K25" s="72">
        <v>24.55</v>
      </c>
      <c r="L25" s="72" t="s">
        <v>120</v>
      </c>
      <c r="M25" s="72" t="s">
        <v>108</v>
      </c>
      <c r="O25" s="72" t="s">
        <v>113</v>
      </c>
      <c r="P25" s="118"/>
      <c r="Q25" s="72">
        <v>1.548</v>
      </c>
      <c r="R25" s="73">
        <v>0.16600000000000001</v>
      </c>
      <c r="S25" s="72">
        <v>4.077</v>
      </c>
      <c r="T25" s="74" t="s">
        <v>13</v>
      </c>
      <c r="U25" s="72" t="s">
        <v>14</v>
      </c>
      <c r="V25" s="72"/>
      <c r="W25" s="184"/>
      <c r="X25" s="72" t="s">
        <v>114</v>
      </c>
      <c r="Y25" s="137">
        <f t="shared" si="0"/>
        <v>1.1625E-2</v>
      </c>
      <c r="Z25" s="73">
        <v>0.23499999999999999</v>
      </c>
      <c r="AA25" s="73">
        <v>0.17299999999999999</v>
      </c>
      <c r="AB25" s="73">
        <v>1.25</v>
      </c>
      <c r="AC25" s="60"/>
      <c r="AE25" s="73">
        <v>0.46500000000000002</v>
      </c>
    </row>
    <row r="26" spans="2:31" ht="14" customHeight="1" x14ac:dyDescent="0.2">
      <c r="B26" s="76"/>
      <c r="C26" s="76" t="s">
        <v>229</v>
      </c>
      <c r="D26" s="73">
        <v>-1.8311999999999999</v>
      </c>
      <c r="E26" s="73">
        <v>0.76719999999999999</v>
      </c>
      <c r="F26" s="73">
        <v>0.16021906</v>
      </c>
      <c r="G26" s="76" t="s">
        <v>245</v>
      </c>
      <c r="H26" s="73">
        <v>-2.387</v>
      </c>
      <c r="I26" s="74">
        <v>1.6990000000000002E-2</v>
      </c>
      <c r="J26" s="76" t="s">
        <v>16</v>
      </c>
      <c r="K26" s="72">
        <v>24.55</v>
      </c>
      <c r="L26" s="72" t="s">
        <v>120</v>
      </c>
      <c r="M26" s="72" t="s">
        <v>108</v>
      </c>
      <c r="O26" s="99" t="s">
        <v>117</v>
      </c>
      <c r="P26" s="99"/>
      <c r="Q26" s="99">
        <v>0.94799999999999995</v>
      </c>
      <c r="R26" s="98">
        <v>0.121</v>
      </c>
      <c r="S26" s="99">
        <v>-0.42</v>
      </c>
      <c r="T26" s="100">
        <v>0.90749999999999997</v>
      </c>
      <c r="U26" s="99"/>
      <c r="V26" s="72"/>
      <c r="W26" s="184"/>
      <c r="X26" s="72" t="s">
        <v>118</v>
      </c>
      <c r="Y26" s="137">
        <f t="shared" si="0"/>
        <v>2.9599999999999998E-2</v>
      </c>
      <c r="Z26" s="73">
        <v>0.374</v>
      </c>
      <c r="AA26" s="73">
        <v>0.63800000000000001</v>
      </c>
      <c r="AB26" s="73">
        <v>2.2000000000000002</v>
      </c>
      <c r="AC26" s="60"/>
      <c r="AE26" s="73">
        <v>1.1839999999999999</v>
      </c>
    </row>
    <row r="27" spans="2:31" ht="14" customHeight="1" x14ac:dyDescent="0.2">
      <c r="B27" s="76"/>
      <c r="C27" s="76" t="s">
        <v>231</v>
      </c>
      <c r="D27" s="73">
        <v>-0.25580000000000003</v>
      </c>
      <c r="E27" s="73">
        <v>1.1341000000000001</v>
      </c>
      <c r="F27" s="73">
        <v>0.77431603999999998</v>
      </c>
      <c r="G27" s="76" t="s">
        <v>246</v>
      </c>
      <c r="H27" s="73">
        <v>-0.22600000000000001</v>
      </c>
      <c r="I27" s="74">
        <v>0.82155999999999996</v>
      </c>
      <c r="J27" s="76"/>
      <c r="K27" s="72">
        <v>24.55</v>
      </c>
      <c r="L27" s="72" t="s">
        <v>120</v>
      </c>
      <c r="M27" s="72" t="s">
        <v>108</v>
      </c>
      <c r="O27" s="60"/>
      <c r="P27" s="60"/>
      <c r="Q27" s="61"/>
      <c r="R27" s="61"/>
      <c r="S27" s="61"/>
      <c r="T27" s="61"/>
      <c r="U27" s="60"/>
      <c r="V27" s="60"/>
      <c r="W27" s="184"/>
      <c r="X27" s="72" t="s">
        <v>122</v>
      </c>
      <c r="Y27" s="137">
        <f t="shared" si="0"/>
        <v>1.3125000000000001E-2</v>
      </c>
      <c r="Z27" s="73">
        <v>0.24</v>
      </c>
      <c r="AA27" s="73">
        <v>0.215</v>
      </c>
      <c r="AB27" s="73">
        <v>1.29</v>
      </c>
      <c r="AC27" s="60"/>
      <c r="AE27" s="73">
        <v>0.52500000000000002</v>
      </c>
    </row>
    <row r="28" spans="2:31" ht="14" customHeight="1" x14ac:dyDescent="0.2">
      <c r="B28" s="97"/>
      <c r="C28" s="97" t="s">
        <v>233</v>
      </c>
      <c r="D28" s="98">
        <v>1.0935999999999999</v>
      </c>
      <c r="E28" s="98">
        <v>0.73119999999999996</v>
      </c>
      <c r="F28" s="98">
        <v>2.9851201999999999</v>
      </c>
      <c r="G28" s="97" t="s">
        <v>247</v>
      </c>
      <c r="H28" s="98">
        <v>1.496</v>
      </c>
      <c r="I28" s="100">
        <v>0.13475000000000001</v>
      </c>
      <c r="J28" s="97"/>
      <c r="K28" s="99">
        <v>24.55</v>
      </c>
      <c r="L28" s="99" t="s">
        <v>120</v>
      </c>
      <c r="M28" s="99" t="s">
        <v>108</v>
      </c>
      <c r="O28" s="60"/>
      <c r="P28" s="60"/>
      <c r="Q28" s="61"/>
      <c r="R28" s="61"/>
      <c r="S28" s="61"/>
      <c r="T28" s="61"/>
      <c r="U28" s="60"/>
      <c r="V28" s="60"/>
      <c r="W28" s="72"/>
      <c r="X28" s="72" t="s">
        <v>123</v>
      </c>
      <c r="Y28" s="137">
        <f t="shared" si="0"/>
        <v>2.4549999999999999E-2</v>
      </c>
      <c r="Z28" s="73">
        <v>0.315</v>
      </c>
      <c r="AA28" s="73">
        <v>0.52400000000000002</v>
      </c>
      <c r="AB28" s="73">
        <v>1.84</v>
      </c>
      <c r="AC28" s="60"/>
      <c r="AE28" s="73">
        <v>0.98199999999999998</v>
      </c>
    </row>
    <row r="29" spans="2:31" ht="14" customHeight="1" thickBot="1" x14ac:dyDescent="0.25">
      <c r="B29" s="179" t="s">
        <v>125</v>
      </c>
      <c r="C29" s="110" t="s">
        <v>137</v>
      </c>
      <c r="D29" s="104">
        <v>1.1155600000000001</v>
      </c>
      <c r="E29" s="104">
        <v>0.32618999999999998</v>
      </c>
      <c r="F29" s="104">
        <v>3.0512811000000002</v>
      </c>
      <c r="G29" s="110" t="s">
        <v>248</v>
      </c>
      <c r="H29" s="104">
        <v>3.42</v>
      </c>
      <c r="I29" s="111" t="s">
        <v>108</v>
      </c>
      <c r="J29" s="110" t="s">
        <v>14</v>
      </c>
      <c r="K29" s="110" t="s">
        <v>216</v>
      </c>
      <c r="L29" s="110" t="s">
        <v>216</v>
      </c>
      <c r="M29" s="110" t="s">
        <v>216</v>
      </c>
      <c r="O29" s="91" t="s">
        <v>249</v>
      </c>
      <c r="P29" s="92"/>
      <c r="Q29" s="92"/>
      <c r="R29" s="93"/>
      <c r="S29" s="60"/>
      <c r="T29" s="60"/>
      <c r="U29" s="60"/>
      <c r="V29" s="60"/>
      <c r="W29" s="72"/>
      <c r="X29" s="72" t="s">
        <v>124</v>
      </c>
      <c r="Y29" s="137">
        <f t="shared" si="0"/>
        <v>2.46E-2</v>
      </c>
      <c r="Z29" s="73">
        <v>0.38100000000000001</v>
      </c>
      <c r="AA29" s="73">
        <v>0.46100000000000002</v>
      </c>
      <c r="AB29" s="73">
        <v>2.1</v>
      </c>
      <c r="AC29" s="60"/>
      <c r="AE29" s="73">
        <v>0.98399999999999999</v>
      </c>
    </row>
    <row r="30" spans="2:31" ht="14" customHeight="1" thickBot="1" x14ac:dyDescent="0.25">
      <c r="B30" s="180"/>
      <c r="C30" s="76" t="s">
        <v>138</v>
      </c>
      <c r="D30" s="73">
        <v>-0.62399000000000004</v>
      </c>
      <c r="E30" s="73">
        <v>0.39068000000000003</v>
      </c>
      <c r="F30" s="73">
        <v>0.53580059999999996</v>
      </c>
      <c r="G30" s="76" t="s">
        <v>250</v>
      </c>
      <c r="H30" s="73">
        <v>-1.597</v>
      </c>
      <c r="I30" s="74">
        <v>0.11022</v>
      </c>
      <c r="J30" s="76"/>
      <c r="K30" s="73">
        <v>4.4516999999999998</v>
      </c>
      <c r="L30" s="72" t="s">
        <v>107</v>
      </c>
      <c r="M30" s="74">
        <v>0.107973</v>
      </c>
      <c r="O30" s="68" t="s">
        <v>99</v>
      </c>
      <c r="P30" s="69" t="s">
        <v>100</v>
      </c>
      <c r="Q30" s="70" t="s">
        <v>101</v>
      </c>
      <c r="R30" s="70" t="s">
        <v>102</v>
      </c>
      <c r="S30" s="70" t="s">
        <v>103</v>
      </c>
      <c r="T30" s="70" t="s">
        <v>4</v>
      </c>
      <c r="U30" s="71" t="s">
        <v>5</v>
      </c>
      <c r="V30" s="60"/>
      <c r="W30" s="99"/>
      <c r="X30" s="99" t="s">
        <v>126</v>
      </c>
      <c r="Y30" s="138">
        <f t="shared" si="0"/>
        <v>1.4074999999999999E-2</v>
      </c>
      <c r="Z30" s="98">
        <v>0.2</v>
      </c>
      <c r="AA30" s="98">
        <v>0.28000000000000003</v>
      </c>
      <c r="AB30" s="98">
        <v>1.1299999999999999</v>
      </c>
      <c r="AC30" s="60"/>
      <c r="AE30" s="98">
        <v>0.56299999999999994</v>
      </c>
    </row>
    <row r="31" spans="2:31" ht="14" customHeight="1" x14ac:dyDescent="0.2">
      <c r="B31" s="180"/>
      <c r="C31" s="76" t="s">
        <v>139</v>
      </c>
      <c r="D31" s="73">
        <v>-2.809E-2</v>
      </c>
      <c r="E31" s="73">
        <v>0.17646000000000001</v>
      </c>
      <c r="F31" s="73">
        <v>0.97230479999999997</v>
      </c>
      <c r="G31" s="76" t="s">
        <v>251</v>
      </c>
      <c r="H31" s="73">
        <v>-0.159</v>
      </c>
      <c r="I31" s="74">
        <v>0.87353800000000004</v>
      </c>
      <c r="J31" s="76"/>
      <c r="K31" s="73">
        <v>4.4516999999999998</v>
      </c>
      <c r="L31" s="72" t="s">
        <v>107</v>
      </c>
      <c r="M31" s="74">
        <v>0.107973</v>
      </c>
      <c r="O31" s="88" t="s">
        <v>131</v>
      </c>
      <c r="P31" s="185" t="s">
        <v>106</v>
      </c>
      <c r="Q31" s="84">
        <v>0.76700000000000002</v>
      </c>
      <c r="R31" s="85">
        <v>0.1323</v>
      </c>
      <c r="S31" s="84">
        <v>-1.5349999999999999</v>
      </c>
      <c r="T31" s="86">
        <v>0.41599999999999998</v>
      </c>
      <c r="U31" s="94"/>
      <c r="V31" s="60"/>
      <c r="W31" s="184" t="s">
        <v>128</v>
      </c>
      <c r="X31" s="72" t="s">
        <v>110</v>
      </c>
      <c r="Y31" s="139">
        <f t="shared" si="0"/>
        <v>0.17250000000000001</v>
      </c>
      <c r="Z31" s="73">
        <v>1.44</v>
      </c>
      <c r="AA31" s="73">
        <v>4.58</v>
      </c>
      <c r="AB31" s="73">
        <v>10.38</v>
      </c>
      <c r="AC31" s="60"/>
      <c r="AE31" s="73">
        <v>6.9</v>
      </c>
    </row>
    <row r="32" spans="2:31" ht="14" customHeight="1" x14ac:dyDescent="0.2">
      <c r="B32" s="180"/>
      <c r="C32" s="76" t="s">
        <v>111</v>
      </c>
      <c r="D32" s="73">
        <v>2.58E-2</v>
      </c>
      <c r="E32" s="73">
        <v>5.8930000000000003E-2</v>
      </c>
      <c r="F32" s="73">
        <v>1.0261391</v>
      </c>
      <c r="G32" s="76" t="s">
        <v>252</v>
      </c>
      <c r="H32" s="73">
        <v>0.438</v>
      </c>
      <c r="I32" s="74">
        <v>0.66148099999999999</v>
      </c>
      <c r="J32" s="76"/>
      <c r="K32" s="73">
        <v>0.19170000000000001</v>
      </c>
      <c r="L32" s="72" t="s">
        <v>112</v>
      </c>
      <c r="M32" s="74">
        <v>0.66148099999999999</v>
      </c>
      <c r="O32" s="89" t="s">
        <v>132</v>
      </c>
      <c r="P32" s="181"/>
      <c r="Q32" s="72">
        <v>0.46</v>
      </c>
      <c r="R32" s="73">
        <v>7.9000000000000001E-2</v>
      </c>
      <c r="S32" s="72">
        <v>-4.5209999999999999</v>
      </c>
      <c r="T32" s="74" t="s">
        <v>13</v>
      </c>
      <c r="U32" s="75" t="s">
        <v>14</v>
      </c>
      <c r="V32" s="60"/>
      <c r="W32" s="184"/>
      <c r="X32" s="72" t="s">
        <v>114</v>
      </c>
      <c r="Y32" s="139">
        <f t="shared" si="0"/>
        <v>0.13600000000000001</v>
      </c>
      <c r="Z32" s="73">
        <v>1.26</v>
      </c>
      <c r="AA32" s="73">
        <v>3.45</v>
      </c>
      <c r="AB32" s="73">
        <v>8.58</v>
      </c>
      <c r="AC32" s="60"/>
      <c r="AE32" s="73">
        <v>5.44</v>
      </c>
    </row>
    <row r="33" spans="2:31" ht="14" customHeight="1" x14ac:dyDescent="0.2">
      <c r="B33" s="76"/>
      <c r="C33" s="76" t="s">
        <v>166</v>
      </c>
      <c r="D33" s="73">
        <v>4.1430000000000002E-2</v>
      </c>
      <c r="E33" s="73">
        <v>0.16375999999999999</v>
      </c>
      <c r="F33" s="73">
        <v>1.0423051000000001</v>
      </c>
      <c r="G33" s="76" t="s">
        <v>253</v>
      </c>
      <c r="H33" s="73">
        <v>0.253</v>
      </c>
      <c r="I33" s="74">
        <v>0.800257</v>
      </c>
      <c r="J33" s="76"/>
      <c r="K33" s="73">
        <v>16.199400000000001</v>
      </c>
      <c r="L33" s="72" t="s">
        <v>116</v>
      </c>
      <c r="M33" s="74">
        <v>1.0319999999999999E-3</v>
      </c>
      <c r="O33" s="89" t="s">
        <v>133</v>
      </c>
      <c r="P33" s="76"/>
      <c r="Q33" s="72">
        <v>1.407</v>
      </c>
      <c r="R33" s="73">
        <v>0.28870000000000001</v>
      </c>
      <c r="S33" s="72">
        <v>1.665</v>
      </c>
      <c r="T33" s="74">
        <v>0.34200000000000003</v>
      </c>
      <c r="U33" s="75"/>
      <c r="V33" s="60"/>
      <c r="W33" s="72"/>
      <c r="X33" s="72" t="s">
        <v>118</v>
      </c>
      <c r="Y33" s="139">
        <f t="shared" si="0"/>
        <v>0.16525000000000001</v>
      </c>
      <c r="Z33" s="73">
        <v>1.35</v>
      </c>
      <c r="AA33" s="73">
        <v>4.43</v>
      </c>
      <c r="AB33" s="73">
        <v>9.86</v>
      </c>
      <c r="AC33" s="60"/>
      <c r="AE33" s="73">
        <v>6.61</v>
      </c>
    </row>
    <row r="34" spans="2:31" ht="14" customHeight="1" x14ac:dyDescent="0.2">
      <c r="B34" s="76"/>
      <c r="C34" s="76" t="s">
        <v>167</v>
      </c>
      <c r="D34" s="73">
        <v>-7.3440000000000005E-2</v>
      </c>
      <c r="E34" s="73">
        <v>0.16483999999999999</v>
      </c>
      <c r="F34" s="73">
        <v>0.92919079999999998</v>
      </c>
      <c r="G34" s="76" t="s">
        <v>254</v>
      </c>
      <c r="H34" s="73">
        <v>-0.44600000000000001</v>
      </c>
      <c r="I34" s="74">
        <v>0.65593599999999996</v>
      </c>
      <c r="J34" s="76"/>
      <c r="K34" s="73">
        <v>16.199400000000001</v>
      </c>
      <c r="L34" s="72" t="s">
        <v>116</v>
      </c>
      <c r="M34" s="74">
        <v>1.0319999999999999E-3</v>
      </c>
      <c r="O34" s="89" t="s">
        <v>134</v>
      </c>
      <c r="P34" s="76"/>
      <c r="Q34" s="72">
        <v>0.6</v>
      </c>
      <c r="R34" s="73">
        <v>9.6799999999999997E-2</v>
      </c>
      <c r="S34" s="72">
        <v>-3.1680000000000001</v>
      </c>
      <c r="T34" s="74">
        <v>8.3999999999999995E-3</v>
      </c>
      <c r="U34" s="75" t="s">
        <v>17</v>
      </c>
      <c r="V34" s="60"/>
      <c r="W34" s="72"/>
      <c r="X34" s="72" t="s">
        <v>122</v>
      </c>
      <c r="Y34" s="139">
        <f t="shared" si="0"/>
        <v>0.14150000000000001</v>
      </c>
      <c r="Z34" s="73">
        <v>1.24</v>
      </c>
      <c r="AA34" s="73">
        <v>3.68</v>
      </c>
      <c r="AB34" s="73">
        <v>8.7100000000000009</v>
      </c>
      <c r="AC34" s="60"/>
      <c r="AE34" s="73">
        <v>5.66</v>
      </c>
    </row>
    <row r="35" spans="2:31" ht="14" customHeight="1" x14ac:dyDescent="0.2">
      <c r="B35" s="76"/>
      <c r="C35" s="76" t="s">
        <v>168</v>
      </c>
      <c r="D35" s="73">
        <v>4.19E-2</v>
      </c>
      <c r="E35" s="73">
        <v>0.16153999999999999</v>
      </c>
      <c r="F35" s="73">
        <v>1.0427952</v>
      </c>
      <c r="G35" s="76" t="s">
        <v>255</v>
      </c>
      <c r="H35" s="73">
        <v>0.25900000000000001</v>
      </c>
      <c r="I35" s="74">
        <v>0.79531499999999999</v>
      </c>
      <c r="J35" s="76"/>
      <c r="K35" s="73">
        <v>16.199400000000001</v>
      </c>
      <c r="L35" s="72" t="s">
        <v>116</v>
      </c>
      <c r="M35" s="74">
        <v>1.0319999999999999E-3</v>
      </c>
      <c r="O35" s="89" t="s">
        <v>135</v>
      </c>
      <c r="P35" s="76"/>
      <c r="Q35" s="72">
        <v>1.8340000000000001</v>
      </c>
      <c r="R35" s="73">
        <v>0.35949999999999999</v>
      </c>
      <c r="S35" s="72">
        <v>3.093</v>
      </c>
      <c r="T35" s="74">
        <v>1.0699999999999999E-2</v>
      </c>
      <c r="U35" s="75" t="s">
        <v>16</v>
      </c>
      <c r="V35" s="60"/>
      <c r="W35" s="72"/>
      <c r="X35" s="72" t="s">
        <v>123</v>
      </c>
      <c r="Y35" s="139">
        <f t="shared" si="0"/>
        <v>0.16375000000000001</v>
      </c>
      <c r="Z35" s="73">
        <v>1.35</v>
      </c>
      <c r="AA35" s="73">
        <v>4.37</v>
      </c>
      <c r="AB35" s="73">
        <v>9.82</v>
      </c>
      <c r="AC35" s="60"/>
      <c r="AE35" s="73">
        <v>6.55</v>
      </c>
    </row>
    <row r="36" spans="2:31" ht="14" customHeight="1" thickBot="1" x14ac:dyDescent="0.25">
      <c r="B36" s="76"/>
      <c r="C36" s="76" t="s">
        <v>223</v>
      </c>
      <c r="D36" s="73">
        <v>0.40671000000000002</v>
      </c>
      <c r="E36" s="73">
        <v>0.42381999999999997</v>
      </c>
      <c r="F36" s="73">
        <v>1.5018731000000001</v>
      </c>
      <c r="G36" s="76" t="s">
        <v>256</v>
      </c>
      <c r="H36" s="73">
        <v>0.96</v>
      </c>
      <c r="I36" s="74">
        <v>0.33724199999999999</v>
      </c>
      <c r="J36" s="76"/>
      <c r="K36" s="73">
        <v>4.0818000000000003</v>
      </c>
      <c r="L36" s="72" t="s">
        <v>120</v>
      </c>
      <c r="M36" s="74">
        <v>0.66560299999999994</v>
      </c>
      <c r="O36" s="90" t="s">
        <v>136</v>
      </c>
      <c r="P36" s="77"/>
      <c r="Q36" s="78">
        <v>3.0579999999999998</v>
      </c>
      <c r="R36" s="79">
        <v>0.59840000000000004</v>
      </c>
      <c r="S36" s="78">
        <v>5.7130000000000001</v>
      </c>
      <c r="T36" s="80" t="s">
        <v>13</v>
      </c>
      <c r="U36" s="81" t="s">
        <v>14</v>
      </c>
      <c r="V36" s="60"/>
      <c r="W36" s="72"/>
      <c r="X36" s="72" t="s">
        <v>124</v>
      </c>
      <c r="Y36" s="139">
        <f t="shared" si="0"/>
        <v>0.14624999999999999</v>
      </c>
      <c r="Z36" s="73">
        <v>1.25</v>
      </c>
      <c r="AA36" s="73">
        <v>3.85</v>
      </c>
      <c r="AB36" s="73">
        <v>8.89</v>
      </c>
      <c r="AC36" s="60"/>
      <c r="AE36" s="73">
        <v>5.85</v>
      </c>
    </row>
    <row r="37" spans="2:31" ht="14" customHeight="1" x14ac:dyDescent="0.2">
      <c r="B37" s="76"/>
      <c r="C37" s="76" t="s">
        <v>225</v>
      </c>
      <c r="D37" s="73">
        <v>-8.1839999999999996E-2</v>
      </c>
      <c r="E37" s="73">
        <v>0.18162</v>
      </c>
      <c r="F37" s="73">
        <v>0.92141969999999995</v>
      </c>
      <c r="G37" s="76" t="s">
        <v>257</v>
      </c>
      <c r="H37" s="73">
        <v>-0.45100000000000001</v>
      </c>
      <c r="I37" s="74">
        <v>0.65227900000000005</v>
      </c>
      <c r="J37" s="76"/>
      <c r="K37" s="73">
        <v>4.0818000000000003</v>
      </c>
      <c r="L37" s="72" t="s">
        <v>120</v>
      </c>
      <c r="M37" s="74">
        <v>0.66560299999999994</v>
      </c>
      <c r="O37" s="89" t="s">
        <v>131</v>
      </c>
      <c r="P37" s="187" t="s">
        <v>121</v>
      </c>
      <c r="Q37" s="72">
        <v>1.708</v>
      </c>
      <c r="R37" s="73">
        <v>0.79900000000000004</v>
      </c>
      <c r="S37" s="72">
        <v>1.1439999999999999</v>
      </c>
      <c r="T37" s="74">
        <v>0.66239999999999999</v>
      </c>
      <c r="U37" s="75"/>
      <c r="V37" s="60"/>
      <c r="W37" s="72"/>
      <c r="X37" s="72" t="s">
        <v>126</v>
      </c>
      <c r="Y37" s="139">
        <f t="shared" si="0"/>
        <v>0.17949999999999999</v>
      </c>
      <c r="Z37" s="73">
        <v>1.48</v>
      </c>
      <c r="AA37" s="73">
        <v>4.79</v>
      </c>
      <c r="AB37" s="73">
        <v>10.76</v>
      </c>
      <c r="AC37" s="60"/>
      <c r="AE37" s="73">
        <v>7.18</v>
      </c>
    </row>
    <row r="38" spans="2:31" ht="14" customHeight="1" x14ac:dyDescent="0.2">
      <c r="B38" s="76"/>
      <c r="C38" s="76" t="s">
        <v>227</v>
      </c>
      <c r="D38" s="73">
        <v>0.26734999999999998</v>
      </c>
      <c r="E38" s="73">
        <v>0.48614000000000002</v>
      </c>
      <c r="F38" s="73">
        <v>1.306494</v>
      </c>
      <c r="G38" s="76" t="s">
        <v>258</v>
      </c>
      <c r="H38" s="73">
        <v>0.55000000000000004</v>
      </c>
      <c r="I38" s="74">
        <v>0.58236500000000002</v>
      </c>
      <c r="J38" s="76"/>
      <c r="K38" s="73">
        <v>4.0818000000000003</v>
      </c>
      <c r="L38" s="72" t="s">
        <v>120</v>
      </c>
      <c r="M38" s="74">
        <v>0.66560299999999994</v>
      </c>
      <c r="O38" s="89" t="s">
        <v>132</v>
      </c>
      <c r="P38" s="188"/>
      <c r="Q38" s="72">
        <v>1.0429999999999999</v>
      </c>
      <c r="R38" s="73">
        <v>0.49299999999999999</v>
      </c>
      <c r="S38" s="72">
        <v>8.8999999999999996E-2</v>
      </c>
      <c r="T38" s="74">
        <v>0.99970000000000003</v>
      </c>
      <c r="U38" s="75"/>
      <c r="V38" s="60"/>
      <c r="W38" s="177" t="s">
        <v>393</v>
      </c>
      <c r="X38" s="103" t="s">
        <v>110</v>
      </c>
      <c r="Y38" s="104">
        <v>2.78</v>
      </c>
      <c r="Z38" s="104">
        <v>0.503</v>
      </c>
      <c r="AA38" s="104">
        <v>1.95</v>
      </c>
      <c r="AB38" s="104">
        <v>3.97</v>
      </c>
      <c r="AC38" s="60"/>
      <c r="AE38" s="104">
        <v>2.78</v>
      </c>
    </row>
    <row r="39" spans="2:31" ht="14" customHeight="1" x14ac:dyDescent="0.2">
      <c r="B39" s="76"/>
      <c r="C39" s="76" t="s">
        <v>229</v>
      </c>
      <c r="D39" s="73">
        <v>-0.18892</v>
      </c>
      <c r="E39" s="73">
        <v>0.18373</v>
      </c>
      <c r="F39" s="73">
        <v>0.82785160000000002</v>
      </c>
      <c r="G39" s="76" t="s">
        <v>259</v>
      </c>
      <c r="H39" s="73">
        <v>-1.028</v>
      </c>
      <c r="I39" s="74">
        <v>0.30384</v>
      </c>
      <c r="J39" s="76"/>
      <c r="K39" s="73">
        <v>4.0818000000000003</v>
      </c>
      <c r="L39" s="72" t="s">
        <v>120</v>
      </c>
      <c r="M39" s="74">
        <v>0.66560299999999994</v>
      </c>
      <c r="O39" s="89" t="s">
        <v>133</v>
      </c>
      <c r="P39" s="76"/>
      <c r="Q39" s="72">
        <v>0.9</v>
      </c>
      <c r="R39" s="73">
        <v>0.36299999999999999</v>
      </c>
      <c r="S39" s="72">
        <v>-0.26100000000000001</v>
      </c>
      <c r="T39" s="74">
        <v>0.99380000000000002</v>
      </c>
      <c r="U39" s="75"/>
      <c r="V39" s="60"/>
      <c r="W39" s="178"/>
      <c r="X39" s="72" t="s">
        <v>114</v>
      </c>
      <c r="Y39" s="73">
        <v>11.42</v>
      </c>
      <c r="Z39" s="73">
        <v>2.069</v>
      </c>
      <c r="AA39" s="73">
        <v>8.01</v>
      </c>
      <c r="AB39" s="73">
        <v>16.29</v>
      </c>
      <c r="AC39" s="60"/>
      <c r="AE39" s="73">
        <v>11.42</v>
      </c>
    </row>
    <row r="40" spans="2:31" ht="14" customHeight="1" x14ac:dyDescent="0.2">
      <c r="B40" s="76"/>
      <c r="C40" s="76" t="s">
        <v>231</v>
      </c>
      <c r="D40" s="73">
        <v>0.16936000000000001</v>
      </c>
      <c r="E40" s="73">
        <v>0.43090000000000001</v>
      </c>
      <c r="F40" s="73">
        <v>1.1845521000000001</v>
      </c>
      <c r="G40" s="76" t="s">
        <v>260</v>
      </c>
      <c r="H40" s="73">
        <v>0.39300000000000002</v>
      </c>
      <c r="I40" s="74">
        <v>0.69428100000000004</v>
      </c>
      <c r="J40" s="76"/>
      <c r="K40" s="73">
        <v>4.0818000000000003</v>
      </c>
      <c r="L40" s="72" t="s">
        <v>120</v>
      </c>
      <c r="M40" s="74">
        <v>0.66560299999999994</v>
      </c>
      <c r="O40" s="89" t="s">
        <v>134</v>
      </c>
      <c r="P40" s="76"/>
      <c r="Q40" s="72">
        <v>0.61099999999999999</v>
      </c>
      <c r="R40" s="73">
        <v>0.314</v>
      </c>
      <c r="S40" s="72">
        <v>-0.95899999999999996</v>
      </c>
      <c r="T40" s="74">
        <v>0.77270000000000005</v>
      </c>
      <c r="U40" s="75"/>
      <c r="V40" s="60"/>
      <c r="W40" s="72"/>
      <c r="X40" s="72" t="s">
        <v>118</v>
      </c>
      <c r="Y40" s="73">
        <v>16.98</v>
      </c>
      <c r="Z40" s="73">
        <v>2.8519999999999999</v>
      </c>
      <c r="AA40" s="73">
        <v>12.22</v>
      </c>
      <c r="AB40" s="73">
        <v>23.6</v>
      </c>
      <c r="AC40" s="60"/>
      <c r="AE40" s="73">
        <v>16.98</v>
      </c>
    </row>
    <row r="41" spans="2:31" ht="14" customHeight="1" x14ac:dyDescent="0.2">
      <c r="B41" s="97"/>
      <c r="C41" s="97" t="s">
        <v>233</v>
      </c>
      <c r="D41" s="98">
        <v>2.4479999999999998E-2</v>
      </c>
      <c r="E41" s="98">
        <v>0.17881</v>
      </c>
      <c r="F41" s="98">
        <v>1.0247847999999999</v>
      </c>
      <c r="G41" s="97" t="s">
        <v>261</v>
      </c>
      <c r="H41" s="98">
        <v>0.13700000000000001</v>
      </c>
      <c r="I41" s="100">
        <v>0.89109499999999997</v>
      </c>
      <c r="J41" s="97"/>
      <c r="K41" s="98">
        <v>4.0818000000000003</v>
      </c>
      <c r="L41" s="99" t="s">
        <v>120</v>
      </c>
      <c r="M41" s="100">
        <v>0.66560299999999994</v>
      </c>
      <c r="O41" s="89" t="s">
        <v>135</v>
      </c>
      <c r="P41" s="76"/>
      <c r="Q41" s="72">
        <v>0.52700000000000002</v>
      </c>
      <c r="R41" s="73">
        <v>0.23799999999999999</v>
      </c>
      <c r="S41" s="72">
        <v>-1.417</v>
      </c>
      <c r="T41" s="74">
        <v>0.4889</v>
      </c>
      <c r="U41" s="75"/>
      <c r="V41" s="60"/>
      <c r="W41" s="72"/>
      <c r="X41" s="72" t="s">
        <v>122</v>
      </c>
      <c r="Y41" s="73">
        <v>6.24</v>
      </c>
      <c r="Z41" s="73">
        <v>1.1000000000000001</v>
      </c>
      <c r="AA41" s="73">
        <v>4.43</v>
      </c>
      <c r="AB41" s="73">
        <v>8.81</v>
      </c>
      <c r="AC41" s="60"/>
      <c r="AE41" s="73">
        <v>6.24</v>
      </c>
    </row>
    <row r="42" spans="2:31" ht="14" customHeight="1" thickBot="1" x14ac:dyDescent="0.25">
      <c r="B42" s="179" t="s">
        <v>127</v>
      </c>
      <c r="C42" s="110" t="s">
        <v>137</v>
      </c>
      <c r="D42" s="104">
        <v>7.8670000000000007E-3</v>
      </c>
      <c r="E42" s="104">
        <v>0.399094</v>
      </c>
      <c r="F42" s="104">
        <v>1.0078978999999999</v>
      </c>
      <c r="G42" s="110" t="s">
        <v>262</v>
      </c>
      <c r="H42" s="104">
        <v>0.02</v>
      </c>
      <c r="I42" s="111">
        <v>0.98429999999999995</v>
      </c>
      <c r="J42" s="110"/>
      <c r="K42" s="110" t="s">
        <v>216</v>
      </c>
      <c r="L42" s="110" t="s">
        <v>216</v>
      </c>
      <c r="M42" s="110" t="s">
        <v>216</v>
      </c>
      <c r="O42" s="90" t="s">
        <v>136</v>
      </c>
      <c r="P42" s="77"/>
      <c r="Q42" s="78">
        <v>0.86299999999999999</v>
      </c>
      <c r="R42" s="79">
        <v>0.40200000000000002</v>
      </c>
      <c r="S42" s="78">
        <v>-0.316</v>
      </c>
      <c r="T42" s="80">
        <v>0.98909999999999998</v>
      </c>
      <c r="U42" s="81"/>
      <c r="V42" s="60"/>
      <c r="W42" s="72"/>
      <c r="X42" s="72" t="s">
        <v>123</v>
      </c>
      <c r="Y42" s="73">
        <v>9.3800000000000008</v>
      </c>
      <c r="Z42" s="73">
        <v>1.6</v>
      </c>
      <c r="AA42" s="73">
        <v>6.71</v>
      </c>
      <c r="AB42" s="73">
        <v>13.1</v>
      </c>
      <c r="AC42" s="60"/>
      <c r="AE42" s="73">
        <v>9.3800000000000008</v>
      </c>
    </row>
    <row r="43" spans="2:31" ht="14" customHeight="1" x14ac:dyDescent="0.2">
      <c r="B43" s="180"/>
      <c r="C43" s="76" t="s">
        <v>138</v>
      </c>
      <c r="D43" s="73">
        <v>-0.95660900000000004</v>
      </c>
      <c r="E43" s="73">
        <v>1.1159939999999999</v>
      </c>
      <c r="F43" s="73">
        <v>0.38419360000000002</v>
      </c>
      <c r="G43" s="76" t="s">
        <v>263</v>
      </c>
      <c r="H43" s="73">
        <v>-0.85699999999999998</v>
      </c>
      <c r="I43" s="74">
        <v>0.39129999999999998</v>
      </c>
      <c r="J43" s="76"/>
      <c r="K43" s="73">
        <v>3.5286</v>
      </c>
      <c r="L43" s="72" t="s">
        <v>107</v>
      </c>
      <c r="M43" s="73">
        <v>0.17130580000000001</v>
      </c>
      <c r="O43" s="89" t="s">
        <v>131</v>
      </c>
      <c r="P43" s="181" t="s">
        <v>125</v>
      </c>
      <c r="Q43" s="72">
        <v>0.86099999999999999</v>
      </c>
      <c r="R43" s="73">
        <v>0.123</v>
      </c>
      <c r="S43" s="72">
        <v>-1.0469999999999999</v>
      </c>
      <c r="T43" s="74">
        <v>0.72170000000000001</v>
      </c>
      <c r="U43" s="75"/>
      <c r="V43" s="60"/>
      <c r="W43" s="72"/>
      <c r="X43" s="72" t="s">
        <v>124</v>
      </c>
      <c r="Y43" s="73">
        <v>12.55</v>
      </c>
      <c r="Z43" s="73">
        <v>2.13</v>
      </c>
      <c r="AA43" s="73">
        <v>9</v>
      </c>
      <c r="AB43" s="73">
        <v>17.489999999999998</v>
      </c>
      <c r="AC43" s="60"/>
      <c r="AE43" s="73">
        <v>12.55</v>
      </c>
    </row>
    <row r="44" spans="2:31" ht="14" customHeight="1" x14ac:dyDescent="0.2">
      <c r="B44" s="180"/>
      <c r="C44" s="76" t="s">
        <v>139</v>
      </c>
      <c r="D44" s="73">
        <v>0.39455400000000002</v>
      </c>
      <c r="E44" s="73">
        <v>0.37069299999999999</v>
      </c>
      <c r="F44" s="73">
        <v>1.4837225000000001</v>
      </c>
      <c r="G44" s="76" t="s">
        <v>264</v>
      </c>
      <c r="H44" s="73">
        <v>1.0640000000000001</v>
      </c>
      <c r="I44" s="74">
        <v>0.28720000000000001</v>
      </c>
      <c r="J44" s="76"/>
      <c r="K44" s="73">
        <v>3.5286</v>
      </c>
      <c r="L44" s="72" t="s">
        <v>107</v>
      </c>
      <c r="M44" s="73">
        <v>0.17130580000000001</v>
      </c>
      <c r="O44" s="89" t="s">
        <v>132</v>
      </c>
      <c r="P44" s="181"/>
      <c r="Q44" s="72">
        <v>1.048</v>
      </c>
      <c r="R44" s="73">
        <v>0.17199999999999999</v>
      </c>
      <c r="S44" s="72">
        <v>0.28799999999999998</v>
      </c>
      <c r="T44" s="74">
        <v>0.99170000000000003</v>
      </c>
      <c r="U44" s="75"/>
      <c r="V44" s="60"/>
      <c r="W44" s="99"/>
      <c r="X44" s="99" t="s">
        <v>126</v>
      </c>
      <c r="Y44" s="98">
        <v>5.99</v>
      </c>
      <c r="Z44" s="98">
        <v>1.05</v>
      </c>
      <c r="AA44" s="98">
        <v>4.24</v>
      </c>
      <c r="AB44" s="98">
        <v>8.4499999999999993</v>
      </c>
      <c r="AC44" s="60"/>
      <c r="AE44" s="98">
        <v>5.99</v>
      </c>
    </row>
    <row r="45" spans="2:31" ht="14" customHeight="1" x14ac:dyDescent="0.2">
      <c r="B45" s="180"/>
      <c r="C45" s="76" t="s">
        <v>111</v>
      </c>
      <c r="D45" s="73">
        <v>-0.92946799999999996</v>
      </c>
      <c r="E45" s="73">
        <v>0.11964</v>
      </c>
      <c r="F45" s="73">
        <v>0.3947638</v>
      </c>
      <c r="G45" s="76" t="s">
        <v>265</v>
      </c>
      <c r="H45" s="73">
        <v>-7.7690000000000001</v>
      </c>
      <c r="I45" s="74" t="s">
        <v>108</v>
      </c>
      <c r="J45" s="76" t="s">
        <v>14</v>
      </c>
      <c r="K45" s="73">
        <v>60.355800000000002</v>
      </c>
      <c r="L45" s="72" t="s">
        <v>112</v>
      </c>
      <c r="M45" s="73" t="s">
        <v>108</v>
      </c>
      <c r="O45" s="89" t="s">
        <v>133</v>
      </c>
      <c r="P45" s="76"/>
      <c r="Q45" s="72">
        <v>0.89900000000000002</v>
      </c>
      <c r="R45" s="73">
        <v>0.13100000000000001</v>
      </c>
      <c r="S45" s="72">
        <v>-0.73299999999999998</v>
      </c>
      <c r="T45" s="74">
        <v>0.88360000000000005</v>
      </c>
      <c r="U45" s="75"/>
      <c r="V45" s="60"/>
      <c r="W45" s="178" t="s">
        <v>354</v>
      </c>
      <c r="X45" s="72" t="s">
        <v>110</v>
      </c>
      <c r="Y45" s="73">
        <v>9.1700000000000004E-2</v>
      </c>
      <c r="Z45" s="73">
        <v>5.4600000000000003E-2</v>
      </c>
      <c r="AA45" s="73">
        <v>2.8500000000000001E-2</v>
      </c>
      <c r="AB45" s="73">
        <v>0.29499999999999998</v>
      </c>
      <c r="AC45" s="60"/>
      <c r="AE45" s="73">
        <v>9.1700000000000004E-2</v>
      </c>
    </row>
    <row r="46" spans="2:31" ht="14" customHeight="1" x14ac:dyDescent="0.2">
      <c r="B46" s="76"/>
      <c r="C46" s="76" t="s">
        <v>166</v>
      </c>
      <c r="D46" s="73">
        <v>0.233624</v>
      </c>
      <c r="E46" s="73">
        <v>0.34250799999999998</v>
      </c>
      <c r="F46" s="73">
        <v>1.2631691</v>
      </c>
      <c r="G46" s="76" t="s">
        <v>266</v>
      </c>
      <c r="H46" s="73">
        <v>0.68200000000000005</v>
      </c>
      <c r="I46" s="74">
        <v>0.49519999999999997</v>
      </c>
      <c r="J46" s="76"/>
      <c r="K46" s="73">
        <v>17.197199999999999</v>
      </c>
      <c r="L46" s="72" t="s">
        <v>116</v>
      </c>
      <c r="M46" s="73" t="s">
        <v>108</v>
      </c>
      <c r="O46" s="89" t="s">
        <v>134</v>
      </c>
      <c r="P46" s="76"/>
      <c r="Q46" s="72">
        <v>1.218</v>
      </c>
      <c r="R46" s="73">
        <v>0.16500000000000001</v>
      </c>
      <c r="S46" s="72">
        <v>1.456</v>
      </c>
      <c r="T46" s="74">
        <v>0.46439999999999998</v>
      </c>
      <c r="U46" s="75"/>
      <c r="V46" s="60"/>
      <c r="W46" s="178"/>
      <c r="X46" s="72" t="s">
        <v>114</v>
      </c>
      <c r="Y46" s="73">
        <v>6.6600999999999999</v>
      </c>
      <c r="Z46" s="73">
        <v>3.3338999999999999</v>
      </c>
      <c r="AA46" s="73">
        <v>2.4967999999999999</v>
      </c>
      <c r="AB46" s="73">
        <v>17.765000000000001</v>
      </c>
      <c r="AC46" s="60"/>
      <c r="AE46" s="73">
        <v>6.6600999999999999</v>
      </c>
    </row>
    <row r="47" spans="2:31" ht="14" customHeight="1" x14ac:dyDescent="0.2">
      <c r="B47" s="76"/>
      <c r="C47" s="76" t="s">
        <v>167</v>
      </c>
      <c r="D47" s="73">
        <v>0.69838999999999996</v>
      </c>
      <c r="E47" s="73">
        <v>0.31446400000000002</v>
      </c>
      <c r="F47" s="73">
        <v>2.0105133999999998</v>
      </c>
      <c r="G47" s="76" t="s">
        <v>267</v>
      </c>
      <c r="H47" s="73">
        <v>2.2210000000000001</v>
      </c>
      <c r="I47" s="74">
        <v>2.64E-2</v>
      </c>
      <c r="J47" s="76" t="s">
        <v>16</v>
      </c>
      <c r="K47" s="73">
        <v>17.197199999999999</v>
      </c>
      <c r="L47" s="72" t="s">
        <v>116</v>
      </c>
      <c r="M47" s="73" t="s">
        <v>108</v>
      </c>
      <c r="O47" s="89" t="s">
        <v>135</v>
      </c>
      <c r="P47" s="76"/>
      <c r="Q47" s="72">
        <v>1.044</v>
      </c>
      <c r="R47" s="73">
        <v>0.108</v>
      </c>
      <c r="S47" s="72">
        <v>0.41599999999999998</v>
      </c>
      <c r="T47" s="74">
        <v>0.97570000000000001</v>
      </c>
      <c r="U47" s="75"/>
      <c r="V47" s="60"/>
      <c r="W47" s="72"/>
      <c r="X47" s="72" t="s">
        <v>118</v>
      </c>
      <c r="Y47" s="73">
        <v>17.0443</v>
      </c>
      <c r="Z47" s="73">
        <v>5.6830999999999996</v>
      </c>
      <c r="AA47" s="73">
        <v>8.8666999999999998</v>
      </c>
      <c r="AB47" s="73">
        <v>32.764000000000003</v>
      </c>
      <c r="AC47" s="60"/>
      <c r="AE47" s="73">
        <v>17.0443</v>
      </c>
    </row>
    <row r="48" spans="2:31" ht="14" customHeight="1" thickBot="1" x14ac:dyDescent="0.25">
      <c r="B48" s="76"/>
      <c r="C48" s="76" t="s">
        <v>168</v>
      </c>
      <c r="D48" s="73">
        <v>-0.47756500000000002</v>
      </c>
      <c r="E48" s="73">
        <v>0.40241900000000003</v>
      </c>
      <c r="F48" s="73">
        <v>0.6202917</v>
      </c>
      <c r="G48" s="76" t="s">
        <v>268</v>
      </c>
      <c r="H48" s="73">
        <v>-1.1870000000000001</v>
      </c>
      <c r="I48" s="74">
        <v>0.23530000000000001</v>
      </c>
      <c r="J48" s="76"/>
      <c r="K48" s="73">
        <v>17.197199999999999</v>
      </c>
      <c r="L48" s="72" t="s">
        <v>116</v>
      </c>
      <c r="M48" s="73" t="s">
        <v>108</v>
      </c>
      <c r="O48" s="90" t="s">
        <v>136</v>
      </c>
      <c r="P48" s="77"/>
      <c r="Q48" s="78">
        <v>0.85699999999999998</v>
      </c>
      <c r="R48" s="79">
        <v>0.11899999999999999</v>
      </c>
      <c r="S48" s="78">
        <v>-1.113</v>
      </c>
      <c r="T48" s="80">
        <v>0.68169999999999997</v>
      </c>
      <c r="U48" s="81"/>
      <c r="V48" s="60"/>
      <c r="W48" s="72"/>
      <c r="X48" s="72" t="s">
        <v>122</v>
      </c>
      <c r="Y48" s="73">
        <v>1.24</v>
      </c>
      <c r="Z48" s="73">
        <v>0.52</v>
      </c>
      <c r="AA48" s="73">
        <v>0.54500000000000004</v>
      </c>
      <c r="AB48" s="73">
        <v>2.82</v>
      </c>
      <c r="AC48" s="60"/>
      <c r="AE48" s="73">
        <v>1.24</v>
      </c>
    </row>
    <row r="49" spans="2:31" ht="14" customHeight="1" x14ac:dyDescent="0.2">
      <c r="B49" s="76"/>
      <c r="C49" s="76" t="s">
        <v>223</v>
      </c>
      <c r="D49" s="73">
        <v>1.2336819999999999</v>
      </c>
      <c r="E49" s="73">
        <v>1.1502319999999999</v>
      </c>
      <c r="F49" s="73">
        <v>3.4338495999999998</v>
      </c>
      <c r="G49" s="76" t="s">
        <v>269</v>
      </c>
      <c r="H49" s="73">
        <v>1.073</v>
      </c>
      <c r="I49" s="74">
        <v>0.28349999999999997</v>
      </c>
      <c r="J49" s="76"/>
      <c r="K49" s="73">
        <v>8.8642000000000003</v>
      </c>
      <c r="L49" s="72" t="s">
        <v>120</v>
      </c>
      <c r="M49" s="73">
        <v>0.18135960000000001</v>
      </c>
      <c r="O49" s="89" t="s">
        <v>131</v>
      </c>
      <c r="P49" s="181" t="s">
        <v>127</v>
      </c>
      <c r="Q49" s="72">
        <v>0.53400000000000003</v>
      </c>
      <c r="R49" s="73">
        <v>0.20599999999999999</v>
      </c>
      <c r="S49" s="72">
        <v>-1.6220000000000001</v>
      </c>
      <c r="T49" s="74">
        <v>0.36630000000000001</v>
      </c>
      <c r="U49" s="75"/>
      <c r="V49" s="60"/>
      <c r="W49" s="72"/>
      <c r="X49" s="72" t="s">
        <v>123</v>
      </c>
      <c r="Y49" s="73">
        <v>2.88</v>
      </c>
      <c r="Z49" s="73">
        <v>1.107</v>
      </c>
      <c r="AA49" s="73">
        <v>1.3580000000000001</v>
      </c>
      <c r="AB49" s="73">
        <v>6.12</v>
      </c>
      <c r="AC49" s="60"/>
      <c r="AE49" s="73">
        <v>2.88</v>
      </c>
    </row>
    <row r="50" spans="2:31" ht="14" customHeight="1" x14ac:dyDescent="0.2">
      <c r="B50" s="76"/>
      <c r="C50" s="76" t="s">
        <v>225</v>
      </c>
      <c r="D50" s="73">
        <v>-5.5016000000000002E-2</v>
      </c>
      <c r="E50" s="73">
        <v>0.37905299999999997</v>
      </c>
      <c r="F50" s="73">
        <v>0.94647000000000003</v>
      </c>
      <c r="G50" s="76" t="s">
        <v>270</v>
      </c>
      <c r="H50" s="73">
        <v>-0.14499999999999999</v>
      </c>
      <c r="I50" s="74">
        <v>0.88460000000000005</v>
      </c>
      <c r="J50" s="76"/>
      <c r="K50" s="73">
        <v>8.8642000000000003</v>
      </c>
      <c r="L50" s="72" t="s">
        <v>120</v>
      </c>
      <c r="M50" s="73">
        <v>0.18135960000000001</v>
      </c>
      <c r="O50" s="89" t="s">
        <v>132</v>
      </c>
      <c r="P50" s="181"/>
      <c r="Q50" s="72">
        <v>0.53400000000000003</v>
      </c>
      <c r="R50" s="73">
        <v>0.23200000000000001</v>
      </c>
      <c r="S50" s="72">
        <v>-1.4430000000000001</v>
      </c>
      <c r="T50" s="74">
        <v>0.47260000000000002</v>
      </c>
      <c r="U50" s="75"/>
      <c r="V50" s="60"/>
      <c r="W50" s="72"/>
      <c r="X50" s="72" t="s">
        <v>124</v>
      </c>
      <c r="Y50" s="73">
        <v>4.78</v>
      </c>
      <c r="Z50" s="73">
        <v>1.823</v>
      </c>
      <c r="AA50" s="73">
        <v>2.2629999999999999</v>
      </c>
      <c r="AB50" s="73">
        <v>10.09</v>
      </c>
      <c r="AC50" s="60"/>
      <c r="AE50" s="73">
        <v>4.78</v>
      </c>
    </row>
    <row r="51" spans="2:31" ht="14" customHeight="1" x14ac:dyDescent="0.2">
      <c r="B51" s="76"/>
      <c r="C51" s="76" t="s">
        <v>227</v>
      </c>
      <c r="D51" s="73">
        <v>-2.3814999999999999E-2</v>
      </c>
      <c r="E51" s="73">
        <v>1.2969759999999999</v>
      </c>
      <c r="F51" s="73">
        <v>0.97646650000000002</v>
      </c>
      <c r="G51" s="76" t="s">
        <v>271</v>
      </c>
      <c r="H51" s="73">
        <v>-1.7999999999999999E-2</v>
      </c>
      <c r="I51" s="74">
        <v>0.98540000000000005</v>
      </c>
      <c r="J51" s="76"/>
      <c r="K51" s="73">
        <v>8.8642000000000003</v>
      </c>
      <c r="L51" s="72" t="s">
        <v>120</v>
      </c>
      <c r="M51" s="73">
        <v>0.18135960000000001</v>
      </c>
      <c r="O51" s="89" t="s">
        <v>133</v>
      </c>
      <c r="P51" s="181"/>
      <c r="Q51" s="72">
        <v>0.93300000000000005</v>
      </c>
      <c r="R51" s="73">
        <v>0.38800000000000001</v>
      </c>
      <c r="S51" s="72">
        <v>-0.16600000000000001</v>
      </c>
      <c r="T51" s="74">
        <v>0.99839999999999995</v>
      </c>
      <c r="U51" s="75"/>
      <c r="V51" s="60"/>
      <c r="W51" s="72"/>
      <c r="X51" s="72" t="s">
        <v>126</v>
      </c>
      <c r="Y51" s="73">
        <v>1.33</v>
      </c>
      <c r="Z51" s="73">
        <v>0.55900000000000005</v>
      </c>
      <c r="AA51" s="73">
        <v>0.58399999999999996</v>
      </c>
      <c r="AB51" s="73">
        <v>3.03</v>
      </c>
      <c r="AC51" s="60"/>
      <c r="AE51" s="73">
        <v>1.33</v>
      </c>
    </row>
    <row r="52" spans="2:31" ht="14" customHeight="1" x14ac:dyDescent="0.2">
      <c r="B52" s="76"/>
      <c r="C52" s="76" t="s">
        <v>229</v>
      </c>
      <c r="D52" s="73">
        <v>-0.18650800000000001</v>
      </c>
      <c r="E52" s="73">
        <v>0.35142200000000001</v>
      </c>
      <c r="F52" s="73">
        <v>0.82985200000000003</v>
      </c>
      <c r="G52" s="76" t="s">
        <v>272</v>
      </c>
      <c r="H52" s="73">
        <v>-0.53100000000000003</v>
      </c>
      <c r="I52" s="74">
        <v>0.59560000000000002</v>
      </c>
      <c r="J52" s="76"/>
      <c r="K52" s="73">
        <v>8.8642000000000003</v>
      </c>
      <c r="L52" s="72" t="s">
        <v>120</v>
      </c>
      <c r="M52" s="73">
        <v>0.18135960000000001</v>
      </c>
      <c r="O52" s="89" t="s">
        <v>134</v>
      </c>
      <c r="P52" s="76"/>
      <c r="Q52" s="72">
        <v>0.998</v>
      </c>
      <c r="R52" s="73">
        <v>0.3</v>
      </c>
      <c r="S52" s="72">
        <v>-6.0000000000000001E-3</v>
      </c>
      <c r="T52" s="74">
        <v>1</v>
      </c>
      <c r="U52" s="75"/>
      <c r="V52" s="60"/>
      <c r="W52" s="177" t="s">
        <v>394</v>
      </c>
      <c r="X52" s="103" t="s">
        <v>110</v>
      </c>
      <c r="Y52" s="104">
        <v>76.5</v>
      </c>
      <c r="Z52" s="104">
        <v>7.88</v>
      </c>
      <c r="AA52" s="104">
        <v>62.6</v>
      </c>
      <c r="AB52" s="104">
        <v>93.7</v>
      </c>
      <c r="AC52" s="60"/>
      <c r="AE52" s="104">
        <v>76.5</v>
      </c>
    </row>
    <row r="53" spans="2:31" ht="14" customHeight="1" x14ac:dyDescent="0.2">
      <c r="B53" s="76"/>
      <c r="C53" s="76" t="s">
        <v>231</v>
      </c>
      <c r="D53" s="73">
        <v>0.92831200000000003</v>
      </c>
      <c r="E53" s="73">
        <v>1.2389829999999999</v>
      </c>
      <c r="F53" s="73">
        <v>2.5302351999999999</v>
      </c>
      <c r="G53" s="76" t="s">
        <v>273</v>
      </c>
      <c r="H53" s="73">
        <v>0.749</v>
      </c>
      <c r="I53" s="74">
        <v>0.45369999999999999</v>
      </c>
      <c r="J53" s="76"/>
      <c r="K53" s="73">
        <v>8.8642000000000003</v>
      </c>
      <c r="L53" s="72" t="s">
        <v>120</v>
      </c>
      <c r="M53" s="73">
        <v>0.18135960000000001</v>
      </c>
      <c r="O53" s="89" t="s">
        <v>135</v>
      </c>
      <c r="P53" s="76"/>
      <c r="Q53" s="72">
        <v>1.746</v>
      </c>
      <c r="R53" s="73">
        <v>0.44900000000000001</v>
      </c>
      <c r="S53" s="72">
        <v>2.1680000000000001</v>
      </c>
      <c r="T53" s="74">
        <v>0.13220000000000001</v>
      </c>
      <c r="U53" s="75"/>
      <c r="V53" s="60"/>
      <c r="W53" s="178"/>
      <c r="X53" s="72" t="s">
        <v>114</v>
      </c>
      <c r="Y53" s="73">
        <v>46.9</v>
      </c>
      <c r="Z53" s="73">
        <v>6.31</v>
      </c>
      <c r="AA53" s="73">
        <v>36</v>
      </c>
      <c r="AB53" s="73">
        <v>61</v>
      </c>
      <c r="AC53" s="60"/>
      <c r="AE53" s="73">
        <v>46.9</v>
      </c>
    </row>
    <row r="54" spans="2:31" ht="14" customHeight="1" thickBot="1" x14ac:dyDescent="0.25">
      <c r="B54" s="97"/>
      <c r="C54" s="97" t="s">
        <v>233</v>
      </c>
      <c r="D54" s="98">
        <v>0.71144099999999999</v>
      </c>
      <c r="E54" s="98">
        <v>0.433556</v>
      </c>
      <c r="F54" s="98">
        <v>2.0369234999999999</v>
      </c>
      <c r="G54" s="97" t="s">
        <v>274</v>
      </c>
      <c r="H54" s="98">
        <v>1.641</v>
      </c>
      <c r="I54" s="100">
        <v>0.1008</v>
      </c>
      <c r="J54" s="97"/>
      <c r="K54" s="98">
        <v>8.8642000000000003</v>
      </c>
      <c r="L54" s="99" t="s">
        <v>120</v>
      </c>
      <c r="M54" s="98">
        <v>0.18135960000000001</v>
      </c>
      <c r="O54" s="90" t="s">
        <v>136</v>
      </c>
      <c r="P54" s="77"/>
      <c r="Q54" s="78">
        <v>1.7490000000000001</v>
      </c>
      <c r="R54" s="79">
        <v>0.59299999999999997</v>
      </c>
      <c r="S54" s="78">
        <v>1.651</v>
      </c>
      <c r="T54" s="80">
        <v>0.35</v>
      </c>
      <c r="U54" s="81"/>
      <c r="V54" s="60"/>
      <c r="W54" s="72"/>
      <c r="X54" s="72" t="s">
        <v>118</v>
      </c>
      <c r="Y54" s="73">
        <v>49.4</v>
      </c>
      <c r="Z54" s="73">
        <v>4.54</v>
      </c>
      <c r="AA54" s="73">
        <v>41.3</v>
      </c>
      <c r="AB54" s="73">
        <v>59.2</v>
      </c>
      <c r="AC54" s="60"/>
      <c r="AE54" s="73">
        <v>49.4</v>
      </c>
    </row>
    <row r="55" spans="2:31" ht="14" customHeight="1" x14ac:dyDescent="0.2">
      <c r="B55" s="180" t="s">
        <v>128</v>
      </c>
      <c r="C55" s="76" t="s">
        <v>137</v>
      </c>
      <c r="D55" s="73">
        <v>1.938088</v>
      </c>
      <c r="E55" s="73">
        <v>0.21702099999999999</v>
      </c>
      <c r="F55" s="73">
        <v>6.9454573000000002</v>
      </c>
      <c r="G55" s="76" t="s">
        <v>275</v>
      </c>
      <c r="H55" s="73">
        <v>8.93</v>
      </c>
      <c r="I55" s="74" t="s">
        <v>108</v>
      </c>
      <c r="J55" s="76" t="s">
        <v>14</v>
      </c>
      <c r="K55" s="76" t="s">
        <v>216</v>
      </c>
      <c r="L55" s="76" t="s">
        <v>216</v>
      </c>
      <c r="M55" s="76" t="s">
        <v>216</v>
      </c>
      <c r="O55" s="88" t="s">
        <v>131</v>
      </c>
      <c r="P55" s="189" t="s">
        <v>128</v>
      </c>
      <c r="Q55" s="84">
        <v>0.86399999999999999</v>
      </c>
      <c r="R55" s="85">
        <v>9.3899999999999997E-2</v>
      </c>
      <c r="S55" s="84">
        <v>-1.3420000000000001</v>
      </c>
      <c r="T55" s="86">
        <v>0.5363</v>
      </c>
      <c r="U55" s="87"/>
      <c r="V55" s="60"/>
      <c r="W55" s="72"/>
      <c r="X55" s="72" t="s">
        <v>122</v>
      </c>
      <c r="Y55" s="73">
        <v>70.599999999999994</v>
      </c>
      <c r="Z55" s="73">
        <v>7.18</v>
      </c>
      <c r="AA55" s="73">
        <v>57.9</v>
      </c>
      <c r="AB55" s="73">
        <v>86.2</v>
      </c>
      <c r="AC55" s="60"/>
      <c r="AE55" s="73">
        <v>70.599999999999994</v>
      </c>
    </row>
    <row r="56" spans="2:31" ht="14" customHeight="1" x14ac:dyDescent="0.2">
      <c r="B56" s="180"/>
      <c r="C56" s="76" t="s">
        <v>138</v>
      </c>
      <c r="D56" s="73">
        <v>-0.67633900000000002</v>
      </c>
      <c r="E56" s="73">
        <v>0.29581499999999999</v>
      </c>
      <c r="F56" s="73">
        <v>0.50847489999999995</v>
      </c>
      <c r="G56" s="76" t="s">
        <v>276</v>
      </c>
      <c r="H56" s="73">
        <v>-2.286</v>
      </c>
      <c r="I56" s="74">
        <v>2.2200000000000001E-2</v>
      </c>
      <c r="J56" s="76" t="s">
        <v>16</v>
      </c>
      <c r="K56" s="73">
        <v>1.6169</v>
      </c>
      <c r="L56" s="72" t="s">
        <v>107</v>
      </c>
      <c r="M56" s="74">
        <v>0.44550000000000001</v>
      </c>
      <c r="O56" s="89" t="s">
        <v>132</v>
      </c>
      <c r="P56" s="180"/>
      <c r="Q56" s="72">
        <v>0.96699999999999997</v>
      </c>
      <c r="R56" s="73">
        <v>0.1148</v>
      </c>
      <c r="S56" s="72">
        <v>-0.27900000000000003</v>
      </c>
      <c r="T56" s="74">
        <v>0.99239999999999995</v>
      </c>
      <c r="U56" s="82"/>
      <c r="V56" s="60"/>
      <c r="W56" s="72"/>
      <c r="X56" s="72" t="s">
        <v>123</v>
      </c>
      <c r="Y56" s="73">
        <v>58.7</v>
      </c>
      <c r="Z56" s="73">
        <v>5.71</v>
      </c>
      <c r="AA56" s="73">
        <v>48.5</v>
      </c>
      <c r="AB56" s="73">
        <v>71</v>
      </c>
      <c r="AC56" s="60"/>
      <c r="AE56" s="73">
        <v>58.7</v>
      </c>
    </row>
    <row r="57" spans="2:31" ht="14" customHeight="1" x14ac:dyDescent="0.2">
      <c r="B57" s="180"/>
      <c r="C57" s="76" t="s">
        <v>139</v>
      </c>
      <c r="D57" s="73">
        <v>1.9859999999999999E-3</v>
      </c>
      <c r="E57" s="73">
        <v>0.122574</v>
      </c>
      <c r="F57" s="73">
        <v>1.0019882</v>
      </c>
      <c r="G57" s="76" t="s">
        <v>277</v>
      </c>
      <c r="H57" s="73">
        <v>1.6E-2</v>
      </c>
      <c r="I57" s="74">
        <v>0.98709999999999998</v>
      </c>
      <c r="J57" s="76"/>
      <c r="K57" s="73">
        <v>1.6169</v>
      </c>
      <c r="L57" s="72" t="s">
        <v>107</v>
      </c>
      <c r="M57" s="74">
        <v>0.44550000000000001</v>
      </c>
      <c r="O57" s="89" t="s">
        <v>133</v>
      </c>
      <c r="P57" s="180"/>
      <c r="Q57" s="72">
        <v>0.78800000000000003</v>
      </c>
      <c r="R57" s="73">
        <v>8.5400000000000004E-2</v>
      </c>
      <c r="S57" s="72">
        <v>-2.1949999999999998</v>
      </c>
      <c r="T57" s="74">
        <v>0.1245</v>
      </c>
      <c r="U57" s="82"/>
      <c r="V57" s="60"/>
      <c r="W57" s="72"/>
      <c r="X57" s="72" t="s">
        <v>124</v>
      </c>
      <c r="Y57" s="73">
        <v>34.200000000000003</v>
      </c>
      <c r="Z57" s="73">
        <v>3.56</v>
      </c>
      <c r="AA57" s="73">
        <v>27.9</v>
      </c>
      <c r="AB57" s="73">
        <v>41.9</v>
      </c>
      <c r="AC57" s="60"/>
      <c r="AE57" s="73">
        <v>34.200000000000003</v>
      </c>
    </row>
    <row r="58" spans="2:31" ht="14" customHeight="1" x14ac:dyDescent="0.2">
      <c r="B58" s="76"/>
      <c r="C58" s="76" t="s">
        <v>111</v>
      </c>
      <c r="D58" s="73">
        <v>4.0829999999999998E-2</v>
      </c>
      <c r="E58" s="73">
        <v>4.8238999999999997E-2</v>
      </c>
      <c r="F58" s="73">
        <v>1.0416751</v>
      </c>
      <c r="G58" s="76" t="s">
        <v>278</v>
      </c>
      <c r="H58" s="73">
        <v>0.84599999999999997</v>
      </c>
      <c r="I58" s="74">
        <v>0.39729999999999999</v>
      </c>
      <c r="J58" s="76"/>
      <c r="K58" s="73">
        <v>0.71640000000000004</v>
      </c>
      <c r="L58" s="72" t="s">
        <v>112</v>
      </c>
      <c r="M58" s="73">
        <v>0.39729999999999999</v>
      </c>
      <c r="O58" s="89" t="s">
        <v>134</v>
      </c>
      <c r="P58" s="72"/>
      <c r="Q58" s="72">
        <v>1.119</v>
      </c>
      <c r="R58" s="73">
        <v>0.106</v>
      </c>
      <c r="S58" s="72">
        <v>1.1890000000000001</v>
      </c>
      <c r="T58" s="74">
        <v>0.63360000000000005</v>
      </c>
      <c r="U58" s="82"/>
      <c r="V58" s="60"/>
      <c r="W58" s="99"/>
      <c r="X58" s="99" t="s">
        <v>126</v>
      </c>
      <c r="Y58" s="98">
        <v>70.400000000000006</v>
      </c>
      <c r="Z58" s="98">
        <v>6.84</v>
      </c>
      <c r="AA58" s="98">
        <v>58.2</v>
      </c>
      <c r="AB58" s="98">
        <v>85.1</v>
      </c>
      <c r="AC58" s="60"/>
      <c r="AE58" s="98">
        <v>70.400000000000006</v>
      </c>
    </row>
    <row r="59" spans="2:31" ht="14" customHeight="1" x14ac:dyDescent="0.2">
      <c r="B59" s="76"/>
      <c r="C59" s="76" t="s">
        <v>166</v>
      </c>
      <c r="D59" s="73">
        <v>-3.7085E-2</v>
      </c>
      <c r="E59" s="73">
        <v>0.105743</v>
      </c>
      <c r="F59" s="73">
        <v>0.96359399999999995</v>
      </c>
      <c r="G59" s="76" t="s">
        <v>279</v>
      </c>
      <c r="H59" s="73">
        <v>-0.35099999999999998</v>
      </c>
      <c r="I59" s="74">
        <v>0.7258</v>
      </c>
      <c r="J59" s="76"/>
      <c r="K59" s="73">
        <v>27.789899999999999</v>
      </c>
      <c r="L59" s="72" t="s">
        <v>116</v>
      </c>
      <c r="M59" s="73" t="s">
        <v>108</v>
      </c>
      <c r="O59" s="89" t="s">
        <v>135</v>
      </c>
      <c r="P59" s="72"/>
      <c r="Q59" s="72">
        <v>0.91200000000000003</v>
      </c>
      <c r="R59" s="73">
        <v>6.9699999999999998E-2</v>
      </c>
      <c r="S59" s="72">
        <v>-1.204</v>
      </c>
      <c r="T59" s="74">
        <v>0.62419999999999998</v>
      </c>
      <c r="U59" s="82"/>
      <c r="V59" s="60"/>
      <c r="W59" s="60"/>
      <c r="X59" s="60"/>
      <c r="Y59" s="60"/>
      <c r="Z59" s="60"/>
      <c r="AA59" s="60"/>
      <c r="AB59" s="60"/>
      <c r="AC59" s="60"/>
    </row>
    <row r="60" spans="2:31" ht="14" customHeight="1" thickBot="1" x14ac:dyDescent="0.25">
      <c r="B60" s="76"/>
      <c r="C60" s="76" t="s">
        <v>167</v>
      </c>
      <c r="D60" s="73">
        <v>-0.18015400000000001</v>
      </c>
      <c r="E60" s="73">
        <v>0.107945</v>
      </c>
      <c r="F60" s="73">
        <v>0.83514180000000005</v>
      </c>
      <c r="G60" s="76" t="s">
        <v>280</v>
      </c>
      <c r="H60" s="73">
        <v>-1.669</v>
      </c>
      <c r="I60" s="74">
        <v>9.5100000000000004E-2</v>
      </c>
      <c r="J60" s="76" t="s">
        <v>130</v>
      </c>
      <c r="K60" s="73">
        <v>27.789899999999999</v>
      </c>
      <c r="L60" s="72" t="s">
        <v>116</v>
      </c>
      <c r="M60" s="73" t="s">
        <v>108</v>
      </c>
      <c r="O60" s="90" t="s">
        <v>136</v>
      </c>
      <c r="P60" s="78"/>
      <c r="Q60" s="78">
        <v>0.81499999999999995</v>
      </c>
      <c r="R60" s="79">
        <v>7.7100000000000002E-2</v>
      </c>
      <c r="S60" s="78">
        <v>-2.1629999999999998</v>
      </c>
      <c r="T60" s="80">
        <v>0.13370000000000001</v>
      </c>
      <c r="U60" s="83"/>
      <c r="V60" s="60"/>
      <c r="W60" s="60"/>
      <c r="X60" s="60"/>
      <c r="Y60" s="60"/>
      <c r="Z60" s="60"/>
      <c r="AA60" s="60"/>
      <c r="AB60" s="60"/>
      <c r="AC60" s="60"/>
    </row>
    <row r="61" spans="2:31" ht="14" customHeight="1" x14ac:dyDescent="0.2">
      <c r="B61" s="76"/>
      <c r="C61" s="76" t="s">
        <v>168</v>
      </c>
      <c r="D61" s="73">
        <v>0.109011</v>
      </c>
      <c r="E61" s="73">
        <v>0.101385</v>
      </c>
      <c r="F61" s="73">
        <v>1.1151749</v>
      </c>
      <c r="G61" s="76" t="s">
        <v>281</v>
      </c>
      <c r="H61" s="73">
        <v>1.075</v>
      </c>
      <c r="I61" s="74">
        <v>0.2823</v>
      </c>
      <c r="J61" s="76"/>
      <c r="K61" s="73">
        <v>27.789899999999999</v>
      </c>
      <c r="L61" s="72" t="s">
        <v>116</v>
      </c>
      <c r="M61" s="73" t="s">
        <v>108</v>
      </c>
      <c r="O61" s="89" t="s">
        <v>131</v>
      </c>
      <c r="P61" s="180" t="s">
        <v>391</v>
      </c>
      <c r="Q61" s="72">
        <v>0.65300000000000002</v>
      </c>
      <c r="R61" s="73">
        <v>0.115</v>
      </c>
      <c r="S61" s="72">
        <v>-2.4249999999999998</v>
      </c>
      <c r="T61" s="74">
        <v>7.2400000000000006E-2</v>
      </c>
      <c r="U61" s="82" t="s">
        <v>130</v>
      </c>
      <c r="V61" s="60"/>
      <c r="W61" s="60"/>
      <c r="X61" s="60"/>
      <c r="Y61" s="60"/>
      <c r="Z61" s="60"/>
      <c r="AA61" s="60"/>
      <c r="AB61" s="60"/>
      <c r="AC61" s="60"/>
    </row>
    <row r="62" spans="2:31" ht="14" customHeight="1" x14ac:dyDescent="0.2">
      <c r="B62" s="76"/>
      <c r="C62" s="76" t="s">
        <v>223</v>
      </c>
      <c r="D62" s="73">
        <v>0.61210100000000001</v>
      </c>
      <c r="E62" s="73">
        <v>0.319969</v>
      </c>
      <c r="F62" s="73">
        <v>1.8443023000000001</v>
      </c>
      <c r="G62" s="76" t="s">
        <v>282</v>
      </c>
      <c r="H62" s="73">
        <v>1.913</v>
      </c>
      <c r="I62" s="74">
        <v>5.57E-2</v>
      </c>
      <c r="J62" s="76" t="s">
        <v>130</v>
      </c>
      <c r="K62" s="73">
        <v>6.5438000000000001</v>
      </c>
      <c r="L62" s="72" t="s">
        <v>120</v>
      </c>
      <c r="M62" s="74">
        <v>0.36509999999999998</v>
      </c>
      <c r="O62" s="89" t="s">
        <v>132</v>
      </c>
      <c r="P62" s="180"/>
      <c r="Q62" s="72">
        <v>0.46800000000000003</v>
      </c>
      <c r="R62" s="73">
        <v>8.4000000000000005E-2</v>
      </c>
      <c r="S62" s="72">
        <v>-4.2309999999999999</v>
      </c>
      <c r="T62" s="74" t="s">
        <v>13</v>
      </c>
      <c r="U62" s="82" t="s">
        <v>14</v>
      </c>
      <c r="V62" s="60"/>
      <c r="W62" s="60"/>
      <c r="X62" s="60"/>
      <c r="Y62" s="60"/>
      <c r="Z62" s="60"/>
      <c r="AA62" s="60"/>
      <c r="AB62" s="60"/>
      <c r="AC62" s="60"/>
    </row>
    <row r="63" spans="2:31" ht="14" customHeight="1" x14ac:dyDescent="0.2">
      <c r="B63" s="76"/>
      <c r="C63" s="76" t="s">
        <v>225</v>
      </c>
      <c r="D63" s="73">
        <v>-6.3755999999999993E-2</v>
      </c>
      <c r="E63" s="73">
        <v>0.12553700000000001</v>
      </c>
      <c r="F63" s="73">
        <v>0.93823369999999995</v>
      </c>
      <c r="G63" s="76" t="s">
        <v>283</v>
      </c>
      <c r="H63" s="73">
        <v>-0.50800000000000001</v>
      </c>
      <c r="I63" s="74">
        <v>0.61150000000000004</v>
      </c>
      <c r="J63" s="76"/>
      <c r="K63" s="73">
        <v>6.5438000000000001</v>
      </c>
      <c r="L63" s="72" t="s">
        <v>120</v>
      </c>
      <c r="M63" s="74">
        <v>0.36509999999999998</v>
      </c>
      <c r="O63" s="89" t="s">
        <v>133</v>
      </c>
      <c r="P63" s="72"/>
      <c r="Q63" s="72">
        <v>0.96299999999999997</v>
      </c>
      <c r="R63" s="73">
        <v>0.17799999999999999</v>
      </c>
      <c r="S63" s="72">
        <v>-0.20599999999999999</v>
      </c>
      <c r="T63" s="74">
        <v>0.99690000000000001</v>
      </c>
      <c r="U63" s="82"/>
      <c r="V63" s="60"/>
      <c r="W63" s="60"/>
      <c r="X63" s="60"/>
      <c r="Y63" s="60"/>
      <c r="Z63" s="60"/>
      <c r="AA63" s="60"/>
      <c r="AB63" s="60"/>
      <c r="AC63" s="60"/>
    </row>
    <row r="64" spans="2:31" ht="14" customHeight="1" x14ac:dyDescent="0.2">
      <c r="B64" s="76"/>
      <c r="C64" s="76" t="s">
        <v>227</v>
      </c>
      <c r="D64" s="73">
        <v>0.70844499999999999</v>
      </c>
      <c r="E64" s="73">
        <v>0.34926499999999999</v>
      </c>
      <c r="F64" s="73">
        <v>2.0308305999999998</v>
      </c>
      <c r="G64" s="76" t="s">
        <v>284</v>
      </c>
      <c r="H64" s="73">
        <v>2.028</v>
      </c>
      <c r="I64" s="74">
        <v>4.2500000000000003E-2</v>
      </c>
      <c r="J64" s="76" t="s">
        <v>16</v>
      </c>
      <c r="K64" s="73">
        <v>6.5438000000000001</v>
      </c>
      <c r="L64" s="72" t="s">
        <v>120</v>
      </c>
      <c r="M64" s="74">
        <v>0.36509999999999998</v>
      </c>
      <c r="O64" s="89" t="s">
        <v>134</v>
      </c>
      <c r="P64" s="72"/>
      <c r="Q64" s="72">
        <v>0.71599999999999997</v>
      </c>
      <c r="R64" s="73">
        <v>0.121</v>
      </c>
      <c r="S64" s="72">
        <v>-1.9770000000000001</v>
      </c>
      <c r="T64" s="74">
        <v>0.1966</v>
      </c>
      <c r="U64" s="82"/>
      <c r="V64" s="60"/>
      <c r="W64" s="60"/>
      <c r="X64" s="60"/>
      <c r="Y64" s="60"/>
      <c r="Z64" s="60"/>
      <c r="AA64" s="60"/>
      <c r="AB64" s="60"/>
      <c r="AC64" s="60"/>
    </row>
    <row r="65" spans="2:29" ht="14" customHeight="1" x14ac:dyDescent="0.2">
      <c r="B65" s="76"/>
      <c r="C65" s="76" t="s">
        <v>229</v>
      </c>
      <c r="D65" s="73">
        <v>-6.8658999999999998E-2</v>
      </c>
      <c r="E65" s="73">
        <v>0.128107</v>
      </c>
      <c r="F65" s="73">
        <v>0.93364539999999996</v>
      </c>
      <c r="G65" s="76" t="s">
        <v>283</v>
      </c>
      <c r="H65" s="73">
        <v>-0.53600000000000003</v>
      </c>
      <c r="I65" s="74">
        <v>0.59199999999999997</v>
      </c>
      <c r="J65" s="76"/>
      <c r="K65" s="73">
        <v>6.5438000000000001</v>
      </c>
      <c r="L65" s="72" t="s">
        <v>120</v>
      </c>
      <c r="M65" s="74">
        <v>0.36509999999999998</v>
      </c>
      <c r="O65" s="89" t="s">
        <v>135</v>
      </c>
      <c r="P65" s="72"/>
      <c r="Q65" s="72">
        <v>1.4750000000000001</v>
      </c>
      <c r="R65" s="73">
        <v>0.25700000000000001</v>
      </c>
      <c r="S65" s="72">
        <v>2.2320000000000002</v>
      </c>
      <c r="T65" s="74">
        <v>0.1145</v>
      </c>
      <c r="U65" s="82"/>
      <c r="V65" s="60"/>
      <c r="W65" s="60"/>
      <c r="X65" s="60"/>
      <c r="Y65" s="60"/>
      <c r="Z65" s="60"/>
      <c r="AA65" s="60"/>
      <c r="AB65" s="60"/>
      <c r="AC65" s="60"/>
    </row>
    <row r="66" spans="2:29" ht="14" customHeight="1" thickBot="1" x14ac:dyDescent="0.25">
      <c r="B66" s="76"/>
      <c r="C66" s="76" t="s">
        <v>231</v>
      </c>
      <c r="D66" s="73">
        <v>0.433228</v>
      </c>
      <c r="E66" s="73">
        <v>0.31952599999999998</v>
      </c>
      <c r="F66" s="73">
        <v>1.5422282</v>
      </c>
      <c r="G66" s="76" t="s">
        <v>285</v>
      </c>
      <c r="H66" s="73">
        <v>1.3560000000000001</v>
      </c>
      <c r="I66" s="74">
        <v>0.17510000000000001</v>
      </c>
      <c r="J66" s="76"/>
      <c r="K66" s="73">
        <v>6.5438000000000001</v>
      </c>
      <c r="L66" s="72" t="s">
        <v>120</v>
      </c>
      <c r="M66" s="74">
        <v>0.36509999999999998</v>
      </c>
      <c r="O66" s="90" t="s">
        <v>136</v>
      </c>
      <c r="P66" s="78"/>
      <c r="Q66" s="78">
        <v>2.0579999999999998</v>
      </c>
      <c r="R66" s="79">
        <v>0.36599999999999999</v>
      </c>
      <c r="S66" s="78">
        <v>4.0640000000000001</v>
      </c>
      <c r="T66" s="80" t="s">
        <v>13</v>
      </c>
      <c r="U66" s="83" t="s">
        <v>14</v>
      </c>
      <c r="V66" s="60"/>
      <c r="W66" s="60"/>
      <c r="X66" s="60"/>
      <c r="Y66" s="60"/>
      <c r="Z66" s="60"/>
      <c r="AA66" s="60"/>
      <c r="AB66" s="60"/>
      <c r="AC66" s="60"/>
    </row>
    <row r="67" spans="2:29" ht="14" customHeight="1" x14ac:dyDescent="0.2">
      <c r="B67" s="76"/>
      <c r="C67" s="76" t="s">
        <v>233</v>
      </c>
      <c r="D67" s="73">
        <v>-4.7120000000000002E-2</v>
      </c>
      <c r="E67" s="73">
        <v>0.120493</v>
      </c>
      <c r="F67" s="73">
        <v>0.95397279999999995</v>
      </c>
      <c r="G67" s="76" t="s">
        <v>286</v>
      </c>
      <c r="H67" s="73">
        <v>-0.39100000000000001</v>
      </c>
      <c r="I67" s="74">
        <v>0.69579999999999997</v>
      </c>
      <c r="J67" s="76"/>
      <c r="K67" s="73">
        <v>6.5438000000000001</v>
      </c>
      <c r="L67" s="72" t="s">
        <v>120</v>
      </c>
      <c r="M67" s="74">
        <v>0.36509999999999998</v>
      </c>
      <c r="O67" s="89" t="s">
        <v>131</v>
      </c>
      <c r="P67" s="180" t="s">
        <v>129</v>
      </c>
      <c r="Q67" s="72">
        <v>0.43</v>
      </c>
      <c r="R67" s="73">
        <v>0.13519999999999999</v>
      </c>
      <c r="S67" s="72">
        <v>-2.6829999999999998</v>
      </c>
      <c r="T67" s="74">
        <v>3.6600000000000001E-2</v>
      </c>
      <c r="U67" s="82" t="s">
        <v>16</v>
      </c>
      <c r="V67" s="60"/>
      <c r="W67" s="60"/>
      <c r="X67" s="60"/>
      <c r="Y67" s="60"/>
      <c r="Z67" s="60"/>
      <c r="AA67" s="60"/>
      <c r="AB67" s="60"/>
      <c r="AC67" s="60"/>
    </row>
    <row r="68" spans="2:29" ht="14" customHeight="1" x14ac:dyDescent="0.2">
      <c r="B68" s="179" t="s">
        <v>391</v>
      </c>
      <c r="C68" s="110" t="s">
        <v>137</v>
      </c>
      <c r="D68" s="104">
        <v>0.49470999999999998</v>
      </c>
      <c r="E68" s="104">
        <v>0.29648000000000002</v>
      </c>
      <c r="F68" s="104">
        <v>2.1078321999999998</v>
      </c>
      <c r="G68" s="110" t="s">
        <v>287</v>
      </c>
      <c r="H68" s="104">
        <v>1.669</v>
      </c>
      <c r="I68" s="111">
        <v>9.5189999999999997E-2</v>
      </c>
      <c r="J68" s="110" t="s">
        <v>130</v>
      </c>
      <c r="K68" s="110" t="s">
        <v>216</v>
      </c>
      <c r="L68" s="110" t="s">
        <v>216</v>
      </c>
      <c r="M68" s="110" t="s">
        <v>216</v>
      </c>
      <c r="O68" s="89" t="s">
        <v>132</v>
      </c>
      <c r="P68" s="180"/>
      <c r="Q68" s="72">
        <v>0.25900000000000001</v>
      </c>
      <c r="R68" s="73">
        <v>8.14E-2</v>
      </c>
      <c r="S68" s="72">
        <v>-4.298</v>
      </c>
      <c r="T68" s="74" t="s">
        <v>13</v>
      </c>
      <c r="U68" s="82" t="s">
        <v>14</v>
      </c>
      <c r="V68" s="60"/>
      <c r="W68" s="60"/>
      <c r="X68" s="60"/>
      <c r="Y68" s="60"/>
      <c r="Z68" s="60"/>
      <c r="AA68" s="60"/>
      <c r="AB68" s="60"/>
      <c r="AC68" s="60"/>
    </row>
    <row r="69" spans="2:29" ht="14" customHeight="1" x14ac:dyDescent="0.2">
      <c r="B69" s="180"/>
      <c r="C69" s="76" t="s">
        <v>138</v>
      </c>
      <c r="D69" s="73">
        <v>2.15917</v>
      </c>
      <c r="E69" s="73">
        <v>0.45898</v>
      </c>
      <c r="F69" s="73">
        <v>4.8437159999999997</v>
      </c>
      <c r="G69" s="76" t="s">
        <v>288</v>
      </c>
      <c r="H69" s="73">
        <v>4.7039999999999997</v>
      </c>
      <c r="I69" s="74" t="s">
        <v>108</v>
      </c>
      <c r="J69" s="76" t="s">
        <v>14</v>
      </c>
      <c r="K69" s="73">
        <v>98.625</v>
      </c>
      <c r="L69" s="72" t="s">
        <v>107</v>
      </c>
      <c r="M69" s="73" t="s">
        <v>108</v>
      </c>
      <c r="O69" s="89" t="s">
        <v>133</v>
      </c>
      <c r="P69" s="72"/>
      <c r="Q69" s="72">
        <v>0.93200000000000005</v>
      </c>
      <c r="R69" s="73">
        <v>0.33979999999999999</v>
      </c>
      <c r="S69" s="72">
        <v>-0.19400000000000001</v>
      </c>
      <c r="T69" s="74">
        <v>0.99739999999999995</v>
      </c>
      <c r="U69" s="82"/>
      <c r="V69" s="60"/>
      <c r="W69" s="60"/>
      <c r="X69" s="60"/>
      <c r="Y69" s="60"/>
      <c r="Z69" s="60"/>
      <c r="AA69" s="60"/>
      <c r="AB69" s="60"/>
      <c r="AC69" s="60"/>
    </row>
    <row r="70" spans="2:29" ht="14" customHeight="1" x14ac:dyDescent="0.2">
      <c r="B70" s="180"/>
      <c r="C70" s="76" t="s">
        <v>139</v>
      </c>
      <c r="D70" s="73">
        <v>2.7098900000000001</v>
      </c>
      <c r="E70" s="73">
        <v>0.32284000000000002</v>
      </c>
      <c r="F70" s="73">
        <v>8.9345228999999993</v>
      </c>
      <c r="G70" s="76" t="s">
        <v>289</v>
      </c>
      <c r="H70" s="73">
        <v>8.3940000000000001</v>
      </c>
      <c r="I70" s="74" t="s">
        <v>108</v>
      </c>
      <c r="J70" s="76" t="s">
        <v>14</v>
      </c>
      <c r="K70" s="73">
        <v>98.625</v>
      </c>
      <c r="L70" s="72" t="s">
        <v>107</v>
      </c>
      <c r="M70" s="73" t="s">
        <v>108</v>
      </c>
      <c r="O70" s="89" t="s">
        <v>134</v>
      </c>
      <c r="P70" s="72"/>
      <c r="Q70" s="72">
        <v>0.60299999999999998</v>
      </c>
      <c r="R70" s="73">
        <v>0.17069999999999999</v>
      </c>
      <c r="S70" s="72">
        <v>-1.7869999999999999</v>
      </c>
      <c r="T70" s="74">
        <v>0.27979999999999999</v>
      </c>
      <c r="U70" s="82"/>
      <c r="V70" s="60"/>
      <c r="W70" s="60"/>
      <c r="X70" s="60"/>
      <c r="Y70" s="60"/>
      <c r="Z70" s="60"/>
      <c r="AA70" s="60"/>
      <c r="AB70" s="60"/>
      <c r="AC70" s="60"/>
    </row>
    <row r="71" spans="2:29" ht="14" customHeight="1" x14ac:dyDescent="0.2">
      <c r="B71" s="180"/>
      <c r="C71" s="76" t="s">
        <v>111</v>
      </c>
      <c r="D71" s="73">
        <v>-0.63063000000000002</v>
      </c>
      <c r="E71" s="73">
        <v>0.11210000000000001</v>
      </c>
      <c r="F71" s="73">
        <v>0.71185690000000001</v>
      </c>
      <c r="G71" s="76" t="s">
        <v>290</v>
      </c>
      <c r="H71" s="73">
        <v>-5.625</v>
      </c>
      <c r="I71" s="74" t="s">
        <v>108</v>
      </c>
      <c r="J71" s="76" t="s">
        <v>14</v>
      </c>
      <c r="K71" s="73">
        <v>31.645</v>
      </c>
      <c r="L71" s="72" t="s">
        <v>112</v>
      </c>
      <c r="M71" s="73" t="s">
        <v>108</v>
      </c>
      <c r="O71" s="89" t="s">
        <v>135</v>
      </c>
      <c r="P71" s="72"/>
      <c r="Q71" s="72">
        <v>2.1659999999999999</v>
      </c>
      <c r="R71" s="73">
        <v>0.70789999999999997</v>
      </c>
      <c r="S71" s="72">
        <v>2.3639999999999999</v>
      </c>
      <c r="T71" s="74">
        <v>8.4000000000000005E-2</v>
      </c>
      <c r="U71" s="82"/>
      <c r="V71" s="60"/>
      <c r="W71" s="60"/>
      <c r="X71" s="60"/>
      <c r="Y71" s="60"/>
      <c r="Z71" s="60"/>
      <c r="AA71" s="60"/>
      <c r="AB71" s="60"/>
      <c r="AC71" s="60"/>
    </row>
    <row r="72" spans="2:29" ht="14" customHeight="1" thickBot="1" x14ac:dyDescent="0.25">
      <c r="B72" s="76"/>
      <c r="C72" s="76" t="s">
        <v>166</v>
      </c>
      <c r="D72" s="73">
        <v>0.79505999999999999</v>
      </c>
      <c r="E72" s="73">
        <v>0.30462</v>
      </c>
      <c r="F72" s="73">
        <v>2.1930500999999998</v>
      </c>
      <c r="G72" s="76" t="s">
        <v>291</v>
      </c>
      <c r="H72" s="73">
        <v>2.61</v>
      </c>
      <c r="I72" s="74">
        <v>9.0500000000000008E-3</v>
      </c>
      <c r="J72" s="76" t="s">
        <v>17</v>
      </c>
      <c r="K72" s="73">
        <v>34.094000000000001</v>
      </c>
      <c r="L72" s="72" t="s">
        <v>116</v>
      </c>
      <c r="M72" s="73" t="s">
        <v>108</v>
      </c>
      <c r="O72" s="89" t="s">
        <v>136</v>
      </c>
      <c r="P72" s="72"/>
      <c r="Q72" s="72">
        <v>3.5910000000000002</v>
      </c>
      <c r="R72" s="73">
        <v>1.2152000000000001</v>
      </c>
      <c r="S72" s="72">
        <v>3.778</v>
      </c>
      <c r="T72" s="74">
        <v>8.9999999999999998E-4</v>
      </c>
      <c r="U72" s="82" t="s">
        <v>17</v>
      </c>
      <c r="V72" s="60"/>
      <c r="W72" s="60"/>
      <c r="X72" s="60"/>
      <c r="Y72" s="60"/>
      <c r="Z72" s="60"/>
      <c r="AA72" s="60"/>
      <c r="AB72" s="60"/>
      <c r="AC72" s="60"/>
    </row>
    <row r="73" spans="2:29" ht="14" customHeight="1" x14ac:dyDescent="0.2">
      <c r="B73" s="76"/>
      <c r="C73" s="76" t="s">
        <v>167</v>
      </c>
      <c r="D73" s="73">
        <v>1.2514799999999999</v>
      </c>
      <c r="E73" s="73">
        <v>0.29396</v>
      </c>
      <c r="F73" s="73">
        <v>3.4583675</v>
      </c>
      <c r="G73" s="76" t="s">
        <v>292</v>
      </c>
      <c r="H73" s="73">
        <v>4.2569999999999997</v>
      </c>
      <c r="I73" s="74" t="s">
        <v>108</v>
      </c>
      <c r="J73" s="76" t="s">
        <v>14</v>
      </c>
      <c r="K73" s="73">
        <v>34.094000000000001</v>
      </c>
      <c r="L73" s="72" t="s">
        <v>116</v>
      </c>
      <c r="M73" s="73" t="s">
        <v>108</v>
      </c>
      <c r="O73" s="88" t="s">
        <v>131</v>
      </c>
      <c r="P73" s="185" t="s">
        <v>392</v>
      </c>
      <c r="Q73" s="84">
        <v>1.204</v>
      </c>
      <c r="R73" s="85">
        <v>0.1016</v>
      </c>
      <c r="S73" s="84">
        <v>2.2029999999999998</v>
      </c>
      <c r="T73" s="86">
        <v>0.12239999999999999</v>
      </c>
      <c r="U73" s="87"/>
      <c r="V73" s="60"/>
      <c r="W73" s="60"/>
      <c r="X73" s="60"/>
      <c r="Y73" s="60"/>
      <c r="Z73" s="60"/>
      <c r="AA73" s="60"/>
      <c r="AB73" s="60"/>
      <c r="AC73" s="60"/>
    </row>
    <row r="74" spans="2:29" ht="14" customHeight="1" x14ac:dyDescent="0.2">
      <c r="B74" s="76"/>
      <c r="C74" s="76" t="s">
        <v>168</v>
      </c>
      <c r="D74" s="73">
        <v>-1.736E-2</v>
      </c>
      <c r="E74" s="73">
        <v>0.34048</v>
      </c>
      <c r="F74" s="73">
        <v>0.79290760000000005</v>
      </c>
      <c r="G74" s="76" t="s">
        <v>293</v>
      </c>
      <c r="H74" s="73">
        <v>-5.0999999999999997E-2</v>
      </c>
      <c r="I74" s="74">
        <v>0.95933000000000002</v>
      </c>
      <c r="J74" s="76"/>
      <c r="K74" s="73">
        <v>34.094000000000001</v>
      </c>
      <c r="L74" s="72" t="s">
        <v>116</v>
      </c>
      <c r="M74" s="73" t="s">
        <v>108</v>
      </c>
      <c r="O74" s="89" t="s">
        <v>132</v>
      </c>
      <c r="P74" s="181"/>
      <c r="Q74" s="72">
        <v>2.0670000000000002</v>
      </c>
      <c r="R74" s="73">
        <v>0.18629999999999999</v>
      </c>
      <c r="S74" s="72">
        <v>8.0549999999999997</v>
      </c>
      <c r="T74" s="74" t="s">
        <v>13</v>
      </c>
      <c r="U74" s="82" t="s">
        <v>14</v>
      </c>
      <c r="V74" s="60"/>
      <c r="W74" s="60"/>
      <c r="X74" s="60"/>
      <c r="Y74" s="60"/>
      <c r="Z74" s="60"/>
      <c r="AA74" s="60"/>
      <c r="AB74" s="60"/>
      <c r="AC74" s="60"/>
    </row>
    <row r="75" spans="2:29" ht="14" customHeight="1" x14ac:dyDescent="0.2">
      <c r="B75" s="76"/>
      <c r="C75" s="76" t="s">
        <v>223</v>
      </c>
      <c r="D75" s="73">
        <v>-0.56383000000000005</v>
      </c>
      <c r="E75" s="73">
        <v>0.50266</v>
      </c>
      <c r="F75" s="73">
        <v>0.58871059999999997</v>
      </c>
      <c r="G75" s="76" t="s">
        <v>294</v>
      </c>
      <c r="H75" s="73">
        <v>-1.1220000000000001</v>
      </c>
      <c r="I75" s="74">
        <v>0.26199</v>
      </c>
      <c r="J75" s="76"/>
      <c r="K75" s="73">
        <v>11.843</v>
      </c>
      <c r="L75" s="72" t="s">
        <v>120</v>
      </c>
      <c r="M75" s="74">
        <v>6.5559999999999993E-2</v>
      </c>
      <c r="O75" s="89" t="s">
        <v>133</v>
      </c>
      <c r="P75" s="72"/>
      <c r="Q75" s="72">
        <v>1.004</v>
      </c>
      <c r="R75" s="73">
        <v>8.4099999999999994E-2</v>
      </c>
      <c r="S75" s="72">
        <v>4.5999999999999999E-2</v>
      </c>
      <c r="T75" s="74">
        <v>1</v>
      </c>
      <c r="U75" s="82"/>
      <c r="V75" s="60"/>
      <c r="W75" s="60"/>
      <c r="X75" s="60"/>
      <c r="Y75" s="60"/>
      <c r="Z75" s="60"/>
      <c r="AA75" s="60"/>
      <c r="AB75" s="60"/>
      <c r="AC75" s="60"/>
    </row>
    <row r="76" spans="2:29" ht="14" customHeight="1" x14ac:dyDescent="0.2">
      <c r="B76" s="76"/>
      <c r="C76" s="76" t="s">
        <v>225</v>
      </c>
      <c r="D76" s="73">
        <v>-0.54252999999999996</v>
      </c>
      <c r="E76" s="73">
        <v>0.34538000000000002</v>
      </c>
      <c r="F76" s="73">
        <v>0.54563209999999995</v>
      </c>
      <c r="G76" s="76" t="s">
        <v>295</v>
      </c>
      <c r="H76" s="73">
        <v>-1.571</v>
      </c>
      <c r="I76" s="74">
        <v>0.11622</v>
      </c>
      <c r="J76" s="76"/>
      <c r="K76" s="73">
        <v>11.843</v>
      </c>
      <c r="L76" s="72" t="s">
        <v>120</v>
      </c>
      <c r="M76" s="74">
        <v>6.5559999999999993E-2</v>
      </c>
      <c r="O76" s="89" t="s">
        <v>134</v>
      </c>
      <c r="P76" s="72"/>
      <c r="Q76" s="72">
        <v>1.716</v>
      </c>
      <c r="R76" s="73">
        <v>0.14960000000000001</v>
      </c>
      <c r="S76" s="72">
        <v>6.1970000000000001</v>
      </c>
      <c r="T76" s="74" t="s">
        <v>13</v>
      </c>
      <c r="U76" s="82" t="s">
        <v>14</v>
      </c>
      <c r="V76" s="60"/>
      <c r="W76" s="60"/>
      <c r="X76" s="60"/>
      <c r="Y76" s="60"/>
      <c r="Z76" s="60"/>
      <c r="AA76" s="60"/>
      <c r="AB76" s="60"/>
      <c r="AC76" s="60"/>
    </row>
    <row r="77" spans="2:29" ht="14" customHeight="1" x14ac:dyDescent="0.2">
      <c r="B77" s="76"/>
      <c r="C77" s="76" t="s">
        <v>227</v>
      </c>
      <c r="D77" s="73">
        <v>-0.58764000000000005</v>
      </c>
      <c r="E77" s="73">
        <v>0.51241000000000003</v>
      </c>
      <c r="F77" s="73">
        <v>0.5223141</v>
      </c>
      <c r="G77" s="76" t="s">
        <v>296</v>
      </c>
      <c r="H77" s="73">
        <v>-1.147</v>
      </c>
      <c r="I77" s="74">
        <v>0.25146000000000002</v>
      </c>
      <c r="J77" s="76"/>
      <c r="K77" s="73">
        <v>11.843</v>
      </c>
      <c r="L77" s="72" t="s">
        <v>120</v>
      </c>
      <c r="M77" s="74">
        <v>6.5559999999999993E-2</v>
      </c>
      <c r="O77" s="89" t="s">
        <v>135</v>
      </c>
      <c r="P77" s="72"/>
      <c r="Q77" s="72">
        <v>0.83399999999999996</v>
      </c>
      <c r="R77" s="73">
        <v>6.6600000000000006E-2</v>
      </c>
      <c r="S77" s="72">
        <v>-2.278</v>
      </c>
      <c r="T77" s="74">
        <v>0.1032</v>
      </c>
      <c r="U77" s="82"/>
      <c r="V77" s="60"/>
      <c r="W77" s="60"/>
      <c r="X77" s="60"/>
      <c r="Y77" s="60"/>
      <c r="Z77" s="60"/>
      <c r="AA77" s="60"/>
      <c r="AB77" s="60"/>
      <c r="AC77" s="60"/>
    </row>
    <row r="78" spans="2:29" ht="14" customHeight="1" thickBot="1" x14ac:dyDescent="0.25">
      <c r="B78" s="76"/>
      <c r="C78" s="76" t="s">
        <v>229</v>
      </c>
      <c r="D78" s="73">
        <v>-0.88756000000000002</v>
      </c>
      <c r="E78" s="73">
        <v>0.33560000000000001</v>
      </c>
      <c r="F78" s="73">
        <v>0.3755327</v>
      </c>
      <c r="G78" s="76" t="s">
        <v>297</v>
      </c>
      <c r="H78" s="73">
        <v>-2.645</v>
      </c>
      <c r="I78" s="74">
        <v>8.1799999999999998E-3</v>
      </c>
      <c r="J78" s="76" t="s">
        <v>17</v>
      </c>
      <c r="K78" s="73">
        <v>11.843</v>
      </c>
      <c r="L78" s="72" t="s">
        <v>120</v>
      </c>
      <c r="M78" s="74">
        <v>6.5559999999999993E-2</v>
      </c>
      <c r="O78" s="90" t="s">
        <v>136</v>
      </c>
      <c r="P78" s="78"/>
      <c r="Q78" s="78">
        <v>0.48599999999999999</v>
      </c>
      <c r="R78" s="79">
        <v>4.24E-2</v>
      </c>
      <c r="S78" s="78">
        <v>-8.2769999999999992</v>
      </c>
      <c r="T78" s="80" t="s">
        <v>13</v>
      </c>
      <c r="U78" s="83" t="s">
        <v>14</v>
      </c>
      <c r="V78" s="60"/>
      <c r="W78" s="60"/>
      <c r="X78" s="60"/>
      <c r="Y78" s="60"/>
      <c r="Z78" s="60"/>
      <c r="AA78" s="60"/>
      <c r="AB78" s="60"/>
      <c r="AC78" s="60"/>
    </row>
    <row r="79" spans="2:29" ht="14" customHeight="1" x14ac:dyDescent="0.2">
      <c r="B79" s="76"/>
      <c r="C79" s="76" t="s">
        <v>231</v>
      </c>
      <c r="D79" s="73">
        <v>0.42682999999999999</v>
      </c>
      <c r="E79" s="73">
        <v>0.52771999999999997</v>
      </c>
      <c r="F79" s="73">
        <v>1.6717487</v>
      </c>
      <c r="G79" s="76" t="s">
        <v>298</v>
      </c>
      <c r="H79" s="73">
        <v>0.80900000000000005</v>
      </c>
      <c r="I79" s="74">
        <v>0.41861999999999999</v>
      </c>
      <c r="J79" s="76"/>
      <c r="K79" s="73">
        <v>11.843</v>
      </c>
      <c r="L79" s="72" t="s">
        <v>120</v>
      </c>
      <c r="M79" s="74">
        <v>6.5559999999999993E-2</v>
      </c>
      <c r="O79" s="60"/>
      <c r="P79" s="60"/>
      <c r="Q79" s="61"/>
      <c r="R79" s="61"/>
      <c r="S79" s="61"/>
      <c r="T79" s="61"/>
      <c r="U79" s="60"/>
      <c r="V79" s="60"/>
      <c r="W79" s="60"/>
      <c r="X79" s="60"/>
      <c r="Y79" s="60"/>
      <c r="Z79" s="60"/>
      <c r="AA79" s="60"/>
      <c r="AB79" s="60"/>
      <c r="AC79" s="60"/>
    </row>
    <row r="80" spans="2:29" ht="14" customHeight="1" x14ac:dyDescent="0.2">
      <c r="B80" s="97"/>
      <c r="C80" s="97" t="s">
        <v>233</v>
      </c>
      <c r="D80" s="98">
        <v>-0.26099</v>
      </c>
      <c r="E80" s="98">
        <v>0.37820999999999999</v>
      </c>
      <c r="F80" s="98">
        <v>1.0584062999999999</v>
      </c>
      <c r="G80" s="97" t="s">
        <v>299</v>
      </c>
      <c r="H80" s="98">
        <v>-0.69</v>
      </c>
      <c r="I80" s="100">
        <v>0.49014000000000002</v>
      </c>
      <c r="J80" s="97"/>
      <c r="K80" s="98">
        <v>11.843</v>
      </c>
      <c r="L80" s="99" t="s">
        <v>120</v>
      </c>
      <c r="M80" s="100">
        <v>6.5559999999999993E-2</v>
      </c>
      <c r="O80" s="60"/>
      <c r="P80" s="60"/>
      <c r="Q80" s="61"/>
      <c r="R80" s="61"/>
      <c r="S80" s="61"/>
      <c r="T80" s="61"/>
      <c r="U80" s="60"/>
      <c r="V80" s="60"/>
      <c r="W80" s="60"/>
      <c r="X80" s="60"/>
      <c r="Y80" s="60"/>
      <c r="Z80" s="60"/>
      <c r="AA80" s="60"/>
      <c r="AB80" s="60"/>
      <c r="AC80" s="60"/>
    </row>
    <row r="81" spans="2:13" ht="14" customHeight="1" x14ac:dyDescent="0.2">
      <c r="B81" s="180" t="s">
        <v>129</v>
      </c>
      <c r="C81" s="72" t="s">
        <v>137</v>
      </c>
      <c r="D81" s="73">
        <v>-2.8547500000000001</v>
      </c>
      <c r="E81" s="73">
        <v>0.77081</v>
      </c>
      <c r="F81" s="73">
        <v>5.7570440000000001E-2</v>
      </c>
      <c r="G81" s="72" t="s">
        <v>300</v>
      </c>
      <c r="H81" s="73">
        <v>-3.7040000000000002</v>
      </c>
      <c r="I81" s="74" t="s">
        <v>108</v>
      </c>
      <c r="J81" s="72" t="s">
        <v>14</v>
      </c>
      <c r="K81" s="76" t="s">
        <v>216</v>
      </c>
      <c r="L81" s="76" t="s">
        <v>216</v>
      </c>
      <c r="M81" s="76" t="s">
        <v>216</v>
      </c>
    </row>
    <row r="82" spans="2:13" ht="14" customHeight="1" x14ac:dyDescent="0.2">
      <c r="B82" s="180"/>
      <c r="C82" s="72" t="s">
        <v>138</v>
      </c>
      <c r="D82" s="73">
        <v>4.5735799999999998</v>
      </c>
      <c r="E82" s="73">
        <v>0.94138999999999995</v>
      </c>
      <c r="F82" s="73">
        <v>96.89068288</v>
      </c>
      <c r="G82" s="72" t="s">
        <v>301</v>
      </c>
      <c r="H82" s="73">
        <v>4.8579999999999997</v>
      </c>
      <c r="I82" s="74" t="s">
        <v>108</v>
      </c>
      <c r="J82" s="72" t="s">
        <v>14</v>
      </c>
      <c r="K82" s="72">
        <v>55.441000000000003</v>
      </c>
      <c r="L82" s="72" t="s">
        <v>107</v>
      </c>
      <c r="M82" s="73" t="s">
        <v>108</v>
      </c>
    </row>
    <row r="83" spans="2:13" ht="14" customHeight="1" x14ac:dyDescent="0.2">
      <c r="B83" s="180"/>
      <c r="C83" s="72" t="s">
        <v>139</v>
      </c>
      <c r="D83" s="73">
        <v>5.9612999999999996</v>
      </c>
      <c r="E83" s="73">
        <v>0.80491999999999997</v>
      </c>
      <c r="F83" s="73">
        <v>388.11369445000003</v>
      </c>
      <c r="G83" s="72" t="s">
        <v>302</v>
      </c>
      <c r="H83" s="73">
        <v>7.4059999999999997</v>
      </c>
      <c r="I83" s="74" t="s">
        <v>108</v>
      </c>
      <c r="J83" s="72" t="s">
        <v>14</v>
      </c>
      <c r="K83" s="72">
        <v>55.441000000000003</v>
      </c>
      <c r="L83" s="72" t="s">
        <v>107</v>
      </c>
      <c r="M83" s="73" t="s">
        <v>108</v>
      </c>
    </row>
    <row r="84" spans="2:13" ht="14" customHeight="1" x14ac:dyDescent="0.2">
      <c r="B84" s="95"/>
      <c r="C84" s="72" t="s">
        <v>111</v>
      </c>
      <c r="D84" s="73">
        <v>-0.88417000000000001</v>
      </c>
      <c r="E84" s="73">
        <v>0.19922000000000001</v>
      </c>
      <c r="F84" s="73">
        <v>0.41305689000000001</v>
      </c>
      <c r="G84" s="72" t="s">
        <v>303</v>
      </c>
      <c r="H84" s="73">
        <v>-4.4379999999999997</v>
      </c>
      <c r="I84" s="74" t="s">
        <v>108</v>
      </c>
      <c r="J84" s="72" t="s">
        <v>14</v>
      </c>
      <c r="K84" s="72">
        <v>19.698</v>
      </c>
      <c r="L84" s="72" t="s">
        <v>112</v>
      </c>
      <c r="M84" s="73" t="s">
        <v>108</v>
      </c>
    </row>
    <row r="85" spans="2:13" ht="14" customHeight="1" x14ac:dyDescent="0.2">
      <c r="B85" s="95"/>
      <c r="C85" s="76" t="s">
        <v>166</v>
      </c>
      <c r="D85" s="73">
        <v>1.71112</v>
      </c>
      <c r="E85" s="73">
        <v>0.66410000000000002</v>
      </c>
      <c r="F85" s="73">
        <v>5.5351567099999999</v>
      </c>
      <c r="G85" s="72" t="s">
        <v>304</v>
      </c>
      <c r="H85" s="73">
        <v>2.577</v>
      </c>
      <c r="I85" s="74">
        <v>9.9780000000000008E-3</v>
      </c>
      <c r="J85" s="72" t="s">
        <v>17</v>
      </c>
      <c r="K85" s="72">
        <v>23.032</v>
      </c>
      <c r="L85" s="72" t="s">
        <v>116</v>
      </c>
      <c r="M85" s="73" t="s">
        <v>108</v>
      </c>
    </row>
    <row r="86" spans="2:13" ht="14" customHeight="1" x14ac:dyDescent="0.2">
      <c r="B86" s="95"/>
      <c r="C86" s="76" t="s">
        <v>167</v>
      </c>
      <c r="D86" s="73">
        <v>2.31637</v>
      </c>
      <c r="E86" s="73">
        <v>0.62304000000000004</v>
      </c>
      <c r="F86" s="73">
        <v>10.13877999</v>
      </c>
      <c r="G86" s="72" t="s">
        <v>305</v>
      </c>
      <c r="H86" s="73">
        <v>3.718</v>
      </c>
      <c r="I86" s="74" t="s">
        <v>108</v>
      </c>
      <c r="J86" s="72" t="s">
        <v>14</v>
      </c>
      <c r="K86" s="72">
        <v>23.032</v>
      </c>
      <c r="L86" s="72" t="s">
        <v>116</v>
      </c>
      <c r="M86" s="73" t="s">
        <v>108</v>
      </c>
    </row>
    <row r="87" spans="2:13" ht="14" customHeight="1" x14ac:dyDescent="0.2">
      <c r="B87" s="95"/>
      <c r="C87" s="76" t="s">
        <v>168</v>
      </c>
      <c r="D87" s="73">
        <v>-0.39801999999999998</v>
      </c>
      <c r="E87" s="73">
        <v>0.85319999999999996</v>
      </c>
      <c r="F87" s="73">
        <v>0.67164988999999997</v>
      </c>
      <c r="G87" s="72" t="s">
        <v>306</v>
      </c>
      <c r="H87" s="73">
        <v>-0.46600000000000003</v>
      </c>
      <c r="I87" s="74">
        <v>0.64085800000000004</v>
      </c>
      <c r="J87" s="72"/>
      <c r="K87" s="72">
        <v>23.032</v>
      </c>
      <c r="L87" s="72" t="s">
        <v>116</v>
      </c>
      <c r="M87" s="73" t="s">
        <v>108</v>
      </c>
    </row>
    <row r="88" spans="2:13" ht="12" customHeight="1" x14ac:dyDescent="0.2">
      <c r="B88" s="72"/>
      <c r="C88" s="72" t="s">
        <v>223</v>
      </c>
      <c r="D88" s="73">
        <v>-1.27305</v>
      </c>
      <c r="E88" s="73">
        <v>0.90766999999999998</v>
      </c>
      <c r="F88" s="73">
        <v>0.27997728999999999</v>
      </c>
      <c r="G88" s="72" t="s">
        <v>307</v>
      </c>
      <c r="H88" s="73">
        <v>-1.403</v>
      </c>
      <c r="I88" s="74">
        <v>0.16075300000000001</v>
      </c>
      <c r="J88" s="72"/>
      <c r="K88" s="72">
        <v>14.903</v>
      </c>
      <c r="L88" s="72" t="s">
        <v>120</v>
      </c>
      <c r="M88" s="74">
        <v>2.1022300000000001E-2</v>
      </c>
    </row>
    <row r="89" spans="2:13" ht="12" customHeight="1" x14ac:dyDescent="0.2">
      <c r="B89" s="72"/>
      <c r="C89" s="72" t="s">
        <v>225</v>
      </c>
      <c r="D89" s="73">
        <v>-1.32901</v>
      </c>
      <c r="E89" s="73">
        <v>0.70981000000000005</v>
      </c>
      <c r="F89" s="73">
        <v>0.26473982000000001</v>
      </c>
      <c r="G89" s="72" t="s">
        <v>308</v>
      </c>
      <c r="H89" s="73">
        <v>-1.8720000000000001</v>
      </c>
      <c r="I89" s="74">
        <v>6.1161E-2</v>
      </c>
      <c r="J89" s="72" t="s">
        <v>130</v>
      </c>
      <c r="K89" s="72">
        <v>14.903</v>
      </c>
      <c r="L89" s="72" t="s">
        <v>120</v>
      </c>
      <c r="M89" s="74">
        <v>2.1022300000000001E-2</v>
      </c>
    </row>
    <row r="90" spans="2:13" ht="12" customHeight="1" x14ac:dyDescent="0.2">
      <c r="B90" s="72"/>
      <c r="C90" s="72" t="s">
        <v>227</v>
      </c>
      <c r="D90" s="73">
        <v>-1.1921900000000001</v>
      </c>
      <c r="E90" s="73">
        <v>0.90569999999999995</v>
      </c>
      <c r="F90" s="73">
        <v>0.30355713000000001</v>
      </c>
      <c r="G90" s="72" t="s">
        <v>309</v>
      </c>
      <c r="H90" s="73">
        <v>-1.3160000000000001</v>
      </c>
      <c r="I90" s="74">
        <v>0.18806700000000001</v>
      </c>
      <c r="J90" s="72"/>
      <c r="K90" s="72">
        <v>14.903</v>
      </c>
      <c r="L90" s="72" t="s">
        <v>120</v>
      </c>
      <c r="M90" s="74">
        <v>2.1022300000000001E-2</v>
      </c>
    </row>
    <row r="91" spans="2:13" ht="12" customHeight="1" x14ac:dyDescent="0.2">
      <c r="B91" s="72"/>
      <c r="C91" s="72" t="s">
        <v>229</v>
      </c>
      <c r="D91" s="73">
        <v>-1.7086399999999999</v>
      </c>
      <c r="E91" s="73">
        <v>0.67329000000000006</v>
      </c>
      <c r="F91" s="73">
        <v>0.18111268999999999</v>
      </c>
      <c r="G91" s="72" t="s">
        <v>310</v>
      </c>
      <c r="H91" s="73">
        <v>-2.5379999999999998</v>
      </c>
      <c r="I91" s="74">
        <v>1.1157E-2</v>
      </c>
      <c r="J91" s="72" t="s">
        <v>16</v>
      </c>
      <c r="K91" s="72">
        <v>14.903</v>
      </c>
      <c r="L91" s="72" t="s">
        <v>120</v>
      </c>
      <c r="M91" s="74">
        <v>2.1022300000000001E-2</v>
      </c>
    </row>
    <row r="92" spans="2:13" ht="12" customHeight="1" x14ac:dyDescent="0.2">
      <c r="B92" s="72"/>
      <c r="C92" s="72" t="s">
        <v>231</v>
      </c>
      <c r="D92" s="73">
        <v>1.3132999999999999</v>
      </c>
      <c r="E92" s="73">
        <v>1.06575</v>
      </c>
      <c r="F92" s="73">
        <v>3.7184094399999998</v>
      </c>
      <c r="G92" s="72" t="s">
        <v>311</v>
      </c>
      <c r="H92" s="73">
        <v>1.232</v>
      </c>
      <c r="I92" s="74">
        <v>0.21784600000000001</v>
      </c>
      <c r="J92" s="72"/>
      <c r="K92" s="72">
        <v>14.903</v>
      </c>
      <c r="L92" s="72" t="s">
        <v>120</v>
      </c>
      <c r="M92" s="74">
        <v>2.1022300000000001E-2</v>
      </c>
    </row>
    <row r="93" spans="2:13" ht="12" customHeight="1" x14ac:dyDescent="0.2">
      <c r="B93" s="72"/>
      <c r="C93" s="72" t="s">
        <v>233</v>
      </c>
      <c r="D93" s="73">
        <v>9.3560000000000004E-2</v>
      </c>
      <c r="E93" s="73">
        <v>0.89283999999999997</v>
      </c>
      <c r="F93" s="73">
        <v>1.09807422</v>
      </c>
      <c r="G93" s="72" t="s">
        <v>312</v>
      </c>
      <c r="H93" s="73">
        <v>0.105</v>
      </c>
      <c r="I93" s="74">
        <v>0.91654500000000005</v>
      </c>
      <c r="J93" s="72"/>
      <c r="K93" s="72">
        <v>14.903</v>
      </c>
      <c r="L93" s="72" t="s">
        <v>120</v>
      </c>
      <c r="M93" s="74">
        <v>2.1022300000000001E-2</v>
      </c>
    </row>
    <row r="94" spans="2:13" ht="12" customHeight="1" x14ac:dyDescent="0.2">
      <c r="B94" s="179" t="s">
        <v>392</v>
      </c>
      <c r="C94" s="103" t="s">
        <v>137</v>
      </c>
      <c r="D94" s="104">
        <v>4.4820500000000001</v>
      </c>
      <c r="E94" s="104">
        <v>0.12579000000000001</v>
      </c>
      <c r="F94" s="104">
        <v>88.415924399999994</v>
      </c>
      <c r="G94" s="103" t="s">
        <v>313</v>
      </c>
      <c r="H94" s="104">
        <v>35.631999999999998</v>
      </c>
      <c r="I94" s="111" t="s">
        <v>108</v>
      </c>
      <c r="J94" s="103" t="s">
        <v>14</v>
      </c>
      <c r="K94" s="110" t="s">
        <v>216</v>
      </c>
      <c r="L94" s="110" t="s">
        <v>216</v>
      </c>
      <c r="M94" s="110" t="s">
        <v>216</v>
      </c>
    </row>
    <row r="95" spans="2:13" ht="12" customHeight="1" x14ac:dyDescent="0.2">
      <c r="B95" s="180"/>
      <c r="C95" s="72" t="s">
        <v>138</v>
      </c>
      <c r="D95" s="73">
        <v>-0.46887000000000001</v>
      </c>
      <c r="E95" s="73">
        <v>0.20832999999999999</v>
      </c>
      <c r="F95" s="73">
        <v>0.62571030000000005</v>
      </c>
      <c r="G95" s="72" t="s">
        <v>314</v>
      </c>
      <c r="H95" s="73">
        <v>-2.2509999999999999</v>
      </c>
      <c r="I95" s="74">
        <v>2.4409E-2</v>
      </c>
      <c r="J95" s="72" t="s">
        <v>16</v>
      </c>
      <c r="K95" s="72">
        <v>19.988</v>
      </c>
      <c r="L95" s="72" t="s">
        <v>107</v>
      </c>
      <c r="M95" s="73" t="s">
        <v>108</v>
      </c>
    </row>
    <row r="96" spans="2:13" ht="12" customHeight="1" x14ac:dyDescent="0.2">
      <c r="B96" s="180"/>
      <c r="C96" s="72" t="s">
        <v>139</v>
      </c>
      <c r="D96" s="73">
        <v>-0.51788000000000001</v>
      </c>
      <c r="E96" s="73">
        <v>0.1376</v>
      </c>
      <c r="F96" s="73">
        <v>0.59578370000000003</v>
      </c>
      <c r="G96" s="72" t="s">
        <v>315</v>
      </c>
      <c r="H96" s="73">
        <v>-3.7639999999999998</v>
      </c>
      <c r="I96" s="74" t="s">
        <v>108</v>
      </c>
      <c r="J96" s="72" t="s">
        <v>14</v>
      </c>
      <c r="K96" s="72">
        <v>19.988</v>
      </c>
      <c r="L96" s="72" t="s">
        <v>107</v>
      </c>
      <c r="M96" s="73" t="s">
        <v>108</v>
      </c>
    </row>
    <row r="97" spans="2:13" ht="12" customHeight="1" x14ac:dyDescent="0.2">
      <c r="B97" s="72"/>
      <c r="C97" s="72" t="s">
        <v>111</v>
      </c>
      <c r="D97" s="73">
        <v>0.20888999999999999</v>
      </c>
      <c r="E97" s="73">
        <v>5.5840000000000001E-2</v>
      </c>
      <c r="F97" s="73">
        <v>1.2323135999999999</v>
      </c>
      <c r="G97" s="72" t="s">
        <v>316</v>
      </c>
      <c r="H97" s="73">
        <v>3.7410000000000001</v>
      </c>
      <c r="I97" s="74" t="s">
        <v>108</v>
      </c>
      <c r="J97" s="72" t="s">
        <v>14</v>
      </c>
      <c r="K97" s="72">
        <v>13.994</v>
      </c>
      <c r="L97" s="72" t="s">
        <v>112</v>
      </c>
      <c r="M97" s="73" t="s">
        <v>108</v>
      </c>
    </row>
    <row r="98" spans="2:13" ht="12" customHeight="1" x14ac:dyDescent="0.2">
      <c r="B98" s="72"/>
      <c r="C98" s="76" t="s">
        <v>166</v>
      </c>
      <c r="D98" s="73">
        <v>-0.25866</v>
      </c>
      <c r="E98" s="73">
        <v>0.11724999999999999</v>
      </c>
      <c r="F98" s="73">
        <v>0.77208350000000003</v>
      </c>
      <c r="G98" s="72" t="s">
        <v>317</v>
      </c>
      <c r="H98" s="73">
        <v>-2.206</v>
      </c>
      <c r="I98" s="74">
        <v>2.7385E-2</v>
      </c>
      <c r="J98" s="72" t="s">
        <v>16</v>
      </c>
      <c r="K98" s="72">
        <v>109.65</v>
      </c>
      <c r="L98" s="72" t="s">
        <v>116</v>
      </c>
      <c r="M98" s="73" t="s">
        <v>108</v>
      </c>
    </row>
    <row r="99" spans="2:13" ht="12" customHeight="1" x14ac:dyDescent="0.2">
      <c r="B99" s="72"/>
      <c r="C99" s="76" t="s">
        <v>167</v>
      </c>
      <c r="D99" s="73">
        <v>-0.78512999999999999</v>
      </c>
      <c r="E99" s="73">
        <v>0.11849999999999999</v>
      </c>
      <c r="F99" s="73">
        <v>0.45606249999999998</v>
      </c>
      <c r="G99" s="72" t="s">
        <v>318</v>
      </c>
      <c r="H99" s="73">
        <v>-6.6260000000000003</v>
      </c>
      <c r="I99" s="74" t="s">
        <v>108</v>
      </c>
      <c r="J99" s="72" t="s">
        <v>14</v>
      </c>
      <c r="K99" s="72">
        <v>109.65</v>
      </c>
      <c r="L99" s="72" t="s">
        <v>116</v>
      </c>
      <c r="M99" s="73" t="s">
        <v>108</v>
      </c>
    </row>
    <row r="100" spans="2:13" ht="12" customHeight="1" x14ac:dyDescent="0.2">
      <c r="B100" s="72"/>
      <c r="C100" s="76" t="s">
        <v>168</v>
      </c>
      <c r="D100" s="73">
        <v>4.9149999999999999E-2</v>
      </c>
      <c r="E100" s="73">
        <v>0.11524</v>
      </c>
      <c r="F100" s="73">
        <v>1.050381</v>
      </c>
      <c r="G100" s="72" t="s">
        <v>319</v>
      </c>
      <c r="H100" s="73">
        <v>0.42699999999999999</v>
      </c>
      <c r="I100" s="74">
        <v>0.66972500000000001</v>
      </c>
      <c r="J100" s="72"/>
      <c r="K100" s="72">
        <v>109.65</v>
      </c>
      <c r="L100" s="72" t="s">
        <v>116</v>
      </c>
      <c r="M100" s="73" t="s">
        <v>108</v>
      </c>
    </row>
    <row r="101" spans="2:13" ht="12" customHeight="1" x14ac:dyDescent="0.2">
      <c r="B101" s="72"/>
      <c r="C101" s="72" t="s">
        <v>223</v>
      </c>
      <c r="D101" s="73">
        <v>9.3149999999999997E-2</v>
      </c>
      <c r="E101" s="73">
        <v>0.23893</v>
      </c>
      <c r="F101" s="73">
        <v>1.0976300999999999</v>
      </c>
      <c r="G101" s="72" t="s">
        <v>320</v>
      </c>
      <c r="H101" s="73">
        <v>0.39</v>
      </c>
      <c r="I101" s="74">
        <v>0.69663299999999995</v>
      </c>
      <c r="J101" s="72"/>
      <c r="K101" s="72">
        <v>10.487</v>
      </c>
      <c r="L101" s="72" t="s">
        <v>120</v>
      </c>
      <c r="M101" s="74">
        <v>0.10559209999999999</v>
      </c>
    </row>
    <row r="102" spans="2:13" ht="12" customHeight="1" x14ac:dyDescent="0.2">
      <c r="B102" s="72"/>
      <c r="C102" s="72" t="s">
        <v>225</v>
      </c>
      <c r="D102" s="73">
        <v>0.12520999999999999</v>
      </c>
      <c r="E102" s="73">
        <v>0.14537</v>
      </c>
      <c r="F102" s="73">
        <v>1.1333818</v>
      </c>
      <c r="G102" s="72" t="s">
        <v>321</v>
      </c>
      <c r="H102" s="73">
        <v>0.86099999999999999</v>
      </c>
      <c r="I102" s="74">
        <v>0.38908999999999999</v>
      </c>
      <c r="J102" s="72"/>
      <c r="K102" s="72">
        <v>10.487</v>
      </c>
      <c r="L102" s="72" t="s">
        <v>120</v>
      </c>
      <c r="M102" s="74">
        <v>0.10559209999999999</v>
      </c>
    </row>
    <row r="103" spans="2:13" ht="12" customHeight="1" x14ac:dyDescent="0.2">
      <c r="B103" s="72"/>
      <c r="C103" s="72" t="s">
        <v>227</v>
      </c>
      <c r="D103" s="73">
        <v>-0.11882</v>
      </c>
      <c r="E103" s="73">
        <v>0.25618999999999997</v>
      </c>
      <c r="F103" s="73">
        <v>0.88796390000000003</v>
      </c>
      <c r="G103" s="72" t="s">
        <v>322</v>
      </c>
      <c r="H103" s="73">
        <v>-0.46400000000000002</v>
      </c>
      <c r="I103" s="74">
        <v>0.64277700000000004</v>
      </c>
      <c r="J103" s="72"/>
      <c r="K103" s="72">
        <v>10.487</v>
      </c>
      <c r="L103" s="72" t="s">
        <v>120</v>
      </c>
      <c r="M103" s="74">
        <v>0.10559209999999999</v>
      </c>
    </row>
    <row r="104" spans="2:13" ht="12" customHeight="1" x14ac:dyDescent="0.2">
      <c r="B104" s="72"/>
      <c r="C104" s="72" t="s">
        <v>229</v>
      </c>
      <c r="D104" s="73">
        <v>0.29608000000000001</v>
      </c>
      <c r="E104" s="73">
        <v>0.14660999999999999</v>
      </c>
      <c r="F104" s="73">
        <v>1.3445749</v>
      </c>
      <c r="G104" s="72" t="s">
        <v>323</v>
      </c>
      <c r="H104" s="73">
        <v>2.0190000000000001</v>
      </c>
      <c r="I104" s="74">
        <v>4.3436000000000002E-2</v>
      </c>
      <c r="J104" s="72" t="s">
        <v>16</v>
      </c>
      <c r="K104" s="72">
        <v>10.487</v>
      </c>
      <c r="L104" s="72" t="s">
        <v>120</v>
      </c>
      <c r="M104" s="74">
        <v>0.10559209999999999</v>
      </c>
    </row>
    <row r="105" spans="2:13" ht="12" customHeight="1" x14ac:dyDescent="0.2">
      <c r="B105" s="72"/>
      <c r="C105" s="72" t="s">
        <v>231</v>
      </c>
      <c r="D105" s="73">
        <v>-6.0900000000000003E-2</v>
      </c>
      <c r="E105" s="73">
        <v>0.23726</v>
      </c>
      <c r="F105" s="73">
        <v>0.94091979999999997</v>
      </c>
      <c r="G105" s="72" t="s">
        <v>324</v>
      </c>
      <c r="H105" s="73">
        <v>-0.25700000000000001</v>
      </c>
      <c r="I105" s="74">
        <v>0.79743299999999995</v>
      </c>
      <c r="J105" s="72"/>
      <c r="K105" s="72">
        <v>10.487</v>
      </c>
      <c r="L105" s="72" t="s">
        <v>120</v>
      </c>
      <c r="M105" s="74">
        <v>0.10559209999999999</v>
      </c>
    </row>
    <row r="106" spans="2:13" ht="12" customHeight="1" x14ac:dyDescent="0.2">
      <c r="B106" s="99"/>
      <c r="C106" s="99" t="s">
        <v>233</v>
      </c>
      <c r="D106" s="98">
        <v>-9.8129999999999995E-2</v>
      </c>
      <c r="E106" s="98">
        <v>0.14366999999999999</v>
      </c>
      <c r="F106" s="98">
        <v>0.906532</v>
      </c>
      <c r="G106" s="99" t="s">
        <v>325</v>
      </c>
      <c r="H106" s="98">
        <v>-0.68300000000000005</v>
      </c>
      <c r="I106" s="100">
        <v>0.49458800000000003</v>
      </c>
      <c r="J106" s="99"/>
      <c r="K106" s="99">
        <v>10.487</v>
      </c>
      <c r="L106" s="99" t="s">
        <v>120</v>
      </c>
      <c r="M106" s="100">
        <v>0.10559209999999999</v>
      </c>
    </row>
  </sheetData>
  <sortState xmlns:xlrd2="http://schemas.microsoft.com/office/spreadsheetml/2017/richdata2" ref="Z22:AF86">
    <sortCondition sortBy="cellColor" ref="AA22:AA86" dxfId="0"/>
  </sortState>
  <mergeCells count="31">
    <mergeCell ref="B81:B83"/>
    <mergeCell ref="B94:B96"/>
    <mergeCell ref="B3:B6"/>
    <mergeCell ref="P3:P4"/>
    <mergeCell ref="B16:B18"/>
    <mergeCell ref="P49:P51"/>
    <mergeCell ref="P73:P74"/>
    <mergeCell ref="P37:P38"/>
    <mergeCell ref="B55:B57"/>
    <mergeCell ref="P55:P57"/>
    <mergeCell ref="P61:P62"/>
    <mergeCell ref="P67:P68"/>
    <mergeCell ref="B68:B71"/>
    <mergeCell ref="W52:W53"/>
    <mergeCell ref="W17:W18"/>
    <mergeCell ref="P18:P19"/>
    <mergeCell ref="P21:P22"/>
    <mergeCell ref="W24:W27"/>
    <mergeCell ref="P31:P32"/>
    <mergeCell ref="W31:W32"/>
    <mergeCell ref="AF3:AI5"/>
    <mergeCell ref="W38:W39"/>
    <mergeCell ref="B42:B45"/>
    <mergeCell ref="P43:P44"/>
    <mergeCell ref="W45:W46"/>
    <mergeCell ref="B29:B32"/>
    <mergeCell ref="W3:W4"/>
    <mergeCell ref="P9:P10"/>
    <mergeCell ref="W10:W11"/>
    <mergeCell ref="P12:P14"/>
    <mergeCell ref="P15:P16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239B-8D41-0542-BCFC-15954168D1C2}">
  <dimension ref="A1:Q67"/>
  <sheetViews>
    <sheetView tabSelected="1" zoomScale="80" zoomScaleNormal="80" workbookViewId="0">
      <selection activeCell="E18" sqref="E18"/>
    </sheetView>
  </sheetViews>
  <sheetFormatPr baseColWidth="10" defaultRowHeight="16" x14ac:dyDescent="0.2"/>
  <cols>
    <col min="1" max="1" width="1.83203125" style="140" customWidth="1"/>
    <col min="2" max="3" width="23" style="140" customWidth="1"/>
    <col min="4" max="4" width="14.33203125" style="140" customWidth="1"/>
    <col min="5" max="5" width="15.6640625" style="140" customWidth="1"/>
    <col min="6" max="6" width="10.83203125" style="140"/>
    <col min="7" max="7" width="13.83203125" style="140" customWidth="1"/>
    <col min="8" max="9" width="11.5" style="140" customWidth="1"/>
    <col min="10" max="10" width="21.5" style="140" customWidth="1"/>
    <col min="11" max="11" width="24.1640625" style="140" customWidth="1"/>
    <col min="12" max="12" width="10.83203125" style="140"/>
    <col min="13" max="14" width="16.33203125" style="140" customWidth="1"/>
    <col min="15" max="15" width="10.83203125" style="140"/>
    <col min="16" max="16" width="13" style="140" customWidth="1"/>
    <col min="17" max="17" width="11.83203125" style="140" customWidth="1"/>
    <col min="18" max="16384" width="10.83203125" style="140"/>
  </cols>
  <sheetData>
    <row r="1" spans="2:15" x14ac:dyDescent="0.2">
      <c r="B1" s="140" t="s">
        <v>356</v>
      </c>
    </row>
    <row r="3" spans="2:15" s="141" customFormat="1" x14ac:dyDescent="0.2">
      <c r="C3" s="142"/>
      <c r="D3" s="142" t="s">
        <v>175</v>
      </c>
      <c r="E3" s="142"/>
      <c r="G3" s="143"/>
      <c r="H3" s="143" t="s">
        <v>176</v>
      </c>
      <c r="I3" s="143"/>
    </row>
    <row r="4" spans="2:15" s="141" customFormat="1" x14ac:dyDescent="0.2">
      <c r="C4" s="141" t="s">
        <v>177</v>
      </c>
      <c r="D4" s="141" t="s">
        <v>178</v>
      </c>
      <c r="E4" s="141" t="s">
        <v>179</v>
      </c>
      <c r="G4" s="141" t="s">
        <v>177</v>
      </c>
      <c r="H4" s="141" t="s">
        <v>178</v>
      </c>
      <c r="I4" s="141" t="s">
        <v>179</v>
      </c>
    </row>
    <row r="5" spans="2:15" x14ac:dyDescent="0.2">
      <c r="C5" s="140" t="s">
        <v>180</v>
      </c>
      <c r="D5" s="140">
        <v>2</v>
      </c>
      <c r="E5" s="140">
        <v>0.254</v>
      </c>
      <c r="G5" s="140" t="s">
        <v>180</v>
      </c>
      <c r="H5" s="140">
        <v>2</v>
      </c>
      <c r="I5" s="140">
        <v>0.27100000000000002</v>
      </c>
    </row>
    <row r="6" spans="2:15" x14ac:dyDescent="0.2">
      <c r="C6" s="140" t="s">
        <v>181</v>
      </c>
      <c r="D6" s="140">
        <v>2</v>
      </c>
      <c r="E6" s="140">
        <v>0.23699999999999999</v>
      </c>
      <c r="G6" s="140" t="s">
        <v>181</v>
      </c>
      <c r="H6" s="140">
        <v>2</v>
      </c>
      <c r="I6" s="140">
        <v>0.22800000000000001</v>
      </c>
    </row>
    <row r="9" spans="2:15" x14ac:dyDescent="0.2">
      <c r="C9" s="140" t="s">
        <v>182</v>
      </c>
      <c r="K9" s="140" t="s">
        <v>357</v>
      </c>
    </row>
    <row r="12" spans="2:15" x14ac:dyDescent="0.2">
      <c r="B12" s="140" t="s">
        <v>358</v>
      </c>
    </row>
    <row r="14" spans="2:15" x14ac:dyDescent="0.2">
      <c r="C14" s="145" t="s">
        <v>389</v>
      </c>
      <c r="D14" s="145"/>
      <c r="E14" s="2"/>
      <c r="F14" s="2"/>
      <c r="G14" s="2"/>
      <c r="H14" s="2"/>
      <c r="I14" s="2"/>
      <c r="J14" s="145" t="s">
        <v>390</v>
      </c>
      <c r="K14" s="145"/>
      <c r="L14" s="18"/>
      <c r="M14" s="18"/>
      <c r="N14" s="18"/>
      <c r="O14" s="18"/>
    </row>
    <row r="15" spans="2:15" x14ac:dyDescent="0.2">
      <c r="C15" s="162"/>
      <c r="D15" s="163" t="s">
        <v>183</v>
      </c>
      <c r="E15" s="163" t="s">
        <v>184</v>
      </c>
      <c r="F15" s="163" t="s">
        <v>185</v>
      </c>
      <c r="G15" s="163" t="s">
        <v>359</v>
      </c>
      <c r="H15" s="163"/>
      <c r="I15" s="18"/>
      <c r="J15" s="46"/>
      <c r="K15" s="146" t="s">
        <v>183</v>
      </c>
      <c r="L15" s="146" t="s">
        <v>184</v>
      </c>
      <c r="M15" s="146" t="s">
        <v>185</v>
      </c>
      <c r="N15" s="146" t="s">
        <v>359</v>
      </c>
      <c r="O15" s="146"/>
    </row>
    <row r="16" spans="2:15" x14ac:dyDescent="0.2">
      <c r="C16" s="164" t="s">
        <v>360</v>
      </c>
      <c r="D16" s="165">
        <v>0.99399999999999999</v>
      </c>
      <c r="E16" s="165">
        <v>0.106</v>
      </c>
      <c r="F16" s="166">
        <v>0.46400000000000002</v>
      </c>
      <c r="G16" s="167">
        <v>0.01</v>
      </c>
      <c r="H16" s="167" t="s">
        <v>17</v>
      </c>
      <c r="I16" s="2"/>
      <c r="J16" s="146" t="s">
        <v>129</v>
      </c>
      <c r="K16" s="144">
        <v>-0.59016000000000002</v>
      </c>
      <c r="L16" s="144">
        <v>0.80728999999999995</v>
      </c>
      <c r="M16" s="168">
        <v>0.129</v>
      </c>
      <c r="N16" s="46">
        <v>0.01</v>
      </c>
      <c r="O16" s="46" t="s">
        <v>17</v>
      </c>
    </row>
    <row r="17" spans="3:16" x14ac:dyDescent="0.2">
      <c r="C17" s="164" t="s">
        <v>395</v>
      </c>
      <c r="D17" s="165">
        <v>0.997</v>
      </c>
      <c r="E17" s="165">
        <v>7.2999999999999995E-2</v>
      </c>
      <c r="F17" s="166">
        <v>0.50600000000000001</v>
      </c>
      <c r="G17" s="167">
        <v>0.01</v>
      </c>
      <c r="H17" s="167" t="s">
        <v>17</v>
      </c>
      <c r="I17" s="2"/>
      <c r="J17" s="146" t="s">
        <v>391</v>
      </c>
      <c r="K17" s="144">
        <v>-0.55996999999999997</v>
      </c>
      <c r="L17" s="144">
        <v>0.82850999999999997</v>
      </c>
      <c r="M17" s="168">
        <v>0.1482</v>
      </c>
      <c r="N17" s="46">
        <v>0.01</v>
      </c>
      <c r="O17" s="46" t="s">
        <v>17</v>
      </c>
    </row>
    <row r="18" spans="3:16" x14ac:dyDescent="0.2">
      <c r="C18" s="164" t="s">
        <v>361</v>
      </c>
      <c r="D18" s="165">
        <v>0.999</v>
      </c>
      <c r="E18" s="165">
        <v>-4.7E-2</v>
      </c>
      <c r="F18" s="166">
        <v>0.39300000000000002</v>
      </c>
      <c r="G18" s="167">
        <v>0.01</v>
      </c>
      <c r="H18" s="167" t="s">
        <v>17</v>
      </c>
      <c r="I18" s="2"/>
      <c r="J18" s="146" t="s">
        <v>362</v>
      </c>
      <c r="K18" s="144">
        <v>-0.76685000000000003</v>
      </c>
      <c r="L18" s="144">
        <v>0.64183000000000001</v>
      </c>
      <c r="M18" s="168">
        <v>7.6100000000000001E-2</v>
      </c>
      <c r="N18" s="46">
        <v>0.01</v>
      </c>
      <c r="O18" s="46" t="s">
        <v>17</v>
      </c>
    </row>
    <row r="19" spans="3:16" x14ac:dyDescent="0.2">
      <c r="C19" s="164" t="s">
        <v>363</v>
      </c>
      <c r="D19" s="165">
        <v>-0.94199999999999995</v>
      </c>
      <c r="E19" s="165">
        <v>-0.33500000000000002</v>
      </c>
      <c r="F19" s="166">
        <v>7.8E-2</v>
      </c>
      <c r="G19" s="167">
        <v>0.01</v>
      </c>
      <c r="H19" s="167" t="s">
        <v>17</v>
      </c>
      <c r="I19" s="2"/>
      <c r="J19" s="146" t="s">
        <v>364</v>
      </c>
      <c r="K19" s="144">
        <v>-0.19408</v>
      </c>
      <c r="L19" s="144">
        <v>-0.98099000000000003</v>
      </c>
      <c r="M19" s="168">
        <v>5.1700000000000003E-2</v>
      </c>
      <c r="N19" s="46">
        <v>0.01</v>
      </c>
      <c r="O19" s="46" t="s">
        <v>17</v>
      </c>
    </row>
    <row r="20" spans="3:16" x14ac:dyDescent="0.2">
      <c r="C20" s="164" t="s">
        <v>365</v>
      </c>
      <c r="D20" s="165">
        <v>-0.76100000000000001</v>
      </c>
      <c r="E20" s="165">
        <v>-0.64900000000000002</v>
      </c>
      <c r="F20" s="166">
        <v>6.5000000000000002E-2</v>
      </c>
      <c r="G20" s="167">
        <v>0.01</v>
      </c>
      <c r="H20" s="167" t="s">
        <v>17</v>
      </c>
      <c r="I20" s="2"/>
      <c r="J20" s="146" t="s">
        <v>366</v>
      </c>
      <c r="K20" s="144">
        <v>-1.7309999999999999E-2</v>
      </c>
      <c r="L20" s="144">
        <v>-0.99985000000000002</v>
      </c>
      <c r="M20" s="168">
        <v>1.12E-2</v>
      </c>
      <c r="N20" s="46">
        <v>0.24</v>
      </c>
      <c r="O20" s="46"/>
    </row>
    <row r="21" spans="3:16" x14ac:dyDescent="0.2">
      <c r="C21" s="164" t="s">
        <v>367</v>
      </c>
      <c r="D21" s="165">
        <v>-0.79400000000000004</v>
      </c>
      <c r="E21" s="165">
        <v>-0.60799999999999998</v>
      </c>
      <c r="F21" s="166">
        <v>0.313</v>
      </c>
      <c r="G21" s="167">
        <v>0.01</v>
      </c>
      <c r="H21" s="167" t="s">
        <v>17</v>
      </c>
      <c r="I21" s="2"/>
      <c r="J21" s="146" t="s">
        <v>368</v>
      </c>
      <c r="K21" s="144">
        <v>0.35114000000000001</v>
      </c>
      <c r="L21" s="144">
        <v>-0.93632000000000004</v>
      </c>
      <c r="M21" s="168">
        <v>0.11119999999999999</v>
      </c>
      <c r="N21" s="46">
        <v>0.01</v>
      </c>
      <c r="O21" s="46" t="s">
        <v>17</v>
      </c>
    </row>
    <row r="22" spans="3:16" x14ac:dyDescent="0.2">
      <c r="C22" s="164" t="s">
        <v>396</v>
      </c>
      <c r="D22" s="165">
        <v>-0.98699999999999999</v>
      </c>
      <c r="E22" s="165">
        <v>-0.16</v>
      </c>
      <c r="F22" s="166">
        <v>0.26200000000000001</v>
      </c>
      <c r="G22" s="167">
        <v>0.01</v>
      </c>
      <c r="H22" s="167" t="s">
        <v>17</v>
      </c>
      <c r="I22" s="2"/>
      <c r="J22" s="146" t="s">
        <v>397</v>
      </c>
      <c r="K22" s="144">
        <v>0.94208999999999998</v>
      </c>
      <c r="L22" s="144">
        <v>-0.33537</v>
      </c>
      <c r="M22" s="168">
        <v>0.13730000000000001</v>
      </c>
      <c r="N22" s="46">
        <v>0.01</v>
      </c>
      <c r="O22" s="46" t="s">
        <v>17</v>
      </c>
    </row>
    <row r="23" spans="3:16" x14ac:dyDescent="0.2">
      <c r="C23" s="164" t="s">
        <v>369</v>
      </c>
      <c r="D23" s="165">
        <v>0.52700000000000002</v>
      </c>
      <c r="E23" s="165">
        <v>0.61599999999999999</v>
      </c>
      <c r="F23" s="166">
        <v>0.26800000000000002</v>
      </c>
      <c r="G23" s="167">
        <v>0.01</v>
      </c>
      <c r="H23" s="167" t="s">
        <v>17</v>
      </c>
      <c r="I23" s="18"/>
      <c r="J23" s="147" t="s">
        <v>370</v>
      </c>
      <c r="K23" s="144">
        <v>-0.59681110999999998</v>
      </c>
      <c r="L23" s="144">
        <v>-0.12679270000000001</v>
      </c>
      <c r="M23" s="169">
        <v>0.10895865</v>
      </c>
      <c r="N23" s="46">
        <v>0.01</v>
      </c>
      <c r="O23" s="46" t="s">
        <v>17</v>
      </c>
    </row>
    <row r="24" spans="3:16" x14ac:dyDescent="0.2">
      <c r="C24" s="164" t="s">
        <v>371</v>
      </c>
      <c r="D24" s="165">
        <v>-0.82799999999999996</v>
      </c>
      <c r="E24" s="165">
        <v>-0.53</v>
      </c>
      <c r="F24" s="166">
        <v>0.13400000000000001</v>
      </c>
      <c r="G24" s="167">
        <v>0.01</v>
      </c>
      <c r="H24" s="167" t="s">
        <v>17</v>
      </c>
      <c r="I24" s="18"/>
      <c r="J24" s="147" t="s">
        <v>372</v>
      </c>
      <c r="K24" s="144">
        <v>0.75149376000000001</v>
      </c>
      <c r="L24" s="144">
        <v>-7.5351699999999994E-2</v>
      </c>
      <c r="M24" s="169">
        <v>0.15961541000000001</v>
      </c>
      <c r="N24" s="46">
        <v>0.01</v>
      </c>
      <c r="O24" s="46" t="s">
        <v>17</v>
      </c>
    </row>
    <row r="25" spans="3:16" x14ac:dyDescent="0.2">
      <c r="C25" s="164" t="s">
        <v>373</v>
      </c>
      <c r="D25" s="165">
        <v>0.81</v>
      </c>
      <c r="E25" s="165">
        <v>-0.68500000000000005</v>
      </c>
      <c r="F25" s="166">
        <v>0.19500000000000001</v>
      </c>
      <c r="G25" s="167">
        <v>0.01</v>
      </c>
      <c r="H25" s="167" t="s">
        <v>17</v>
      </c>
      <c r="I25" s="18"/>
      <c r="J25" s="147" t="s">
        <v>374</v>
      </c>
      <c r="K25" s="144">
        <v>1.07083193</v>
      </c>
      <c r="L25" s="144">
        <v>-0.10038179999999999</v>
      </c>
      <c r="M25" s="169">
        <v>0.17667445000000001</v>
      </c>
      <c r="N25" s="46">
        <v>0.01</v>
      </c>
      <c r="O25" s="46" t="s">
        <v>17</v>
      </c>
    </row>
    <row r="26" spans="3:16" x14ac:dyDescent="0.2">
      <c r="C26" s="164" t="s">
        <v>375</v>
      </c>
      <c r="D26" s="165">
        <v>-0.628</v>
      </c>
      <c r="E26" s="165">
        <v>-0.18099999999999999</v>
      </c>
      <c r="F26" s="166">
        <v>0.11899999999999999</v>
      </c>
      <c r="G26" s="167">
        <v>0.01</v>
      </c>
      <c r="H26" s="167" t="s">
        <v>17</v>
      </c>
      <c r="I26" s="18"/>
      <c r="J26" s="147" t="s">
        <v>376</v>
      </c>
      <c r="K26" s="144">
        <v>1.1682432899999999</v>
      </c>
      <c r="L26" s="144">
        <v>-0.25555440000000001</v>
      </c>
      <c r="M26" s="169">
        <v>5.439484E-2</v>
      </c>
      <c r="N26" s="46">
        <v>0.01</v>
      </c>
      <c r="O26" s="46" t="s">
        <v>17</v>
      </c>
    </row>
    <row r="27" spans="3:16" ht="16" customHeight="1" x14ac:dyDescent="0.2">
      <c r="C27" s="164" t="s">
        <v>377</v>
      </c>
      <c r="D27" s="165">
        <v>-0.75800000000000001</v>
      </c>
      <c r="E27" s="165">
        <v>-0.34599999999999997</v>
      </c>
      <c r="F27" s="166">
        <v>0.157</v>
      </c>
      <c r="G27" s="167">
        <v>0.01</v>
      </c>
      <c r="H27" s="167" t="s">
        <v>17</v>
      </c>
      <c r="I27" s="18"/>
      <c r="J27" s="147" t="s">
        <v>378</v>
      </c>
      <c r="K27" s="144">
        <v>-0.61000122999999995</v>
      </c>
      <c r="L27" s="144">
        <v>0.36649700000000002</v>
      </c>
      <c r="M27" s="169">
        <v>0.10499704999999999</v>
      </c>
      <c r="N27" s="46">
        <v>0.01</v>
      </c>
      <c r="O27" s="46" t="s">
        <v>17</v>
      </c>
      <c r="P27" s="148"/>
    </row>
    <row r="28" spans="3:16" x14ac:dyDescent="0.2">
      <c r="C28" s="164" t="s">
        <v>379</v>
      </c>
      <c r="D28" s="165">
        <v>-0.66700000000000004</v>
      </c>
      <c r="E28" s="165">
        <v>-0.45</v>
      </c>
      <c r="F28" s="166">
        <v>0.14199999999999999</v>
      </c>
      <c r="G28" s="167">
        <v>0.01</v>
      </c>
      <c r="H28" s="167" t="s">
        <v>17</v>
      </c>
      <c r="I28" s="18"/>
      <c r="J28" s="147" t="s">
        <v>380</v>
      </c>
      <c r="K28" s="144">
        <v>-0.36863320999999999</v>
      </c>
      <c r="L28" s="144">
        <v>-0.56335950000000001</v>
      </c>
      <c r="M28" s="169">
        <v>6.094546E-2</v>
      </c>
      <c r="N28" s="46">
        <v>0.01</v>
      </c>
      <c r="O28" s="46" t="s">
        <v>17</v>
      </c>
      <c r="P28" s="141"/>
    </row>
    <row r="29" spans="3:16" x14ac:dyDescent="0.2">
      <c r="C29" s="164" t="s">
        <v>381</v>
      </c>
      <c r="D29" s="165">
        <v>-0.46800000000000003</v>
      </c>
      <c r="E29" s="165">
        <v>0.44500000000000001</v>
      </c>
      <c r="F29" s="166">
        <v>0.192</v>
      </c>
      <c r="G29" s="167">
        <v>0.01</v>
      </c>
      <c r="H29" s="167" t="s">
        <v>17</v>
      </c>
      <c r="I29" s="18"/>
      <c r="J29" s="147" t="s">
        <v>382</v>
      </c>
      <c r="K29" s="144">
        <v>-0.54466318999999996</v>
      </c>
      <c r="L29" s="144">
        <v>0.62907040000000003</v>
      </c>
      <c r="M29" s="169">
        <v>5.6878020000000001E-2</v>
      </c>
      <c r="N29" s="46">
        <v>0.01</v>
      </c>
      <c r="O29" s="46" t="s">
        <v>17</v>
      </c>
    </row>
    <row r="30" spans="3:16" x14ac:dyDescent="0.2">
      <c r="C30" s="164" t="s">
        <v>383</v>
      </c>
      <c r="D30" s="165">
        <v>-0.17799999999999999</v>
      </c>
      <c r="E30" s="165">
        <v>-0.156</v>
      </c>
      <c r="F30" s="166">
        <v>0.11600000000000001</v>
      </c>
      <c r="G30" s="167">
        <v>0.01</v>
      </c>
      <c r="H30" s="167" t="s">
        <v>17</v>
      </c>
      <c r="I30" s="18"/>
      <c r="J30" s="147" t="s">
        <v>384</v>
      </c>
      <c r="K30" s="144">
        <v>-0.30926047000000001</v>
      </c>
      <c r="L30" s="144">
        <v>0.4853363</v>
      </c>
      <c r="M30" s="169">
        <v>8.5148509999999997E-2</v>
      </c>
      <c r="N30" s="46">
        <v>0.01</v>
      </c>
      <c r="O30" s="46" t="s">
        <v>17</v>
      </c>
    </row>
    <row r="31" spans="3:16" x14ac:dyDescent="0.2">
      <c r="C31" s="164" t="s">
        <v>385</v>
      </c>
      <c r="D31" s="165">
        <v>-0.374</v>
      </c>
      <c r="E31" s="165">
        <v>-0.17699999999999999</v>
      </c>
      <c r="F31" s="166">
        <v>0.11799999999999999</v>
      </c>
      <c r="G31" s="167">
        <v>0.01</v>
      </c>
      <c r="H31" s="167" t="s">
        <v>17</v>
      </c>
      <c r="I31" s="18"/>
      <c r="J31" s="147" t="s">
        <v>386</v>
      </c>
      <c r="K31" s="144">
        <v>-9.7491820000000007E-2</v>
      </c>
      <c r="L31" s="144">
        <v>0.55314050000000003</v>
      </c>
      <c r="M31" s="169">
        <v>0.1001896</v>
      </c>
      <c r="N31" s="46">
        <v>0.01</v>
      </c>
      <c r="O31" s="46" t="s">
        <v>17</v>
      </c>
    </row>
    <row r="32" spans="3:16" x14ac:dyDescent="0.2">
      <c r="C32" s="164" t="s">
        <v>387</v>
      </c>
      <c r="D32" s="165">
        <v>0.623</v>
      </c>
      <c r="E32" s="165">
        <v>0.61199999999999999</v>
      </c>
      <c r="F32" s="166">
        <v>0.41899999999999998</v>
      </c>
      <c r="G32" s="167">
        <v>0.01</v>
      </c>
      <c r="H32" s="167" t="s">
        <v>17</v>
      </c>
      <c r="I32" s="18"/>
      <c r="J32" s="147" t="s">
        <v>388</v>
      </c>
      <c r="K32" s="144">
        <v>-0.25578642000000001</v>
      </c>
      <c r="L32" s="144">
        <v>-0.37373820000000002</v>
      </c>
      <c r="M32" s="169">
        <v>7.0628209999999997E-2</v>
      </c>
      <c r="N32" s="46">
        <v>0.01</v>
      </c>
      <c r="O32" s="46" t="s">
        <v>17</v>
      </c>
    </row>
    <row r="37" spans="1:17" x14ac:dyDescent="0.2">
      <c r="A37" s="141" t="s">
        <v>192</v>
      </c>
    </row>
    <row r="38" spans="1:17" ht="18" thickBot="1" x14ac:dyDescent="0.25">
      <c r="C38" s="149" t="s">
        <v>193</v>
      </c>
      <c r="D38" s="149"/>
      <c r="E38" s="149"/>
      <c r="F38" s="149"/>
      <c r="G38" s="149"/>
      <c r="H38" s="149"/>
      <c r="K38" s="150" t="s">
        <v>194</v>
      </c>
      <c r="L38" s="150"/>
      <c r="M38" s="150"/>
      <c r="N38" s="150"/>
      <c r="O38" s="150"/>
      <c r="P38" s="150"/>
    </row>
    <row r="39" spans="1:17" x14ac:dyDescent="0.2">
      <c r="C39" s="151" t="s">
        <v>100</v>
      </c>
      <c r="D39" s="152" t="s">
        <v>23</v>
      </c>
      <c r="E39" s="152" t="s">
        <v>195</v>
      </c>
      <c r="F39" s="152" t="s">
        <v>196</v>
      </c>
      <c r="G39" s="152" t="s">
        <v>197</v>
      </c>
      <c r="H39" s="153" t="s">
        <v>186</v>
      </c>
      <c r="I39" s="154" t="s">
        <v>5</v>
      </c>
      <c r="K39" s="151" t="s">
        <v>100</v>
      </c>
      <c r="L39" s="152" t="s">
        <v>23</v>
      </c>
      <c r="M39" s="152" t="s">
        <v>195</v>
      </c>
      <c r="N39" s="152" t="s">
        <v>196</v>
      </c>
      <c r="O39" s="152" t="s">
        <v>197</v>
      </c>
      <c r="P39" s="153" t="s">
        <v>186</v>
      </c>
      <c r="Q39" s="154" t="s">
        <v>5</v>
      </c>
    </row>
    <row r="40" spans="1:17" x14ac:dyDescent="0.2">
      <c r="C40" s="155" t="s">
        <v>187</v>
      </c>
      <c r="D40" s="140">
        <v>1</v>
      </c>
      <c r="E40" s="156">
        <v>9.3770000000000007</v>
      </c>
      <c r="F40" s="156">
        <v>0.11957</v>
      </c>
      <c r="G40" s="156">
        <v>39.073599999999999</v>
      </c>
      <c r="H40" s="140">
        <v>1E-3</v>
      </c>
      <c r="I40" s="157" t="s">
        <v>14</v>
      </c>
      <c r="K40" s="155" t="s">
        <v>115</v>
      </c>
      <c r="L40" s="140">
        <v>3</v>
      </c>
      <c r="M40" s="156">
        <v>12.974</v>
      </c>
      <c r="N40" s="156">
        <v>0.17404</v>
      </c>
      <c r="O40" s="156">
        <v>17.7166</v>
      </c>
      <c r="P40" s="140">
        <v>1E-3</v>
      </c>
      <c r="Q40" s="157" t="s">
        <v>14</v>
      </c>
    </row>
    <row r="41" spans="1:17" x14ac:dyDescent="0.2">
      <c r="C41" s="155" t="s">
        <v>104</v>
      </c>
      <c r="D41" s="140">
        <v>2</v>
      </c>
      <c r="E41" s="156">
        <v>2.2730000000000001</v>
      </c>
      <c r="F41" s="156">
        <v>2.8989999999999998E-2</v>
      </c>
      <c r="G41" s="156">
        <v>4.7363</v>
      </c>
      <c r="H41" s="140">
        <v>1E-3</v>
      </c>
      <c r="I41" s="157" t="s">
        <v>14</v>
      </c>
      <c r="K41" s="155" t="s">
        <v>191</v>
      </c>
      <c r="L41" s="140">
        <v>1</v>
      </c>
      <c r="M41" s="156">
        <v>2.403</v>
      </c>
      <c r="N41" s="156">
        <v>3.2230000000000002E-2</v>
      </c>
      <c r="O41" s="156">
        <v>9.8438999999999997</v>
      </c>
      <c r="P41" s="140">
        <v>1E-3</v>
      </c>
      <c r="Q41" s="157" t="s">
        <v>14</v>
      </c>
    </row>
    <row r="42" spans="1:17" x14ac:dyDescent="0.2">
      <c r="C42" s="155" t="s">
        <v>398</v>
      </c>
      <c r="D42" s="140">
        <v>1</v>
      </c>
      <c r="E42" s="156">
        <v>0.50600000000000001</v>
      </c>
      <c r="F42" s="156">
        <v>6.45E-3</v>
      </c>
      <c r="G42" s="156">
        <v>2.1078999999999999</v>
      </c>
      <c r="H42" s="140">
        <v>2.5000000000000001E-2</v>
      </c>
      <c r="I42" s="157" t="s">
        <v>16</v>
      </c>
      <c r="K42" s="155" t="s">
        <v>111</v>
      </c>
      <c r="L42" s="140">
        <v>1</v>
      </c>
      <c r="M42" s="156">
        <v>1.655</v>
      </c>
      <c r="N42" s="156">
        <v>2.2200000000000001E-2</v>
      </c>
      <c r="O42" s="156">
        <v>6.7794999999999996</v>
      </c>
      <c r="P42" s="140">
        <v>1E-3</v>
      </c>
      <c r="Q42" s="157" t="s">
        <v>14</v>
      </c>
    </row>
    <row r="43" spans="1:17" x14ac:dyDescent="0.2">
      <c r="C43" s="155" t="s">
        <v>111</v>
      </c>
      <c r="D43" s="140">
        <v>1</v>
      </c>
      <c r="E43" s="156">
        <v>1.6259999999999999</v>
      </c>
      <c r="F43" s="156">
        <v>2.0740000000000001E-2</v>
      </c>
      <c r="G43" s="156">
        <v>6.7770000000000001</v>
      </c>
      <c r="H43" s="140">
        <v>1E-3</v>
      </c>
      <c r="I43" s="157" t="s">
        <v>14</v>
      </c>
      <c r="K43" s="155" t="s">
        <v>104</v>
      </c>
      <c r="L43" s="140">
        <v>2</v>
      </c>
      <c r="M43" s="156">
        <v>1.095</v>
      </c>
      <c r="N43" s="156">
        <v>1.469E-2</v>
      </c>
      <c r="O43" s="156">
        <v>2.2437999999999998</v>
      </c>
      <c r="P43" s="140">
        <v>6.0000000000000001E-3</v>
      </c>
      <c r="Q43" s="157" t="s">
        <v>17</v>
      </c>
    </row>
    <row r="44" spans="1:17" x14ac:dyDescent="0.2">
      <c r="C44" s="155" t="s">
        <v>115</v>
      </c>
      <c r="D44" s="140">
        <v>3</v>
      </c>
      <c r="E44" s="156">
        <v>1.9379999999999999</v>
      </c>
      <c r="F44" s="156">
        <v>2.4719999999999999E-2</v>
      </c>
      <c r="G44" s="156">
        <v>2.6922999999999999</v>
      </c>
      <c r="H44" s="140">
        <v>1E-3</v>
      </c>
      <c r="I44" s="157" t="s">
        <v>14</v>
      </c>
      <c r="K44" s="155" t="s">
        <v>171</v>
      </c>
      <c r="L44" s="140">
        <v>1</v>
      </c>
      <c r="M44" s="156">
        <v>0.72499999999999998</v>
      </c>
      <c r="N44" s="156">
        <v>9.7199999999999995E-3</v>
      </c>
      <c r="O44" s="156">
        <v>2.9699</v>
      </c>
      <c r="P44" s="140">
        <v>3.0000000000000001E-3</v>
      </c>
      <c r="Q44" s="157" t="s">
        <v>17</v>
      </c>
    </row>
    <row r="45" spans="1:17" x14ac:dyDescent="0.2">
      <c r="C45" s="155" t="s">
        <v>188</v>
      </c>
      <c r="D45" s="140">
        <v>1</v>
      </c>
      <c r="E45" s="156">
        <v>1.048</v>
      </c>
      <c r="F45" s="156">
        <v>1.336E-2</v>
      </c>
      <c r="G45" s="156">
        <v>4.3651999999999997</v>
      </c>
      <c r="H45" s="140">
        <v>1E-3</v>
      </c>
      <c r="I45" s="157" t="s">
        <v>14</v>
      </c>
      <c r="K45" s="155" t="s">
        <v>187</v>
      </c>
      <c r="L45" s="140">
        <v>1</v>
      </c>
      <c r="M45" s="156">
        <v>0.75600000000000001</v>
      </c>
      <c r="N45" s="156">
        <v>1.0149999999999999E-2</v>
      </c>
      <c r="O45" s="156">
        <v>3.0989</v>
      </c>
      <c r="P45" s="140">
        <v>2E-3</v>
      </c>
      <c r="Q45" s="157" t="s">
        <v>17</v>
      </c>
    </row>
    <row r="46" spans="1:17" x14ac:dyDescent="0.2">
      <c r="C46" s="155" t="s">
        <v>189</v>
      </c>
      <c r="D46" s="140">
        <v>1</v>
      </c>
      <c r="E46" s="156">
        <v>0.47599999999999998</v>
      </c>
      <c r="F46" s="156">
        <v>6.0699999999999999E-3</v>
      </c>
      <c r="G46" s="156">
        <v>1.9825999999999999</v>
      </c>
      <c r="H46" s="140">
        <v>4.4999999999999998E-2</v>
      </c>
      <c r="I46" s="157" t="s">
        <v>16</v>
      </c>
      <c r="K46" s="155" t="s">
        <v>398</v>
      </c>
      <c r="L46" s="140">
        <v>1</v>
      </c>
      <c r="M46" s="156">
        <v>0.33600000000000002</v>
      </c>
      <c r="N46" s="156">
        <v>4.4999999999999997E-3</v>
      </c>
      <c r="O46" s="156">
        <v>1.3753</v>
      </c>
      <c r="P46" s="140">
        <v>0.17199999999999999</v>
      </c>
      <c r="Q46" s="157"/>
    </row>
    <row r="47" spans="1:17" x14ac:dyDescent="0.2">
      <c r="C47" s="155" t="s">
        <v>198</v>
      </c>
      <c r="D47" s="140">
        <v>2</v>
      </c>
      <c r="E47" s="156">
        <v>1.296</v>
      </c>
      <c r="F47" s="156">
        <v>1.652E-2</v>
      </c>
      <c r="G47" s="156">
        <v>2.6998000000000002</v>
      </c>
      <c r="H47" s="140">
        <v>1E-3</v>
      </c>
      <c r="I47" s="157" t="s">
        <v>14</v>
      </c>
      <c r="K47" s="155" t="s">
        <v>188</v>
      </c>
      <c r="L47" s="140">
        <v>1</v>
      </c>
      <c r="M47" s="156">
        <v>0.217</v>
      </c>
      <c r="N47" s="156">
        <v>2.9099999999999998E-3</v>
      </c>
      <c r="O47" s="156">
        <v>0.88839999999999997</v>
      </c>
      <c r="P47" s="140">
        <v>0.52400000000000002</v>
      </c>
      <c r="Q47" s="157"/>
    </row>
    <row r="48" spans="1:17" x14ac:dyDescent="0.2">
      <c r="C48" s="155" t="s">
        <v>119</v>
      </c>
      <c r="D48" s="140">
        <v>6</v>
      </c>
      <c r="E48" s="156">
        <v>1.089</v>
      </c>
      <c r="F48" s="156">
        <v>1.389E-2</v>
      </c>
      <c r="G48" s="156">
        <v>0.75629999999999997</v>
      </c>
      <c r="H48" s="140">
        <v>0.92300000000000004</v>
      </c>
      <c r="I48" s="157"/>
      <c r="K48" s="155" t="s">
        <v>189</v>
      </c>
      <c r="L48" s="140">
        <v>1</v>
      </c>
      <c r="M48" s="156">
        <v>0.25900000000000001</v>
      </c>
      <c r="N48" s="156">
        <v>3.48E-3</v>
      </c>
      <c r="O48" s="156">
        <v>1.0622</v>
      </c>
      <c r="P48" s="140">
        <v>0.35499999999999998</v>
      </c>
      <c r="Q48" s="157"/>
    </row>
    <row r="49" spans="3:17" x14ac:dyDescent="0.2">
      <c r="C49" s="155" t="s">
        <v>199</v>
      </c>
      <c r="D49" s="140">
        <v>245</v>
      </c>
      <c r="E49" s="156">
        <v>58.795000000000002</v>
      </c>
      <c r="F49" s="156">
        <v>0.74970999999999999</v>
      </c>
      <c r="I49" s="157"/>
      <c r="K49" s="155" t="s">
        <v>190</v>
      </c>
      <c r="L49" s="140">
        <v>1</v>
      </c>
      <c r="M49" s="156">
        <v>0.40500000000000003</v>
      </c>
      <c r="N49" s="156">
        <v>5.4299999999999999E-3</v>
      </c>
      <c r="O49" s="156">
        <v>1.6577</v>
      </c>
      <c r="P49" s="140">
        <v>6.4000000000000001E-2</v>
      </c>
      <c r="Q49" s="157" t="s">
        <v>130</v>
      </c>
    </row>
    <row r="50" spans="3:17" ht="17" thickBot="1" x14ac:dyDescent="0.25">
      <c r="C50" s="170" t="s">
        <v>200</v>
      </c>
      <c r="D50" s="159">
        <v>263</v>
      </c>
      <c r="E50" s="160">
        <v>78.423000000000002</v>
      </c>
      <c r="F50" s="160">
        <v>1</v>
      </c>
      <c r="G50" s="171"/>
      <c r="H50" s="171"/>
      <c r="I50" s="172"/>
      <c r="K50" s="155" t="s">
        <v>201</v>
      </c>
      <c r="L50" s="140">
        <v>2</v>
      </c>
      <c r="M50" s="156">
        <v>0.751</v>
      </c>
      <c r="N50" s="156">
        <v>1.008E-2</v>
      </c>
      <c r="O50" s="156">
        <v>1.5389999999999999</v>
      </c>
      <c r="P50" s="140">
        <v>7.4999999999999997E-2</v>
      </c>
      <c r="Q50" s="157" t="s">
        <v>130</v>
      </c>
    </row>
    <row r="51" spans="3:17" x14ac:dyDescent="0.2">
      <c r="K51" s="155" t="s">
        <v>202</v>
      </c>
      <c r="L51" s="140">
        <v>6</v>
      </c>
      <c r="M51" s="156">
        <v>1.4650000000000001</v>
      </c>
      <c r="N51" s="156">
        <v>1.966E-2</v>
      </c>
      <c r="O51" s="156">
        <v>1.0004999999999999</v>
      </c>
      <c r="P51" s="140">
        <v>0.46800000000000003</v>
      </c>
      <c r="Q51" s="157"/>
    </row>
    <row r="52" spans="3:17" x14ac:dyDescent="0.2">
      <c r="K52" s="155" t="s">
        <v>199</v>
      </c>
      <c r="L52" s="140">
        <v>211</v>
      </c>
      <c r="M52" s="156">
        <v>51.503999999999998</v>
      </c>
      <c r="N52" s="156">
        <v>0.69091000000000002</v>
      </c>
      <c r="Q52" s="157"/>
    </row>
    <row r="53" spans="3:17" ht="17" thickBot="1" x14ac:dyDescent="0.25">
      <c r="K53" s="158" t="s">
        <v>200</v>
      </c>
      <c r="L53" s="159">
        <v>232</v>
      </c>
      <c r="M53" s="160">
        <v>74.546000000000006</v>
      </c>
      <c r="N53" s="159">
        <v>1</v>
      </c>
      <c r="O53" s="159"/>
      <c r="P53" s="159"/>
      <c r="Q53" s="161"/>
    </row>
    <row r="54" spans="3:17" ht="16" customHeight="1" x14ac:dyDescent="0.2"/>
    <row r="56" spans="3:17" x14ac:dyDescent="0.2">
      <c r="E56" s="156"/>
      <c r="F56" s="156"/>
      <c r="G56" s="156"/>
    </row>
    <row r="57" spans="3:17" x14ac:dyDescent="0.2">
      <c r="E57" s="156"/>
      <c r="F57" s="156"/>
      <c r="G57" s="156"/>
    </row>
    <row r="58" spans="3:17" x14ac:dyDescent="0.2">
      <c r="E58" s="156"/>
      <c r="F58" s="156"/>
      <c r="G58" s="156"/>
    </row>
    <row r="59" spans="3:17" x14ac:dyDescent="0.2">
      <c r="E59" s="156"/>
      <c r="F59" s="156"/>
      <c r="G59" s="156"/>
    </row>
    <row r="60" spans="3:17" x14ac:dyDescent="0.2">
      <c r="E60" s="156"/>
      <c r="F60" s="156"/>
      <c r="G60" s="156"/>
    </row>
    <row r="61" spans="3:17" x14ac:dyDescent="0.2">
      <c r="E61" s="156"/>
      <c r="F61" s="156"/>
      <c r="G61" s="156"/>
    </row>
    <row r="62" spans="3:17" x14ac:dyDescent="0.2">
      <c r="E62" s="156"/>
      <c r="F62" s="156"/>
      <c r="G62" s="156"/>
    </row>
    <row r="63" spans="3:17" x14ac:dyDescent="0.2">
      <c r="E63" s="156"/>
      <c r="F63" s="156"/>
      <c r="G63" s="156"/>
    </row>
    <row r="64" spans="3:17" x14ac:dyDescent="0.2">
      <c r="E64" s="156"/>
      <c r="F64" s="156"/>
      <c r="G64" s="156"/>
    </row>
    <row r="65" spans="2:14" x14ac:dyDescent="0.2">
      <c r="E65" s="156"/>
      <c r="F65" s="156"/>
    </row>
    <row r="66" spans="2:14" x14ac:dyDescent="0.2">
      <c r="B66" s="2"/>
      <c r="C66" s="2"/>
      <c r="E66" s="156"/>
      <c r="F66" s="156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AE6D8-D00E-2747-B202-451BC0FF3BBB}">
  <dimension ref="B2:U45"/>
  <sheetViews>
    <sheetView zoomScale="94" zoomScaleNormal="94" workbookViewId="0">
      <selection activeCell="O29" sqref="O29"/>
    </sheetView>
  </sheetViews>
  <sheetFormatPr baseColWidth="10" defaultRowHeight="16" x14ac:dyDescent="0.2"/>
  <cols>
    <col min="1" max="1" width="3.1640625" customWidth="1"/>
    <col min="2" max="2" width="11.33203125" customWidth="1"/>
    <col min="3" max="3" width="16.6640625" customWidth="1"/>
    <col min="4" max="4" width="7.1640625" customWidth="1"/>
    <col min="5" max="5" width="5" customWidth="1"/>
    <col min="6" max="6" width="9.1640625" customWidth="1"/>
    <col min="7" max="7" width="11.33203125" customWidth="1"/>
    <col min="8" max="8" width="8.1640625" customWidth="1"/>
    <col min="9" max="9" width="9.83203125" customWidth="1"/>
    <col min="10" max="10" width="11.1640625" customWidth="1"/>
    <col min="11" max="11" width="13.1640625" customWidth="1"/>
    <col min="12" max="13" width="9.33203125" customWidth="1"/>
    <col min="15" max="15" width="10.6640625" customWidth="1"/>
    <col min="16" max="16" width="16.5" customWidth="1"/>
    <col min="17" max="17" width="16.1640625" customWidth="1"/>
    <col min="18" max="18" width="16" customWidth="1"/>
    <col min="19" max="19" width="7.5" customWidth="1"/>
    <col min="20" max="20" width="6.33203125" customWidth="1"/>
    <col min="21" max="21" width="7.1640625" customWidth="1"/>
  </cols>
  <sheetData>
    <row r="2" spans="2:21" ht="18" x14ac:dyDescent="0.2">
      <c r="B2" s="101" t="s">
        <v>205</v>
      </c>
      <c r="C2" s="102"/>
      <c r="D2" s="102"/>
      <c r="E2" s="102"/>
      <c r="F2" s="102"/>
      <c r="G2" s="102"/>
      <c r="H2" s="62"/>
      <c r="I2" s="62"/>
      <c r="J2" s="62"/>
      <c r="K2" s="62"/>
      <c r="L2" s="62"/>
      <c r="M2" s="62"/>
      <c r="N2" s="112"/>
      <c r="O2" s="64" t="s">
        <v>326</v>
      </c>
      <c r="P2" s="119"/>
      <c r="Q2" s="119"/>
      <c r="R2" s="119"/>
      <c r="S2" s="119"/>
      <c r="T2" s="120"/>
      <c r="U2" s="120"/>
    </row>
    <row r="3" spans="2:21" ht="13" customHeight="1" x14ac:dyDescent="0.2">
      <c r="B3" s="107" t="s">
        <v>97</v>
      </c>
      <c r="C3" s="107" t="s">
        <v>98</v>
      </c>
      <c r="D3" s="107" t="s">
        <v>163</v>
      </c>
      <c r="E3" s="107" t="s">
        <v>102</v>
      </c>
      <c r="F3" s="108" t="s">
        <v>208</v>
      </c>
      <c r="G3" s="108" t="s">
        <v>209</v>
      </c>
      <c r="H3" s="107" t="s">
        <v>164</v>
      </c>
      <c r="I3" s="108" t="s">
        <v>210</v>
      </c>
      <c r="J3" s="107" t="s">
        <v>211</v>
      </c>
      <c r="K3" s="108" t="s">
        <v>212</v>
      </c>
      <c r="L3" s="107" t="s">
        <v>213</v>
      </c>
      <c r="M3" s="108" t="s">
        <v>214</v>
      </c>
      <c r="N3" s="113"/>
      <c r="O3" s="124" t="s">
        <v>97</v>
      </c>
      <c r="P3" s="125" t="s">
        <v>98</v>
      </c>
      <c r="Q3" s="124" t="s">
        <v>73</v>
      </c>
      <c r="R3" s="124" t="s">
        <v>141</v>
      </c>
      <c r="S3" s="124" t="s">
        <v>102</v>
      </c>
      <c r="T3" s="124" t="s">
        <v>142</v>
      </c>
      <c r="U3" s="124" t="s">
        <v>143</v>
      </c>
    </row>
    <row r="4" spans="2:21" ht="13" customHeight="1" x14ac:dyDescent="0.2">
      <c r="B4" s="180" t="s">
        <v>144</v>
      </c>
      <c r="C4" s="72" t="s">
        <v>137</v>
      </c>
      <c r="D4" s="73">
        <v>2.7128920000000001</v>
      </c>
      <c r="E4" s="73">
        <v>6.0616999999999997E-2</v>
      </c>
      <c r="F4" s="73">
        <v>15.0727967</v>
      </c>
      <c r="G4" s="72" t="s">
        <v>327</v>
      </c>
      <c r="H4" s="73">
        <v>44.755000000000003</v>
      </c>
      <c r="I4" s="74" t="s">
        <v>108</v>
      </c>
      <c r="J4" s="72" t="s">
        <v>14</v>
      </c>
      <c r="K4" s="76" t="s">
        <v>216</v>
      </c>
      <c r="L4" s="76" t="s">
        <v>216</v>
      </c>
      <c r="M4" s="76" t="s">
        <v>216</v>
      </c>
      <c r="N4" s="113"/>
      <c r="O4" s="180" t="s">
        <v>144</v>
      </c>
      <c r="P4" s="72" t="s">
        <v>146</v>
      </c>
      <c r="Q4" s="121" t="s">
        <v>147</v>
      </c>
      <c r="R4" s="72">
        <v>14.3</v>
      </c>
      <c r="S4" s="73">
        <v>0.53600000000000003</v>
      </c>
      <c r="T4" s="72">
        <v>13.3</v>
      </c>
      <c r="U4" s="72">
        <v>15.4</v>
      </c>
    </row>
    <row r="5" spans="2:21" ht="13" customHeight="1" x14ac:dyDescent="0.2">
      <c r="B5" s="180"/>
      <c r="C5" s="72" t="s">
        <v>145</v>
      </c>
      <c r="D5" s="73">
        <v>-1.3357000000000001E-2</v>
      </c>
      <c r="E5" s="73">
        <v>2.702E-3</v>
      </c>
      <c r="F5" s="73">
        <v>0.98673180000000005</v>
      </c>
      <c r="G5" s="72" t="s">
        <v>328</v>
      </c>
      <c r="H5" s="73">
        <v>-4.9429999999999996</v>
      </c>
      <c r="I5" s="74" t="s">
        <v>108</v>
      </c>
      <c r="J5" s="105" t="s">
        <v>14</v>
      </c>
      <c r="K5" s="74">
        <v>24.436599999999999</v>
      </c>
      <c r="L5" s="72" t="s">
        <v>160</v>
      </c>
      <c r="M5" s="74" t="s">
        <v>108</v>
      </c>
      <c r="O5" s="180"/>
      <c r="P5" s="72" t="s">
        <v>148</v>
      </c>
      <c r="Q5" s="72" t="s">
        <v>149</v>
      </c>
      <c r="R5" s="72">
        <v>14.3</v>
      </c>
      <c r="S5" s="73">
        <v>0.53600000000000003</v>
      </c>
      <c r="T5" s="72">
        <v>13.3</v>
      </c>
      <c r="U5" s="72">
        <v>15.4</v>
      </c>
    </row>
    <row r="6" spans="2:21" ht="13" customHeight="1" x14ac:dyDescent="0.2">
      <c r="B6" s="180"/>
      <c r="C6" s="72" t="s">
        <v>150</v>
      </c>
      <c r="D6" s="73">
        <v>-2.0473999999999999E-2</v>
      </c>
      <c r="E6" s="73">
        <v>5.9160000000000003E-3</v>
      </c>
      <c r="F6" s="73">
        <v>0.97973449999999995</v>
      </c>
      <c r="G6" s="72" t="s">
        <v>329</v>
      </c>
      <c r="H6" s="73">
        <v>-3.4609999999999999</v>
      </c>
      <c r="I6" s="74" t="s">
        <v>108</v>
      </c>
      <c r="J6" s="105" t="s">
        <v>14</v>
      </c>
      <c r="K6" s="74">
        <v>11.976599999999999</v>
      </c>
      <c r="L6" s="72" t="s">
        <v>160</v>
      </c>
      <c r="M6" s="74" t="s">
        <v>108</v>
      </c>
      <c r="O6" s="180"/>
      <c r="P6" s="72" t="s">
        <v>150</v>
      </c>
      <c r="Q6" s="121" t="s">
        <v>151</v>
      </c>
      <c r="R6" s="72">
        <v>14.3</v>
      </c>
      <c r="S6" s="73">
        <v>0.53600000000000003</v>
      </c>
      <c r="T6" s="72">
        <v>13.3</v>
      </c>
      <c r="U6" s="72">
        <v>15.4</v>
      </c>
    </row>
    <row r="7" spans="2:21" ht="13" customHeight="1" x14ac:dyDescent="0.2">
      <c r="B7" s="72"/>
      <c r="C7" s="72" t="s">
        <v>152</v>
      </c>
      <c r="D7" s="73">
        <v>9.8720000000000006E-3</v>
      </c>
      <c r="E7" s="73">
        <v>4.1200000000000004E-3</v>
      </c>
      <c r="F7" s="73">
        <v>1.0099205</v>
      </c>
      <c r="G7" s="72" t="s">
        <v>330</v>
      </c>
      <c r="H7" s="73">
        <v>2.3959999999999999</v>
      </c>
      <c r="I7" s="74">
        <v>1.6579E-2</v>
      </c>
      <c r="J7" s="105" t="s">
        <v>16</v>
      </c>
      <c r="K7" s="74">
        <v>5.7404000000000002</v>
      </c>
      <c r="L7" s="72" t="s">
        <v>160</v>
      </c>
      <c r="M7" s="74">
        <v>1.6578599999999999E-2</v>
      </c>
      <c r="O7" s="72"/>
      <c r="P7" s="72" t="s">
        <v>152</v>
      </c>
      <c r="Q7" s="121" t="s">
        <v>153</v>
      </c>
      <c r="R7" s="72">
        <v>14.3</v>
      </c>
      <c r="S7" s="73">
        <v>0.53600000000000003</v>
      </c>
      <c r="T7" s="72">
        <v>13.3</v>
      </c>
      <c r="U7" s="72">
        <v>15.4</v>
      </c>
    </row>
    <row r="8" spans="2:21" ht="13" customHeight="1" x14ac:dyDescent="0.2">
      <c r="B8" s="72"/>
      <c r="C8" s="72" t="s">
        <v>111</v>
      </c>
      <c r="D8" s="73">
        <v>0.225858</v>
      </c>
      <c r="E8" s="73">
        <v>3.4196999999999998E-2</v>
      </c>
      <c r="F8" s="73">
        <v>1.253398</v>
      </c>
      <c r="G8" s="72" t="s">
        <v>331</v>
      </c>
      <c r="H8" s="73">
        <v>6.6050000000000004</v>
      </c>
      <c r="I8" s="74" t="s">
        <v>108</v>
      </c>
      <c r="J8" s="72" t="s">
        <v>14</v>
      </c>
      <c r="K8" s="74">
        <v>43.621499999999997</v>
      </c>
      <c r="L8" s="72" t="s">
        <v>160</v>
      </c>
      <c r="M8" s="74" t="s">
        <v>108</v>
      </c>
      <c r="O8" s="72"/>
      <c r="P8" s="72" t="s">
        <v>111</v>
      </c>
      <c r="Q8" s="72" t="s">
        <v>154</v>
      </c>
      <c r="R8" s="72">
        <v>12.8</v>
      </c>
      <c r="S8" s="73">
        <v>0.54</v>
      </c>
      <c r="T8" s="72">
        <v>11.8</v>
      </c>
      <c r="U8" s="72">
        <v>13.9</v>
      </c>
    </row>
    <row r="9" spans="2:21" ht="13" customHeight="1" x14ac:dyDescent="0.2">
      <c r="B9" s="72"/>
      <c r="C9" s="76" t="s">
        <v>166</v>
      </c>
      <c r="D9" s="73">
        <v>-6.4140000000000004E-3</v>
      </c>
      <c r="E9" s="73">
        <v>4.3667999999999998E-2</v>
      </c>
      <c r="F9" s="73">
        <v>0.99360630000000005</v>
      </c>
      <c r="G9" s="72" t="s">
        <v>332</v>
      </c>
      <c r="H9" s="73">
        <v>-0.14699999999999999</v>
      </c>
      <c r="I9" s="74">
        <v>0.88322299999999998</v>
      </c>
      <c r="J9" s="105"/>
      <c r="K9" s="74">
        <v>9.7492000000000001</v>
      </c>
      <c r="L9" s="72" t="s">
        <v>333</v>
      </c>
      <c r="M9" s="74">
        <v>2.0822500000000001E-2</v>
      </c>
      <c r="O9" s="72"/>
      <c r="P9" s="72"/>
      <c r="Q9" s="72" t="s">
        <v>155</v>
      </c>
      <c r="R9" s="72">
        <v>16</v>
      </c>
      <c r="S9" s="73">
        <v>0.66600000000000004</v>
      </c>
      <c r="T9" s="72">
        <v>14.8</v>
      </c>
      <c r="U9" s="72">
        <v>17.399999999999999</v>
      </c>
    </row>
    <row r="10" spans="2:21" ht="13" customHeight="1" x14ac:dyDescent="0.2">
      <c r="B10" s="72"/>
      <c r="C10" s="76" t="s">
        <v>167</v>
      </c>
      <c r="D10" s="73">
        <v>-0.134828</v>
      </c>
      <c r="E10" s="73">
        <v>4.8224999999999997E-2</v>
      </c>
      <c r="F10" s="73">
        <v>0.87386640000000004</v>
      </c>
      <c r="G10" s="72" t="s">
        <v>334</v>
      </c>
      <c r="H10" s="73">
        <v>-2.7959999999999998</v>
      </c>
      <c r="I10" s="74">
        <v>5.1770000000000002E-3</v>
      </c>
      <c r="J10" s="105" t="s">
        <v>17</v>
      </c>
      <c r="K10" s="74">
        <v>9.7492000000000001</v>
      </c>
      <c r="L10" s="72" t="s">
        <v>333</v>
      </c>
      <c r="M10" s="74">
        <v>2.0822500000000001E-2</v>
      </c>
      <c r="O10" s="72"/>
      <c r="P10" s="72" t="s">
        <v>115</v>
      </c>
      <c r="Q10" s="72" t="s">
        <v>122</v>
      </c>
      <c r="R10" s="72">
        <v>14.9</v>
      </c>
      <c r="S10" s="73">
        <v>0.69</v>
      </c>
      <c r="T10" s="72">
        <v>13.6</v>
      </c>
      <c r="U10" s="72">
        <v>16.3</v>
      </c>
    </row>
    <row r="11" spans="2:21" ht="13" customHeight="1" x14ac:dyDescent="0.2">
      <c r="B11" s="72"/>
      <c r="C11" s="76" t="s">
        <v>168</v>
      </c>
      <c r="D11" s="73">
        <v>-1.1129E-2</v>
      </c>
      <c r="E11" s="73">
        <v>4.3452999999999999E-2</v>
      </c>
      <c r="F11" s="73">
        <v>0.98893319999999996</v>
      </c>
      <c r="G11" s="72" t="s">
        <v>332</v>
      </c>
      <c r="H11" s="73">
        <v>-0.25600000000000001</v>
      </c>
      <c r="I11" s="74">
        <v>0.79786900000000005</v>
      </c>
      <c r="J11" s="105"/>
      <c r="K11" s="74">
        <v>9.7492000000000001</v>
      </c>
      <c r="L11" s="72" t="s">
        <v>333</v>
      </c>
      <c r="M11" s="74">
        <v>2.0822500000000001E-2</v>
      </c>
      <c r="O11" s="72"/>
      <c r="P11" s="72"/>
      <c r="Q11" s="72" t="s">
        <v>123</v>
      </c>
      <c r="R11" s="72">
        <v>14.8</v>
      </c>
      <c r="S11" s="73">
        <v>0.69599999999999995</v>
      </c>
      <c r="T11" s="72">
        <v>13.5</v>
      </c>
      <c r="U11" s="72">
        <v>16.2</v>
      </c>
    </row>
    <row r="12" spans="2:21" ht="13" customHeight="1" x14ac:dyDescent="0.2">
      <c r="B12" s="103" t="s">
        <v>156</v>
      </c>
      <c r="C12" s="103" t="s">
        <v>137</v>
      </c>
      <c r="D12" s="104">
        <v>1.8827929999999999</v>
      </c>
      <c r="E12" s="104">
        <v>0.14671899999999999</v>
      </c>
      <c r="F12" s="104">
        <v>6.5718315</v>
      </c>
      <c r="G12" s="104" t="s">
        <v>335</v>
      </c>
      <c r="H12" s="104">
        <v>12.833</v>
      </c>
      <c r="I12" s="111" t="s">
        <v>108</v>
      </c>
      <c r="J12" s="103" t="s">
        <v>14</v>
      </c>
      <c r="K12" s="110" t="s">
        <v>216</v>
      </c>
      <c r="L12" s="110" t="s">
        <v>216</v>
      </c>
      <c r="M12" s="110" t="s">
        <v>216</v>
      </c>
      <c r="O12" s="72"/>
      <c r="P12" s="72"/>
      <c r="Q12" s="72" t="s">
        <v>124</v>
      </c>
      <c r="R12" s="72">
        <v>13</v>
      </c>
      <c r="S12" s="73">
        <v>0.64400000000000002</v>
      </c>
      <c r="T12" s="72">
        <v>11.8</v>
      </c>
      <c r="U12" s="72">
        <v>14.3</v>
      </c>
    </row>
    <row r="13" spans="2:21" ht="13" customHeight="1" x14ac:dyDescent="0.2">
      <c r="B13" s="72"/>
      <c r="C13" s="72" t="s">
        <v>145</v>
      </c>
      <c r="D13" s="73">
        <v>-1.2218E-2</v>
      </c>
      <c r="E13" s="73">
        <v>4.3280000000000002E-3</v>
      </c>
      <c r="F13" s="73">
        <v>0.98785630000000002</v>
      </c>
      <c r="G13" s="73" t="s">
        <v>336</v>
      </c>
      <c r="H13" s="73">
        <v>-2.823</v>
      </c>
      <c r="I13" s="74">
        <v>4.7600000000000003E-3</v>
      </c>
      <c r="J13" s="72" t="s">
        <v>17</v>
      </c>
      <c r="K13" s="74">
        <v>7.9694000000000003</v>
      </c>
      <c r="L13" s="72" t="s">
        <v>203</v>
      </c>
      <c r="M13" s="74">
        <v>4.7580000000000001E-3</v>
      </c>
      <c r="O13" s="72"/>
      <c r="P13" s="72"/>
      <c r="Q13" s="72" t="s">
        <v>126</v>
      </c>
      <c r="R13" s="72">
        <v>14.7</v>
      </c>
      <c r="S13" s="73">
        <v>0.69899999999999995</v>
      </c>
      <c r="T13" s="72">
        <v>13.4</v>
      </c>
      <c r="U13" s="72">
        <v>16.100000000000001</v>
      </c>
    </row>
    <row r="14" spans="2:21" ht="13" customHeight="1" x14ac:dyDescent="0.2">
      <c r="B14" s="72"/>
      <c r="C14" s="72" t="s">
        <v>173</v>
      </c>
      <c r="D14" s="73">
        <v>9.7490000000000007E-3</v>
      </c>
      <c r="E14" s="73">
        <v>4.8529999999999997E-3</v>
      </c>
      <c r="F14" s="73">
        <v>1.0097963999999999</v>
      </c>
      <c r="G14" s="73" t="s">
        <v>330</v>
      </c>
      <c r="H14" s="73">
        <v>2.0089999999999999</v>
      </c>
      <c r="I14" s="74">
        <v>4.4549999999999999E-2</v>
      </c>
      <c r="J14" s="72" t="s">
        <v>16</v>
      </c>
      <c r="K14" s="74">
        <v>4.0354999999999999</v>
      </c>
      <c r="L14" s="72" t="s">
        <v>203</v>
      </c>
      <c r="M14" s="74">
        <v>4.4551E-2</v>
      </c>
      <c r="O14" s="103" t="s">
        <v>156</v>
      </c>
      <c r="P14" s="103" t="s">
        <v>146</v>
      </c>
      <c r="Q14" s="126" t="s">
        <v>147</v>
      </c>
      <c r="R14" s="103">
        <v>5.65</v>
      </c>
      <c r="S14" s="103">
        <v>0.28000000000000003</v>
      </c>
      <c r="T14" s="103">
        <v>5.13</v>
      </c>
      <c r="U14" s="103">
        <v>6.22</v>
      </c>
    </row>
    <row r="15" spans="2:21" ht="13" customHeight="1" x14ac:dyDescent="0.2">
      <c r="B15" s="72"/>
      <c r="C15" s="76" t="s">
        <v>166</v>
      </c>
      <c r="D15" s="73">
        <v>0.11633300000000001</v>
      </c>
      <c r="E15" s="73">
        <v>9.4704999999999998E-2</v>
      </c>
      <c r="F15" s="73">
        <v>1.1233704</v>
      </c>
      <c r="G15" s="73" t="s">
        <v>337</v>
      </c>
      <c r="H15" s="73">
        <v>1.228</v>
      </c>
      <c r="I15" s="74">
        <v>0.21929999999999999</v>
      </c>
      <c r="J15" s="72"/>
      <c r="K15" s="74">
        <v>187.27549999999999</v>
      </c>
      <c r="L15" s="72" t="s">
        <v>204</v>
      </c>
      <c r="M15" s="74" t="s">
        <v>108</v>
      </c>
      <c r="O15" s="72"/>
      <c r="P15" s="72" t="s">
        <v>173</v>
      </c>
      <c r="Q15" s="72" t="s">
        <v>174</v>
      </c>
      <c r="R15" s="72">
        <v>5.65</v>
      </c>
      <c r="S15" s="72">
        <v>0.28000000000000003</v>
      </c>
      <c r="T15" s="72">
        <v>5.13</v>
      </c>
      <c r="U15" s="72">
        <v>6.22</v>
      </c>
    </row>
    <row r="16" spans="2:21" ht="13" customHeight="1" x14ac:dyDescent="0.2">
      <c r="B16" s="72"/>
      <c r="C16" s="76" t="s">
        <v>167</v>
      </c>
      <c r="D16" s="73">
        <v>0.28141500000000003</v>
      </c>
      <c r="E16" s="73">
        <v>9.9791000000000005E-2</v>
      </c>
      <c r="F16" s="73">
        <v>1.3250035</v>
      </c>
      <c r="G16" s="73" t="s">
        <v>338</v>
      </c>
      <c r="H16" s="73">
        <v>2.82</v>
      </c>
      <c r="I16" s="74">
        <v>4.7999999999999996E-3</v>
      </c>
      <c r="J16" s="72" t="s">
        <v>17</v>
      </c>
      <c r="K16" s="74">
        <v>187.27549999999999</v>
      </c>
      <c r="L16" s="72" t="s">
        <v>204</v>
      </c>
      <c r="M16" s="74" t="s">
        <v>108</v>
      </c>
      <c r="O16" s="72"/>
      <c r="P16" s="72" t="s">
        <v>115</v>
      </c>
      <c r="Q16" s="72" t="s">
        <v>122</v>
      </c>
      <c r="R16" s="72">
        <v>7.14</v>
      </c>
      <c r="S16" s="72">
        <v>0.53700000000000003</v>
      </c>
      <c r="T16" s="72">
        <v>6.16</v>
      </c>
      <c r="U16" s="72">
        <v>8.27</v>
      </c>
    </row>
    <row r="17" spans="2:21" ht="13" customHeight="1" x14ac:dyDescent="0.2">
      <c r="B17" s="99"/>
      <c r="C17" s="97" t="s">
        <v>168</v>
      </c>
      <c r="D17" s="98">
        <v>-1.3332189999999999</v>
      </c>
      <c r="E17" s="98">
        <v>0.121349</v>
      </c>
      <c r="F17" s="98">
        <v>0.2636271</v>
      </c>
      <c r="G17" s="98" t="s">
        <v>339</v>
      </c>
      <c r="H17" s="98">
        <v>-10.987</v>
      </c>
      <c r="I17" s="100" t="s">
        <v>108</v>
      </c>
      <c r="J17" s="99" t="s">
        <v>14</v>
      </c>
      <c r="K17" s="100">
        <v>187.27549999999999</v>
      </c>
      <c r="L17" s="99" t="s">
        <v>204</v>
      </c>
      <c r="M17" s="100" t="s">
        <v>108</v>
      </c>
      <c r="O17" s="72"/>
      <c r="P17" s="72"/>
      <c r="Q17" s="72" t="s">
        <v>123</v>
      </c>
      <c r="R17" s="72">
        <v>8.02</v>
      </c>
      <c r="S17" s="72">
        <v>0.59199999999999997</v>
      </c>
      <c r="T17" s="72">
        <v>6.94</v>
      </c>
      <c r="U17" s="72">
        <v>9.27</v>
      </c>
    </row>
    <row r="18" spans="2:21" ht="13" customHeight="1" x14ac:dyDescent="0.2">
      <c r="B18" s="180" t="s">
        <v>157</v>
      </c>
      <c r="C18" s="72" t="s">
        <v>137</v>
      </c>
      <c r="D18" s="73">
        <v>2.0969069999999999</v>
      </c>
      <c r="E18" s="73">
        <v>7.5086E-2</v>
      </c>
      <c r="F18" s="73">
        <v>8.1409482000000004</v>
      </c>
      <c r="G18" s="73" t="s">
        <v>340</v>
      </c>
      <c r="H18" s="73">
        <v>27.927</v>
      </c>
      <c r="I18" s="74" t="s">
        <v>108</v>
      </c>
      <c r="J18" s="76" t="s">
        <v>14</v>
      </c>
      <c r="K18" s="76" t="s">
        <v>216</v>
      </c>
      <c r="L18" s="76" t="s">
        <v>216</v>
      </c>
      <c r="M18" s="76" t="s">
        <v>216</v>
      </c>
      <c r="O18" s="72"/>
      <c r="P18" s="72"/>
      <c r="Q18" s="72" t="s">
        <v>124</v>
      </c>
      <c r="R18" s="72">
        <v>9.4600000000000009</v>
      </c>
      <c r="S18" s="72">
        <v>0.71299999999999997</v>
      </c>
      <c r="T18" s="72">
        <v>8.16</v>
      </c>
      <c r="U18" s="72">
        <v>10.96</v>
      </c>
    </row>
    <row r="19" spans="2:21" ht="13" customHeight="1" x14ac:dyDescent="0.2">
      <c r="B19" s="180"/>
      <c r="C19" s="72" t="s">
        <v>145</v>
      </c>
      <c r="D19" s="73">
        <v>-2.1079000000000001E-2</v>
      </c>
      <c r="E19" s="73">
        <v>3.6050000000000001E-3</v>
      </c>
      <c r="F19" s="73">
        <v>0.97914120000000004</v>
      </c>
      <c r="G19" s="73" t="s">
        <v>329</v>
      </c>
      <c r="H19" s="73">
        <v>-5.8470000000000004</v>
      </c>
      <c r="I19" s="74" t="s">
        <v>108</v>
      </c>
      <c r="J19" s="105" t="s">
        <v>14</v>
      </c>
      <c r="K19" s="74">
        <v>34.181899999999999</v>
      </c>
      <c r="L19" s="96" t="s">
        <v>341</v>
      </c>
      <c r="M19" s="74" t="s">
        <v>108</v>
      </c>
      <c r="O19" s="99"/>
      <c r="P19" s="99"/>
      <c r="Q19" s="99" t="s">
        <v>126</v>
      </c>
      <c r="R19" s="99">
        <v>1.88</v>
      </c>
      <c r="S19" s="99">
        <v>0.2</v>
      </c>
      <c r="T19" s="99">
        <v>1.53</v>
      </c>
      <c r="U19" s="99">
        <v>2.3199999999999998</v>
      </c>
    </row>
    <row r="20" spans="2:21" ht="13" customHeight="1" x14ac:dyDescent="0.2">
      <c r="B20" s="180"/>
      <c r="C20" s="72" t="s">
        <v>150</v>
      </c>
      <c r="D20" s="73">
        <v>-2.7997000000000001E-2</v>
      </c>
      <c r="E20" s="73">
        <v>8.6969999999999999E-3</v>
      </c>
      <c r="F20" s="73">
        <v>0.97239169999999997</v>
      </c>
      <c r="G20" s="73" t="s">
        <v>342</v>
      </c>
      <c r="H20" s="73">
        <v>-3.2189999999999999</v>
      </c>
      <c r="I20" s="74">
        <v>6.3400000000000001E-4</v>
      </c>
      <c r="J20" s="105" t="s">
        <v>17</v>
      </c>
      <c r="K20" s="74">
        <v>10.361599999999999</v>
      </c>
      <c r="L20" s="96" t="s">
        <v>341</v>
      </c>
      <c r="M20" s="74">
        <v>1E-3</v>
      </c>
      <c r="O20" s="180" t="s">
        <v>157</v>
      </c>
      <c r="P20" s="72" t="s">
        <v>146</v>
      </c>
      <c r="Q20" s="121" t="s">
        <v>147</v>
      </c>
      <c r="R20" s="72">
        <v>6.71</v>
      </c>
      <c r="S20" s="72">
        <v>0.35</v>
      </c>
      <c r="T20" s="72">
        <v>6.06</v>
      </c>
      <c r="U20" s="72">
        <v>7.42</v>
      </c>
    </row>
    <row r="21" spans="2:21" ht="13" customHeight="1" x14ac:dyDescent="0.2">
      <c r="B21" s="114"/>
      <c r="C21" s="72" t="s">
        <v>158</v>
      </c>
      <c r="D21" s="73">
        <v>-1.5762999999999999E-2</v>
      </c>
      <c r="E21" s="73">
        <v>8.5380000000000005E-3</v>
      </c>
      <c r="F21" s="73">
        <v>0.98436060000000003</v>
      </c>
      <c r="G21" s="73" t="s">
        <v>343</v>
      </c>
      <c r="H21" s="73">
        <v>-1.8460000000000001</v>
      </c>
      <c r="I21" s="74">
        <v>6.4860000000000001E-2</v>
      </c>
      <c r="J21" s="105" t="s">
        <v>130</v>
      </c>
      <c r="K21" s="74">
        <v>3.4085000000000001</v>
      </c>
      <c r="L21" s="96" t="s">
        <v>341</v>
      </c>
      <c r="M21" s="74">
        <v>6.4860000000000001E-2</v>
      </c>
      <c r="O21" s="180"/>
      <c r="P21" s="72" t="s">
        <v>150</v>
      </c>
      <c r="Q21" s="121" t="s">
        <v>151</v>
      </c>
      <c r="R21" s="72">
        <v>6.71</v>
      </c>
      <c r="S21" s="72">
        <v>0.35</v>
      </c>
      <c r="T21" s="72">
        <v>6.06</v>
      </c>
      <c r="U21" s="72">
        <v>7.42</v>
      </c>
    </row>
    <row r="22" spans="2:21" ht="13" customHeight="1" x14ac:dyDescent="0.2">
      <c r="B22" s="76"/>
      <c r="C22" s="72" t="s">
        <v>111</v>
      </c>
      <c r="D22" s="73">
        <v>0.24085899999999999</v>
      </c>
      <c r="E22" s="73">
        <v>5.0868999999999998E-2</v>
      </c>
      <c r="F22" s="73">
        <v>1.2723412000000001</v>
      </c>
      <c r="G22" s="73" t="s">
        <v>344</v>
      </c>
      <c r="H22" s="73">
        <v>4.7350000000000003</v>
      </c>
      <c r="I22" s="74" t="s">
        <v>108</v>
      </c>
      <c r="J22" s="72" t="s">
        <v>14</v>
      </c>
      <c r="K22" s="74">
        <v>22.4194</v>
      </c>
      <c r="L22" s="96" t="s">
        <v>341</v>
      </c>
      <c r="M22" s="74" t="s">
        <v>108</v>
      </c>
      <c r="O22" s="180"/>
      <c r="P22" s="72" t="s">
        <v>172</v>
      </c>
      <c r="Q22" s="121" t="s">
        <v>161</v>
      </c>
      <c r="R22" s="72">
        <v>6.71</v>
      </c>
      <c r="S22" s="72">
        <v>0.35</v>
      </c>
      <c r="T22" s="72">
        <v>6.06</v>
      </c>
      <c r="U22" s="72">
        <v>7.42</v>
      </c>
    </row>
    <row r="23" spans="2:21" ht="13" customHeight="1" x14ac:dyDescent="0.2">
      <c r="B23" s="179" t="s">
        <v>159</v>
      </c>
      <c r="C23" s="110" t="s">
        <v>137</v>
      </c>
      <c r="D23" s="104">
        <v>3.320767</v>
      </c>
      <c r="E23" s="104">
        <v>6.7694000000000004E-2</v>
      </c>
      <c r="F23" s="104">
        <v>27.681586599999999</v>
      </c>
      <c r="G23" s="104" t="s">
        <v>345</v>
      </c>
      <c r="H23" s="104">
        <v>49.055999999999997</v>
      </c>
      <c r="I23" s="111" t="s">
        <v>108</v>
      </c>
      <c r="J23" s="115" t="s">
        <v>14</v>
      </c>
      <c r="K23" s="110" t="s">
        <v>216</v>
      </c>
      <c r="L23" s="110" t="s">
        <v>216</v>
      </c>
      <c r="M23" s="110" t="s">
        <v>216</v>
      </c>
      <c r="O23" s="180"/>
      <c r="P23" s="72" t="s">
        <v>111</v>
      </c>
      <c r="Q23" s="72" t="s">
        <v>154</v>
      </c>
      <c r="R23" s="72">
        <v>5.95</v>
      </c>
      <c r="S23" s="72">
        <v>0.35</v>
      </c>
      <c r="T23" s="73">
        <v>5.3</v>
      </c>
      <c r="U23" s="72">
        <v>6.67</v>
      </c>
    </row>
    <row r="24" spans="2:21" ht="13" customHeight="1" x14ac:dyDescent="0.2">
      <c r="B24" s="180"/>
      <c r="C24" s="76" t="s">
        <v>145</v>
      </c>
      <c r="D24" s="73">
        <v>-2.1895000000000001E-2</v>
      </c>
      <c r="E24" s="73">
        <v>2.3210000000000001E-3</v>
      </c>
      <c r="F24" s="73">
        <v>0.97834330000000003</v>
      </c>
      <c r="G24" s="73" t="s">
        <v>346</v>
      </c>
      <c r="H24" s="73">
        <v>-9.4320000000000004</v>
      </c>
      <c r="I24" s="74" t="s">
        <v>108</v>
      </c>
      <c r="J24" s="105" t="s">
        <v>14</v>
      </c>
      <c r="K24" s="73">
        <v>88.958200000000005</v>
      </c>
      <c r="L24" s="72" t="s">
        <v>160</v>
      </c>
      <c r="M24" s="74" t="s">
        <v>108</v>
      </c>
      <c r="O24" s="72"/>
      <c r="P24" s="72"/>
      <c r="Q24" s="72" t="s">
        <v>155</v>
      </c>
      <c r="R24" s="72">
        <v>7.57</v>
      </c>
      <c r="S24" s="72">
        <v>0.43</v>
      </c>
      <c r="T24" s="72">
        <v>6.77</v>
      </c>
      <c r="U24" s="72">
        <v>8.4600000000000009</v>
      </c>
    </row>
    <row r="25" spans="2:21" ht="13" customHeight="1" x14ac:dyDescent="0.2">
      <c r="B25" s="180"/>
      <c r="C25" s="76" t="s">
        <v>150</v>
      </c>
      <c r="D25" s="73">
        <v>-5.1638999999999997E-2</v>
      </c>
      <c r="E25" s="73">
        <v>6.0309999999999999E-3</v>
      </c>
      <c r="F25" s="73">
        <v>0.9496713</v>
      </c>
      <c r="G25" s="73" t="s">
        <v>347</v>
      </c>
      <c r="H25" s="73">
        <v>-8.5619999999999994</v>
      </c>
      <c r="I25" s="74" t="s">
        <v>108</v>
      </c>
      <c r="J25" s="105" t="s">
        <v>14</v>
      </c>
      <c r="K25" s="73">
        <v>73.304500000000004</v>
      </c>
      <c r="L25" s="72" t="s">
        <v>160</v>
      </c>
      <c r="M25" s="74" t="s">
        <v>108</v>
      </c>
      <c r="O25" s="179" t="s">
        <v>159</v>
      </c>
      <c r="P25" s="103" t="s">
        <v>146</v>
      </c>
      <c r="Q25" s="126" t="s">
        <v>147</v>
      </c>
      <c r="R25" s="103">
        <v>19.899999999999999</v>
      </c>
      <c r="S25" s="104">
        <v>0.94599999999999995</v>
      </c>
      <c r="T25" s="103">
        <v>18.100000000000001</v>
      </c>
      <c r="U25" s="103">
        <v>21.8</v>
      </c>
    </row>
    <row r="26" spans="2:21" ht="13" customHeight="1" x14ac:dyDescent="0.2">
      <c r="B26" s="114"/>
      <c r="C26" s="76" t="s">
        <v>158</v>
      </c>
      <c r="D26" s="73">
        <v>-4.7716000000000001E-2</v>
      </c>
      <c r="E26" s="73">
        <v>6.2440000000000004E-3</v>
      </c>
      <c r="F26" s="73">
        <v>0.95340480000000005</v>
      </c>
      <c r="G26" s="73" t="s">
        <v>348</v>
      </c>
      <c r="H26" s="73">
        <v>-7.6420000000000003</v>
      </c>
      <c r="I26" s="74" t="s">
        <v>108</v>
      </c>
      <c r="J26" s="72" t="s">
        <v>14</v>
      </c>
      <c r="K26" s="73">
        <v>58.393700000000003</v>
      </c>
      <c r="L26" s="72" t="s">
        <v>160</v>
      </c>
      <c r="M26" s="74" t="s">
        <v>108</v>
      </c>
      <c r="O26" s="180"/>
      <c r="P26" s="72" t="s">
        <v>150</v>
      </c>
      <c r="Q26" s="121" t="s">
        <v>151</v>
      </c>
      <c r="R26" s="72">
        <v>19.899999999999999</v>
      </c>
      <c r="S26" s="73">
        <v>0.94599999999999995</v>
      </c>
      <c r="T26" s="72">
        <v>18.100000000000001</v>
      </c>
      <c r="U26" s="72">
        <v>21.8</v>
      </c>
    </row>
    <row r="27" spans="2:21" ht="13" customHeight="1" x14ac:dyDescent="0.2">
      <c r="B27" s="76"/>
      <c r="C27" s="76" t="s">
        <v>152</v>
      </c>
      <c r="D27" s="73">
        <v>-1.3246000000000001E-2</v>
      </c>
      <c r="E27" s="73">
        <v>4.2360000000000002E-3</v>
      </c>
      <c r="F27" s="73">
        <v>0.98684170000000004</v>
      </c>
      <c r="G27" s="73" t="s">
        <v>336</v>
      </c>
      <c r="H27" s="73">
        <v>-3.1269999999999998</v>
      </c>
      <c r="I27" s="74">
        <v>1.7669999999999999E-3</v>
      </c>
      <c r="J27" s="72" t="s">
        <v>17</v>
      </c>
      <c r="K27" s="73">
        <v>9.7772000000000006</v>
      </c>
      <c r="L27" s="72" t="s">
        <v>160</v>
      </c>
      <c r="M27" s="74">
        <v>1.7669999999999999E-3</v>
      </c>
      <c r="O27" s="180"/>
      <c r="P27" s="72" t="s">
        <v>172</v>
      </c>
      <c r="Q27" s="121" t="s">
        <v>161</v>
      </c>
      <c r="R27" s="72">
        <v>19.899999999999999</v>
      </c>
      <c r="S27" s="73">
        <v>0.94599999999999995</v>
      </c>
      <c r="T27" s="72">
        <v>18.100000000000001</v>
      </c>
      <c r="U27" s="72">
        <v>21.8</v>
      </c>
    </row>
    <row r="28" spans="2:21" ht="13" customHeight="1" x14ac:dyDescent="0.2">
      <c r="B28" s="76"/>
      <c r="C28" s="76" t="s">
        <v>111</v>
      </c>
      <c r="D28" s="73">
        <v>6.8869E-2</v>
      </c>
      <c r="E28" s="73">
        <v>3.3637E-2</v>
      </c>
      <c r="F28" s="73">
        <v>1.0712963</v>
      </c>
      <c r="G28" s="73" t="s">
        <v>349</v>
      </c>
      <c r="H28" s="73">
        <v>2.0470000000000002</v>
      </c>
      <c r="I28" s="74">
        <v>4.0614999999999998E-2</v>
      </c>
      <c r="J28" s="105" t="s">
        <v>16</v>
      </c>
      <c r="K28" s="73">
        <v>4.1920000000000002</v>
      </c>
      <c r="L28" s="72" t="s">
        <v>160</v>
      </c>
      <c r="M28" s="74">
        <v>4.0614999999999998E-2</v>
      </c>
      <c r="O28" s="180"/>
      <c r="P28" s="72" t="s">
        <v>152</v>
      </c>
      <c r="Q28" s="121" t="s">
        <v>153</v>
      </c>
      <c r="R28" s="72">
        <v>19.899999999999999</v>
      </c>
      <c r="S28" s="73">
        <v>0.94599999999999995</v>
      </c>
      <c r="T28" s="72">
        <v>18.100000000000001</v>
      </c>
      <c r="U28" s="72">
        <v>21.8</v>
      </c>
    </row>
    <row r="29" spans="2:21" ht="13" customHeight="1" x14ac:dyDescent="0.2">
      <c r="B29" s="76"/>
      <c r="C29" s="76" t="s">
        <v>169</v>
      </c>
      <c r="D29" s="73">
        <v>0.245145</v>
      </c>
      <c r="E29" s="73">
        <v>7.4123999999999995E-2</v>
      </c>
      <c r="F29" s="73">
        <v>1.2778061000000001</v>
      </c>
      <c r="G29" s="73" t="s">
        <v>350</v>
      </c>
      <c r="H29" s="73">
        <v>3.3069999999999999</v>
      </c>
      <c r="I29" s="74" t="s">
        <v>108</v>
      </c>
      <c r="J29" s="72" t="s">
        <v>14</v>
      </c>
      <c r="K29" s="73">
        <v>13.6968</v>
      </c>
      <c r="L29" s="72" t="s">
        <v>162</v>
      </c>
      <c r="M29" s="74">
        <v>1.0610000000000001E-3</v>
      </c>
      <c r="O29" s="122"/>
      <c r="P29" s="72" t="s">
        <v>111</v>
      </c>
      <c r="Q29" s="76" t="s">
        <v>154</v>
      </c>
      <c r="R29" s="72">
        <v>19.2</v>
      </c>
      <c r="S29" s="73">
        <v>0.92200000000000004</v>
      </c>
      <c r="T29" s="72">
        <v>17.5</v>
      </c>
      <c r="U29" s="72">
        <v>21.1</v>
      </c>
    </row>
    <row r="30" spans="2:21" ht="13" customHeight="1" x14ac:dyDescent="0.2">
      <c r="B30" s="97"/>
      <c r="C30" s="97" t="s">
        <v>170</v>
      </c>
      <c r="D30" s="98">
        <v>0.20654600000000001</v>
      </c>
      <c r="E30" s="98">
        <v>6.5772999999999998E-2</v>
      </c>
      <c r="F30" s="98">
        <v>1.2294243</v>
      </c>
      <c r="G30" s="98" t="s">
        <v>351</v>
      </c>
      <c r="H30" s="98">
        <v>3.14</v>
      </c>
      <c r="I30" s="100">
        <v>1.688E-3</v>
      </c>
      <c r="J30" s="99" t="s">
        <v>17</v>
      </c>
      <c r="K30" s="98">
        <v>13.6968</v>
      </c>
      <c r="L30" s="99" t="s">
        <v>162</v>
      </c>
      <c r="M30" s="100">
        <v>1.0610000000000001E-3</v>
      </c>
      <c r="O30" s="122"/>
      <c r="P30" s="72"/>
      <c r="Q30" s="76" t="s">
        <v>155</v>
      </c>
      <c r="R30" s="72">
        <v>20.6</v>
      </c>
      <c r="S30" s="73">
        <v>1.0880000000000001</v>
      </c>
      <c r="T30" s="72">
        <v>18.600000000000001</v>
      </c>
      <c r="U30" s="72">
        <v>22.8</v>
      </c>
    </row>
    <row r="31" spans="2:21" ht="13" customHeight="1" x14ac:dyDescent="0.2">
      <c r="O31" s="122"/>
      <c r="P31" s="72" t="s">
        <v>165</v>
      </c>
      <c r="Q31" s="76" t="s">
        <v>110</v>
      </c>
      <c r="R31" s="72">
        <v>17.100000000000001</v>
      </c>
      <c r="S31" s="73">
        <v>1.04</v>
      </c>
      <c r="T31" s="72">
        <v>15.2</v>
      </c>
      <c r="U31" s="72">
        <v>19.3</v>
      </c>
    </row>
    <row r="32" spans="2:21" ht="13" customHeight="1" x14ac:dyDescent="0.2">
      <c r="O32" s="122"/>
      <c r="P32" s="76"/>
      <c r="Q32" s="76" t="s">
        <v>114</v>
      </c>
      <c r="R32" s="72">
        <v>21.9</v>
      </c>
      <c r="S32" s="73">
        <v>1.58</v>
      </c>
      <c r="T32" s="123">
        <v>19</v>
      </c>
      <c r="U32" s="72">
        <v>25.2</v>
      </c>
    </row>
    <row r="33" spans="5:21" ht="13" customHeight="1" x14ac:dyDescent="0.2">
      <c r="O33" s="127"/>
      <c r="P33" s="97"/>
      <c r="Q33" s="97" t="s">
        <v>118</v>
      </c>
      <c r="R33" s="128">
        <v>21</v>
      </c>
      <c r="S33" s="98">
        <v>1.0900000000000001</v>
      </c>
      <c r="T33" s="128">
        <v>19</v>
      </c>
      <c r="U33" s="99">
        <v>23.3</v>
      </c>
    </row>
    <row r="37" spans="5:21" x14ac:dyDescent="0.2">
      <c r="E37" s="116"/>
      <c r="F37" s="116"/>
    </row>
    <row r="38" spans="5:21" x14ac:dyDescent="0.2">
      <c r="F38" s="117"/>
    </row>
    <row r="39" spans="5:21" x14ac:dyDescent="0.2">
      <c r="F39" s="117"/>
      <c r="H39" s="117"/>
    </row>
    <row r="40" spans="5:21" x14ac:dyDescent="0.2">
      <c r="F40" s="117"/>
      <c r="G40" s="117"/>
    </row>
    <row r="41" spans="5:21" x14ac:dyDescent="0.2">
      <c r="F41" s="117"/>
    </row>
    <row r="42" spans="5:21" x14ac:dyDescent="0.2">
      <c r="F42" s="117"/>
    </row>
    <row r="43" spans="5:21" x14ac:dyDescent="0.2">
      <c r="F43" s="117"/>
    </row>
    <row r="44" spans="5:21" x14ac:dyDescent="0.2">
      <c r="F44" s="117"/>
    </row>
    <row r="45" spans="5:21" x14ac:dyDescent="0.2">
      <c r="F45" s="117"/>
    </row>
  </sheetData>
  <mergeCells count="6">
    <mergeCell ref="O4:O6"/>
    <mergeCell ref="B18:B20"/>
    <mergeCell ref="O20:O23"/>
    <mergeCell ref="B23:B25"/>
    <mergeCell ref="O25:O28"/>
    <mergeCell ref="B4:B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1a (Mantel Results)</vt:lpstr>
      <vt:lpstr>1b (T-Test Results)</vt:lpstr>
      <vt:lpstr>1c (SAC results)</vt:lpstr>
      <vt:lpstr>1d (1st GLMMs)</vt:lpstr>
      <vt:lpstr>1e (NMDS + PERMANOVA)</vt:lpstr>
      <vt:lpstr>1f (2nd GLMMs)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Paige</dc:creator>
  <cp:lastModifiedBy>Paige</cp:lastModifiedBy>
  <dcterms:created xsi:type="dcterms:W3CDTF">2025-07-17T13:36:43Z</dcterms:created>
  <dcterms:modified xsi:type="dcterms:W3CDTF">2026-03-18T18:36:55Z</dcterms:modified>
</cp:coreProperties>
</file>