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450" tabRatio="1000"/>
  </bookViews>
  <sheets>
    <sheet name="Munka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/>
  <c r="E19"/>
  <c r="E18"/>
  <c r="E17"/>
  <c r="E16"/>
  <c r="E15"/>
  <c r="D20"/>
  <c r="D19"/>
  <c r="D18"/>
  <c r="D17"/>
  <c r="D16"/>
  <c r="D15"/>
</calcChain>
</file>

<file path=xl/sharedStrings.xml><?xml version="1.0" encoding="utf-8"?>
<sst xmlns="http://schemas.openxmlformats.org/spreadsheetml/2006/main" count="332" uniqueCount="101">
  <si>
    <t>Author</t>
  </si>
  <si>
    <t>Year</t>
  </si>
  <si>
    <t>The number of  all participants</t>
  </si>
  <si>
    <t>The number of dementia cases</t>
  </si>
  <si>
    <t>Type of dementia</t>
  </si>
  <si>
    <t>Follow-up time (SD, year)</t>
  </si>
  <si>
    <t>Predictive value</t>
  </si>
  <si>
    <t>AUC</t>
  </si>
  <si>
    <t>CI min</t>
  </si>
  <si>
    <t>CI max</t>
  </si>
  <si>
    <t>OR</t>
  </si>
  <si>
    <t>HR</t>
  </si>
  <si>
    <t>Anstey</t>
  </si>
  <si>
    <t>all-cause dementia</t>
  </si>
  <si>
    <t>158</t>
  </si>
  <si>
    <t>181</t>
  </si>
  <si>
    <t>277</t>
  </si>
  <si>
    <t>Alzheimer disease</t>
  </si>
  <si>
    <t>Exalto</t>
  </si>
  <si>
    <t>0,734</t>
  </si>
  <si>
    <t>Fayosse</t>
  </si>
  <si>
    <t>2,3</t>
  </si>
  <si>
    <t>2</t>
  </si>
  <si>
    <t>2,1</t>
  </si>
  <si>
    <t>Geethadevi</t>
  </si>
  <si>
    <t>Hua</t>
  </si>
  <si>
    <t>Name of cohort</t>
  </si>
  <si>
    <t>MAP</t>
  </si>
  <si>
    <t>HRS-ADAMS</t>
  </si>
  <si>
    <t>CHS-CS</t>
  </si>
  <si>
    <t>CAIDE</t>
  </si>
  <si>
    <t>KP</t>
  </si>
  <si>
    <t>CVHS</t>
  </si>
  <si>
    <t>KPNC</t>
  </si>
  <si>
    <t>HCS</t>
  </si>
  <si>
    <t>Kivimaki</t>
  </si>
  <si>
    <t>all cause dementia</t>
  </si>
  <si>
    <t>AD</t>
  </si>
  <si>
    <t>vascular dementia</t>
  </si>
  <si>
    <t>frontotemporal dementia</t>
  </si>
  <si>
    <t>parkinson dementia</t>
  </si>
  <si>
    <t>incident dementia</t>
  </si>
  <si>
    <t>all cause dementia (Apoe+)</t>
  </si>
  <si>
    <t>AD (Apoe+)</t>
  </si>
  <si>
    <t>vascular dementia (Apoe+)</t>
  </si>
  <si>
    <t>frontotemporal dementia (Apoe+)</t>
  </si>
  <si>
    <t>parkinson dementia (Apoe+)</t>
  </si>
  <si>
    <t>incident dementia (Apoe+)</t>
  </si>
  <si>
    <t>Kivipleto</t>
  </si>
  <si>
    <t>61</t>
  </si>
  <si>
    <t>all-cause dementia (Apoe+)</t>
  </si>
  <si>
    <t>Licher</t>
  </si>
  <si>
    <t>RS</t>
  </si>
  <si>
    <t>0,54</t>
  </si>
  <si>
    <t>171-696</t>
  </si>
  <si>
    <t>incident dementia-Alzheimer disease</t>
  </si>
  <si>
    <t>Shang</t>
  </si>
  <si>
    <t>0,701</t>
  </si>
  <si>
    <t>0,695</t>
  </si>
  <si>
    <t>0,707</t>
  </si>
  <si>
    <t>Stephan</t>
  </si>
  <si>
    <t>2020</t>
  </si>
  <si>
    <t>Total sample</t>
  </si>
  <si>
    <t>Cuba</t>
  </si>
  <si>
    <t>Dominican Republic</t>
  </si>
  <si>
    <t>Peru</t>
  </si>
  <si>
    <t>Venezuela</t>
  </si>
  <si>
    <t>Mexico</t>
  </si>
  <si>
    <t>China</t>
  </si>
  <si>
    <t>4,3</t>
  </si>
  <si>
    <t>Virta</t>
  </si>
  <si>
    <t>591</t>
  </si>
  <si>
    <t>You</t>
  </si>
  <si>
    <t>2416</t>
  </si>
  <si>
    <t>Alzheimer disease (Appoe+)</t>
  </si>
  <si>
    <t>Zheng</t>
  </si>
  <si>
    <t>UKB</t>
  </si>
  <si>
    <t>TH</t>
  </si>
  <si>
    <t>W II S</t>
  </si>
  <si>
    <t>Puerto rico</t>
  </si>
  <si>
    <t>Hua *</t>
  </si>
  <si>
    <r>
      <t>Huque *</t>
    </r>
    <r>
      <rPr>
        <vertAlign val="superscript"/>
        <sz val="8"/>
        <color theme="1"/>
        <rFont val="Calibri"/>
        <family val="2"/>
        <charset val="238"/>
        <scheme val="minor"/>
      </rPr>
      <t>2</t>
    </r>
  </si>
  <si>
    <r>
      <t>Huque*</t>
    </r>
    <r>
      <rPr>
        <vertAlign val="superscript"/>
        <sz val="7"/>
        <color theme="1"/>
        <rFont val="Calibri"/>
        <family val="2"/>
        <charset val="238"/>
        <scheme val="minor"/>
      </rPr>
      <t>2</t>
    </r>
  </si>
  <si>
    <r>
      <t>Huque*</t>
    </r>
    <r>
      <rPr>
        <vertAlign val="superscript"/>
        <sz val="7"/>
        <color theme="1"/>
        <rFont val="Calibri"/>
        <family val="2"/>
        <charset val="238"/>
        <scheme val="minor"/>
      </rPr>
      <t>3</t>
    </r>
  </si>
  <si>
    <r>
      <t>Huque*</t>
    </r>
    <r>
      <rPr>
        <vertAlign val="superscript"/>
        <sz val="7"/>
        <color theme="1"/>
        <rFont val="Calibri"/>
        <family val="2"/>
        <charset val="238"/>
        <scheme val="minor"/>
      </rPr>
      <t>4</t>
    </r>
  </si>
  <si>
    <r>
      <t>Huque*</t>
    </r>
    <r>
      <rPr>
        <vertAlign val="superscript"/>
        <sz val="7"/>
        <color theme="1"/>
        <rFont val="Calibri"/>
        <family val="2"/>
        <charset val="238"/>
        <scheme val="minor"/>
      </rPr>
      <t>5</t>
    </r>
    <r>
      <rPr>
        <sz val="11"/>
        <color theme="1"/>
        <rFont val="Calibri"/>
        <family val="2"/>
        <charset val="238"/>
        <scheme val="minor"/>
      </rPr>
      <t/>
    </r>
  </si>
  <si>
    <r>
      <t>Huque*</t>
    </r>
    <r>
      <rPr>
        <vertAlign val="superscript"/>
        <sz val="7"/>
        <color theme="1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charset val="238"/>
        <scheme val="minor"/>
      </rPr>
      <t/>
    </r>
  </si>
  <si>
    <r>
      <t>Huque*</t>
    </r>
    <r>
      <rPr>
        <vertAlign val="superscript"/>
        <sz val="7"/>
        <color theme="1"/>
        <rFont val="Calibri"/>
        <family val="2"/>
        <charset val="238"/>
        <scheme val="minor"/>
      </rPr>
      <t>6</t>
    </r>
  </si>
  <si>
    <t>5 (1; 2)</t>
  </si>
  <si>
    <t>5 (2; 6)</t>
  </si>
  <si>
    <t>6 (0,2; 7,7)</t>
  </si>
  <si>
    <t>13,2 (10,1; 16,3)</t>
  </si>
  <si>
    <t>Follow-up time: median  (IQR)
[year]</t>
  </si>
  <si>
    <t>3,5</t>
  </si>
  <si>
    <t>Follow-up time: mean (year)
[year]</t>
  </si>
  <si>
    <t>(10)</t>
  </si>
  <si>
    <t>(2)</t>
  </si>
  <si>
    <t>(5)</t>
  </si>
  <si>
    <t>(15)</t>
  </si>
  <si>
    <r>
      <rPr>
        <b/>
        <sz val="7"/>
        <color theme="1"/>
        <rFont val="Calibri"/>
        <family val="2"/>
        <charset val="238"/>
        <scheme val="minor"/>
      </rPr>
      <t xml:space="preserve">Table 1. </t>
    </r>
    <r>
      <rPr>
        <sz val="7"/>
        <color theme="1"/>
        <rFont val="Calibri"/>
        <family val="2"/>
        <charset val="238"/>
        <scheme val="minor"/>
      </rPr>
      <t>* Validation study with internal and external validations and different cut-off values: internal validation cutoffs: 6,793 (AUC: 0,944; 6,255 (AUC: 0,947; 4,904 (AUC: 0,977); external validation cut-offs: 6,714 (AUC: 0,926; 6,553 (AUC: 0,896); 5,7 (AUC: 0,857)
*</t>
    </r>
    <r>
      <rPr>
        <vertAlign val="superscript"/>
        <sz val="7"/>
        <color theme="1"/>
        <rFont val="Calibri"/>
        <family val="2"/>
        <charset val="238"/>
        <scheme val="minor"/>
      </rPr>
      <t xml:space="preserve">2 </t>
    </r>
    <r>
      <rPr>
        <sz val="7"/>
        <color theme="1"/>
        <rFont val="Calibri"/>
        <family val="2"/>
        <charset val="238"/>
        <scheme val="minor"/>
      </rPr>
      <t>Model a: available variable model: CAIDE included 7 factors: age, gender, education, obesity, traumatic brain injury, physical activity, and hypertension
*</t>
    </r>
    <r>
      <rPr>
        <vertAlign val="superscript"/>
        <sz val="7"/>
        <color theme="1"/>
        <rFont val="Calibri"/>
        <family val="2"/>
        <charset val="238"/>
        <scheme val="minor"/>
      </rPr>
      <t>3</t>
    </r>
    <r>
      <rPr>
        <sz val="7"/>
        <color theme="1"/>
        <rFont val="Calibri"/>
        <family val="2"/>
        <charset val="238"/>
        <scheme val="minor"/>
      </rPr>
      <t xml:space="preserve"> Model b: reduced variable model: reduced model by removing factors associated with increased or decreased risk with a large number of missing observations; CAIDE included 7 factors: age, gender, education, obesity, traumatic brain injury, physical activity, and hypertension
*</t>
    </r>
    <r>
      <rPr>
        <vertAlign val="superscript"/>
        <sz val="7"/>
        <color theme="1"/>
        <rFont val="Calibri"/>
        <family val="2"/>
        <charset val="238"/>
        <scheme val="minor"/>
      </rPr>
      <t>4</t>
    </r>
    <r>
      <rPr>
        <sz val="7"/>
        <color theme="1"/>
        <rFont val="Calibri"/>
        <family val="2"/>
        <charset val="238"/>
        <scheme val="minor"/>
      </rPr>
      <t xml:space="preserve"> Cut-off values: quartiles: &gt;33,3: 0,87; &gt;83,3: 1,18
*</t>
    </r>
    <r>
      <rPr>
        <vertAlign val="superscript"/>
        <sz val="7"/>
        <color theme="1"/>
        <rFont val="Calibri"/>
        <family val="2"/>
        <charset val="238"/>
        <scheme val="minor"/>
      </rPr>
      <t>5</t>
    </r>
    <r>
      <rPr>
        <sz val="7"/>
        <color theme="1"/>
        <rFont val="Calibri"/>
        <family val="2"/>
        <charset val="238"/>
        <scheme val="minor"/>
      </rPr>
      <t xml:space="preserve"> Cut-off values: quartiles: &gt;16,6: 0,41; &gt;33,3: 1,15; &gt;50: 0,98; &gt;83,3: 1,63
*</t>
    </r>
    <r>
      <rPr>
        <vertAlign val="superscript"/>
        <sz val="7"/>
        <color theme="1"/>
        <rFont val="Calibri"/>
        <family val="2"/>
        <charset val="238"/>
        <scheme val="minor"/>
      </rPr>
      <t>6</t>
    </r>
    <r>
      <rPr>
        <sz val="7"/>
        <color theme="1"/>
        <rFont val="Calibri"/>
        <family val="2"/>
        <charset val="238"/>
        <scheme val="minor"/>
      </rPr>
      <t xml:space="preserve"> Cut-off values: quartiles: &gt;66,7: 1,26; &gt;83,3: 2,04
*</t>
    </r>
    <r>
      <rPr>
        <vertAlign val="superscript"/>
        <sz val="7"/>
        <color theme="1"/>
        <rFont val="Calibri"/>
        <family val="2"/>
        <charset val="238"/>
        <scheme val="minor"/>
      </rPr>
      <t>7</t>
    </r>
    <r>
      <rPr>
        <sz val="7"/>
        <color theme="1"/>
        <rFont val="Calibri"/>
        <family val="2"/>
        <charset val="238"/>
        <scheme val="minor"/>
      </rPr>
      <t xml:space="preserve"> Model C: additional factors from CAIDE
*</t>
    </r>
    <r>
      <rPr>
        <vertAlign val="superscript"/>
        <sz val="7"/>
        <color theme="1"/>
        <rFont val="Calibri"/>
        <family val="2"/>
        <charset val="238"/>
        <scheme val="minor"/>
      </rPr>
      <t>8</t>
    </r>
    <r>
      <rPr>
        <sz val="7"/>
        <color theme="1"/>
        <rFont val="Calibri"/>
        <family val="2"/>
        <charset val="238"/>
        <scheme val="minor"/>
      </rPr>
      <t xml:space="preserve"> Model D: additional factors from Exalto and colleagues' modified CAIDE model</t>
    </r>
  </si>
  <si>
    <r>
      <rPr>
        <b/>
        <sz val="7"/>
        <color theme="1"/>
        <rFont val="Calibri"/>
        <family val="2"/>
        <charset val="238"/>
        <scheme val="minor"/>
      </rPr>
      <t>Abbreviations:</t>
    </r>
    <r>
      <rPr>
        <sz val="7"/>
        <color theme="1"/>
        <rFont val="Calibri"/>
        <family val="2"/>
        <charset val="238"/>
        <scheme val="minor"/>
      </rPr>
      <t xml:space="preserve"> CAIDE: Cardiovascular Risk Factors, Aging, and Dementia, CHS-CS: Cardiovascular Health Study Cognition Study, CVHS: Cardiovascular Health Cognition Study,  HCS: Health and Cognition Study, HRS-ADAMS: Health and Retirement Study - Aging, Demographics and Memory Study, KPNC: Kaiser Permanente Medical Care Program of Northern California, KP: Kungsholmen Project, MAP: Rush Memory and Aging Project, RS: Rotterdam Study, SLAS: Singapore Longitudinal Aging Study, TH: Togren Hospital, UKB: UK Biobank, W II S: Whitehall II Study.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</si>
</sst>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vertAlign val="superscript"/>
      <sz val="7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49" fontId="2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/>
    <xf numFmtId="49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7"/>
  <sheetViews>
    <sheetView tabSelected="1" view="pageLayout" topLeftCell="A30" zoomScale="90" zoomScaleNormal="115" zoomScaleSheetLayoutView="90" zoomScalePageLayoutView="90" workbookViewId="0">
      <selection activeCell="A60" sqref="A60:R61"/>
    </sheetView>
  </sheetViews>
  <sheetFormatPr defaultColWidth="8.85546875" defaultRowHeight="9"/>
  <cols>
    <col min="1" max="1" width="7.42578125" style="1" customWidth="1"/>
    <col min="2" max="2" width="3.7109375" style="1" customWidth="1"/>
    <col min="3" max="3" width="12.5703125" style="1" customWidth="1"/>
    <col min="4" max="4" width="6.42578125" style="1" customWidth="1"/>
    <col min="5" max="5" width="7.42578125" style="1" customWidth="1"/>
    <col min="6" max="6" width="25.140625" style="13" customWidth="1"/>
    <col min="7" max="8" width="10.5703125" style="1" customWidth="1"/>
    <col min="9" max="9" width="3.85546875" style="1" customWidth="1"/>
    <col min="10" max="17" width="4.7109375" style="1" customWidth="1"/>
    <col min="18" max="18" width="4.7109375" style="12" customWidth="1"/>
    <col min="19" max="20" width="8.85546875" style="12"/>
    <col min="21" max="16384" width="8.85546875" style="1"/>
  </cols>
  <sheetData>
    <row r="1" spans="1:18" ht="22.15" customHeight="1">
      <c r="A1" s="15" t="s">
        <v>0</v>
      </c>
      <c r="B1" s="15" t="s">
        <v>1</v>
      </c>
      <c r="C1" s="15" t="s">
        <v>26</v>
      </c>
      <c r="D1" s="15" t="s">
        <v>2</v>
      </c>
      <c r="E1" s="15" t="s">
        <v>3</v>
      </c>
      <c r="F1" s="18" t="s">
        <v>4</v>
      </c>
      <c r="G1" s="15" t="s">
        <v>94</v>
      </c>
      <c r="H1" s="15" t="s">
        <v>92</v>
      </c>
      <c r="I1" s="15" t="s">
        <v>5</v>
      </c>
      <c r="J1" s="15" t="s">
        <v>6</v>
      </c>
      <c r="K1" s="15"/>
      <c r="L1" s="15"/>
      <c r="M1" s="15"/>
      <c r="N1" s="15"/>
      <c r="O1" s="15"/>
      <c r="P1" s="15"/>
      <c r="Q1" s="15"/>
      <c r="R1" s="15"/>
    </row>
    <row r="2" spans="1:18" ht="16.149999999999999" customHeight="1">
      <c r="A2" s="15"/>
      <c r="B2" s="15"/>
      <c r="C2" s="15"/>
      <c r="D2" s="15"/>
      <c r="E2" s="15"/>
      <c r="F2" s="18"/>
      <c r="G2" s="15"/>
      <c r="H2" s="15"/>
      <c r="I2" s="15"/>
      <c r="J2" s="3" t="s">
        <v>7</v>
      </c>
      <c r="K2" s="4" t="s">
        <v>8</v>
      </c>
      <c r="L2" s="4" t="s">
        <v>9</v>
      </c>
      <c r="M2" s="3" t="s">
        <v>11</v>
      </c>
      <c r="N2" s="4" t="s">
        <v>8</v>
      </c>
      <c r="O2" s="4" t="s">
        <v>9</v>
      </c>
      <c r="P2" s="3" t="s">
        <v>10</v>
      </c>
      <c r="Q2" s="9" t="s">
        <v>8</v>
      </c>
      <c r="R2" s="4" t="s">
        <v>9</v>
      </c>
    </row>
    <row r="3" spans="1:18">
      <c r="A3" s="5" t="s">
        <v>12</v>
      </c>
      <c r="B3" s="5">
        <v>2014</v>
      </c>
      <c r="C3" s="5" t="s">
        <v>27</v>
      </c>
      <c r="D3" s="5">
        <v>903</v>
      </c>
      <c r="E3" s="5" t="s">
        <v>14</v>
      </c>
      <c r="F3" s="6" t="s">
        <v>13</v>
      </c>
      <c r="G3" s="5" t="s">
        <v>93</v>
      </c>
      <c r="H3" s="8"/>
      <c r="I3" s="5">
        <v>3</v>
      </c>
      <c r="J3" s="5">
        <v>0.48799999999999999</v>
      </c>
      <c r="K3" s="5">
        <v>0.42599999999999999</v>
      </c>
      <c r="L3" s="5">
        <v>0.54900000000000004</v>
      </c>
      <c r="M3" s="8"/>
      <c r="N3" s="8"/>
      <c r="O3" s="8"/>
      <c r="P3" s="8"/>
      <c r="Q3" s="10"/>
      <c r="R3" s="8"/>
    </row>
    <row r="4" spans="1:18">
      <c r="A4" s="5" t="s">
        <v>12</v>
      </c>
      <c r="B4" s="5">
        <v>2014</v>
      </c>
      <c r="C4" s="5" t="s">
        <v>31</v>
      </c>
      <c r="D4" s="5">
        <v>905</v>
      </c>
      <c r="E4" s="5" t="s">
        <v>15</v>
      </c>
      <c r="F4" s="6" t="s">
        <v>13</v>
      </c>
      <c r="G4" s="5">
        <v>6</v>
      </c>
      <c r="H4" s="8"/>
      <c r="I4" s="5">
        <v>5.7</v>
      </c>
      <c r="J4" s="5">
        <v>0.53800000000000003</v>
      </c>
      <c r="K4" s="5">
        <v>0.496</v>
      </c>
      <c r="L4" s="5">
        <v>0.57899999999999996</v>
      </c>
      <c r="M4" s="8"/>
      <c r="N4" s="8"/>
      <c r="O4" s="8"/>
      <c r="P4" s="8"/>
      <c r="Q4" s="10"/>
      <c r="R4" s="8"/>
    </row>
    <row r="5" spans="1:18">
      <c r="A5" s="5" t="s">
        <v>12</v>
      </c>
      <c r="B5" s="5">
        <v>2014</v>
      </c>
      <c r="C5" s="5" t="s">
        <v>32</v>
      </c>
      <c r="D5" s="5">
        <v>2496</v>
      </c>
      <c r="E5" s="5" t="s">
        <v>16</v>
      </c>
      <c r="F5" s="6" t="s">
        <v>13</v>
      </c>
      <c r="G5" s="5">
        <v>6</v>
      </c>
      <c r="H5" s="8"/>
      <c r="I5" s="8"/>
      <c r="J5" s="5">
        <v>0.56999999999999995</v>
      </c>
      <c r="K5" s="5">
        <v>0.54100000000000004</v>
      </c>
      <c r="L5" s="5">
        <v>0.6</v>
      </c>
      <c r="M5" s="8"/>
      <c r="N5" s="8"/>
      <c r="O5" s="8"/>
      <c r="P5" s="8"/>
      <c r="Q5" s="10"/>
      <c r="R5" s="8"/>
    </row>
    <row r="6" spans="1:18">
      <c r="A6" s="5" t="s">
        <v>12</v>
      </c>
      <c r="B6" s="5">
        <v>2014</v>
      </c>
      <c r="C6" s="5" t="s">
        <v>27</v>
      </c>
      <c r="D6" s="5">
        <v>903</v>
      </c>
      <c r="E6" s="5" t="s">
        <v>14</v>
      </c>
      <c r="F6" s="6" t="s">
        <v>17</v>
      </c>
      <c r="G6" s="5">
        <v>3.5</v>
      </c>
      <c r="H6" s="8"/>
      <c r="I6" s="5">
        <v>3</v>
      </c>
      <c r="J6" s="5">
        <v>0.49099999999999999</v>
      </c>
      <c r="K6" s="5">
        <v>0.42699999999999999</v>
      </c>
      <c r="L6" s="5">
        <v>0.55400000000000005</v>
      </c>
      <c r="M6" s="8"/>
      <c r="N6" s="8"/>
      <c r="O6" s="8"/>
      <c r="P6" s="8"/>
      <c r="Q6" s="10"/>
      <c r="R6" s="8"/>
    </row>
    <row r="7" spans="1:18">
      <c r="A7" s="5" t="s">
        <v>12</v>
      </c>
      <c r="B7" s="5">
        <v>2014</v>
      </c>
      <c r="C7" s="5" t="s">
        <v>31</v>
      </c>
      <c r="D7" s="5">
        <v>905</v>
      </c>
      <c r="E7" s="5" t="s">
        <v>15</v>
      </c>
      <c r="F7" s="6" t="s">
        <v>17</v>
      </c>
      <c r="G7" s="5">
        <v>6</v>
      </c>
      <c r="H7" s="8"/>
      <c r="I7" s="5">
        <v>5.7</v>
      </c>
      <c r="J7" s="5">
        <v>0.53300000000000003</v>
      </c>
      <c r="K7" s="5">
        <v>0.48699999999999999</v>
      </c>
      <c r="L7" s="5">
        <v>0.57999999999999996</v>
      </c>
      <c r="M7" s="8"/>
      <c r="N7" s="8"/>
      <c r="O7" s="8"/>
      <c r="P7" s="8"/>
      <c r="Q7" s="10"/>
      <c r="R7" s="8"/>
    </row>
    <row r="8" spans="1:18">
      <c r="A8" s="5" t="s">
        <v>12</v>
      </c>
      <c r="B8" s="5">
        <v>2014</v>
      </c>
      <c r="C8" s="5" t="s">
        <v>32</v>
      </c>
      <c r="D8" s="5">
        <v>2496</v>
      </c>
      <c r="E8" s="5" t="s">
        <v>16</v>
      </c>
      <c r="F8" s="6" t="s">
        <v>17</v>
      </c>
      <c r="G8" s="5">
        <v>6</v>
      </c>
      <c r="H8" s="8"/>
      <c r="I8" s="8"/>
      <c r="J8" s="5">
        <v>0.56799999999999995</v>
      </c>
      <c r="K8" s="5">
        <v>0.53600000000000003</v>
      </c>
      <c r="L8" s="5">
        <v>0.6</v>
      </c>
      <c r="M8" s="8"/>
      <c r="N8" s="8"/>
      <c r="O8" s="8"/>
      <c r="P8" s="8"/>
      <c r="Q8" s="10"/>
      <c r="R8" s="8"/>
    </row>
    <row r="9" spans="1:18">
      <c r="A9" s="5" t="s">
        <v>18</v>
      </c>
      <c r="B9" s="5">
        <v>2013</v>
      </c>
      <c r="C9" s="5" t="s">
        <v>33</v>
      </c>
      <c r="D9" s="5">
        <v>12247</v>
      </c>
      <c r="E9" s="5">
        <v>2767</v>
      </c>
      <c r="F9" s="6" t="s">
        <v>13</v>
      </c>
      <c r="G9" s="6">
        <v>40</v>
      </c>
      <c r="H9" s="8"/>
      <c r="I9" s="8"/>
      <c r="J9" s="5">
        <v>0.747</v>
      </c>
      <c r="K9" s="5" t="s">
        <v>19</v>
      </c>
      <c r="L9" s="5">
        <v>0.747</v>
      </c>
      <c r="M9" s="8"/>
      <c r="N9" s="8"/>
      <c r="O9" s="8"/>
      <c r="P9" s="8"/>
      <c r="Q9" s="10"/>
      <c r="R9" s="8"/>
    </row>
    <row r="10" spans="1:18">
      <c r="A10" s="5" t="s">
        <v>20</v>
      </c>
      <c r="B10" s="5">
        <v>2020</v>
      </c>
      <c r="C10" s="5" t="s">
        <v>78</v>
      </c>
      <c r="D10" s="5">
        <v>7553</v>
      </c>
      <c r="E10" s="5">
        <v>318</v>
      </c>
      <c r="F10" s="6" t="s">
        <v>13</v>
      </c>
      <c r="G10" s="5">
        <v>23.5</v>
      </c>
      <c r="H10" s="8"/>
      <c r="I10" s="5">
        <v>4</v>
      </c>
      <c r="J10" s="8"/>
      <c r="K10" s="8"/>
      <c r="L10" s="8"/>
      <c r="M10" s="5">
        <v>2.2400000000000002</v>
      </c>
      <c r="N10" s="5">
        <v>1.98</v>
      </c>
      <c r="O10" s="5">
        <v>2.25</v>
      </c>
      <c r="P10" s="8"/>
      <c r="Q10" s="10"/>
      <c r="R10" s="8"/>
    </row>
    <row r="11" spans="1:18">
      <c r="A11" s="5" t="s">
        <v>20</v>
      </c>
      <c r="B11" s="5">
        <v>2020</v>
      </c>
      <c r="C11" s="5" t="s">
        <v>78</v>
      </c>
      <c r="D11" s="5">
        <v>6773</v>
      </c>
      <c r="E11" s="5">
        <v>267</v>
      </c>
      <c r="F11" s="6" t="s">
        <v>13</v>
      </c>
      <c r="G11" s="5">
        <v>17.8</v>
      </c>
      <c r="H11" s="8"/>
      <c r="I11" s="5" t="s">
        <v>21</v>
      </c>
      <c r="J11" s="8"/>
      <c r="K11" s="8"/>
      <c r="L11" s="8"/>
      <c r="M11" s="5">
        <v>1.22</v>
      </c>
      <c r="N11" s="5">
        <v>1.0900000000000001</v>
      </c>
      <c r="O11" s="5">
        <v>1.38</v>
      </c>
      <c r="P11" s="8"/>
      <c r="Q11" s="10"/>
      <c r="R11" s="8"/>
    </row>
    <row r="12" spans="1:18">
      <c r="A12" s="5" t="s">
        <v>20</v>
      </c>
      <c r="B12" s="5">
        <v>2020</v>
      </c>
      <c r="C12" s="5" t="s">
        <v>78</v>
      </c>
      <c r="D12" s="5">
        <v>7008</v>
      </c>
      <c r="E12" s="5">
        <v>301</v>
      </c>
      <c r="F12" s="6" t="s">
        <v>13</v>
      </c>
      <c r="G12" s="5">
        <v>14</v>
      </c>
      <c r="H12" s="8"/>
      <c r="I12" s="5" t="s">
        <v>22</v>
      </c>
      <c r="J12" s="8"/>
      <c r="K12" s="8"/>
      <c r="L12" s="8"/>
      <c r="M12" s="5">
        <v>1.03</v>
      </c>
      <c r="N12" s="5">
        <v>0.92</v>
      </c>
      <c r="O12" s="5">
        <v>1.1599999999999999</v>
      </c>
      <c r="P12" s="8"/>
      <c r="Q12" s="10"/>
      <c r="R12" s="8"/>
    </row>
    <row r="13" spans="1:18">
      <c r="A13" s="5" t="s">
        <v>20</v>
      </c>
      <c r="B13" s="5">
        <v>2020</v>
      </c>
      <c r="C13" s="5" t="s">
        <v>78</v>
      </c>
      <c r="D13" s="5">
        <v>6455</v>
      </c>
      <c r="E13" s="5">
        <v>267</v>
      </c>
      <c r="F13" s="6" t="s">
        <v>13</v>
      </c>
      <c r="G13" s="5">
        <v>9.6</v>
      </c>
      <c r="H13" s="8"/>
      <c r="I13" s="5" t="s">
        <v>23</v>
      </c>
      <c r="J13" s="8"/>
      <c r="K13" s="8"/>
      <c r="L13" s="8"/>
      <c r="M13" s="5">
        <v>1.05</v>
      </c>
      <c r="N13" s="5">
        <v>0.93</v>
      </c>
      <c r="O13" s="5">
        <v>1.18</v>
      </c>
      <c r="P13" s="8"/>
      <c r="Q13" s="10"/>
      <c r="R13" s="8"/>
    </row>
    <row r="14" spans="1:18">
      <c r="A14" s="6" t="s">
        <v>24</v>
      </c>
      <c r="B14" s="6">
        <v>2022</v>
      </c>
      <c r="C14" s="6" t="s">
        <v>34</v>
      </c>
      <c r="D14" s="6">
        <v>3306</v>
      </c>
      <c r="E14" s="6">
        <v>120</v>
      </c>
      <c r="F14" s="6" t="s">
        <v>13</v>
      </c>
      <c r="G14" s="8"/>
      <c r="H14" s="6">
        <v>7.1</v>
      </c>
      <c r="I14" s="6">
        <v>1.8</v>
      </c>
      <c r="J14" s="6">
        <v>0.54</v>
      </c>
      <c r="K14" s="6">
        <v>0.49</v>
      </c>
      <c r="L14" s="6">
        <v>0.57999999999999996</v>
      </c>
      <c r="M14" s="8"/>
      <c r="N14" s="8"/>
      <c r="O14" s="8"/>
      <c r="P14" s="8"/>
      <c r="Q14" s="10"/>
      <c r="R14" s="8"/>
    </row>
    <row r="15" spans="1:18">
      <c r="A15" s="5" t="s">
        <v>80</v>
      </c>
      <c r="B15" s="5">
        <v>2022</v>
      </c>
      <c r="C15" s="5" t="s">
        <v>77</v>
      </c>
      <c r="D15" s="5">
        <f>(7120+6439)</f>
        <v>13559</v>
      </c>
      <c r="E15" s="5">
        <f>(413+130)</f>
        <v>543</v>
      </c>
      <c r="F15" s="6" t="s">
        <v>13</v>
      </c>
      <c r="G15" s="8"/>
      <c r="H15" s="8"/>
      <c r="I15" s="8"/>
      <c r="J15" s="5">
        <v>0.94399999999999995</v>
      </c>
      <c r="K15" s="5">
        <v>0.93899999999999995</v>
      </c>
      <c r="L15" s="5">
        <v>0.95</v>
      </c>
      <c r="M15" s="8"/>
      <c r="N15" s="8"/>
      <c r="O15" s="8"/>
      <c r="P15" s="8"/>
      <c r="Q15" s="10"/>
      <c r="R15" s="8"/>
    </row>
    <row r="16" spans="1:18">
      <c r="A16" s="5" t="s">
        <v>25</v>
      </c>
      <c r="B16" s="5">
        <v>2022</v>
      </c>
      <c r="C16" s="5" t="s">
        <v>77</v>
      </c>
      <c r="D16" s="5">
        <f>(13680+7010)</f>
        <v>20690</v>
      </c>
      <c r="E16" s="5">
        <f>(170+66)</f>
        <v>236</v>
      </c>
      <c r="F16" s="6" t="s">
        <v>13</v>
      </c>
      <c r="G16" s="8"/>
      <c r="H16" s="8"/>
      <c r="I16" s="8"/>
      <c r="J16" s="5">
        <v>0.92600000000000005</v>
      </c>
      <c r="K16" s="5">
        <v>0.91300000000000003</v>
      </c>
      <c r="L16" s="5">
        <v>0.93899999999999995</v>
      </c>
      <c r="M16" s="8"/>
      <c r="N16" s="8"/>
      <c r="O16" s="8"/>
      <c r="P16" s="8"/>
      <c r="Q16" s="10"/>
      <c r="R16" s="8"/>
    </row>
    <row r="17" spans="1:18">
      <c r="A17" s="5" t="s">
        <v>25</v>
      </c>
      <c r="B17" s="5">
        <v>2022</v>
      </c>
      <c r="C17" s="5" t="s">
        <v>77</v>
      </c>
      <c r="D17" s="5">
        <f>(7120+6439)</f>
        <v>13559</v>
      </c>
      <c r="E17" s="5">
        <f>(404+621)</f>
        <v>1025</v>
      </c>
      <c r="F17" s="6" t="s">
        <v>13</v>
      </c>
      <c r="G17" s="8"/>
      <c r="H17" s="8"/>
      <c r="I17" s="8"/>
      <c r="J17" s="5">
        <v>0.94699999999999995</v>
      </c>
      <c r="K17" s="5">
        <v>0.94199999999999995</v>
      </c>
      <c r="L17" s="5">
        <v>0.95099999999999996</v>
      </c>
      <c r="M17" s="8"/>
      <c r="N17" s="8"/>
      <c r="O17" s="8"/>
      <c r="P17" s="8"/>
      <c r="Q17" s="10"/>
      <c r="R17" s="8"/>
    </row>
    <row r="18" spans="1:18">
      <c r="A18" s="5" t="s">
        <v>25</v>
      </c>
      <c r="B18" s="5">
        <v>2022</v>
      </c>
      <c r="C18" s="5" t="s">
        <v>77</v>
      </c>
      <c r="D18" s="5">
        <f>(13680+7010)</f>
        <v>20690</v>
      </c>
      <c r="E18" s="5">
        <f>(409+219)</f>
        <v>628</v>
      </c>
      <c r="F18" s="6" t="s">
        <v>13</v>
      </c>
      <c r="G18" s="8"/>
      <c r="H18" s="8"/>
      <c r="I18" s="8"/>
      <c r="J18" s="5">
        <v>0.89600000000000002</v>
      </c>
      <c r="K18" s="5">
        <v>0.88600000000000001</v>
      </c>
      <c r="L18" s="5">
        <v>0.90600000000000003</v>
      </c>
      <c r="M18" s="8"/>
      <c r="N18" s="8"/>
      <c r="O18" s="8"/>
      <c r="P18" s="8"/>
      <c r="Q18" s="10"/>
      <c r="R18" s="8"/>
    </row>
    <row r="19" spans="1:18">
      <c r="A19" s="5" t="s">
        <v>25</v>
      </c>
      <c r="B19" s="5">
        <v>2022</v>
      </c>
      <c r="C19" s="5" t="s">
        <v>77</v>
      </c>
      <c r="D19" s="5">
        <f>(7120+6439)</f>
        <v>13559</v>
      </c>
      <c r="E19" s="5">
        <f>(1995+1522)</f>
        <v>3517</v>
      </c>
      <c r="F19" s="6" t="s">
        <v>13</v>
      </c>
      <c r="G19" s="8"/>
      <c r="H19" s="8"/>
      <c r="I19" s="8"/>
      <c r="J19" s="5">
        <v>0.97699999999999998</v>
      </c>
      <c r="K19" s="5">
        <v>0.97499999999999998</v>
      </c>
      <c r="L19" s="5">
        <v>0.98</v>
      </c>
      <c r="M19" s="8"/>
      <c r="N19" s="8"/>
      <c r="O19" s="8"/>
      <c r="P19" s="8"/>
      <c r="Q19" s="10"/>
      <c r="R19" s="8"/>
    </row>
    <row r="20" spans="1:18">
      <c r="A20" s="5" t="s">
        <v>25</v>
      </c>
      <c r="B20" s="5">
        <v>2022</v>
      </c>
      <c r="C20" s="5" t="s">
        <v>77</v>
      </c>
      <c r="D20" s="5">
        <f>(13680+7010)</f>
        <v>20690</v>
      </c>
      <c r="E20" s="5">
        <f>(2395+1248)</f>
        <v>3643</v>
      </c>
      <c r="F20" s="6" t="s">
        <v>13</v>
      </c>
      <c r="G20" s="8"/>
      <c r="H20" s="8"/>
      <c r="I20" s="8"/>
      <c r="J20" s="5">
        <v>0.85699999999999998</v>
      </c>
      <c r="K20" s="5">
        <v>0.85099999999999998</v>
      </c>
      <c r="L20" s="5">
        <v>0.86299999999999999</v>
      </c>
      <c r="M20" s="8"/>
      <c r="N20" s="8"/>
      <c r="O20" s="8"/>
      <c r="P20" s="8"/>
      <c r="Q20" s="10"/>
      <c r="R20" s="8"/>
    </row>
    <row r="21" spans="1:18" ht="12.75">
      <c r="A21" s="5" t="s">
        <v>81</v>
      </c>
      <c r="B21" s="5">
        <v>2023</v>
      </c>
      <c r="C21" s="5" t="s">
        <v>27</v>
      </c>
      <c r="D21" s="5">
        <v>843</v>
      </c>
      <c r="E21" s="5">
        <v>589</v>
      </c>
      <c r="F21" s="6" t="s">
        <v>13</v>
      </c>
      <c r="G21" s="8"/>
      <c r="H21" s="14" t="s">
        <v>88</v>
      </c>
      <c r="I21" s="8"/>
      <c r="J21" s="5">
        <v>0.5</v>
      </c>
      <c r="K21" s="5">
        <v>0.46</v>
      </c>
      <c r="L21" s="5">
        <v>0.54</v>
      </c>
      <c r="M21" s="8"/>
      <c r="N21" s="8"/>
      <c r="O21" s="8"/>
      <c r="P21" s="8"/>
      <c r="Q21" s="10"/>
      <c r="R21" s="8"/>
    </row>
    <row r="22" spans="1:18" ht="9.75">
      <c r="A22" s="5" t="s">
        <v>83</v>
      </c>
      <c r="B22" s="5">
        <v>2023</v>
      </c>
      <c r="C22" s="5" t="s">
        <v>27</v>
      </c>
      <c r="D22" s="5">
        <v>1472</v>
      </c>
      <c r="E22" s="5">
        <v>589</v>
      </c>
      <c r="F22" s="6" t="s">
        <v>13</v>
      </c>
      <c r="G22" s="8"/>
      <c r="H22" s="14" t="s">
        <v>88</v>
      </c>
      <c r="I22" s="8"/>
      <c r="J22" s="5">
        <v>0.5</v>
      </c>
      <c r="K22" s="5">
        <v>0.47</v>
      </c>
      <c r="L22" s="5">
        <v>0.53</v>
      </c>
      <c r="M22" s="8"/>
      <c r="N22" s="8"/>
      <c r="O22" s="8"/>
      <c r="P22" s="8"/>
      <c r="Q22" s="10"/>
      <c r="R22" s="8"/>
    </row>
    <row r="23" spans="1:18" ht="9.75">
      <c r="A23" s="5" t="s">
        <v>82</v>
      </c>
      <c r="B23" s="5">
        <v>2023</v>
      </c>
      <c r="C23" s="5" t="s">
        <v>28</v>
      </c>
      <c r="D23" s="5">
        <v>421</v>
      </c>
      <c r="E23" s="5">
        <v>106</v>
      </c>
      <c r="F23" s="6" t="s">
        <v>13</v>
      </c>
      <c r="G23" s="8"/>
      <c r="H23" s="14" t="s">
        <v>89</v>
      </c>
      <c r="I23" s="8"/>
      <c r="J23" s="5">
        <v>0.56000000000000005</v>
      </c>
      <c r="K23" s="5">
        <v>0.49</v>
      </c>
      <c r="L23" s="5">
        <v>0.63</v>
      </c>
      <c r="M23" s="8"/>
      <c r="N23" s="8"/>
      <c r="O23" s="8"/>
      <c r="P23" s="8"/>
      <c r="Q23" s="10"/>
      <c r="R23" s="8"/>
    </row>
    <row r="24" spans="1:18" ht="9.75">
      <c r="A24" s="5" t="s">
        <v>83</v>
      </c>
      <c r="B24" s="5">
        <v>2023</v>
      </c>
      <c r="C24" s="5" t="s">
        <v>28</v>
      </c>
      <c r="D24" s="5">
        <v>432</v>
      </c>
      <c r="E24" s="5">
        <v>106</v>
      </c>
      <c r="F24" s="6" t="s">
        <v>13</v>
      </c>
      <c r="G24" s="8"/>
      <c r="H24" s="14" t="s">
        <v>89</v>
      </c>
      <c r="I24" s="8"/>
      <c r="J24" s="5">
        <v>0.55000000000000004</v>
      </c>
      <c r="K24" s="5">
        <v>0.48</v>
      </c>
      <c r="L24" s="5">
        <v>0.63</v>
      </c>
      <c r="M24" s="8"/>
      <c r="N24" s="8"/>
      <c r="O24" s="8"/>
      <c r="P24" s="8"/>
      <c r="Q24" s="10"/>
      <c r="R24" s="8"/>
    </row>
    <row r="25" spans="1:18" ht="9.75">
      <c r="A25" s="5" t="s">
        <v>82</v>
      </c>
      <c r="B25" s="5">
        <v>2023</v>
      </c>
      <c r="C25" s="5" t="s">
        <v>29</v>
      </c>
      <c r="D25" s="5">
        <v>3097</v>
      </c>
      <c r="E25" s="5">
        <v>480</v>
      </c>
      <c r="F25" s="6" t="s">
        <v>13</v>
      </c>
      <c r="G25" s="8"/>
      <c r="H25" s="14" t="s">
        <v>90</v>
      </c>
      <c r="I25" s="8"/>
      <c r="J25" s="5">
        <v>0.56999999999999995</v>
      </c>
      <c r="K25" s="5">
        <v>0.52</v>
      </c>
      <c r="L25" s="5">
        <v>0.61</v>
      </c>
      <c r="M25" s="8"/>
      <c r="N25" s="8"/>
      <c r="O25" s="8"/>
      <c r="P25" s="8"/>
      <c r="Q25" s="10"/>
      <c r="R25" s="8"/>
    </row>
    <row r="26" spans="1:18" ht="11.25" customHeight="1">
      <c r="A26" s="5" t="s">
        <v>83</v>
      </c>
      <c r="B26" s="5">
        <v>2023</v>
      </c>
      <c r="C26" s="5" t="s">
        <v>29</v>
      </c>
      <c r="D26" s="5">
        <v>3273</v>
      </c>
      <c r="E26" s="5">
        <v>480</v>
      </c>
      <c r="F26" s="6" t="s">
        <v>13</v>
      </c>
      <c r="G26" s="8"/>
      <c r="H26" s="14" t="s">
        <v>90</v>
      </c>
      <c r="I26" s="8"/>
      <c r="J26" s="5">
        <v>0.55000000000000004</v>
      </c>
      <c r="K26" s="5">
        <v>0.52</v>
      </c>
      <c r="L26" s="5">
        <v>0.57999999999999996</v>
      </c>
      <c r="M26" s="8"/>
      <c r="N26" s="8"/>
      <c r="O26" s="8"/>
      <c r="P26" s="8"/>
      <c r="Q26" s="10"/>
      <c r="R26" s="8"/>
    </row>
    <row r="27" spans="1:18" ht="11.25" customHeight="1">
      <c r="A27" s="5" t="s">
        <v>84</v>
      </c>
      <c r="B27" s="5">
        <v>2023</v>
      </c>
      <c r="C27" s="5" t="s">
        <v>27</v>
      </c>
      <c r="D27" s="6">
        <v>2184</v>
      </c>
      <c r="E27" s="5">
        <v>589</v>
      </c>
      <c r="F27" s="6" t="s">
        <v>13</v>
      </c>
      <c r="G27" s="8"/>
      <c r="H27" s="14" t="s">
        <v>88</v>
      </c>
      <c r="I27" s="8"/>
      <c r="J27" s="8"/>
      <c r="K27" s="8"/>
      <c r="L27" s="8"/>
      <c r="M27" s="8"/>
      <c r="N27" s="8"/>
      <c r="O27" s="8"/>
      <c r="P27" s="5">
        <v>0.87</v>
      </c>
      <c r="Q27" s="11">
        <v>0.63</v>
      </c>
      <c r="R27" s="5">
        <v>1.2</v>
      </c>
    </row>
    <row r="28" spans="1:18" ht="11.25" customHeight="1">
      <c r="A28" s="5" t="s">
        <v>84</v>
      </c>
      <c r="B28" s="5">
        <v>2023</v>
      </c>
      <c r="C28" s="5" t="s">
        <v>27</v>
      </c>
      <c r="D28" s="6">
        <v>2184</v>
      </c>
      <c r="E28" s="5">
        <v>589</v>
      </c>
      <c r="F28" s="6" t="s">
        <v>13</v>
      </c>
      <c r="G28" s="8"/>
      <c r="H28" s="14" t="s">
        <v>88</v>
      </c>
      <c r="I28" s="8"/>
      <c r="J28" s="8"/>
      <c r="K28" s="8"/>
      <c r="L28" s="8"/>
      <c r="M28" s="8"/>
      <c r="N28" s="8"/>
      <c r="O28" s="8"/>
      <c r="P28" s="5">
        <v>1.18</v>
      </c>
      <c r="Q28" s="11">
        <v>0.78</v>
      </c>
      <c r="R28" s="5">
        <v>1.78</v>
      </c>
    </row>
    <row r="29" spans="1:18" ht="11.25" customHeight="1">
      <c r="A29" s="5" t="s">
        <v>85</v>
      </c>
      <c r="B29" s="5">
        <v>2023</v>
      </c>
      <c r="C29" s="5" t="s">
        <v>28</v>
      </c>
      <c r="D29" s="6">
        <v>548</v>
      </c>
      <c r="E29" s="5">
        <v>106</v>
      </c>
      <c r="F29" s="6" t="s">
        <v>13</v>
      </c>
      <c r="G29" s="8"/>
      <c r="H29" s="14" t="s">
        <v>89</v>
      </c>
      <c r="I29" s="8"/>
      <c r="J29" s="8"/>
      <c r="K29" s="8"/>
      <c r="L29" s="8"/>
      <c r="M29" s="8"/>
      <c r="N29" s="8"/>
      <c r="O29" s="8"/>
      <c r="P29" s="5">
        <v>0.41</v>
      </c>
      <c r="Q29" s="11">
        <v>0.15</v>
      </c>
      <c r="R29" s="5">
        <v>1.1100000000000001</v>
      </c>
    </row>
    <row r="30" spans="1:18" ht="11.25" customHeight="1">
      <c r="A30" s="5" t="s">
        <v>85</v>
      </c>
      <c r="B30" s="5">
        <v>2023</v>
      </c>
      <c r="C30" s="5" t="s">
        <v>28</v>
      </c>
      <c r="D30" s="6">
        <v>548</v>
      </c>
      <c r="E30" s="5">
        <v>106</v>
      </c>
      <c r="F30" s="6" t="s">
        <v>13</v>
      </c>
      <c r="G30" s="8"/>
      <c r="H30" s="14" t="s">
        <v>89</v>
      </c>
      <c r="I30" s="8"/>
      <c r="J30" s="8"/>
      <c r="K30" s="8"/>
      <c r="L30" s="8"/>
      <c r="M30" s="8"/>
      <c r="N30" s="8"/>
      <c r="O30" s="8"/>
      <c r="P30" s="5">
        <v>1.1499999999999999</v>
      </c>
      <c r="Q30" s="11">
        <v>0.54</v>
      </c>
      <c r="R30" s="5">
        <v>2.46</v>
      </c>
    </row>
    <row r="31" spans="1:18" ht="11.25" customHeight="1">
      <c r="A31" s="5" t="s">
        <v>85</v>
      </c>
      <c r="B31" s="5">
        <v>2023</v>
      </c>
      <c r="C31" s="5" t="s">
        <v>28</v>
      </c>
      <c r="D31" s="6">
        <v>548</v>
      </c>
      <c r="E31" s="5">
        <v>106</v>
      </c>
      <c r="F31" s="6" t="s">
        <v>13</v>
      </c>
      <c r="G31" s="8"/>
      <c r="H31" s="14" t="s">
        <v>89</v>
      </c>
      <c r="I31" s="8"/>
      <c r="J31" s="8"/>
      <c r="K31" s="8"/>
      <c r="L31" s="8"/>
      <c r="M31" s="8"/>
      <c r="N31" s="8"/>
      <c r="O31" s="8"/>
      <c r="P31" s="5">
        <v>0.98</v>
      </c>
      <c r="Q31" s="11">
        <v>0.47</v>
      </c>
      <c r="R31" s="5">
        <v>2.0699999999999998</v>
      </c>
    </row>
    <row r="32" spans="1:18" ht="11.25" customHeight="1">
      <c r="A32" s="5" t="s">
        <v>85</v>
      </c>
      <c r="B32" s="5">
        <v>2023</v>
      </c>
      <c r="C32" s="5" t="s">
        <v>28</v>
      </c>
      <c r="D32" s="6">
        <v>548</v>
      </c>
      <c r="E32" s="5">
        <v>106</v>
      </c>
      <c r="F32" s="6" t="s">
        <v>13</v>
      </c>
      <c r="G32" s="8"/>
      <c r="H32" s="14" t="s">
        <v>89</v>
      </c>
      <c r="I32" s="8"/>
      <c r="J32" s="8"/>
      <c r="K32" s="8"/>
      <c r="L32" s="8"/>
      <c r="M32" s="8"/>
      <c r="N32" s="8"/>
      <c r="O32" s="8"/>
      <c r="P32" s="5">
        <v>1.63</v>
      </c>
      <c r="Q32" s="11">
        <v>0.74</v>
      </c>
      <c r="R32" s="5">
        <v>3.58</v>
      </c>
    </row>
    <row r="33" spans="1:19" ht="11.25" customHeight="1">
      <c r="A33" s="5" t="s">
        <v>87</v>
      </c>
      <c r="B33" s="5">
        <v>2023</v>
      </c>
      <c r="C33" s="5" t="s">
        <v>29</v>
      </c>
      <c r="D33" s="6">
        <v>3375</v>
      </c>
      <c r="E33" s="5">
        <v>480</v>
      </c>
      <c r="F33" s="6" t="s">
        <v>13</v>
      </c>
      <c r="G33" s="8"/>
      <c r="H33" s="14" t="s">
        <v>90</v>
      </c>
      <c r="I33" s="8"/>
      <c r="J33" s="8"/>
      <c r="K33" s="8"/>
      <c r="L33" s="8"/>
      <c r="M33" s="8"/>
      <c r="N33" s="8"/>
      <c r="O33" s="8"/>
      <c r="P33" s="5">
        <v>1.07</v>
      </c>
      <c r="Q33" s="11">
        <v>0.82</v>
      </c>
      <c r="R33" s="5">
        <v>1.39</v>
      </c>
    </row>
    <row r="34" spans="1:19" ht="11.25" customHeight="1">
      <c r="A34" s="5" t="s">
        <v>86</v>
      </c>
      <c r="B34" s="5">
        <v>2023</v>
      </c>
      <c r="C34" s="5" t="s">
        <v>29</v>
      </c>
      <c r="D34" s="6">
        <v>3375</v>
      </c>
      <c r="E34" s="5">
        <v>480</v>
      </c>
      <c r="F34" s="6" t="s">
        <v>13</v>
      </c>
      <c r="G34" s="8"/>
      <c r="H34" s="14" t="s">
        <v>90</v>
      </c>
      <c r="I34" s="8"/>
      <c r="J34" s="8"/>
      <c r="K34" s="8"/>
      <c r="L34" s="8"/>
      <c r="M34" s="8"/>
      <c r="N34" s="8"/>
      <c r="O34" s="8"/>
      <c r="P34" s="5">
        <v>1.26</v>
      </c>
      <c r="Q34" s="11">
        <v>0.88</v>
      </c>
      <c r="R34" s="5">
        <v>1.82</v>
      </c>
    </row>
    <row r="35" spans="1:19" ht="11.25" customHeight="1">
      <c r="A35" s="5" t="s">
        <v>86</v>
      </c>
      <c r="B35" s="5">
        <v>2023</v>
      </c>
      <c r="C35" s="5" t="s">
        <v>29</v>
      </c>
      <c r="D35" s="6">
        <v>3375</v>
      </c>
      <c r="E35" s="5">
        <v>480</v>
      </c>
      <c r="F35" s="6" t="s">
        <v>13</v>
      </c>
      <c r="G35" s="8"/>
      <c r="H35" s="14" t="s">
        <v>90</v>
      </c>
      <c r="I35" s="8"/>
      <c r="J35" s="8"/>
      <c r="K35" s="8"/>
      <c r="L35" s="8"/>
      <c r="M35" s="8"/>
      <c r="N35" s="8"/>
      <c r="O35" s="8"/>
      <c r="P35" s="5">
        <v>2.04</v>
      </c>
      <c r="Q35" s="11">
        <v>1.44</v>
      </c>
      <c r="R35" s="5">
        <v>2.88</v>
      </c>
    </row>
    <row r="36" spans="1:19">
      <c r="A36" s="5" t="s">
        <v>35</v>
      </c>
      <c r="B36" s="5">
        <v>2024</v>
      </c>
      <c r="C36" s="5" t="s">
        <v>76</v>
      </c>
      <c r="D36" s="5">
        <v>465929</v>
      </c>
      <c r="E36" s="5">
        <v>3421</v>
      </c>
      <c r="F36" s="5" t="s">
        <v>42</v>
      </c>
      <c r="G36" s="14" t="s">
        <v>95</v>
      </c>
      <c r="H36" s="8"/>
      <c r="I36" s="8"/>
      <c r="J36" s="5">
        <v>0.73</v>
      </c>
      <c r="K36" s="5">
        <v>0.72</v>
      </c>
      <c r="L36" s="5">
        <v>0.73</v>
      </c>
      <c r="M36" s="8"/>
      <c r="N36" s="8"/>
      <c r="O36" s="8"/>
      <c r="P36" s="8"/>
      <c r="Q36" s="10"/>
      <c r="R36" s="8"/>
      <c r="S36" s="2"/>
    </row>
    <row r="37" spans="1:19">
      <c r="A37" s="5" t="s">
        <v>35</v>
      </c>
      <c r="B37" s="5">
        <v>2024</v>
      </c>
      <c r="C37" s="5" t="s">
        <v>76</v>
      </c>
      <c r="D37" s="5">
        <v>465929</v>
      </c>
      <c r="E37" s="5">
        <v>3421</v>
      </c>
      <c r="F37" s="5" t="s">
        <v>43</v>
      </c>
      <c r="G37" s="14" t="s">
        <v>95</v>
      </c>
      <c r="H37" s="8"/>
      <c r="I37" s="8"/>
      <c r="J37" s="5">
        <v>0.74</v>
      </c>
      <c r="K37" s="5">
        <v>0.73</v>
      </c>
      <c r="L37" s="5">
        <v>0.76</v>
      </c>
      <c r="M37" s="8"/>
      <c r="N37" s="8"/>
      <c r="O37" s="8"/>
      <c r="P37" s="8"/>
      <c r="Q37" s="10"/>
      <c r="R37" s="8"/>
      <c r="S37" s="2"/>
    </row>
    <row r="38" spans="1:19">
      <c r="A38" s="5" t="s">
        <v>35</v>
      </c>
      <c r="B38" s="5">
        <v>2024</v>
      </c>
      <c r="C38" s="5" t="s">
        <v>76</v>
      </c>
      <c r="D38" s="5">
        <v>465929</v>
      </c>
      <c r="E38" s="5">
        <v>3421</v>
      </c>
      <c r="F38" s="5" t="s">
        <v>44</v>
      </c>
      <c r="G38" s="14" t="s">
        <v>95</v>
      </c>
      <c r="H38" s="8"/>
      <c r="I38" s="8"/>
      <c r="J38" s="5">
        <v>0.76</v>
      </c>
      <c r="K38" s="5">
        <v>0.74</v>
      </c>
      <c r="L38" s="5">
        <v>0.77</v>
      </c>
      <c r="M38" s="8"/>
      <c r="N38" s="8"/>
      <c r="O38" s="8"/>
      <c r="P38" s="8"/>
      <c r="Q38" s="10"/>
      <c r="R38" s="8"/>
      <c r="S38" s="2"/>
    </row>
    <row r="39" spans="1:19">
      <c r="A39" s="5" t="s">
        <v>35</v>
      </c>
      <c r="B39" s="5">
        <v>2024</v>
      </c>
      <c r="C39" s="5" t="s">
        <v>76</v>
      </c>
      <c r="D39" s="5">
        <v>465929</v>
      </c>
      <c r="E39" s="5">
        <v>3421</v>
      </c>
      <c r="F39" s="5" t="s">
        <v>45</v>
      </c>
      <c r="G39" s="14" t="s">
        <v>95</v>
      </c>
      <c r="H39" s="8"/>
      <c r="I39" s="8"/>
      <c r="J39" s="5">
        <v>0.64</v>
      </c>
      <c r="K39" s="5">
        <v>0.57999999999999996</v>
      </c>
      <c r="L39" s="5">
        <v>0.69</v>
      </c>
      <c r="M39" s="8"/>
      <c r="N39" s="8"/>
      <c r="O39" s="8"/>
      <c r="P39" s="8"/>
      <c r="Q39" s="10"/>
      <c r="R39" s="8"/>
      <c r="S39" s="2"/>
    </row>
    <row r="40" spans="1:19">
      <c r="A40" s="5" t="s">
        <v>35</v>
      </c>
      <c r="B40" s="5">
        <v>2024</v>
      </c>
      <c r="C40" s="5" t="s">
        <v>76</v>
      </c>
      <c r="D40" s="5">
        <v>465929</v>
      </c>
      <c r="E40" s="5">
        <v>3421</v>
      </c>
      <c r="F40" s="5" t="s">
        <v>46</v>
      </c>
      <c r="G40" s="14" t="s">
        <v>95</v>
      </c>
      <c r="H40" s="8"/>
      <c r="I40" s="8"/>
      <c r="J40" s="5">
        <v>0.69</v>
      </c>
      <c r="K40" s="5">
        <v>0.65</v>
      </c>
      <c r="L40" s="5">
        <v>0.73</v>
      </c>
      <c r="M40" s="8"/>
      <c r="N40" s="8"/>
      <c r="O40" s="8"/>
      <c r="P40" s="8"/>
      <c r="Q40" s="10"/>
      <c r="R40" s="8"/>
      <c r="S40" s="2"/>
    </row>
    <row r="41" spans="1:19">
      <c r="A41" s="5" t="s">
        <v>35</v>
      </c>
      <c r="B41" s="5">
        <v>2024</v>
      </c>
      <c r="C41" s="5" t="s">
        <v>76</v>
      </c>
      <c r="D41" s="5">
        <v>465929</v>
      </c>
      <c r="E41" s="5">
        <v>3421</v>
      </c>
      <c r="F41" s="5" t="s">
        <v>36</v>
      </c>
      <c r="G41" s="14" t="s">
        <v>95</v>
      </c>
      <c r="H41" s="8"/>
      <c r="I41" s="8"/>
      <c r="J41" s="5">
        <v>0.66</v>
      </c>
      <c r="K41" s="5">
        <v>0.65</v>
      </c>
      <c r="L41" s="5">
        <v>0.77</v>
      </c>
      <c r="M41" s="8"/>
      <c r="N41" s="8"/>
      <c r="O41" s="8"/>
      <c r="P41" s="8"/>
      <c r="Q41" s="10"/>
      <c r="R41" s="8"/>
    </row>
    <row r="42" spans="1:19">
      <c r="A42" s="5" t="s">
        <v>35</v>
      </c>
      <c r="B42" s="5">
        <v>2024</v>
      </c>
      <c r="C42" s="5" t="s">
        <v>76</v>
      </c>
      <c r="D42" s="5">
        <v>465929</v>
      </c>
      <c r="E42" s="5">
        <v>3421</v>
      </c>
      <c r="F42" s="5" t="s">
        <v>37</v>
      </c>
      <c r="G42" s="14" t="s">
        <v>95</v>
      </c>
      <c r="H42" s="8"/>
      <c r="I42" s="8"/>
      <c r="J42" s="5">
        <v>0.66</v>
      </c>
      <c r="K42" s="5">
        <v>0.65</v>
      </c>
      <c r="L42" s="5">
        <v>0.77</v>
      </c>
      <c r="M42" s="8"/>
      <c r="N42" s="8"/>
      <c r="O42" s="8"/>
      <c r="P42" s="8"/>
      <c r="Q42" s="10"/>
      <c r="R42" s="8"/>
    </row>
    <row r="43" spans="1:19">
      <c r="A43" s="5" t="s">
        <v>35</v>
      </c>
      <c r="B43" s="5">
        <v>2024</v>
      </c>
      <c r="C43" s="5" t="s">
        <v>76</v>
      </c>
      <c r="D43" s="5">
        <v>465929</v>
      </c>
      <c r="E43" s="5">
        <v>3421</v>
      </c>
      <c r="F43" s="5" t="s">
        <v>38</v>
      </c>
      <c r="G43" s="14" t="s">
        <v>95</v>
      </c>
      <c r="H43" s="8"/>
      <c r="I43" s="8"/>
      <c r="J43" s="5">
        <v>0.7</v>
      </c>
      <c r="K43" s="5">
        <v>0.68</v>
      </c>
      <c r="L43" s="5">
        <v>0.72</v>
      </c>
      <c r="M43" s="8"/>
      <c r="N43" s="8"/>
      <c r="O43" s="8"/>
      <c r="P43" s="8"/>
      <c r="Q43" s="10"/>
      <c r="R43" s="8"/>
    </row>
    <row r="44" spans="1:19">
      <c r="A44" s="5" t="s">
        <v>35</v>
      </c>
      <c r="B44" s="5">
        <v>2024</v>
      </c>
      <c r="C44" s="5" t="s">
        <v>76</v>
      </c>
      <c r="D44" s="5">
        <v>465929</v>
      </c>
      <c r="E44" s="5">
        <v>3421</v>
      </c>
      <c r="F44" s="5" t="s">
        <v>39</v>
      </c>
      <c r="G44" s="14" t="s">
        <v>95</v>
      </c>
      <c r="H44" s="8"/>
      <c r="I44" s="8"/>
      <c r="J44" s="5">
        <v>0.61</v>
      </c>
      <c r="K44" s="5">
        <v>0.56999999999999995</v>
      </c>
      <c r="L44" s="5">
        <v>0.66</v>
      </c>
      <c r="M44" s="8"/>
      <c r="N44" s="8"/>
      <c r="O44" s="8"/>
      <c r="P44" s="8"/>
      <c r="Q44" s="10"/>
      <c r="R44" s="8"/>
    </row>
    <row r="45" spans="1:19">
      <c r="A45" s="5" t="s">
        <v>35</v>
      </c>
      <c r="B45" s="5">
        <v>2024</v>
      </c>
      <c r="C45" s="5" t="s">
        <v>76</v>
      </c>
      <c r="D45" s="5">
        <v>465929</v>
      </c>
      <c r="E45" s="5">
        <v>3421</v>
      </c>
      <c r="F45" s="5" t="s">
        <v>40</v>
      </c>
      <c r="G45" s="14" t="s">
        <v>95</v>
      </c>
      <c r="H45" s="8"/>
      <c r="I45" s="8"/>
      <c r="J45" s="5">
        <v>0.63</v>
      </c>
      <c r="K45" s="5">
        <v>0.6</v>
      </c>
      <c r="L45" s="5">
        <v>0.67</v>
      </c>
      <c r="M45" s="8"/>
      <c r="N45" s="8"/>
      <c r="O45" s="8"/>
      <c r="P45" s="8"/>
      <c r="Q45" s="10"/>
      <c r="R45" s="8"/>
    </row>
    <row r="46" spans="1:19">
      <c r="A46" s="5" t="s">
        <v>35</v>
      </c>
      <c r="B46" s="5">
        <v>2024</v>
      </c>
      <c r="C46" s="5" t="s">
        <v>76</v>
      </c>
      <c r="D46" s="5">
        <v>113225</v>
      </c>
      <c r="E46" s="5">
        <v>683</v>
      </c>
      <c r="F46" s="5" t="s">
        <v>47</v>
      </c>
      <c r="G46" s="14" t="s">
        <v>95</v>
      </c>
      <c r="H46" s="8"/>
      <c r="I46" s="8"/>
      <c r="J46" s="8"/>
      <c r="K46" s="8"/>
      <c r="L46" s="8"/>
      <c r="M46" s="5">
        <v>5.14</v>
      </c>
      <c r="N46" s="5">
        <v>4.26</v>
      </c>
      <c r="O46" s="5">
        <v>6.2</v>
      </c>
      <c r="P46" s="8"/>
      <c r="Q46" s="10"/>
      <c r="R46" s="8"/>
      <c r="S46" s="2"/>
    </row>
    <row r="47" spans="1:19">
      <c r="A47" s="5" t="s">
        <v>35</v>
      </c>
      <c r="B47" s="5">
        <v>2024</v>
      </c>
      <c r="C47" s="5" t="s">
        <v>76</v>
      </c>
      <c r="D47" s="5">
        <v>68017</v>
      </c>
      <c r="E47" s="5">
        <v>611</v>
      </c>
      <c r="F47" s="5" t="s">
        <v>47</v>
      </c>
      <c r="G47" s="14" t="s">
        <v>95</v>
      </c>
      <c r="H47" s="8"/>
      <c r="I47" s="8"/>
      <c r="J47" s="8"/>
      <c r="K47" s="8"/>
      <c r="L47" s="8"/>
      <c r="M47" s="5">
        <v>7.72</v>
      </c>
      <c r="N47" s="5">
        <v>6.39</v>
      </c>
      <c r="O47" s="5">
        <v>9.33</v>
      </c>
      <c r="P47" s="8"/>
      <c r="Q47" s="10"/>
      <c r="R47" s="8"/>
      <c r="S47" s="2"/>
    </row>
    <row r="48" spans="1:19">
      <c r="A48" s="5" t="s">
        <v>35</v>
      </c>
      <c r="B48" s="5">
        <v>2024</v>
      </c>
      <c r="C48" s="5" t="s">
        <v>76</v>
      </c>
      <c r="D48" s="5">
        <v>94527</v>
      </c>
      <c r="E48" s="5">
        <v>994</v>
      </c>
      <c r="F48" s="5" t="s">
        <v>47</v>
      </c>
      <c r="G48" s="14" t="s">
        <v>95</v>
      </c>
      <c r="H48" s="8"/>
      <c r="I48" s="8"/>
      <c r="J48" s="8"/>
      <c r="K48" s="8"/>
      <c r="L48" s="8"/>
      <c r="M48" s="5">
        <v>9.1199999999999992</v>
      </c>
      <c r="N48" s="5">
        <v>7.6</v>
      </c>
      <c r="O48" s="5">
        <v>10.95</v>
      </c>
      <c r="P48" s="8"/>
      <c r="Q48" s="10"/>
      <c r="R48" s="8"/>
      <c r="S48" s="2"/>
    </row>
    <row r="49" spans="1:19">
      <c r="A49" s="5" t="s">
        <v>35</v>
      </c>
      <c r="B49" s="5">
        <v>2024</v>
      </c>
      <c r="C49" s="5" t="s">
        <v>76</v>
      </c>
      <c r="D49" s="5">
        <v>43537</v>
      </c>
      <c r="E49" s="5">
        <v>560</v>
      </c>
      <c r="F49" s="5" t="s">
        <v>47</v>
      </c>
      <c r="G49" s="14" t="s">
        <v>95</v>
      </c>
      <c r="H49" s="8"/>
      <c r="I49" s="8"/>
      <c r="J49" s="8"/>
      <c r="K49" s="8"/>
      <c r="L49" s="8"/>
      <c r="M49" s="5">
        <v>11.38</v>
      </c>
      <c r="N49" s="5">
        <v>9.4</v>
      </c>
      <c r="O49" s="5">
        <v>13.77</v>
      </c>
      <c r="P49" s="8"/>
      <c r="Q49" s="10"/>
      <c r="R49" s="8"/>
      <c r="S49" s="2"/>
    </row>
    <row r="50" spans="1:19">
      <c r="A50" s="5" t="s">
        <v>35</v>
      </c>
      <c r="B50" s="5">
        <v>2024</v>
      </c>
      <c r="C50" s="5" t="s">
        <v>76</v>
      </c>
      <c r="D50" s="5">
        <v>83368</v>
      </c>
      <c r="E50" s="5">
        <v>345</v>
      </c>
      <c r="F50" s="5" t="s">
        <v>41</v>
      </c>
      <c r="G50" s="14" t="s">
        <v>95</v>
      </c>
      <c r="H50" s="8"/>
      <c r="I50" s="8"/>
      <c r="J50" s="8"/>
      <c r="K50" s="8"/>
      <c r="L50" s="8"/>
      <c r="M50" s="5">
        <v>5.29</v>
      </c>
      <c r="N50" s="5">
        <v>4.13</v>
      </c>
      <c r="O50" s="5">
        <v>6.79</v>
      </c>
      <c r="P50" s="8"/>
      <c r="Q50" s="10"/>
      <c r="R50" s="8"/>
    </row>
    <row r="51" spans="1:19">
      <c r="A51" s="5" t="s">
        <v>35</v>
      </c>
      <c r="B51" s="5">
        <v>2024</v>
      </c>
      <c r="C51" s="5" t="s">
        <v>76</v>
      </c>
      <c r="D51" s="5">
        <v>49577</v>
      </c>
      <c r="E51" s="5">
        <v>377</v>
      </c>
      <c r="F51" s="5" t="s">
        <v>41</v>
      </c>
      <c r="G51" s="14" t="s">
        <v>95</v>
      </c>
      <c r="H51" s="8"/>
      <c r="I51" s="8"/>
      <c r="J51" s="8"/>
      <c r="K51" s="8"/>
      <c r="L51" s="8"/>
      <c r="M51" s="5">
        <v>9.8000000000000007</v>
      </c>
      <c r="N51" s="5">
        <v>7.66</v>
      </c>
      <c r="O51" s="5">
        <v>12.54</v>
      </c>
      <c r="P51" s="8"/>
      <c r="Q51" s="10"/>
      <c r="R51" s="8"/>
    </row>
    <row r="52" spans="1:19">
      <c r="A52" s="5" t="s">
        <v>35</v>
      </c>
      <c r="B52" s="5">
        <v>2024</v>
      </c>
      <c r="C52" s="5" t="s">
        <v>76</v>
      </c>
      <c r="D52" s="5">
        <v>72687</v>
      </c>
      <c r="E52" s="5">
        <v>747</v>
      </c>
      <c r="F52" s="5" t="s">
        <v>41</v>
      </c>
      <c r="G52" s="14" t="s">
        <v>95</v>
      </c>
      <c r="H52" s="8"/>
      <c r="I52" s="8"/>
      <c r="J52" s="8"/>
      <c r="K52" s="8"/>
      <c r="L52" s="8"/>
      <c r="M52" s="5">
        <v>13.37</v>
      </c>
      <c r="N52" s="5">
        <v>10.56</v>
      </c>
      <c r="O52" s="5">
        <v>16.93</v>
      </c>
      <c r="P52" s="8"/>
      <c r="Q52" s="10"/>
      <c r="R52" s="8"/>
    </row>
    <row r="53" spans="1:19">
      <c r="A53" s="5" t="s">
        <v>35</v>
      </c>
      <c r="B53" s="5">
        <v>2024</v>
      </c>
      <c r="C53" s="5" t="s">
        <v>76</v>
      </c>
      <c r="D53" s="5">
        <v>57540</v>
      </c>
      <c r="E53" s="5">
        <v>957</v>
      </c>
      <c r="F53" s="5" t="s">
        <v>41</v>
      </c>
      <c r="G53" s="14" t="s">
        <v>95</v>
      </c>
      <c r="H53" s="8"/>
      <c r="I53" s="8"/>
      <c r="J53" s="8"/>
      <c r="K53" s="8"/>
      <c r="L53" s="8"/>
      <c r="M53" s="5">
        <v>22.03</v>
      </c>
      <c r="N53" s="5">
        <v>17.440000000000001</v>
      </c>
      <c r="O53" s="5">
        <v>27.83</v>
      </c>
      <c r="P53" s="8"/>
      <c r="Q53" s="10"/>
      <c r="R53" s="8"/>
    </row>
    <row r="54" spans="1:19">
      <c r="A54" s="5" t="s">
        <v>48</v>
      </c>
      <c r="B54" s="5">
        <v>2006</v>
      </c>
      <c r="C54" s="5" t="s">
        <v>30</v>
      </c>
      <c r="D54" s="5">
        <v>1409</v>
      </c>
      <c r="E54" s="5" t="s">
        <v>49</v>
      </c>
      <c r="F54" s="6" t="s">
        <v>13</v>
      </c>
      <c r="G54" s="5">
        <v>20.9</v>
      </c>
      <c r="H54" s="8"/>
      <c r="I54" s="5">
        <v>4.9000000000000004</v>
      </c>
      <c r="J54" s="5">
        <v>0.76900000000000002</v>
      </c>
      <c r="K54" s="5">
        <v>0.70899999999999996</v>
      </c>
      <c r="L54" s="5">
        <v>0.82899999999999996</v>
      </c>
      <c r="M54" s="8"/>
      <c r="N54" s="8"/>
      <c r="O54" s="8"/>
      <c r="P54" s="8"/>
      <c r="Q54" s="10"/>
      <c r="R54" s="8"/>
    </row>
    <row r="55" spans="1:19">
      <c r="A55" s="5" t="s">
        <v>48</v>
      </c>
      <c r="B55" s="5">
        <v>2006</v>
      </c>
      <c r="C55" s="5" t="s">
        <v>30</v>
      </c>
      <c r="D55" s="5">
        <v>1409</v>
      </c>
      <c r="E55" s="5" t="s">
        <v>49</v>
      </c>
      <c r="F55" s="6" t="s">
        <v>50</v>
      </c>
      <c r="G55" s="5">
        <v>20.9</v>
      </c>
      <c r="H55" s="8"/>
      <c r="I55" s="5">
        <v>4.9000000000000004</v>
      </c>
      <c r="J55" s="5">
        <v>0.77600000000000002</v>
      </c>
      <c r="K55" s="5">
        <v>0.71699999999999997</v>
      </c>
      <c r="L55" s="5">
        <v>0.83599999999999997</v>
      </c>
      <c r="M55" s="8"/>
      <c r="N55" s="8"/>
      <c r="O55" s="8"/>
      <c r="P55" s="8"/>
      <c r="Q55" s="10"/>
      <c r="R55" s="8"/>
    </row>
    <row r="56" spans="1:19">
      <c r="A56" s="5" t="s">
        <v>51</v>
      </c>
      <c r="B56" s="5">
        <v>2017</v>
      </c>
      <c r="C56" s="5" t="s">
        <v>52</v>
      </c>
      <c r="D56" s="5">
        <v>6667</v>
      </c>
      <c r="E56" s="6" t="s">
        <v>54</v>
      </c>
      <c r="F56" s="6" t="s">
        <v>55</v>
      </c>
      <c r="G56" s="14" t="s">
        <v>96</v>
      </c>
      <c r="H56" s="14" t="s">
        <v>91</v>
      </c>
      <c r="I56" s="8"/>
      <c r="J56" s="5">
        <v>0.49</v>
      </c>
      <c r="K56" s="5">
        <v>0.42</v>
      </c>
      <c r="L56" s="5">
        <v>0.56000000000000005</v>
      </c>
      <c r="M56" s="8"/>
      <c r="N56" s="8"/>
      <c r="O56" s="8"/>
      <c r="P56" s="8"/>
      <c r="Q56" s="10"/>
      <c r="R56" s="8"/>
    </row>
    <row r="57" spans="1:19">
      <c r="A57" s="5" t="s">
        <v>51</v>
      </c>
      <c r="B57" s="5">
        <v>2017</v>
      </c>
      <c r="C57" s="5" t="s">
        <v>52</v>
      </c>
      <c r="D57" s="5">
        <v>6667</v>
      </c>
      <c r="E57" s="6" t="s">
        <v>54</v>
      </c>
      <c r="F57" s="6" t="s">
        <v>55</v>
      </c>
      <c r="G57" s="14" t="s">
        <v>97</v>
      </c>
      <c r="H57" s="14" t="s">
        <v>91</v>
      </c>
      <c r="I57" s="7"/>
      <c r="J57" s="5" t="s">
        <v>53</v>
      </c>
      <c r="K57" s="5">
        <v>0.5</v>
      </c>
      <c r="L57" s="5">
        <v>0.57999999999999996</v>
      </c>
      <c r="M57" s="8"/>
      <c r="N57" s="8"/>
      <c r="O57" s="8"/>
      <c r="P57" s="8"/>
      <c r="Q57" s="10"/>
      <c r="R57" s="8"/>
    </row>
    <row r="58" spans="1:19">
      <c r="A58" s="5" t="s">
        <v>51</v>
      </c>
      <c r="B58" s="5">
        <v>2017</v>
      </c>
      <c r="C58" s="5" t="s">
        <v>52</v>
      </c>
      <c r="D58" s="5">
        <v>6667</v>
      </c>
      <c r="E58" s="6" t="s">
        <v>54</v>
      </c>
      <c r="F58" s="6" t="s">
        <v>55</v>
      </c>
      <c r="G58" s="14" t="s">
        <v>95</v>
      </c>
      <c r="H58" s="14" t="s">
        <v>91</v>
      </c>
      <c r="I58" s="8"/>
      <c r="J58" s="5">
        <v>0.55000000000000004</v>
      </c>
      <c r="K58" s="5">
        <v>0.53</v>
      </c>
      <c r="L58" s="5">
        <v>0.57999999999999996</v>
      </c>
      <c r="M58" s="8"/>
      <c r="N58" s="8"/>
      <c r="O58" s="8"/>
      <c r="P58" s="8"/>
      <c r="Q58" s="10"/>
      <c r="R58" s="8"/>
    </row>
    <row r="59" spans="1:19">
      <c r="A59" s="5" t="s">
        <v>51</v>
      </c>
      <c r="B59" s="5">
        <v>2017</v>
      </c>
      <c r="C59" s="5" t="s">
        <v>52</v>
      </c>
      <c r="D59" s="5">
        <v>6667</v>
      </c>
      <c r="E59" s="6" t="s">
        <v>54</v>
      </c>
      <c r="F59" s="6" t="s">
        <v>55</v>
      </c>
      <c r="G59" s="14" t="s">
        <v>98</v>
      </c>
      <c r="H59" s="14" t="s">
        <v>91</v>
      </c>
      <c r="I59" s="8"/>
      <c r="J59" s="5">
        <v>0.55000000000000004</v>
      </c>
      <c r="K59" s="5">
        <v>0.53</v>
      </c>
      <c r="L59" s="5">
        <v>0.56999999999999995</v>
      </c>
      <c r="M59" s="8"/>
      <c r="N59" s="8"/>
      <c r="O59" s="8"/>
      <c r="P59" s="8"/>
      <c r="Q59" s="10"/>
      <c r="R59" s="8"/>
    </row>
    <row r="60" spans="1:19" ht="11.25" customHeight="1">
      <c r="A60" s="5" t="s">
        <v>56</v>
      </c>
      <c r="B60" s="5">
        <v>2022</v>
      </c>
      <c r="C60" s="5" t="s">
        <v>76</v>
      </c>
      <c r="D60" s="5">
        <v>4714858</v>
      </c>
      <c r="E60" s="5">
        <v>6189</v>
      </c>
      <c r="F60" s="6" t="s">
        <v>13</v>
      </c>
      <c r="G60" s="5">
        <v>11.6</v>
      </c>
      <c r="H60" s="8"/>
      <c r="I60" s="8"/>
      <c r="J60" s="5" t="s">
        <v>57</v>
      </c>
      <c r="K60" s="5" t="s">
        <v>58</v>
      </c>
      <c r="L60" s="5" t="s">
        <v>59</v>
      </c>
      <c r="M60" s="8"/>
      <c r="N60" s="8"/>
      <c r="O60" s="8"/>
      <c r="P60" s="8"/>
      <c r="Q60" s="10"/>
      <c r="R60" s="8"/>
    </row>
    <row r="61" spans="1:19" ht="11.25" customHeight="1">
      <c r="A61" s="5" t="s">
        <v>60</v>
      </c>
      <c r="B61" s="5" t="s">
        <v>61</v>
      </c>
      <c r="C61" s="5" t="s">
        <v>62</v>
      </c>
      <c r="D61" s="5">
        <v>11143</v>
      </c>
      <c r="E61" s="5">
        <v>1069</v>
      </c>
      <c r="F61" s="6" t="s">
        <v>13</v>
      </c>
      <c r="G61" s="5">
        <v>3.8</v>
      </c>
      <c r="H61" s="8"/>
      <c r="I61" s="5">
        <v>1.2</v>
      </c>
      <c r="J61" s="5">
        <v>0.55000000000000004</v>
      </c>
      <c r="K61" s="5">
        <v>0.53</v>
      </c>
      <c r="L61" s="5">
        <v>0.56999999999999995</v>
      </c>
      <c r="M61" s="8"/>
      <c r="N61" s="8"/>
      <c r="O61" s="8"/>
      <c r="P61" s="8"/>
      <c r="Q61" s="10"/>
      <c r="R61" s="8"/>
    </row>
    <row r="62" spans="1:19">
      <c r="A62" s="5" t="s">
        <v>60</v>
      </c>
      <c r="B62" s="5" t="s">
        <v>61</v>
      </c>
      <c r="C62" s="5" t="s">
        <v>63</v>
      </c>
      <c r="D62" s="5">
        <v>2944</v>
      </c>
      <c r="E62" s="5">
        <v>182</v>
      </c>
      <c r="F62" s="6" t="s">
        <v>13</v>
      </c>
      <c r="G62" s="5">
        <v>4</v>
      </c>
      <c r="H62" s="8"/>
      <c r="I62" s="5">
        <v>1.3</v>
      </c>
      <c r="J62" s="5">
        <v>0.56999999999999995</v>
      </c>
      <c r="K62" s="5">
        <v>0.52</v>
      </c>
      <c r="L62" s="5">
        <v>0.61</v>
      </c>
      <c r="M62" s="8"/>
      <c r="N62" s="8"/>
      <c r="O62" s="8"/>
      <c r="P62" s="8"/>
      <c r="Q62" s="10"/>
      <c r="R62" s="8"/>
    </row>
    <row r="63" spans="1:19">
      <c r="A63" s="5" t="s">
        <v>60</v>
      </c>
      <c r="B63" s="5" t="s">
        <v>61</v>
      </c>
      <c r="C63" s="5" t="s">
        <v>64</v>
      </c>
      <c r="D63" s="5">
        <v>2011</v>
      </c>
      <c r="E63" s="5">
        <v>165</v>
      </c>
      <c r="F63" s="6" t="s">
        <v>13</v>
      </c>
      <c r="G63" s="5" t="s">
        <v>69</v>
      </c>
      <c r="H63" s="8"/>
      <c r="I63" s="5">
        <v>1.5</v>
      </c>
      <c r="J63" s="5">
        <v>0.52</v>
      </c>
      <c r="K63" s="5">
        <v>0.47</v>
      </c>
      <c r="L63" s="5">
        <v>0.56999999999999995</v>
      </c>
      <c r="M63" s="8"/>
      <c r="N63" s="8"/>
      <c r="O63" s="8"/>
      <c r="P63" s="8"/>
      <c r="Q63" s="10"/>
      <c r="R63" s="8"/>
    </row>
    <row r="64" spans="1:19">
      <c r="A64" s="5" t="s">
        <v>60</v>
      </c>
      <c r="B64" s="5" t="s">
        <v>61</v>
      </c>
      <c r="C64" s="5" t="s">
        <v>65</v>
      </c>
      <c r="D64" s="5">
        <v>1933</v>
      </c>
      <c r="E64" s="5">
        <v>77</v>
      </c>
      <c r="F64" s="6" t="s">
        <v>13</v>
      </c>
      <c r="G64" s="5">
        <v>3</v>
      </c>
      <c r="H64" s="8"/>
      <c r="I64" s="5">
        <v>0.8</v>
      </c>
      <c r="J64" s="5">
        <v>0.63</v>
      </c>
      <c r="K64" s="5">
        <v>0.5</v>
      </c>
      <c r="L64" s="5">
        <v>0.75</v>
      </c>
      <c r="M64" s="8"/>
      <c r="N64" s="8"/>
      <c r="O64" s="8"/>
      <c r="P64" s="8"/>
      <c r="Q64" s="10"/>
      <c r="R64" s="8"/>
    </row>
    <row r="65" spans="1:18">
      <c r="A65" s="5" t="s">
        <v>60</v>
      </c>
      <c r="B65" s="5" t="s">
        <v>61</v>
      </c>
      <c r="C65" s="5" t="s">
        <v>66</v>
      </c>
      <c r="D65" s="5">
        <v>1965</v>
      </c>
      <c r="E65" s="5">
        <v>155</v>
      </c>
      <c r="F65" s="6" t="s">
        <v>13</v>
      </c>
      <c r="G65" s="5">
        <v>3.9</v>
      </c>
      <c r="H65" s="8"/>
      <c r="I65" s="5">
        <v>1.1000000000000001</v>
      </c>
      <c r="J65" s="5">
        <v>0.53</v>
      </c>
      <c r="K65" s="5">
        <v>0.48</v>
      </c>
      <c r="L65" s="5">
        <v>0.59</v>
      </c>
      <c r="M65" s="8"/>
      <c r="N65" s="8"/>
      <c r="O65" s="8"/>
      <c r="P65" s="8"/>
      <c r="Q65" s="10"/>
      <c r="R65" s="8"/>
    </row>
    <row r="66" spans="1:18">
      <c r="A66" s="5" t="s">
        <v>60</v>
      </c>
      <c r="B66" s="5" t="s">
        <v>61</v>
      </c>
      <c r="C66" s="5" t="s">
        <v>67</v>
      </c>
      <c r="D66" s="5">
        <v>2003</v>
      </c>
      <c r="E66" s="5">
        <v>130</v>
      </c>
      <c r="F66" s="6" t="s">
        <v>13</v>
      </c>
      <c r="G66" s="5">
        <v>2.8</v>
      </c>
      <c r="H66" s="8"/>
      <c r="I66" s="5">
        <v>0.6</v>
      </c>
      <c r="J66" s="5">
        <v>0.57999999999999996</v>
      </c>
      <c r="K66" s="5">
        <v>0.53</v>
      </c>
      <c r="L66" s="5">
        <v>0.63</v>
      </c>
      <c r="M66" s="8"/>
      <c r="N66" s="8"/>
      <c r="O66" s="8"/>
      <c r="P66" s="8"/>
      <c r="Q66" s="10"/>
      <c r="R66" s="8"/>
    </row>
    <row r="67" spans="1:18">
      <c r="A67" s="5" t="s">
        <v>60</v>
      </c>
      <c r="B67" s="5" t="s">
        <v>61</v>
      </c>
      <c r="C67" s="5" t="s">
        <v>79</v>
      </c>
      <c r="D67" s="5">
        <v>1998</v>
      </c>
      <c r="E67" s="5">
        <v>153</v>
      </c>
      <c r="F67" s="6" t="s">
        <v>13</v>
      </c>
      <c r="G67" s="5">
        <v>4</v>
      </c>
      <c r="H67" s="8"/>
      <c r="I67" s="5">
        <v>1.2</v>
      </c>
      <c r="J67" s="5">
        <v>0.55000000000000004</v>
      </c>
      <c r="K67" s="5">
        <v>0.51</v>
      </c>
      <c r="L67" s="5">
        <v>0.59</v>
      </c>
      <c r="M67" s="8"/>
      <c r="N67" s="8"/>
      <c r="O67" s="8"/>
      <c r="P67" s="8"/>
      <c r="Q67" s="10"/>
      <c r="R67" s="8"/>
    </row>
    <row r="68" spans="1:18">
      <c r="A68" s="5" t="s">
        <v>60</v>
      </c>
      <c r="B68" s="5" t="s">
        <v>61</v>
      </c>
      <c r="C68" s="5" t="s">
        <v>68</v>
      </c>
      <c r="D68" s="5">
        <v>2162</v>
      </c>
      <c r="E68" s="5">
        <v>207</v>
      </c>
      <c r="F68" s="6" t="s">
        <v>13</v>
      </c>
      <c r="G68" s="5">
        <v>4.4000000000000004</v>
      </c>
      <c r="H68" s="8"/>
      <c r="I68" s="5">
        <v>1.2</v>
      </c>
      <c r="J68" s="5">
        <v>0.55000000000000004</v>
      </c>
      <c r="K68" s="5">
        <v>0.5</v>
      </c>
      <c r="L68" s="5">
        <v>0.61</v>
      </c>
      <c r="M68" s="8"/>
      <c r="N68" s="8"/>
      <c r="O68" s="8"/>
      <c r="P68" s="8"/>
      <c r="Q68" s="10"/>
      <c r="R68" s="8"/>
    </row>
    <row r="69" spans="1:18">
      <c r="A69" s="5" t="s">
        <v>70</v>
      </c>
      <c r="B69" s="5">
        <v>2013</v>
      </c>
      <c r="C69" s="5" t="s">
        <v>30</v>
      </c>
      <c r="D69" s="5" t="s">
        <v>71</v>
      </c>
      <c r="E69" s="8"/>
      <c r="F69" s="6" t="s">
        <v>50</v>
      </c>
      <c r="G69" s="5">
        <v>22.6</v>
      </c>
      <c r="H69" s="8"/>
      <c r="I69" s="5">
        <v>2.2999999999999998</v>
      </c>
      <c r="J69" s="5">
        <v>0.754</v>
      </c>
      <c r="K69" s="5">
        <v>0.69599999999999995</v>
      </c>
      <c r="L69" s="5">
        <v>0.81200000000000006</v>
      </c>
      <c r="M69" s="8"/>
      <c r="N69" s="8"/>
      <c r="O69" s="8"/>
      <c r="P69" s="8"/>
      <c r="Q69" s="10"/>
      <c r="R69" s="8"/>
    </row>
    <row r="70" spans="1:18">
      <c r="A70" s="5" t="s">
        <v>70</v>
      </c>
      <c r="B70" s="5">
        <v>2013</v>
      </c>
      <c r="C70" s="5" t="s">
        <v>30</v>
      </c>
      <c r="D70" s="6">
        <v>439</v>
      </c>
      <c r="E70" s="8"/>
      <c r="F70" s="6" t="s">
        <v>13</v>
      </c>
      <c r="G70" s="5">
        <v>22.6</v>
      </c>
      <c r="H70" s="8"/>
      <c r="I70" s="5">
        <v>2.2999999999999998</v>
      </c>
      <c r="J70" s="5">
        <v>0.74199999999999999</v>
      </c>
      <c r="K70" s="5">
        <v>0.69399999999999995</v>
      </c>
      <c r="L70" s="5">
        <v>0.78900000000000003</v>
      </c>
      <c r="M70" s="8"/>
      <c r="N70" s="8"/>
      <c r="O70" s="8"/>
      <c r="P70" s="8"/>
      <c r="Q70" s="10"/>
      <c r="R70" s="8"/>
    </row>
    <row r="71" spans="1:18">
      <c r="A71" s="5" t="s">
        <v>70</v>
      </c>
      <c r="B71" s="5">
        <v>2013</v>
      </c>
      <c r="C71" s="5" t="s">
        <v>30</v>
      </c>
      <c r="D71" s="5">
        <v>591</v>
      </c>
      <c r="E71" s="8"/>
      <c r="F71" s="6" t="s">
        <v>13</v>
      </c>
      <c r="G71" s="5">
        <v>22.6</v>
      </c>
      <c r="H71" s="8"/>
      <c r="I71" s="5">
        <v>2.2999999999999998</v>
      </c>
      <c r="J71" s="8"/>
      <c r="K71" s="8"/>
      <c r="L71" s="8"/>
      <c r="M71" s="8"/>
      <c r="N71" s="8"/>
      <c r="O71" s="8"/>
      <c r="P71" s="5">
        <v>2.23</v>
      </c>
      <c r="Q71" s="11">
        <v>0.8</v>
      </c>
      <c r="R71" s="5">
        <v>6.18</v>
      </c>
    </row>
    <row r="72" spans="1:18">
      <c r="A72" s="5" t="s">
        <v>70</v>
      </c>
      <c r="B72" s="5">
        <v>2013</v>
      </c>
      <c r="C72" s="5" t="s">
        <v>30</v>
      </c>
      <c r="D72" s="5">
        <v>591</v>
      </c>
      <c r="E72" s="8"/>
      <c r="F72" s="6" t="s">
        <v>13</v>
      </c>
      <c r="G72" s="5">
        <v>22.6</v>
      </c>
      <c r="H72" s="8"/>
      <c r="I72" s="5">
        <v>2.2999999999999998</v>
      </c>
      <c r="J72" s="8"/>
      <c r="K72" s="8"/>
      <c r="L72" s="8"/>
      <c r="M72" s="8"/>
      <c r="N72" s="8"/>
      <c r="O72" s="8"/>
      <c r="P72" s="5">
        <v>6.81</v>
      </c>
      <c r="Q72" s="11">
        <v>2.56</v>
      </c>
      <c r="R72" s="5">
        <v>18.100000000000001</v>
      </c>
    </row>
    <row r="73" spans="1:18">
      <c r="A73" s="5" t="s">
        <v>70</v>
      </c>
      <c r="B73" s="5">
        <v>2013</v>
      </c>
      <c r="C73" s="5" t="s">
        <v>30</v>
      </c>
      <c r="D73" s="5">
        <v>591</v>
      </c>
      <c r="E73" s="8"/>
      <c r="F73" s="6" t="s">
        <v>13</v>
      </c>
      <c r="G73" s="5">
        <v>22.6</v>
      </c>
      <c r="H73" s="8"/>
      <c r="I73" s="5">
        <v>2.2999999999999998</v>
      </c>
      <c r="J73" s="8"/>
      <c r="K73" s="8"/>
      <c r="L73" s="8"/>
      <c r="M73" s="8"/>
      <c r="N73" s="8"/>
      <c r="O73" s="8"/>
      <c r="P73" s="5">
        <v>10.4</v>
      </c>
      <c r="Q73" s="11">
        <v>4.1100000000000003</v>
      </c>
      <c r="R73" s="5">
        <v>26.1</v>
      </c>
    </row>
    <row r="74" spans="1:18">
      <c r="A74" s="5" t="s">
        <v>70</v>
      </c>
      <c r="B74" s="5">
        <v>2013</v>
      </c>
      <c r="C74" s="5" t="s">
        <v>30</v>
      </c>
      <c r="D74" s="5">
        <v>439</v>
      </c>
      <c r="E74" s="8"/>
      <c r="F74" s="6" t="s">
        <v>50</v>
      </c>
      <c r="G74" s="5">
        <v>22.6</v>
      </c>
      <c r="H74" s="8"/>
      <c r="I74" s="5">
        <v>2.2999999999999998</v>
      </c>
      <c r="J74" s="8"/>
      <c r="K74" s="8"/>
      <c r="L74" s="8"/>
      <c r="M74" s="8"/>
      <c r="N74" s="8"/>
      <c r="O74" s="8"/>
      <c r="P74" s="5">
        <v>0.66</v>
      </c>
      <c r="Q74" s="11">
        <v>0.15</v>
      </c>
      <c r="R74" s="5">
        <v>2.96</v>
      </c>
    </row>
    <row r="75" spans="1:18">
      <c r="A75" s="5" t="s">
        <v>70</v>
      </c>
      <c r="B75" s="5">
        <v>2013</v>
      </c>
      <c r="C75" s="5" t="s">
        <v>30</v>
      </c>
      <c r="D75" s="5">
        <v>439</v>
      </c>
      <c r="E75" s="8"/>
      <c r="F75" s="6" t="s">
        <v>50</v>
      </c>
      <c r="G75" s="5">
        <v>22.6</v>
      </c>
      <c r="H75" s="8"/>
      <c r="I75" s="5">
        <v>2.2999999999999998</v>
      </c>
      <c r="J75" s="8"/>
      <c r="K75" s="8"/>
      <c r="L75" s="8"/>
      <c r="M75" s="8"/>
      <c r="N75" s="8"/>
      <c r="O75" s="8"/>
      <c r="P75" s="5">
        <v>4.66</v>
      </c>
      <c r="Q75" s="11">
        <v>1.61</v>
      </c>
      <c r="R75" s="5">
        <v>13.5</v>
      </c>
    </row>
    <row r="76" spans="1:18">
      <c r="A76" s="5" t="s">
        <v>70</v>
      </c>
      <c r="B76" s="5">
        <v>2013</v>
      </c>
      <c r="C76" s="5" t="s">
        <v>30</v>
      </c>
      <c r="D76" s="5">
        <v>439</v>
      </c>
      <c r="E76" s="8"/>
      <c r="F76" s="6" t="s">
        <v>50</v>
      </c>
      <c r="G76" s="5">
        <v>22.6</v>
      </c>
      <c r="H76" s="8"/>
      <c r="I76" s="5">
        <v>2.2999999999999998</v>
      </c>
      <c r="J76" s="8"/>
      <c r="K76" s="8"/>
      <c r="L76" s="8"/>
      <c r="M76" s="8"/>
      <c r="N76" s="8"/>
      <c r="O76" s="8"/>
      <c r="P76" s="5">
        <v>8.56</v>
      </c>
      <c r="Q76" s="11">
        <v>3.06</v>
      </c>
      <c r="R76" s="5">
        <v>24</v>
      </c>
    </row>
    <row r="77" spans="1:18">
      <c r="A77" s="6" t="s">
        <v>72</v>
      </c>
      <c r="B77" s="6">
        <v>2022</v>
      </c>
      <c r="C77" s="5" t="s">
        <v>30</v>
      </c>
      <c r="D77" s="6">
        <v>425159</v>
      </c>
      <c r="E77" s="6">
        <v>5287</v>
      </c>
      <c r="F77" s="6" t="s">
        <v>13</v>
      </c>
      <c r="G77" s="8"/>
      <c r="H77" s="6">
        <v>11.9</v>
      </c>
      <c r="I77" s="8"/>
      <c r="J77" s="6">
        <v>0.70499999999999996</v>
      </c>
      <c r="K77" s="6">
        <v>7.0000000000000001E-3</v>
      </c>
      <c r="L77" s="6">
        <v>7.0000000000000001E-3</v>
      </c>
      <c r="M77" s="8"/>
      <c r="N77" s="8"/>
      <c r="O77" s="8"/>
      <c r="P77" s="8"/>
      <c r="Q77" s="10"/>
      <c r="R77" s="8"/>
    </row>
    <row r="78" spans="1:18">
      <c r="A78" s="6" t="s">
        <v>72</v>
      </c>
      <c r="B78" s="6">
        <v>2022</v>
      </c>
      <c r="C78" s="5" t="s">
        <v>30</v>
      </c>
      <c r="D78" s="6">
        <v>425159</v>
      </c>
      <c r="E78" s="6">
        <v>5287</v>
      </c>
      <c r="F78" s="6" t="s">
        <v>50</v>
      </c>
      <c r="G78" s="8"/>
      <c r="H78" s="6">
        <v>11.9</v>
      </c>
      <c r="I78" s="8"/>
      <c r="J78" s="6">
        <v>0.65100000000000002</v>
      </c>
      <c r="K78" s="6">
        <v>8.0000000000000002E-3</v>
      </c>
      <c r="L78" s="6">
        <v>8.0000000000000002E-3</v>
      </c>
      <c r="M78" s="8"/>
      <c r="N78" s="8"/>
      <c r="O78" s="8"/>
      <c r="P78" s="8"/>
      <c r="Q78" s="10"/>
      <c r="R78" s="8"/>
    </row>
    <row r="79" spans="1:18">
      <c r="A79" s="6" t="s">
        <v>72</v>
      </c>
      <c r="B79" s="6">
        <v>2022</v>
      </c>
      <c r="C79" s="5" t="s">
        <v>30</v>
      </c>
      <c r="D79" s="6">
        <v>425159</v>
      </c>
      <c r="E79" s="6" t="s">
        <v>73</v>
      </c>
      <c r="F79" s="6" t="s">
        <v>17</v>
      </c>
      <c r="G79" s="8"/>
      <c r="H79" s="6">
        <v>11.9</v>
      </c>
      <c r="I79" s="8"/>
      <c r="J79" s="6">
        <v>0.71799999999999997</v>
      </c>
      <c r="K79" s="6">
        <v>3.0000000000000001E-3</v>
      </c>
      <c r="L79" s="6">
        <v>3.0000000000000001E-3</v>
      </c>
      <c r="M79" s="8"/>
      <c r="N79" s="8"/>
      <c r="O79" s="8"/>
      <c r="P79" s="8"/>
      <c r="Q79" s="10"/>
      <c r="R79" s="8"/>
    </row>
    <row r="80" spans="1:18">
      <c r="A80" s="6" t="s">
        <v>72</v>
      </c>
      <c r="B80" s="6">
        <v>2022</v>
      </c>
      <c r="C80" s="5" t="s">
        <v>30</v>
      </c>
      <c r="D80" s="6">
        <v>425159</v>
      </c>
      <c r="E80" s="6" t="s">
        <v>73</v>
      </c>
      <c r="F80" s="6" t="s">
        <v>74</v>
      </c>
      <c r="G80" s="8"/>
      <c r="H80" s="6">
        <v>11.9</v>
      </c>
      <c r="I80" s="8"/>
      <c r="J80" s="6">
        <v>0.63800000000000001</v>
      </c>
      <c r="K80" s="6">
        <v>5.0000000000000001E-3</v>
      </c>
      <c r="L80" s="6">
        <v>5.0000000000000001E-3</v>
      </c>
      <c r="M80" s="8"/>
      <c r="N80" s="8"/>
      <c r="O80" s="8"/>
      <c r="P80" s="8"/>
      <c r="Q80" s="10"/>
      <c r="R80" s="8"/>
    </row>
    <row r="81" spans="1:18">
      <c r="A81" s="6" t="s">
        <v>75</v>
      </c>
      <c r="B81" s="6">
        <v>2023</v>
      </c>
      <c r="C81" s="6" t="s">
        <v>30</v>
      </c>
      <c r="D81" s="6">
        <v>429033</v>
      </c>
      <c r="E81" s="6">
        <v>6477</v>
      </c>
      <c r="F81" s="6" t="s">
        <v>13</v>
      </c>
      <c r="G81" s="6">
        <v>12.8</v>
      </c>
      <c r="H81" s="8"/>
      <c r="I81" s="8"/>
      <c r="J81" s="6">
        <v>0.65700000000000003</v>
      </c>
      <c r="K81" s="6">
        <v>0.65100000000000002</v>
      </c>
      <c r="L81" s="6">
        <v>0.66300000000000003</v>
      </c>
      <c r="M81" s="8"/>
      <c r="N81" s="8"/>
      <c r="O81" s="8"/>
      <c r="P81" s="8"/>
      <c r="Q81" s="10"/>
      <c r="R81" s="8"/>
    </row>
    <row r="83" spans="1:18">
      <c r="A83" s="16" t="s">
        <v>99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</row>
    <row r="84" spans="1:18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</row>
    <row r="85" spans="1:18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</row>
    <row r="86" spans="1:18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</row>
    <row r="87" spans="1:18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</row>
    <row r="88" spans="1:18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</row>
    <row r="89" spans="1:18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</row>
    <row r="90" spans="1:18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</row>
    <row r="91" spans="1:18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</row>
    <row r="92" spans="1:18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</row>
    <row r="93" spans="1:18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</row>
    <row r="94" spans="1:18" ht="5.4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</row>
    <row r="95" spans="1:18" ht="16.149999999999999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</row>
    <row r="96" spans="1:18">
      <c r="A96" s="16" t="s">
        <v>100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</row>
    <row r="97" spans="1:18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</row>
    <row r="98" spans="1:18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</row>
    <row r="99" spans="1:18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</row>
    <row r="100" spans="1:18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</row>
    <row r="101" spans="1:18" ht="8.4499999999999993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</row>
    <row r="102" spans="1:18" hidden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</row>
    <row r="103" spans="1:18" hidden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</row>
    <row r="104" spans="1:18" hidden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</row>
    <row r="105" spans="1:18" hidden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</row>
    <row r="106" spans="1:18" hidden="1"/>
    <row r="107" spans="1:18" hidden="1"/>
  </sheetData>
  <mergeCells count="12">
    <mergeCell ref="A96:R105"/>
    <mergeCell ref="A1:A2"/>
    <mergeCell ref="B1:B2"/>
    <mergeCell ref="D1:D2"/>
    <mergeCell ref="E1:E2"/>
    <mergeCell ref="F1:F2"/>
    <mergeCell ref="G1:G2"/>
    <mergeCell ref="H1:H2"/>
    <mergeCell ref="I1:I2"/>
    <mergeCell ref="J1:R1"/>
    <mergeCell ref="C1:C2"/>
    <mergeCell ref="A83:R95"/>
  </mergeCells>
  <phoneticPr fontId="4" type="noConversion"/>
  <pageMargins left="0.7" right="0.7" top="0.75" bottom="0.75" header="0.3" footer="0.3"/>
  <pageSetup paperSize="9" orientation="landscape" r:id="rId1"/>
  <headerFooter>
    <oddHeader xml:space="preserve">&amp;L&amp;"-,Félkövér"Table 1. &amp;"-,Normál"Summary table of CAIDE risk score predictive values in different studies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Tímea Lázár</dc:creator>
  <cp:lastModifiedBy>horvathandras</cp:lastModifiedBy>
  <dcterms:created xsi:type="dcterms:W3CDTF">2024-10-12T10:46:58Z</dcterms:created>
  <dcterms:modified xsi:type="dcterms:W3CDTF">2024-10-18T10:52:41Z</dcterms:modified>
</cp:coreProperties>
</file>