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2600" windowHeight="10788"/>
  </bookViews>
  <sheets>
    <sheet name="Info" sheetId="10" r:id="rId1"/>
    <sheet name="ScenarioID" sheetId="3" r:id="rId2"/>
    <sheet name="NoBufferIn" sheetId="2" r:id="rId3"/>
    <sheet name="BufferIn" sheetId="4" r:id="rId4"/>
    <sheet name="NoBufferRes" sheetId="5" r:id="rId5"/>
    <sheet name="BufferRes" sheetId="6" r:id="rId6"/>
    <sheet name="Params" sheetId="7" r:id="rId7"/>
  </sheets>
  <definedNames>
    <definedName name="_xlnm._FilterDatabase" localSheetId="5" hidden="1">BufferRes!$A$1:$W$95</definedName>
    <definedName name="_xlnm._FilterDatabase" localSheetId="1" hidden="1">ScenarioID!$A$1:$D$95</definedName>
    <definedName name="AgriSoil">Params!$A$3</definedName>
    <definedName name="DatosExternos_1" localSheetId="3" hidden="1">BufferIn!$A$1:$AD$96</definedName>
    <definedName name="DatosExternos_1" localSheetId="2" hidden="1">NoBufferIn!$A$1:$AD$96</definedName>
    <definedName name="NatSoil">Params!$A$4</definedName>
    <definedName name="Water">Params!$A$5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137" i="6" l="1"/>
  <c r="V137" i="6"/>
  <c r="U137" i="6"/>
  <c r="T137" i="6"/>
  <c r="S137" i="6"/>
  <c r="R137" i="6"/>
  <c r="W136" i="6"/>
  <c r="V136" i="6"/>
  <c r="U136" i="6"/>
  <c r="T136" i="6"/>
  <c r="S136" i="6"/>
  <c r="R136" i="6"/>
  <c r="W135" i="6"/>
  <c r="V135" i="6"/>
  <c r="U135" i="6"/>
  <c r="T135" i="6"/>
  <c r="S135" i="6"/>
  <c r="R135" i="6"/>
  <c r="W134" i="6"/>
  <c r="V134" i="6"/>
  <c r="U134" i="6"/>
  <c r="T134" i="6"/>
  <c r="S134" i="6"/>
  <c r="R134" i="6"/>
  <c r="W133" i="6"/>
  <c r="V133" i="6"/>
  <c r="U133" i="6"/>
  <c r="T133" i="6"/>
  <c r="S133" i="6"/>
  <c r="R133" i="6"/>
  <c r="W132" i="6"/>
  <c r="V132" i="6"/>
  <c r="U132" i="6"/>
  <c r="T132" i="6"/>
  <c r="S132" i="6"/>
  <c r="R132" i="6"/>
  <c r="W131" i="6"/>
  <c r="V131" i="6"/>
  <c r="U131" i="6"/>
  <c r="T131" i="6"/>
  <c r="S131" i="6"/>
  <c r="R131" i="6"/>
  <c r="W130" i="6"/>
  <c r="V130" i="6"/>
  <c r="U130" i="6"/>
  <c r="T130" i="6"/>
  <c r="S130" i="6"/>
  <c r="R130" i="6"/>
  <c r="W129" i="6"/>
  <c r="V129" i="6"/>
  <c r="U129" i="6"/>
  <c r="T129" i="6"/>
  <c r="S129" i="6"/>
  <c r="R129" i="6"/>
  <c r="W128" i="6"/>
  <c r="V128" i="6"/>
  <c r="U128" i="6"/>
  <c r="T128" i="6"/>
  <c r="S128" i="6"/>
  <c r="R128" i="6"/>
  <c r="W127" i="6"/>
  <c r="V127" i="6"/>
  <c r="U127" i="6"/>
  <c r="T127" i="6"/>
  <c r="S127" i="6"/>
  <c r="R127" i="6"/>
  <c r="W126" i="6"/>
  <c r="V126" i="6"/>
  <c r="U126" i="6"/>
  <c r="T126" i="6"/>
  <c r="S126" i="6"/>
  <c r="R126" i="6"/>
  <c r="W125" i="6"/>
  <c r="V125" i="6"/>
  <c r="U125" i="6"/>
  <c r="T125" i="6"/>
  <c r="S125" i="6"/>
  <c r="R125" i="6"/>
  <c r="W124" i="6"/>
  <c r="V124" i="6"/>
  <c r="U124" i="6"/>
  <c r="T124" i="6"/>
  <c r="S124" i="6"/>
  <c r="R124" i="6"/>
  <c r="W123" i="6"/>
  <c r="V123" i="6"/>
  <c r="U123" i="6"/>
  <c r="T123" i="6"/>
  <c r="S123" i="6"/>
  <c r="R123" i="6"/>
  <c r="W122" i="6"/>
  <c r="V122" i="6"/>
  <c r="U122" i="6"/>
  <c r="T122" i="6"/>
  <c r="S122" i="6"/>
  <c r="R122" i="6"/>
  <c r="W121" i="6"/>
  <c r="V121" i="6"/>
  <c r="U121" i="6"/>
  <c r="T121" i="6"/>
  <c r="S121" i="6"/>
  <c r="R121" i="6"/>
  <c r="T137" i="5"/>
  <c r="T136" i="5"/>
  <c r="T135" i="5"/>
  <c r="T133" i="5"/>
  <c r="T132" i="5"/>
  <c r="T131" i="5"/>
  <c r="T130" i="5"/>
  <c r="T129" i="5"/>
  <c r="T128" i="5"/>
  <c r="T127" i="5"/>
  <c r="T126" i="5"/>
  <c r="T125" i="5"/>
  <c r="T124" i="5"/>
  <c r="T123" i="5"/>
  <c r="T122" i="5"/>
  <c r="W137" i="5"/>
  <c r="V137" i="5"/>
  <c r="U137" i="5"/>
  <c r="S137" i="5"/>
  <c r="R137" i="5"/>
  <c r="W136" i="5"/>
  <c r="V136" i="5"/>
  <c r="U136" i="5"/>
  <c r="S136" i="5"/>
  <c r="R136" i="5"/>
  <c r="W135" i="5"/>
  <c r="V135" i="5"/>
  <c r="U135" i="5"/>
  <c r="S135" i="5"/>
  <c r="R135" i="5"/>
  <c r="W134" i="5"/>
  <c r="V134" i="5"/>
  <c r="U134" i="5"/>
  <c r="T134" i="5"/>
  <c r="S134" i="5"/>
  <c r="R134" i="5"/>
  <c r="W133" i="5"/>
  <c r="V133" i="5"/>
  <c r="U133" i="5"/>
  <c r="S133" i="5"/>
  <c r="R133" i="5"/>
  <c r="W132" i="5"/>
  <c r="V132" i="5"/>
  <c r="U132" i="5"/>
  <c r="S132" i="5"/>
  <c r="R132" i="5"/>
  <c r="W131" i="5"/>
  <c r="V131" i="5"/>
  <c r="U131" i="5"/>
  <c r="S131" i="5"/>
  <c r="R131" i="5"/>
  <c r="W130" i="5"/>
  <c r="V130" i="5"/>
  <c r="U130" i="5"/>
  <c r="S130" i="5"/>
  <c r="R130" i="5"/>
  <c r="W129" i="5"/>
  <c r="V129" i="5"/>
  <c r="U129" i="5"/>
  <c r="S129" i="5"/>
  <c r="R129" i="5"/>
  <c r="W128" i="5"/>
  <c r="V128" i="5"/>
  <c r="U128" i="5"/>
  <c r="S128" i="5"/>
  <c r="R128" i="5"/>
  <c r="W127" i="5"/>
  <c r="V127" i="5"/>
  <c r="U127" i="5"/>
  <c r="S127" i="5"/>
  <c r="R127" i="5"/>
  <c r="W126" i="5"/>
  <c r="V126" i="5"/>
  <c r="U126" i="5"/>
  <c r="S126" i="5"/>
  <c r="R126" i="5"/>
  <c r="W125" i="5"/>
  <c r="V125" i="5"/>
  <c r="U125" i="5"/>
  <c r="S125" i="5"/>
  <c r="R125" i="5"/>
  <c r="W124" i="5"/>
  <c r="V124" i="5"/>
  <c r="U124" i="5"/>
  <c r="S124" i="5"/>
  <c r="R124" i="5"/>
  <c r="W123" i="5"/>
  <c r="V123" i="5"/>
  <c r="U123" i="5"/>
  <c r="S123" i="5"/>
  <c r="R123" i="5"/>
  <c r="W122" i="5"/>
  <c r="V122" i="5"/>
  <c r="U122" i="5"/>
  <c r="S122" i="5"/>
  <c r="R122" i="5"/>
  <c r="W121" i="5"/>
  <c r="V121" i="5"/>
  <c r="U121" i="5"/>
  <c r="T121" i="5"/>
  <c r="S121" i="5"/>
  <c r="R121" i="5"/>
  <c r="U117" i="5"/>
  <c r="U116" i="5"/>
  <c r="U115" i="5"/>
  <c r="U114" i="5"/>
  <c r="U113" i="5"/>
  <c r="U112" i="5"/>
  <c r="U111" i="5"/>
  <c r="U110" i="5"/>
  <c r="U109" i="5"/>
  <c r="U108" i="5"/>
  <c r="T109" i="5"/>
  <c r="T108" i="5"/>
  <c r="T107" i="5"/>
  <c r="S106" i="5"/>
  <c r="S105" i="5"/>
  <c r="S104" i="5"/>
  <c r="R103" i="5"/>
  <c r="R102" i="5"/>
  <c r="R101" i="5"/>
  <c r="W117" i="5"/>
  <c r="V117" i="5"/>
  <c r="T117" i="5"/>
  <c r="S117" i="5"/>
  <c r="R117" i="5"/>
  <c r="W116" i="5"/>
  <c r="V116" i="5"/>
  <c r="T116" i="5"/>
  <c r="S116" i="5"/>
  <c r="R116" i="5"/>
  <c r="W115" i="5"/>
  <c r="V115" i="5"/>
  <c r="T115" i="5"/>
  <c r="S115" i="5"/>
  <c r="R115" i="5"/>
  <c r="W114" i="5"/>
  <c r="V114" i="5"/>
  <c r="T114" i="5"/>
  <c r="S114" i="5"/>
  <c r="R114" i="5"/>
  <c r="W113" i="5"/>
  <c r="V113" i="5"/>
  <c r="T113" i="5"/>
  <c r="S113" i="5"/>
  <c r="R113" i="5"/>
  <c r="W112" i="5"/>
  <c r="V112" i="5"/>
  <c r="T112" i="5"/>
  <c r="S112" i="5"/>
  <c r="R112" i="5"/>
  <c r="W111" i="5"/>
  <c r="V111" i="5"/>
  <c r="T111" i="5"/>
  <c r="S111" i="5"/>
  <c r="R111" i="5"/>
  <c r="W110" i="5"/>
  <c r="V110" i="5"/>
  <c r="T110" i="5"/>
  <c r="S110" i="5"/>
  <c r="R110" i="5"/>
  <c r="W109" i="5"/>
  <c r="V109" i="5"/>
  <c r="S109" i="5"/>
  <c r="R109" i="5"/>
  <c r="W108" i="5"/>
  <c r="V108" i="5"/>
  <c r="S108" i="5"/>
  <c r="R108" i="5"/>
  <c r="W107" i="5"/>
  <c r="V107" i="5"/>
  <c r="U107" i="5"/>
  <c r="S107" i="5"/>
  <c r="R107" i="5"/>
  <c r="W106" i="5"/>
  <c r="V106" i="5"/>
  <c r="U106" i="5"/>
  <c r="T106" i="5"/>
  <c r="R106" i="5"/>
  <c r="W105" i="5"/>
  <c r="V105" i="5"/>
  <c r="U105" i="5"/>
  <c r="T105" i="5"/>
  <c r="R105" i="5"/>
  <c r="W104" i="5"/>
  <c r="V104" i="5"/>
  <c r="U104" i="5"/>
  <c r="T104" i="5"/>
  <c r="R104" i="5"/>
  <c r="W103" i="5"/>
  <c r="V103" i="5"/>
  <c r="U103" i="5"/>
  <c r="T103" i="5"/>
  <c r="S103" i="5"/>
  <c r="W102" i="5"/>
  <c r="V102" i="5"/>
  <c r="U102" i="5"/>
  <c r="T102" i="5"/>
  <c r="S102" i="5"/>
  <c r="W101" i="5"/>
  <c r="V101" i="5"/>
  <c r="U101" i="5"/>
  <c r="T101" i="5"/>
  <c r="S101" i="5"/>
  <c r="W117" i="6"/>
  <c r="V117" i="6"/>
  <c r="U117" i="6"/>
  <c r="T117" i="6"/>
  <c r="S117" i="6"/>
  <c r="R117" i="6"/>
  <c r="W116" i="6"/>
  <c r="V116" i="6"/>
  <c r="U116" i="6"/>
  <c r="T116" i="6"/>
  <c r="S116" i="6"/>
  <c r="R116" i="6"/>
  <c r="W115" i="6"/>
  <c r="V115" i="6"/>
  <c r="U115" i="6"/>
  <c r="T115" i="6"/>
  <c r="S115" i="6"/>
  <c r="R115" i="6"/>
  <c r="W114" i="6"/>
  <c r="V114" i="6"/>
  <c r="U114" i="6"/>
  <c r="T114" i="6"/>
  <c r="S114" i="6"/>
  <c r="R114" i="6"/>
  <c r="W113" i="6"/>
  <c r="V113" i="6"/>
  <c r="U113" i="6"/>
  <c r="T113" i="6"/>
  <c r="S113" i="6"/>
  <c r="R113" i="6"/>
  <c r="W112" i="6"/>
  <c r="V112" i="6"/>
  <c r="U112" i="6"/>
  <c r="T112" i="6"/>
  <c r="S112" i="6"/>
  <c r="R112" i="6"/>
  <c r="W111" i="6"/>
  <c r="V111" i="6"/>
  <c r="U111" i="6"/>
  <c r="T111" i="6"/>
  <c r="S111" i="6"/>
  <c r="R111" i="6"/>
  <c r="W110" i="6"/>
  <c r="V110" i="6"/>
  <c r="U110" i="6"/>
  <c r="T110" i="6"/>
  <c r="S110" i="6"/>
  <c r="R110" i="6"/>
  <c r="W109" i="6"/>
  <c r="V109" i="6"/>
  <c r="U109" i="6"/>
  <c r="T109" i="6"/>
  <c r="S109" i="6"/>
  <c r="R109" i="6"/>
  <c r="W108" i="6"/>
  <c r="V108" i="6"/>
  <c r="U108" i="6"/>
  <c r="T108" i="6"/>
  <c r="S108" i="6"/>
  <c r="R108" i="6"/>
  <c r="W107" i="6"/>
  <c r="V107" i="6"/>
  <c r="U107" i="6"/>
  <c r="T107" i="6"/>
  <c r="S107" i="6"/>
  <c r="R107" i="6"/>
  <c r="W106" i="6"/>
  <c r="V106" i="6"/>
  <c r="U106" i="6"/>
  <c r="T106" i="6"/>
  <c r="S106" i="6"/>
  <c r="R106" i="6"/>
  <c r="W105" i="6"/>
  <c r="V105" i="6"/>
  <c r="U105" i="6"/>
  <c r="T105" i="6"/>
  <c r="S105" i="6"/>
  <c r="R105" i="6"/>
  <c r="W104" i="6"/>
  <c r="V104" i="6"/>
  <c r="U104" i="6"/>
  <c r="T104" i="6"/>
  <c r="S104" i="6"/>
  <c r="R104" i="6"/>
  <c r="W103" i="6"/>
  <c r="V103" i="6"/>
  <c r="U103" i="6"/>
  <c r="T103" i="6"/>
  <c r="S103" i="6"/>
  <c r="R103" i="6"/>
  <c r="W102" i="6"/>
  <c r="V102" i="6"/>
  <c r="U102" i="6"/>
  <c r="T102" i="6"/>
  <c r="S102" i="6"/>
  <c r="R102" i="6"/>
  <c r="W101" i="6"/>
  <c r="V101" i="6"/>
  <c r="U101" i="6"/>
  <c r="T101" i="6"/>
  <c r="S101" i="6"/>
  <c r="R101" i="6"/>
  <c r="Z3" i="6"/>
  <c r="Z4" i="6"/>
  <c r="Z5" i="6"/>
  <c r="Z6" i="6"/>
  <c r="Z7" i="6"/>
  <c r="Z8" i="6"/>
  <c r="Z9" i="6"/>
  <c r="Z10" i="6"/>
  <c r="Z11" i="6"/>
  <c r="Z12" i="6"/>
  <c r="Z13" i="6"/>
  <c r="Z14" i="6"/>
  <c r="Z15" i="6"/>
  <c r="Z16" i="6"/>
  <c r="Z17" i="6"/>
  <c r="Z18" i="6"/>
  <c r="Z19" i="6"/>
  <c r="Z20" i="6"/>
  <c r="Z21" i="6"/>
  <c r="Z22" i="6"/>
  <c r="Z23" i="6"/>
  <c r="Z24" i="6"/>
  <c r="Z25" i="6"/>
  <c r="Z26" i="6"/>
  <c r="Z27" i="6"/>
  <c r="Z28" i="6"/>
  <c r="Z29" i="6"/>
  <c r="Z30" i="6"/>
  <c r="Z31" i="6"/>
  <c r="Z32" i="6"/>
  <c r="Z33" i="6"/>
  <c r="Z34" i="6"/>
  <c r="Z35" i="6"/>
  <c r="Z36" i="6"/>
  <c r="Z37" i="6"/>
  <c r="Z38" i="6"/>
  <c r="Z39" i="6"/>
  <c r="Z40" i="6"/>
  <c r="Z41" i="6"/>
  <c r="Z42" i="6"/>
  <c r="Z43" i="6"/>
  <c r="Z44" i="6"/>
  <c r="Z45" i="6"/>
  <c r="Z46" i="6"/>
  <c r="Z47" i="6"/>
  <c r="Z48" i="6"/>
  <c r="Z49" i="6"/>
  <c r="Z50" i="6"/>
  <c r="Z51" i="6"/>
  <c r="Z52" i="6"/>
  <c r="Z53" i="6"/>
  <c r="Z54" i="6"/>
  <c r="Z55" i="6"/>
  <c r="Z56" i="6"/>
  <c r="Z57" i="6"/>
  <c r="Z58" i="6"/>
  <c r="Z59" i="6"/>
  <c r="Z60" i="6"/>
  <c r="Z61" i="6"/>
  <c r="Z62" i="6"/>
  <c r="Z63" i="6"/>
  <c r="Z64" i="6"/>
  <c r="Z65" i="6"/>
  <c r="Z66" i="6"/>
  <c r="Z67" i="6"/>
  <c r="Z68" i="6"/>
  <c r="Z69" i="6"/>
  <c r="Z70" i="6"/>
  <c r="Z71" i="6"/>
  <c r="Z72" i="6"/>
  <c r="Z73" i="6"/>
  <c r="Z74" i="6"/>
  <c r="Z75" i="6"/>
  <c r="Z76" i="6"/>
  <c r="Z77" i="6"/>
  <c r="Z78" i="6"/>
  <c r="Z79" i="6"/>
  <c r="Z80" i="6"/>
  <c r="Z81" i="6"/>
  <c r="Z82" i="6"/>
  <c r="Z83" i="6"/>
  <c r="Z84" i="6"/>
  <c r="Z85" i="6"/>
  <c r="Z86" i="6"/>
  <c r="Z87" i="6"/>
  <c r="Z88" i="6"/>
  <c r="Z89" i="6"/>
  <c r="Z90" i="6"/>
  <c r="Z91" i="6"/>
  <c r="Z92" i="6"/>
  <c r="Z93" i="6"/>
  <c r="Z94" i="6"/>
  <c r="Z95" i="6"/>
  <c r="Z96" i="6"/>
  <c r="Z3" i="5"/>
  <c r="Z4" i="5"/>
  <c r="Z5" i="5"/>
  <c r="Z6" i="5"/>
  <c r="Z7" i="5"/>
  <c r="Z8" i="5"/>
  <c r="Z9" i="5"/>
  <c r="Z10" i="5"/>
  <c r="Z11" i="5"/>
  <c r="Z12" i="5"/>
  <c r="Z13" i="5"/>
  <c r="Z14" i="5"/>
  <c r="Z15" i="5"/>
  <c r="Z16" i="5"/>
  <c r="Z17" i="5"/>
  <c r="Z18" i="5"/>
  <c r="Z19" i="5"/>
  <c r="Z20" i="5"/>
  <c r="Z21" i="5"/>
  <c r="Z22" i="5"/>
  <c r="Z23" i="5"/>
  <c r="Z24" i="5"/>
  <c r="Z25" i="5"/>
  <c r="Z26" i="5"/>
  <c r="Z27" i="5"/>
  <c r="Z28" i="5"/>
  <c r="Z29" i="5"/>
  <c r="Z30" i="5"/>
  <c r="Z31" i="5"/>
  <c r="Z32" i="5"/>
  <c r="Z33" i="5"/>
  <c r="Z34" i="5"/>
  <c r="Z35" i="5"/>
  <c r="Z36" i="5"/>
  <c r="Z37" i="5"/>
  <c r="Z38" i="5"/>
  <c r="Z39" i="5"/>
  <c r="Z40" i="5"/>
  <c r="Z41" i="5"/>
  <c r="Z42" i="5"/>
  <c r="Z43" i="5"/>
  <c r="Z44" i="5"/>
  <c r="Z45" i="5"/>
  <c r="Z46" i="5"/>
  <c r="Z47" i="5"/>
  <c r="Z48" i="5"/>
  <c r="Z49" i="5"/>
  <c r="Z50" i="5"/>
  <c r="Z51" i="5"/>
  <c r="Z52" i="5"/>
  <c r="Z53" i="5"/>
  <c r="Z54" i="5"/>
  <c r="Z55" i="5"/>
  <c r="Z56" i="5"/>
  <c r="Z57" i="5"/>
  <c r="Z58" i="5"/>
  <c r="Z59" i="5"/>
  <c r="Z60" i="5"/>
  <c r="Z61" i="5"/>
  <c r="Z62" i="5"/>
  <c r="Z63" i="5"/>
  <c r="Z64" i="5"/>
  <c r="Z65" i="5"/>
  <c r="Z66" i="5"/>
  <c r="Z67" i="5"/>
  <c r="Z68" i="5"/>
  <c r="Z69" i="5"/>
  <c r="Z70" i="5"/>
  <c r="Z71" i="5"/>
  <c r="Z72" i="5"/>
  <c r="Z73" i="5"/>
  <c r="Z74" i="5"/>
  <c r="Z75" i="5"/>
  <c r="Z76" i="5"/>
  <c r="Z77" i="5"/>
  <c r="Z78" i="5"/>
  <c r="Z79" i="5"/>
  <c r="Z80" i="5"/>
  <c r="Z81" i="5"/>
  <c r="Z82" i="5"/>
  <c r="Z83" i="5"/>
  <c r="Z84" i="5"/>
  <c r="Z85" i="5"/>
  <c r="Z86" i="5"/>
  <c r="Z87" i="5"/>
  <c r="Z88" i="5"/>
  <c r="Z89" i="5"/>
  <c r="Z90" i="5"/>
  <c r="Z91" i="5"/>
  <c r="Z92" i="5"/>
  <c r="Z93" i="5"/>
  <c r="Z94" i="5"/>
  <c r="Z95" i="5"/>
  <c r="Z96" i="5"/>
  <c r="Z2" i="6"/>
  <c r="Z2" i="5"/>
  <c r="Y96" i="6" l="1"/>
  <c r="Y95" i="6"/>
  <c r="Y94" i="6"/>
  <c r="Y93" i="6"/>
  <c r="Y92" i="6"/>
  <c r="Y91" i="6"/>
  <c r="Y90" i="6"/>
  <c r="Y89" i="6"/>
  <c r="Y88" i="6"/>
  <c r="Y87" i="6"/>
  <c r="Y86" i="6"/>
  <c r="Y85" i="6"/>
  <c r="Y84" i="6"/>
  <c r="Y83" i="6"/>
  <c r="Y82" i="6"/>
  <c r="Y81" i="6"/>
  <c r="Y80" i="6"/>
  <c r="Y79" i="6"/>
  <c r="Y78" i="6"/>
  <c r="Y77" i="6"/>
  <c r="Y76" i="6"/>
  <c r="Y75" i="6"/>
  <c r="Y74" i="6"/>
  <c r="Y73" i="6"/>
  <c r="Y72" i="6"/>
  <c r="Y71" i="6"/>
  <c r="Y70" i="6"/>
  <c r="Y69" i="6"/>
  <c r="Y68" i="6"/>
  <c r="Y67" i="6"/>
  <c r="Y66" i="6"/>
  <c r="Y65" i="6"/>
  <c r="Y64" i="6"/>
  <c r="Y63" i="6"/>
  <c r="Y62" i="6"/>
  <c r="Y61" i="6"/>
  <c r="Y60" i="6"/>
  <c r="Y59" i="6"/>
  <c r="Y58" i="6"/>
  <c r="Y57" i="6"/>
  <c r="Y56" i="6"/>
  <c r="Y55" i="6"/>
  <c r="Y54" i="6"/>
  <c r="Y53" i="6"/>
  <c r="Y52" i="6"/>
  <c r="Y51" i="6"/>
  <c r="Y50" i="6"/>
  <c r="Y49" i="6"/>
  <c r="Y48" i="6"/>
  <c r="Y47" i="6"/>
  <c r="Y46" i="6"/>
  <c r="Y45" i="6"/>
  <c r="Y44" i="6"/>
  <c r="Y43" i="6"/>
  <c r="Y42" i="6"/>
  <c r="Y41" i="6"/>
  <c r="Y40" i="6"/>
  <c r="Y39" i="6"/>
  <c r="Y38" i="6"/>
  <c r="Y37" i="6"/>
  <c r="Y36" i="6"/>
  <c r="Y35" i="6"/>
  <c r="Y34" i="6"/>
  <c r="Y33" i="6"/>
  <c r="Y32" i="6"/>
  <c r="Y31" i="6"/>
  <c r="Y30" i="6"/>
  <c r="Y29" i="6"/>
  <c r="Y28" i="6"/>
  <c r="Y27" i="6"/>
  <c r="Y26" i="6"/>
  <c r="Y25" i="6"/>
  <c r="Y24" i="6"/>
  <c r="Y23" i="6"/>
  <c r="Y22" i="6"/>
  <c r="Y21" i="6"/>
  <c r="Y20" i="6"/>
  <c r="Y19" i="6"/>
  <c r="Y18" i="6"/>
  <c r="Y17" i="6"/>
  <c r="Y16" i="6"/>
  <c r="Y15" i="6"/>
  <c r="Y14" i="6"/>
  <c r="Y13" i="6"/>
  <c r="Y12" i="6"/>
  <c r="Y11" i="6"/>
  <c r="Y10" i="6"/>
  <c r="Y9" i="6"/>
  <c r="Y8" i="6"/>
  <c r="Y7" i="6"/>
  <c r="Y6" i="6"/>
  <c r="Y5" i="6"/>
  <c r="Y4" i="6"/>
  <c r="Y3" i="6"/>
  <c r="Y2" i="6"/>
  <c r="Y3" i="5"/>
  <c r="Y4" i="5"/>
  <c r="Y5" i="5"/>
  <c r="Y6" i="5"/>
  <c r="Y7" i="5"/>
  <c r="Y8" i="5"/>
  <c r="Y9" i="5"/>
  <c r="Y10" i="5"/>
  <c r="Y11" i="5"/>
  <c r="Y12" i="5"/>
  <c r="Y13" i="5"/>
  <c r="Y14" i="5"/>
  <c r="Y15" i="5"/>
  <c r="Y16" i="5"/>
  <c r="Y17" i="5"/>
  <c r="Y18" i="5"/>
  <c r="Y19" i="5"/>
  <c r="Y20" i="5"/>
  <c r="Y21" i="5"/>
  <c r="Y22" i="5"/>
  <c r="Y23" i="5"/>
  <c r="Y24" i="5"/>
  <c r="Y25" i="5"/>
  <c r="Y26" i="5"/>
  <c r="Y27" i="5"/>
  <c r="Y28" i="5"/>
  <c r="Y29" i="5"/>
  <c r="Y30" i="5"/>
  <c r="Y31" i="5"/>
  <c r="Y32" i="5"/>
  <c r="Y33" i="5"/>
  <c r="Y34" i="5"/>
  <c r="Y35" i="5"/>
  <c r="Y36" i="5"/>
  <c r="Y37" i="5"/>
  <c r="Y38" i="5"/>
  <c r="Y39" i="5"/>
  <c r="Y40" i="5"/>
  <c r="Y41" i="5"/>
  <c r="Y42" i="5"/>
  <c r="Y43" i="5"/>
  <c r="Y44" i="5"/>
  <c r="Y45" i="5"/>
  <c r="Y46" i="5"/>
  <c r="Y47" i="5"/>
  <c r="Y48" i="5"/>
  <c r="Y49" i="5"/>
  <c r="Y50" i="5"/>
  <c r="Y51" i="5"/>
  <c r="Y52" i="5"/>
  <c r="Y53" i="5"/>
  <c r="Y54" i="5"/>
  <c r="Y55" i="5"/>
  <c r="Y56" i="5"/>
  <c r="Y57" i="5"/>
  <c r="Y58" i="5"/>
  <c r="Y59" i="5"/>
  <c r="Y60" i="5"/>
  <c r="Y61" i="5"/>
  <c r="Y62" i="5"/>
  <c r="Y63" i="5"/>
  <c r="Y64" i="5"/>
  <c r="Y65" i="5"/>
  <c r="Y66" i="5"/>
  <c r="Y67" i="5"/>
  <c r="Y68" i="5"/>
  <c r="Y69" i="5"/>
  <c r="Y70" i="5"/>
  <c r="Y71" i="5"/>
  <c r="Y72" i="5"/>
  <c r="Y73" i="5"/>
  <c r="Y74" i="5"/>
  <c r="Y75" i="5"/>
  <c r="Y76" i="5"/>
  <c r="Y77" i="5"/>
  <c r="Y78" i="5"/>
  <c r="Y79" i="5"/>
  <c r="Y80" i="5"/>
  <c r="Y81" i="5"/>
  <c r="Y82" i="5"/>
  <c r="Y83" i="5"/>
  <c r="Y84" i="5"/>
  <c r="Y85" i="5"/>
  <c r="Y86" i="5"/>
  <c r="Y87" i="5"/>
  <c r="Y88" i="5"/>
  <c r="Y89" i="5"/>
  <c r="Y90" i="5"/>
  <c r="Y91" i="5"/>
  <c r="Y92" i="5"/>
  <c r="Y93" i="5"/>
  <c r="Y94" i="5"/>
  <c r="Y95" i="5"/>
  <c r="Y96" i="5"/>
  <c r="Y2" i="5"/>
  <c r="D14" i="7"/>
  <c r="D13" i="7"/>
  <c r="D12" i="7"/>
  <c r="V96" i="6" l="1"/>
  <c r="U96" i="6"/>
  <c r="T96" i="6"/>
  <c r="S96" i="6"/>
  <c r="R96" i="6"/>
  <c r="W96" i="6" s="1"/>
  <c r="R96" i="5"/>
  <c r="S96" i="5"/>
  <c r="W96" i="5" s="1"/>
  <c r="T96" i="5"/>
  <c r="U96" i="5"/>
  <c r="V96" i="5"/>
  <c r="V95" i="5" l="1"/>
  <c r="U95" i="5"/>
  <c r="T95" i="5"/>
  <c r="S95" i="5"/>
  <c r="R95" i="5"/>
  <c r="W95" i="5" s="1"/>
  <c r="V94" i="5"/>
  <c r="U94" i="5"/>
  <c r="T94" i="5"/>
  <c r="S94" i="5"/>
  <c r="R94" i="5"/>
  <c r="V93" i="5"/>
  <c r="U93" i="5"/>
  <c r="T93" i="5"/>
  <c r="S93" i="5"/>
  <c r="R93" i="5"/>
  <c r="V92" i="5"/>
  <c r="U92" i="5"/>
  <c r="T92" i="5"/>
  <c r="S92" i="5"/>
  <c r="R92" i="5"/>
  <c r="V91" i="5"/>
  <c r="U91" i="5"/>
  <c r="T91" i="5"/>
  <c r="S91" i="5"/>
  <c r="W91" i="5" s="1"/>
  <c r="R91" i="5"/>
  <c r="V90" i="5"/>
  <c r="U90" i="5"/>
  <c r="T90" i="5"/>
  <c r="S90" i="5"/>
  <c r="R90" i="5"/>
  <c r="V89" i="5"/>
  <c r="U89" i="5"/>
  <c r="T89" i="5"/>
  <c r="S89" i="5"/>
  <c r="R89" i="5"/>
  <c r="V88" i="5"/>
  <c r="U88" i="5"/>
  <c r="T88" i="5"/>
  <c r="S88" i="5"/>
  <c r="R88" i="5"/>
  <c r="V87" i="5"/>
  <c r="U87" i="5"/>
  <c r="T87" i="5"/>
  <c r="S87" i="5"/>
  <c r="W87" i="5" s="1"/>
  <c r="R87" i="5"/>
  <c r="V86" i="5"/>
  <c r="U86" i="5"/>
  <c r="T86" i="5"/>
  <c r="S86" i="5"/>
  <c r="R86" i="5"/>
  <c r="V85" i="5"/>
  <c r="U85" i="5"/>
  <c r="T85" i="5"/>
  <c r="S85" i="5"/>
  <c r="R85" i="5"/>
  <c r="V84" i="5"/>
  <c r="U84" i="5"/>
  <c r="T84" i="5"/>
  <c r="S84" i="5"/>
  <c r="R84" i="5"/>
  <c r="V83" i="5"/>
  <c r="U83" i="5"/>
  <c r="T83" i="5"/>
  <c r="S83" i="5"/>
  <c r="W83" i="5" s="1"/>
  <c r="R83" i="5"/>
  <c r="V82" i="5"/>
  <c r="U82" i="5"/>
  <c r="T82" i="5"/>
  <c r="S82" i="5"/>
  <c r="R82" i="5"/>
  <c r="V81" i="5"/>
  <c r="U81" i="5"/>
  <c r="T81" i="5"/>
  <c r="S81" i="5"/>
  <c r="R81" i="5"/>
  <c r="V80" i="5"/>
  <c r="U80" i="5"/>
  <c r="T80" i="5"/>
  <c r="S80" i="5"/>
  <c r="R80" i="5"/>
  <c r="V79" i="5"/>
  <c r="U79" i="5"/>
  <c r="T79" i="5"/>
  <c r="S79" i="5"/>
  <c r="W79" i="5" s="1"/>
  <c r="R79" i="5"/>
  <c r="V78" i="5"/>
  <c r="U78" i="5"/>
  <c r="T78" i="5"/>
  <c r="S78" i="5"/>
  <c r="R78" i="5"/>
  <c r="V77" i="5"/>
  <c r="U77" i="5"/>
  <c r="T77" i="5"/>
  <c r="S77" i="5"/>
  <c r="R77" i="5"/>
  <c r="V76" i="5"/>
  <c r="U76" i="5"/>
  <c r="T76" i="5"/>
  <c r="S76" i="5"/>
  <c r="R76" i="5"/>
  <c r="V75" i="5"/>
  <c r="U75" i="5"/>
  <c r="T75" i="5"/>
  <c r="S75" i="5"/>
  <c r="W75" i="5" s="1"/>
  <c r="R75" i="5"/>
  <c r="V74" i="5"/>
  <c r="U74" i="5"/>
  <c r="T74" i="5"/>
  <c r="S74" i="5"/>
  <c r="R74" i="5"/>
  <c r="V73" i="5"/>
  <c r="U73" i="5"/>
  <c r="T73" i="5"/>
  <c r="S73" i="5"/>
  <c r="R73" i="5"/>
  <c r="V72" i="5"/>
  <c r="U72" i="5"/>
  <c r="T72" i="5"/>
  <c r="S72" i="5"/>
  <c r="R72" i="5"/>
  <c r="V71" i="5"/>
  <c r="U71" i="5"/>
  <c r="T71" i="5"/>
  <c r="S71" i="5"/>
  <c r="W71" i="5" s="1"/>
  <c r="R71" i="5"/>
  <c r="V70" i="5"/>
  <c r="U70" i="5"/>
  <c r="T70" i="5"/>
  <c r="S70" i="5"/>
  <c r="R70" i="5"/>
  <c r="V69" i="5"/>
  <c r="U69" i="5"/>
  <c r="T69" i="5"/>
  <c r="S69" i="5"/>
  <c r="R69" i="5"/>
  <c r="V68" i="5"/>
  <c r="U68" i="5"/>
  <c r="T68" i="5"/>
  <c r="S68" i="5"/>
  <c r="R68" i="5"/>
  <c r="V67" i="5"/>
  <c r="U67" i="5"/>
  <c r="T67" i="5"/>
  <c r="S67" i="5"/>
  <c r="W67" i="5" s="1"/>
  <c r="R67" i="5"/>
  <c r="V66" i="5"/>
  <c r="U66" i="5"/>
  <c r="T66" i="5"/>
  <c r="S66" i="5"/>
  <c r="R66" i="5"/>
  <c r="V65" i="5"/>
  <c r="U65" i="5"/>
  <c r="T65" i="5"/>
  <c r="S65" i="5"/>
  <c r="R65" i="5"/>
  <c r="V64" i="5"/>
  <c r="U64" i="5"/>
  <c r="T64" i="5"/>
  <c r="S64" i="5"/>
  <c r="R64" i="5"/>
  <c r="V63" i="5"/>
  <c r="U63" i="5"/>
  <c r="T63" i="5"/>
  <c r="S63" i="5"/>
  <c r="W63" i="5" s="1"/>
  <c r="R63" i="5"/>
  <c r="V62" i="5"/>
  <c r="U62" i="5"/>
  <c r="T62" i="5"/>
  <c r="S62" i="5"/>
  <c r="R62" i="5"/>
  <c r="V61" i="5"/>
  <c r="U61" i="5"/>
  <c r="T61" i="5"/>
  <c r="S61" i="5"/>
  <c r="R61" i="5"/>
  <c r="V60" i="5"/>
  <c r="U60" i="5"/>
  <c r="T60" i="5"/>
  <c r="S60" i="5"/>
  <c r="R60" i="5"/>
  <c r="V59" i="5"/>
  <c r="U59" i="5"/>
  <c r="T59" i="5"/>
  <c r="S59" i="5"/>
  <c r="W59" i="5" s="1"/>
  <c r="R59" i="5"/>
  <c r="V58" i="5"/>
  <c r="U58" i="5"/>
  <c r="T58" i="5"/>
  <c r="S58" i="5"/>
  <c r="R58" i="5"/>
  <c r="V57" i="5"/>
  <c r="U57" i="5"/>
  <c r="T57" i="5"/>
  <c r="S57" i="5"/>
  <c r="R57" i="5"/>
  <c r="V56" i="5"/>
  <c r="U56" i="5"/>
  <c r="T56" i="5"/>
  <c r="S56" i="5"/>
  <c r="R56" i="5"/>
  <c r="V55" i="5"/>
  <c r="U55" i="5"/>
  <c r="T55" i="5"/>
  <c r="S55" i="5"/>
  <c r="W55" i="5" s="1"/>
  <c r="R55" i="5"/>
  <c r="V54" i="5"/>
  <c r="U54" i="5"/>
  <c r="T54" i="5"/>
  <c r="S54" i="5"/>
  <c r="R54" i="5"/>
  <c r="V53" i="5"/>
  <c r="U53" i="5"/>
  <c r="T53" i="5"/>
  <c r="S53" i="5"/>
  <c r="R53" i="5"/>
  <c r="V52" i="5"/>
  <c r="U52" i="5"/>
  <c r="T52" i="5"/>
  <c r="S52" i="5"/>
  <c r="R52" i="5"/>
  <c r="V51" i="5"/>
  <c r="U51" i="5"/>
  <c r="T51" i="5"/>
  <c r="S51" i="5"/>
  <c r="W51" i="5" s="1"/>
  <c r="R51" i="5"/>
  <c r="V50" i="5"/>
  <c r="U50" i="5"/>
  <c r="T50" i="5"/>
  <c r="S50" i="5"/>
  <c r="R50" i="5"/>
  <c r="V49" i="5"/>
  <c r="U49" i="5"/>
  <c r="T49" i="5"/>
  <c r="S49" i="5"/>
  <c r="W49" i="5" s="1"/>
  <c r="R49" i="5"/>
  <c r="V48" i="5"/>
  <c r="U48" i="5"/>
  <c r="T48" i="5"/>
  <c r="S48" i="5"/>
  <c r="R48" i="5"/>
  <c r="W48" i="5" s="1"/>
  <c r="V47" i="5"/>
  <c r="U47" i="5"/>
  <c r="T47" i="5"/>
  <c r="S47" i="5"/>
  <c r="W47" i="5" s="1"/>
  <c r="R47" i="5"/>
  <c r="V46" i="5"/>
  <c r="U46" i="5"/>
  <c r="T46" i="5"/>
  <c r="S46" i="5"/>
  <c r="R46" i="5"/>
  <c r="V45" i="5"/>
  <c r="U45" i="5"/>
  <c r="T45" i="5"/>
  <c r="S45" i="5"/>
  <c r="R45" i="5"/>
  <c r="V44" i="5"/>
  <c r="U44" i="5"/>
  <c r="T44" i="5"/>
  <c r="S44" i="5"/>
  <c r="R44" i="5"/>
  <c r="W44" i="5" s="1"/>
  <c r="V43" i="5"/>
  <c r="U43" i="5"/>
  <c r="T43" i="5"/>
  <c r="S43" i="5"/>
  <c r="W43" i="5" s="1"/>
  <c r="R43" i="5"/>
  <c r="V42" i="5"/>
  <c r="U42" i="5"/>
  <c r="T42" i="5"/>
  <c r="S42" i="5"/>
  <c r="R42" i="5"/>
  <c r="V41" i="5"/>
  <c r="U41" i="5"/>
  <c r="T41" i="5"/>
  <c r="S41" i="5"/>
  <c r="R41" i="5"/>
  <c r="V40" i="5"/>
  <c r="U40" i="5"/>
  <c r="T40" i="5"/>
  <c r="S40" i="5"/>
  <c r="R40" i="5"/>
  <c r="W40" i="5" s="1"/>
  <c r="V39" i="5"/>
  <c r="U39" i="5"/>
  <c r="T39" i="5"/>
  <c r="S39" i="5"/>
  <c r="W39" i="5" s="1"/>
  <c r="R39" i="5"/>
  <c r="V38" i="5"/>
  <c r="U38" i="5"/>
  <c r="T38" i="5"/>
  <c r="S38" i="5"/>
  <c r="R38" i="5"/>
  <c r="V37" i="5"/>
  <c r="U37" i="5"/>
  <c r="T37" i="5"/>
  <c r="S37" i="5"/>
  <c r="R37" i="5"/>
  <c r="V36" i="5"/>
  <c r="U36" i="5"/>
  <c r="T36" i="5"/>
  <c r="S36" i="5"/>
  <c r="R36" i="5"/>
  <c r="W36" i="5" s="1"/>
  <c r="V35" i="5"/>
  <c r="U35" i="5"/>
  <c r="T35" i="5"/>
  <c r="S35" i="5"/>
  <c r="W35" i="5" s="1"/>
  <c r="R35" i="5"/>
  <c r="V34" i="5"/>
  <c r="U34" i="5"/>
  <c r="T34" i="5"/>
  <c r="S34" i="5"/>
  <c r="R34" i="5"/>
  <c r="V33" i="5"/>
  <c r="U33" i="5"/>
  <c r="T33" i="5"/>
  <c r="S33" i="5"/>
  <c r="R33" i="5"/>
  <c r="V32" i="5"/>
  <c r="U32" i="5"/>
  <c r="T32" i="5"/>
  <c r="S32" i="5"/>
  <c r="R32" i="5"/>
  <c r="W32" i="5" s="1"/>
  <c r="V31" i="5"/>
  <c r="U31" i="5"/>
  <c r="T31" i="5"/>
  <c r="S31" i="5"/>
  <c r="W31" i="5" s="1"/>
  <c r="R31" i="5"/>
  <c r="V30" i="5"/>
  <c r="U30" i="5"/>
  <c r="T30" i="5"/>
  <c r="S30" i="5"/>
  <c r="R30" i="5"/>
  <c r="V29" i="5"/>
  <c r="U29" i="5"/>
  <c r="T29" i="5"/>
  <c r="S29" i="5"/>
  <c r="R29" i="5"/>
  <c r="V28" i="5"/>
  <c r="U28" i="5"/>
  <c r="T28" i="5"/>
  <c r="S28" i="5"/>
  <c r="R28" i="5"/>
  <c r="W28" i="5" s="1"/>
  <c r="V27" i="5"/>
  <c r="U27" i="5"/>
  <c r="T27" i="5"/>
  <c r="S27" i="5"/>
  <c r="W27" i="5" s="1"/>
  <c r="R27" i="5"/>
  <c r="V26" i="5"/>
  <c r="U26" i="5"/>
  <c r="T26" i="5"/>
  <c r="S26" i="5"/>
  <c r="R26" i="5"/>
  <c r="V25" i="5"/>
  <c r="U25" i="5"/>
  <c r="T25" i="5"/>
  <c r="S25" i="5"/>
  <c r="R25" i="5"/>
  <c r="V24" i="5"/>
  <c r="U24" i="5"/>
  <c r="T24" i="5"/>
  <c r="S24" i="5"/>
  <c r="R24" i="5"/>
  <c r="W24" i="5" s="1"/>
  <c r="V23" i="5"/>
  <c r="U23" i="5"/>
  <c r="T23" i="5"/>
  <c r="S23" i="5"/>
  <c r="W23" i="5" s="1"/>
  <c r="R23" i="5"/>
  <c r="V22" i="5"/>
  <c r="U22" i="5"/>
  <c r="T22" i="5"/>
  <c r="S22" i="5"/>
  <c r="R22" i="5"/>
  <c r="V21" i="5"/>
  <c r="U21" i="5"/>
  <c r="T21" i="5"/>
  <c r="S21" i="5"/>
  <c r="R21" i="5"/>
  <c r="V20" i="5"/>
  <c r="U20" i="5"/>
  <c r="T20" i="5"/>
  <c r="S20" i="5"/>
  <c r="R20" i="5"/>
  <c r="W20" i="5" s="1"/>
  <c r="V19" i="5"/>
  <c r="U19" i="5"/>
  <c r="T19" i="5"/>
  <c r="S19" i="5"/>
  <c r="W19" i="5" s="1"/>
  <c r="R19" i="5"/>
  <c r="V18" i="5"/>
  <c r="U18" i="5"/>
  <c r="T18" i="5"/>
  <c r="S18" i="5"/>
  <c r="R18" i="5"/>
  <c r="V17" i="5"/>
  <c r="U17" i="5"/>
  <c r="T17" i="5"/>
  <c r="S17" i="5"/>
  <c r="R17" i="5"/>
  <c r="V16" i="5"/>
  <c r="U16" i="5"/>
  <c r="T16" i="5"/>
  <c r="S16" i="5"/>
  <c r="R16" i="5"/>
  <c r="W16" i="5" s="1"/>
  <c r="V15" i="5"/>
  <c r="U15" i="5"/>
  <c r="T15" i="5"/>
  <c r="S15" i="5"/>
  <c r="W15" i="5" s="1"/>
  <c r="R15" i="5"/>
  <c r="V14" i="5"/>
  <c r="U14" i="5"/>
  <c r="T14" i="5"/>
  <c r="S14" i="5"/>
  <c r="R14" i="5"/>
  <c r="V13" i="5"/>
  <c r="U13" i="5"/>
  <c r="T13" i="5"/>
  <c r="S13" i="5"/>
  <c r="R13" i="5"/>
  <c r="V12" i="5"/>
  <c r="U12" i="5"/>
  <c r="T12" i="5"/>
  <c r="S12" i="5"/>
  <c r="R12" i="5"/>
  <c r="W12" i="5" s="1"/>
  <c r="V11" i="5"/>
  <c r="U11" i="5"/>
  <c r="T11" i="5"/>
  <c r="S11" i="5"/>
  <c r="W11" i="5" s="1"/>
  <c r="R11" i="5"/>
  <c r="V10" i="5"/>
  <c r="U10" i="5"/>
  <c r="T10" i="5"/>
  <c r="S10" i="5"/>
  <c r="R10" i="5"/>
  <c r="V9" i="5"/>
  <c r="U9" i="5"/>
  <c r="T9" i="5"/>
  <c r="S9" i="5"/>
  <c r="R9" i="5"/>
  <c r="V8" i="5"/>
  <c r="U8" i="5"/>
  <c r="T8" i="5"/>
  <c r="S8" i="5"/>
  <c r="R8" i="5"/>
  <c r="W8" i="5" s="1"/>
  <c r="V7" i="5"/>
  <c r="U7" i="5"/>
  <c r="T7" i="5"/>
  <c r="S7" i="5"/>
  <c r="W7" i="5" s="1"/>
  <c r="R7" i="5"/>
  <c r="V6" i="5"/>
  <c r="U6" i="5"/>
  <c r="T6" i="5"/>
  <c r="S6" i="5"/>
  <c r="R6" i="5"/>
  <c r="V5" i="5"/>
  <c r="U5" i="5"/>
  <c r="T5" i="5"/>
  <c r="S5" i="5"/>
  <c r="R5" i="5"/>
  <c r="V4" i="5"/>
  <c r="U4" i="5"/>
  <c r="T4" i="5"/>
  <c r="S4" i="5"/>
  <c r="R4" i="5"/>
  <c r="W4" i="5" s="1"/>
  <c r="V3" i="5"/>
  <c r="U3" i="5"/>
  <c r="T3" i="5"/>
  <c r="S3" i="5"/>
  <c r="W3" i="5" s="1"/>
  <c r="R3" i="5"/>
  <c r="V2" i="5"/>
  <c r="U2" i="5"/>
  <c r="T2" i="5"/>
  <c r="S2" i="5"/>
  <c r="R2" i="5"/>
  <c r="R3" i="6"/>
  <c r="S3" i="6"/>
  <c r="T3" i="6"/>
  <c r="U3" i="6"/>
  <c r="V3" i="6"/>
  <c r="R4" i="6"/>
  <c r="S4" i="6"/>
  <c r="T4" i="6"/>
  <c r="U4" i="6"/>
  <c r="V4" i="6"/>
  <c r="R5" i="6"/>
  <c r="S5" i="6"/>
  <c r="T5" i="6"/>
  <c r="U5" i="6"/>
  <c r="V5" i="6"/>
  <c r="R6" i="6"/>
  <c r="S6" i="6"/>
  <c r="T6" i="6"/>
  <c r="U6" i="6"/>
  <c r="V6" i="6"/>
  <c r="R7" i="6"/>
  <c r="S7" i="6"/>
  <c r="T7" i="6"/>
  <c r="U7" i="6"/>
  <c r="V7" i="6"/>
  <c r="R8" i="6"/>
  <c r="S8" i="6"/>
  <c r="T8" i="6"/>
  <c r="U8" i="6"/>
  <c r="V8" i="6"/>
  <c r="R9" i="6"/>
  <c r="S9" i="6"/>
  <c r="T9" i="6"/>
  <c r="U9" i="6"/>
  <c r="W9" i="6" s="1"/>
  <c r="V9" i="6"/>
  <c r="R10" i="6"/>
  <c r="S10" i="6"/>
  <c r="T10" i="6"/>
  <c r="W10" i="6" s="1"/>
  <c r="U10" i="6"/>
  <c r="V10" i="6"/>
  <c r="R11" i="6"/>
  <c r="S11" i="6"/>
  <c r="T11" i="6"/>
  <c r="U11" i="6"/>
  <c r="V11" i="6"/>
  <c r="R12" i="6"/>
  <c r="S12" i="6"/>
  <c r="T12" i="6"/>
  <c r="U12" i="6"/>
  <c r="V12" i="6"/>
  <c r="R13" i="6"/>
  <c r="S13" i="6"/>
  <c r="T13" i="6"/>
  <c r="U13" i="6"/>
  <c r="V13" i="6"/>
  <c r="R14" i="6"/>
  <c r="S14" i="6"/>
  <c r="T14" i="6"/>
  <c r="U14" i="6"/>
  <c r="V14" i="6"/>
  <c r="R15" i="6"/>
  <c r="S15" i="6"/>
  <c r="T15" i="6"/>
  <c r="U15" i="6"/>
  <c r="V15" i="6"/>
  <c r="R16" i="6"/>
  <c r="S16" i="6"/>
  <c r="T16" i="6"/>
  <c r="U16" i="6"/>
  <c r="V16" i="6"/>
  <c r="R17" i="6"/>
  <c r="S17" i="6"/>
  <c r="T17" i="6"/>
  <c r="U17" i="6"/>
  <c r="V17" i="6"/>
  <c r="R18" i="6"/>
  <c r="S18" i="6"/>
  <c r="T18" i="6"/>
  <c r="W18" i="6" s="1"/>
  <c r="U18" i="6"/>
  <c r="V18" i="6"/>
  <c r="R19" i="6"/>
  <c r="S19" i="6"/>
  <c r="T19" i="6"/>
  <c r="U19" i="6"/>
  <c r="V19" i="6"/>
  <c r="R20" i="6"/>
  <c r="S20" i="6"/>
  <c r="T20" i="6"/>
  <c r="U20" i="6"/>
  <c r="V20" i="6"/>
  <c r="R21" i="6"/>
  <c r="S21" i="6"/>
  <c r="T21" i="6"/>
  <c r="U21" i="6"/>
  <c r="W21" i="6" s="1"/>
  <c r="V21" i="6"/>
  <c r="R22" i="6"/>
  <c r="S22" i="6"/>
  <c r="T22" i="6"/>
  <c r="U22" i="6"/>
  <c r="V22" i="6"/>
  <c r="R23" i="6"/>
  <c r="S23" i="6"/>
  <c r="T23" i="6"/>
  <c r="U23" i="6"/>
  <c r="V23" i="6"/>
  <c r="R24" i="6"/>
  <c r="S24" i="6"/>
  <c r="T24" i="6"/>
  <c r="U24" i="6"/>
  <c r="V24" i="6"/>
  <c r="R25" i="6"/>
  <c r="S25" i="6"/>
  <c r="T25" i="6"/>
  <c r="U25" i="6"/>
  <c r="W25" i="6" s="1"/>
  <c r="V25" i="6"/>
  <c r="R26" i="6"/>
  <c r="S26" i="6"/>
  <c r="T26" i="6"/>
  <c r="U26" i="6"/>
  <c r="V26" i="6"/>
  <c r="R27" i="6"/>
  <c r="S27" i="6"/>
  <c r="T27" i="6"/>
  <c r="U27" i="6"/>
  <c r="V27" i="6"/>
  <c r="R28" i="6"/>
  <c r="S28" i="6"/>
  <c r="T28" i="6"/>
  <c r="U28" i="6"/>
  <c r="V28" i="6"/>
  <c r="R29" i="6"/>
  <c r="S29" i="6"/>
  <c r="T29" i="6"/>
  <c r="U29" i="6"/>
  <c r="W29" i="6" s="1"/>
  <c r="V29" i="6"/>
  <c r="R30" i="6"/>
  <c r="S30" i="6"/>
  <c r="T30" i="6"/>
  <c r="U30" i="6"/>
  <c r="V30" i="6"/>
  <c r="R31" i="6"/>
  <c r="S31" i="6"/>
  <c r="T31" i="6"/>
  <c r="U31" i="6"/>
  <c r="V31" i="6"/>
  <c r="R32" i="6"/>
  <c r="S32" i="6"/>
  <c r="T32" i="6"/>
  <c r="U32" i="6"/>
  <c r="V32" i="6"/>
  <c r="R33" i="6"/>
  <c r="S33" i="6"/>
  <c r="T33" i="6"/>
  <c r="U33" i="6"/>
  <c r="V33" i="6"/>
  <c r="R34" i="6"/>
  <c r="S34" i="6"/>
  <c r="T34" i="6"/>
  <c r="U34" i="6"/>
  <c r="V34" i="6"/>
  <c r="R35" i="6"/>
  <c r="S35" i="6"/>
  <c r="T35" i="6"/>
  <c r="U35" i="6"/>
  <c r="V35" i="6"/>
  <c r="R36" i="6"/>
  <c r="S36" i="6"/>
  <c r="T36" i="6"/>
  <c r="U36" i="6"/>
  <c r="V36" i="6"/>
  <c r="R37" i="6"/>
  <c r="S37" i="6"/>
  <c r="T37" i="6"/>
  <c r="U37" i="6"/>
  <c r="V37" i="6"/>
  <c r="R38" i="6"/>
  <c r="S38" i="6"/>
  <c r="T38" i="6"/>
  <c r="U38" i="6"/>
  <c r="V38" i="6"/>
  <c r="R39" i="6"/>
  <c r="S39" i="6"/>
  <c r="T39" i="6"/>
  <c r="U39" i="6"/>
  <c r="V39" i="6"/>
  <c r="R40" i="6"/>
  <c r="S40" i="6"/>
  <c r="T40" i="6"/>
  <c r="U40" i="6"/>
  <c r="V40" i="6"/>
  <c r="R41" i="6"/>
  <c r="S41" i="6"/>
  <c r="T41" i="6"/>
  <c r="U41" i="6"/>
  <c r="V41" i="6"/>
  <c r="R42" i="6"/>
  <c r="S42" i="6"/>
  <c r="T42" i="6"/>
  <c r="U42" i="6"/>
  <c r="V42" i="6"/>
  <c r="R43" i="6"/>
  <c r="S43" i="6"/>
  <c r="T43" i="6"/>
  <c r="U43" i="6"/>
  <c r="V43" i="6"/>
  <c r="R44" i="6"/>
  <c r="S44" i="6"/>
  <c r="T44" i="6"/>
  <c r="U44" i="6"/>
  <c r="V44" i="6"/>
  <c r="R45" i="6"/>
  <c r="S45" i="6"/>
  <c r="T45" i="6"/>
  <c r="U45" i="6"/>
  <c r="V45" i="6"/>
  <c r="R46" i="6"/>
  <c r="S46" i="6"/>
  <c r="T46" i="6"/>
  <c r="U46" i="6"/>
  <c r="V46" i="6"/>
  <c r="R47" i="6"/>
  <c r="S47" i="6"/>
  <c r="T47" i="6"/>
  <c r="U47" i="6"/>
  <c r="V47" i="6"/>
  <c r="R48" i="6"/>
  <c r="S48" i="6"/>
  <c r="T48" i="6"/>
  <c r="U48" i="6"/>
  <c r="V48" i="6"/>
  <c r="R49" i="6"/>
  <c r="S49" i="6"/>
  <c r="T49" i="6"/>
  <c r="U49" i="6"/>
  <c r="V49" i="6"/>
  <c r="R50" i="6"/>
  <c r="S50" i="6"/>
  <c r="T50" i="6"/>
  <c r="U50" i="6"/>
  <c r="V50" i="6"/>
  <c r="R51" i="6"/>
  <c r="S51" i="6"/>
  <c r="T51" i="6"/>
  <c r="U51" i="6"/>
  <c r="V51" i="6"/>
  <c r="R52" i="6"/>
  <c r="S52" i="6"/>
  <c r="T52" i="6"/>
  <c r="U52" i="6"/>
  <c r="V52" i="6"/>
  <c r="R53" i="6"/>
  <c r="S53" i="6"/>
  <c r="T53" i="6"/>
  <c r="U53" i="6"/>
  <c r="V53" i="6"/>
  <c r="R54" i="6"/>
  <c r="S54" i="6"/>
  <c r="T54" i="6"/>
  <c r="U54" i="6"/>
  <c r="V54" i="6"/>
  <c r="R55" i="6"/>
  <c r="S55" i="6"/>
  <c r="T55" i="6"/>
  <c r="U55" i="6"/>
  <c r="V55" i="6"/>
  <c r="R56" i="6"/>
  <c r="S56" i="6"/>
  <c r="T56" i="6"/>
  <c r="U56" i="6"/>
  <c r="V56" i="6"/>
  <c r="R57" i="6"/>
  <c r="S57" i="6"/>
  <c r="T57" i="6"/>
  <c r="U57" i="6"/>
  <c r="V57" i="6"/>
  <c r="R58" i="6"/>
  <c r="S58" i="6"/>
  <c r="T58" i="6"/>
  <c r="U58" i="6"/>
  <c r="V58" i="6"/>
  <c r="R59" i="6"/>
  <c r="S59" i="6"/>
  <c r="T59" i="6"/>
  <c r="U59" i="6"/>
  <c r="V59" i="6"/>
  <c r="R60" i="6"/>
  <c r="S60" i="6"/>
  <c r="T60" i="6"/>
  <c r="U60" i="6"/>
  <c r="V60" i="6"/>
  <c r="R61" i="6"/>
  <c r="S61" i="6"/>
  <c r="T61" i="6"/>
  <c r="U61" i="6"/>
  <c r="V61" i="6"/>
  <c r="R62" i="6"/>
  <c r="S62" i="6"/>
  <c r="T62" i="6"/>
  <c r="U62" i="6"/>
  <c r="V62" i="6"/>
  <c r="R63" i="6"/>
  <c r="S63" i="6"/>
  <c r="T63" i="6"/>
  <c r="U63" i="6"/>
  <c r="V63" i="6"/>
  <c r="R64" i="6"/>
  <c r="S64" i="6"/>
  <c r="T64" i="6"/>
  <c r="U64" i="6"/>
  <c r="V64" i="6"/>
  <c r="R65" i="6"/>
  <c r="S65" i="6"/>
  <c r="T65" i="6"/>
  <c r="U65" i="6"/>
  <c r="V65" i="6"/>
  <c r="R66" i="6"/>
  <c r="S66" i="6"/>
  <c r="T66" i="6"/>
  <c r="U66" i="6"/>
  <c r="V66" i="6"/>
  <c r="R67" i="6"/>
  <c r="S67" i="6"/>
  <c r="T67" i="6"/>
  <c r="U67" i="6"/>
  <c r="V67" i="6"/>
  <c r="R68" i="6"/>
  <c r="S68" i="6"/>
  <c r="T68" i="6"/>
  <c r="U68" i="6"/>
  <c r="V68" i="6"/>
  <c r="R69" i="6"/>
  <c r="S69" i="6"/>
  <c r="T69" i="6"/>
  <c r="U69" i="6"/>
  <c r="V69" i="6"/>
  <c r="R70" i="6"/>
  <c r="S70" i="6"/>
  <c r="T70" i="6"/>
  <c r="U70" i="6"/>
  <c r="V70" i="6"/>
  <c r="R71" i="6"/>
  <c r="S71" i="6"/>
  <c r="T71" i="6"/>
  <c r="U71" i="6"/>
  <c r="V71" i="6"/>
  <c r="R72" i="6"/>
  <c r="S72" i="6"/>
  <c r="T72" i="6"/>
  <c r="U72" i="6"/>
  <c r="V72" i="6"/>
  <c r="R73" i="6"/>
  <c r="S73" i="6"/>
  <c r="T73" i="6"/>
  <c r="U73" i="6"/>
  <c r="V73" i="6"/>
  <c r="R74" i="6"/>
  <c r="S74" i="6"/>
  <c r="T74" i="6"/>
  <c r="U74" i="6"/>
  <c r="V74" i="6"/>
  <c r="R75" i="6"/>
  <c r="S75" i="6"/>
  <c r="T75" i="6"/>
  <c r="U75" i="6"/>
  <c r="V75" i="6"/>
  <c r="R76" i="6"/>
  <c r="S76" i="6"/>
  <c r="T76" i="6"/>
  <c r="U76" i="6"/>
  <c r="V76" i="6"/>
  <c r="R77" i="6"/>
  <c r="S77" i="6"/>
  <c r="T77" i="6"/>
  <c r="U77" i="6"/>
  <c r="V77" i="6"/>
  <c r="R78" i="6"/>
  <c r="S78" i="6"/>
  <c r="T78" i="6"/>
  <c r="U78" i="6"/>
  <c r="V78" i="6"/>
  <c r="R79" i="6"/>
  <c r="S79" i="6"/>
  <c r="T79" i="6"/>
  <c r="U79" i="6"/>
  <c r="V79" i="6"/>
  <c r="R80" i="6"/>
  <c r="S80" i="6"/>
  <c r="T80" i="6"/>
  <c r="U80" i="6"/>
  <c r="V80" i="6"/>
  <c r="R81" i="6"/>
  <c r="S81" i="6"/>
  <c r="T81" i="6"/>
  <c r="U81" i="6"/>
  <c r="V81" i="6"/>
  <c r="R82" i="6"/>
  <c r="S82" i="6"/>
  <c r="T82" i="6"/>
  <c r="U82" i="6"/>
  <c r="V82" i="6"/>
  <c r="R83" i="6"/>
  <c r="S83" i="6"/>
  <c r="T83" i="6"/>
  <c r="U83" i="6"/>
  <c r="V83" i="6"/>
  <c r="R84" i="6"/>
  <c r="S84" i="6"/>
  <c r="T84" i="6"/>
  <c r="U84" i="6"/>
  <c r="V84" i="6"/>
  <c r="R85" i="6"/>
  <c r="S85" i="6"/>
  <c r="T85" i="6"/>
  <c r="U85" i="6"/>
  <c r="V85" i="6"/>
  <c r="R86" i="6"/>
  <c r="S86" i="6"/>
  <c r="T86" i="6"/>
  <c r="U86" i="6"/>
  <c r="V86" i="6"/>
  <c r="R87" i="6"/>
  <c r="S87" i="6"/>
  <c r="T87" i="6"/>
  <c r="U87" i="6"/>
  <c r="V87" i="6"/>
  <c r="R88" i="6"/>
  <c r="S88" i="6"/>
  <c r="T88" i="6"/>
  <c r="U88" i="6"/>
  <c r="V88" i="6"/>
  <c r="R89" i="6"/>
  <c r="S89" i="6"/>
  <c r="T89" i="6"/>
  <c r="U89" i="6"/>
  <c r="V89" i="6"/>
  <c r="R90" i="6"/>
  <c r="S90" i="6"/>
  <c r="T90" i="6"/>
  <c r="U90" i="6"/>
  <c r="V90" i="6"/>
  <c r="R91" i="6"/>
  <c r="S91" i="6"/>
  <c r="T91" i="6"/>
  <c r="U91" i="6"/>
  <c r="V91" i="6"/>
  <c r="R92" i="6"/>
  <c r="S92" i="6"/>
  <c r="T92" i="6"/>
  <c r="U92" i="6"/>
  <c r="V92" i="6"/>
  <c r="R93" i="6"/>
  <c r="S93" i="6"/>
  <c r="T93" i="6"/>
  <c r="U93" i="6"/>
  <c r="V93" i="6"/>
  <c r="R94" i="6"/>
  <c r="S94" i="6"/>
  <c r="T94" i="6"/>
  <c r="U94" i="6"/>
  <c r="V94" i="6"/>
  <c r="R95" i="6"/>
  <c r="S95" i="6"/>
  <c r="T95" i="6"/>
  <c r="U95" i="6"/>
  <c r="V95" i="6"/>
  <c r="V2" i="6"/>
  <c r="U2" i="6"/>
  <c r="T2" i="6"/>
  <c r="S2" i="6"/>
  <c r="R2" i="6"/>
  <c r="A6" i="7"/>
  <c r="W94" i="6" l="1"/>
  <c r="W90" i="6"/>
  <c r="W82" i="6"/>
  <c r="W70" i="6"/>
  <c r="W62" i="6"/>
  <c r="W58" i="6"/>
  <c r="W32" i="6"/>
  <c r="W2" i="6"/>
  <c r="W86" i="6"/>
  <c r="W78" i="6"/>
  <c r="W74" i="6"/>
  <c r="W66" i="6"/>
  <c r="W54" i="6"/>
  <c r="W79" i="6"/>
  <c r="W75" i="6"/>
  <c r="W71" i="6"/>
  <c r="W67" i="6"/>
  <c r="W63" i="6"/>
  <c r="W59" i="6"/>
  <c r="W55" i="6"/>
  <c r="W52" i="6"/>
  <c r="W14" i="6"/>
  <c r="W6" i="6"/>
  <c r="W87" i="6"/>
  <c r="W83" i="6"/>
  <c r="W16" i="6"/>
  <c r="W15" i="6"/>
  <c r="W12" i="6"/>
  <c r="W8" i="6"/>
  <c r="W7" i="6"/>
  <c r="W4" i="6"/>
  <c r="W95" i="6"/>
  <c r="W49" i="6"/>
  <c r="W45" i="6"/>
  <c r="W41" i="6"/>
  <c r="W37" i="6"/>
  <c r="W33" i="6"/>
  <c r="W28" i="6"/>
  <c r="W24" i="6"/>
  <c r="W20" i="6"/>
  <c r="W46" i="6"/>
  <c r="W42" i="6"/>
  <c r="W38" i="6"/>
  <c r="W56" i="5"/>
  <c r="W64" i="5"/>
  <c r="W72" i="5"/>
  <c r="W80" i="5"/>
  <c r="W88" i="5"/>
  <c r="W92" i="6"/>
  <c r="W88" i="6"/>
  <c r="W84" i="6"/>
  <c r="W80" i="6"/>
  <c r="W76" i="6"/>
  <c r="W72" i="6"/>
  <c r="W68" i="6"/>
  <c r="W64" i="6"/>
  <c r="W60" i="6"/>
  <c r="W56" i="6"/>
  <c r="W51" i="6"/>
  <c r="W47" i="6"/>
  <c r="W43" i="6"/>
  <c r="W39" i="6"/>
  <c r="W35" i="6"/>
  <c r="W30" i="6"/>
  <c r="W26" i="6"/>
  <c r="W22" i="6"/>
  <c r="W17" i="6"/>
  <c r="W11" i="6"/>
  <c r="W3" i="6"/>
  <c r="W2" i="5"/>
  <c r="W5" i="5"/>
  <c r="W6" i="5"/>
  <c r="W9" i="5"/>
  <c r="W10" i="5"/>
  <c r="W13" i="5"/>
  <c r="W14" i="5"/>
  <c r="W17" i="5"/>
  <c r="W18" i="5"/>
  <c r="W21" i="5"/>
  <c r="W22" i="5"/>
  <c r="W25" i="5"/>
  <c r="W26" i="5"/>
  <c r="W29" i="5"/>
  <c r="W30" i="5"/>
  <c r="W33" i="5"/>
  <c r="W34" i="5"/>
  <c r="W37" i="5"/>
  <c r="W38" i="5"/>
  <c r="W41" i="5"/>
  <c r="W42" i="5"/>
  <c r="W45" i="5"/>
  <c r="W46" i="5"/>
  <c r="W93" i="6"/>
  <c r="W50" i="6"/>
  <c r="W34" i="6"/>
  <c r="W52" i="5"/>
  <c r="W60" i="5"/>
  <c r="W68" i="5"/>
  <c r="W76" i="5"/>
  <c r="W84" i="5"/>
  <c r="W92" i="5"/>
  <c r="W91" i="6"/>
  <c r="W89" i="6"/>
  <c r="W85" i="6"/>
  <c r="W81" i="6"/>
  <c r="W77" i="6"/>
  <c r="W73" i="6"/>
  <c r="W69" i="6"/>
  <c r="W65" i="6"/>
  <c r="W61" i="6"/>
  <c r="W57" i="6"/>
  <c r="W53" i="6"/>
  <c r="W48" i="6"/>
  <c r="W44" i="6"/>
  <c r="W40" i="6"/>
  <c r="W36" i="6"/>
  <c r="W31" i="6"/>
  <c r="W27" i="6"/>
  <c r="W23" i="6"/>
  <c r="W19" i="6"/>
  <c r="W13" i="6"/>
  <c r="W5" i="6"/>
  <c r="W50" i="5"/>
  <c r="W53" i="5"/>
  <c r="W54" i="5"/>
  <c r="W57" i="5"/>
  <c r="W58" i="5"/>
  <c r="W61" i="5"/>
  <c r="W62" i="5"/>
  <c r="W65" i="5"/>
  <c r="W66" i="5"/>
  <c r="W69" i="5"/>
  <c r="W70" i="5"/>
  <c r="W73" i="5"/>
  <c r="W74" i="5"/>
  <c r="W77" i="5"/>
  <c r="W78" i="5"/>
  <c r="W81" i="5"/>
  <c r="W82" i="5"/>
  <c r="W85" i="5"/>
  <c r="W86" i="5"/>
  <c r="W89" i="5"/>
  <c r="W90" i="5"/>
  <c r="W93" i="5"/>
  <c r="W94" i="5"/>
</calcChain>
</file>

<file path=xl/comments1.xml><?xml version="1.0" encoding="utf-8"?>
<comments xmlns="http://schemas.openxmlformats.org/spreadsheetml/2006/main">
  <authors>
    <author>Autor</author>
  </authors>
  <commentList>
    <comment ref="C1" authorId="0" shapeId="0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Hrb-pre: Herbicide, pre-emergence (applied on bare soil)
Hrb-post: Herbicide, post-emergence
Ins: Insecticide
Fun: Fungicide
PGR: Plant growth regulator
Ac/Mi: Acarcide or miticide</t>
        </r>
      </text>
    </comment>
    <comment ref="D1" authorId="0" shapeId="0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Scenarios with the same letter have identical primary distributions.</t>
        </r>
      </text>
    </comment>
    <comment ref="D104" authorId="0" shapeId="0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Soil incorporation</t>
        </r>
      </text>
    </comment>
  </commentList>
</comments>
</file>

<file path=xl/comments2.xml><?xml version="1.0" encoding="utf-8"?>
<comments xmlns="http://schemas.openxmlformats.org/spreadsheetml/2006/main">
  <authors>
    <author>Autor</author>
  </authors>
  <commentList>
    <comment ref="A1" authorId="0" shapeId="0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Columns A-L: paste results here</t>
        </r>
      </text>
    </comment>
    <comment ref="P1" authorId="0" shapeId="0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Hrb-pre: Herbicide, pre-emergence (applied on bare soil)
Hrb-post: Herbicide, post-emergence
Ins: Insecticide
Fun: Fungicide
PGR: Plant growth regulator
Ac/Mi: Acarcide or miticide</t>
        </r>
      </text>
    </comment>
    <comment ref="Q1" authorId="0" shapeId="0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Scenarios with the same letter have identical primary distributions.</t>
        </r>
      </text>
    </comment>
  </commentList>
</comments>
</file>

<file path=xl/comments3.xml><?xml version="1.0" encoding="utf-8"?>
<comments xmlns="http://schemas.openxmlformats.org/spreadsheetml/2006/main">
  <authors>
    <author>Autor</author>
  </authors>
  <commentList>
    <comment ref="A1" authorId="0" shapeId="0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Columns A-L: paste results here</t>
        </r>
      </text>
    </comment>
    <comment ref="P1" authorId="0" shapeId="0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Hrb-pre: Herbicide, pre-emergence (applied on bare soil)
Hrb-post: Herbicide, post-emergence
Ins: Insecticide
Fun: Fungicide
PGR: Plant growth regulator
Ac/Mi: Acarcide or miticide</t>
        </r>
      </text>
    </comment>
    <comment ref="Q1" authorId="0" shapeId="0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Scenarios with the same letter have identical primary distributions.</t>
        </r>
      </text>
    </comment>
  </commentList>
</comments>
</file>

<file path=xl/connections.xml><?xml version="1.0" encoding="utf-8"?>
<connections xmlns="http://schemas.openxmlformats.org/spreadsheetml/2006/main">
  <connection id="1" keepAlive="1" name="Abfrage - TemplatePestLCIconsensusV 1 2 (3)" description="Verbindung mit der Abfrage 'TemplatePestLCIconsensusV 1 2 (3)' in der Arbeitsmappe." type="5" refreshedVersion="6" background="1" saveData="1">
    <dbPr connection="Provider=Microsoft.Mashup.OleDb.1;Data Source=$Workbook$;Location=&quot;TemplatePestLCIconsensusV 1 2 (3)&quot;;Extended Properties=&quot;&quot;" command="SELECT * FROM [TemplatePestLCIconsensusV 1 2 (3)]"/>
  </connection>
  <connection id="2" keepAlive="1" name="Consulta - TemplatePestLCIconsensusV 1 2 (2)" description="Conexión a la consulta 'TemplatePestLCIconsensusV 1 2 (2)' en el libro." type="5" refreshedVersion="6" background="1" saveData="1">
    <dbPr connection="Provider=Microsoft.Mashup.OleDb.1;Data Source=$Workbook$;Location=TemplatePestLCIconsensusV 1 2 (2);Extended Properties=&quot;&quot;" command="SELECT * FROM [TemplatePestLCIconsensusV 1 2 (2)]"/>
  </connection>
</connections>
</file>

<file path=xl/sharedStrings.xml><?xml version="1.0" encoding="utf-8"?>
<sst xmlns="http://schemas.openxmlformats.org/spreadsheetml/2006/main" count="2045" uniqueCount="285">
  <si>
    <t>Scenario ID (filled automatically; do not edit)</t>
  </si>
  <si>
    <t>Scenario Name (Free text)</t>
  </si>
  <si>
    <t>FI (any value between 0-1)</t>
  </si>
  <si>
    <t>TimeAssessed (value between 1 - x) days</t>
  </si>
  <si>
    <t>Application Rate (value bewteen 0.00001 - X)</t>
  </si>
  <si>
    <t>Width (any value between 0,1-x)</t>
  </si>
  <si>
    <t>Length  (any value between 0,1-x)</t>
  </si>
  <si>
    <t>Slope  (any value between 0-x)</t>
  </si>
  <si>
    <t>Depth of drainage (any value between 0-x)</t>
  </si>
  <si>
    <t>Drainage Fraction  (any value between 0-x)</t>
  </si>
  <si>
    <t>Annual Irrigation (any value between 0-x)</t>
  </si>
  <si>
    <t>Solid Material Density (Default parameter)</t>
  </si>
  <si>
    <t>Fraction Macropores  (Default parameter)</t>
  </si>
  <si>
    <t>Reference Soil Moisture  (Default parameter)</t>
  </si>
  <si>
    <t>Response Factor  (Default parameter)</t>
  </si>
  <si>
    <t>Q Value  (Default parameter)</t>
  </si>
  <si>
    <t>Air Boundary Layer  (Default parameter)</t>
  </si>
  <si>
    <t>D_lam  (Default parameter)</t>
  </si>
  <si>
    <t>A_p_ref  (Default parameter)</t>
  </si>
  <si>
    <t>No</t>
  </si>
  <si>
    <t>SC1</t>
  </si>
  <si>
    <t>SC2</t>
  </si>
  <si>
    <t>SC3</t>
  </si>
  <si>
    <t>SC4</t>
  </si>
  <si>
    <t>SC5</t>
  </si>
  <si>
    <t>SC6</t>
  </si>
  <si>
    <t>SC7</t>
  </si>
  <si>
    <t>SC8</t>
  </si>
  <si>
    <t>SC9</t>
  </si>
  <si>
    <t>SC10</t>
  </si>
  <si>
    <t>SC11</t>
  </si>
  <si>
    <t>SC12</t>
  </si>
  <si>
    <t>SC13</t>
  </si>
  <si>
    <t>SC14</t>
  </si>
  <si>
    <t>SC15</t>
  </si>
  <si>
    <t>SC16</t>
  </si>
  <si>
    <t>SC17</t>
  </si>
  <si>
    <t>SC18</t>
  </si>
  <si>
    <t>SC19</t>
  </si>
  <si>
    <t>SC20</t>
  </si>
  <si>
    <t>SC21</t>
  </si>
  <si>
    <t>SC22</t>
  </si>
  <si>
    <t>SC23</t>
  </si>
  <si>
    <t>SC24</t>
  </si>
  <si>
    <t>SC25</t>
  </si>
  <si>
    <t>SC26</t>
  </si>
  <si>
    <t>SC27</t>
  </si>
  <si>
    <t>SC28</t>
  </si>
  <si>
    <t>SC29</t>
  </si>
  <si>
    <t>SC30</t>
  </si>
  <si>
    <t>SC31</t>
  </si>
  <si>
    <t>SC32</t>
  </si>
  <si>
    <t>SC33</t>
  </si>
  <si>
    <t>SC34</t>
  </si>
  <si>
    <t>SC35</t>
  </si>
  <si>
    <t>SC36</t>
  </si>
  <si>
    <t>SC37</t>
  </si>
  <si>
    <t>SC38</t>
  </si>
  <si>
    <t>SC39</t>
  </si>
  <si>
    <t>SC40</t>
  </si>
  <si>
    <t>SC41</t>
  </si>
  <si>
    <t>SC42</t>
  </si>
  <si>
    <t>SC43</t>
  </si>
  <si>
    <t>SC44</t>
  </si>
  <si>
    <t>SC45</t>
  </si>
  <si>
    <t>SC46</t>
  </si>
  <si>
    <t>SC47</t>
  </si>
  <si>
    <t>SC48</t>
  </si>
  <si>
    <t>SC49</t>
  </si>
  <si>
    <t>SC50</t>
  </si>
  <si>
    <t>SC51</t>
  </si>
  <si>
    <t>SC52</t>
  </si>
  <si>
    <t>SC53</t>
  </si>
  <si>
    <t>SC54</t>
  </si>
  <si>
    <t>SC55</t>
  </si>
  <si>
    <t>SC56</t>
  </si>
  <si>
    <t>SC57</t>
  </si>
  <si>
    <t>SC58</t>
  </si>
  <si>
    <t>SC59</t>
  </si>
  <si>
    <t>SC60</t>
  </si>
  <si>
    <t>SC61</t>
  </si>
  <si>
    <t>SC62</t>
  </si>
  <si>
    <t>SC63</t>
  </si>
  <si>
    <t>SC64</t>
  </si>
  <si>
    <t>SC65</t>
  </si>
  <si>
    <t>SC66</t>
  </si>
  <si>
    <t>SC67</t>
  </si>
  <si>
    <t>SC68</t>
  </si>
  <si>
    <t>SC69</t>
  </si>
  <si>
    <t>SC70</t>
  </si>
  <si>
    <t>SC71</t>
  </si>
  <si>
    <t>SC72</t>
  </si>
  <si>
    <t>SC73</t>
  </si>
  <si>
    <t>SC74</t>
  </si>
  <si>
    <t>SC75</t>
  </si>
  <si>
    <t>SC76</t>
  </si>
  <si>
    <t>SC77</t>
  </si>
  <si>
    <t>SC78</t>
  </si>
  <si>
    <t>SC79</t>
  </si>
  <si>
    <t>SC80</t>
  </si>
  <si>
    <t>SC81</t>
  </si>
  <si>
    <t>SC82</t>
  </si>
  <si>
    <t>SC83</t>
  </si>
  <si>
    <t>SC84</t>
  </si>
  <si>
    <t>SC85</t>
  </si>
  <si>
    <t>SC86</t>
  </si>
  <si>
    <t>SC87</t>
  </si>
  <si>
    <t>SC88</t>
  </si>
  <si>
    <t>SC89</t>
  </si>
  <si>
    <t>SC90</t>
  </si>
  <si>
    <t>SC91</t>
  </si>
  <si>
    <t>SC92</t>
  </si>
  <si>
    <t>SC93</t>
  </si>
  <si>
    <t>SC94</t>
  </si>
  <si>
    <t>Crop</t>
  </si>
  <si>
    <t>Berries</t>
  </si>
  <si>
    <t>Ins</t>
  </si>
  <si>
    <t>Fun</t>
  </si>
  <si>
    <t>PGR</t>
  </si>
  <si>
    <t>Ac/Mi</t>
  </si>
  <si>
    <t>Bulbs</t>
  </si>
  <si>
    <t>Citrus fruit trees</t>
  </si>
  <si>
    <t>fun</t>
  </si>
  <si>
    <t>Fruit trees temperate</t>
  </si>
  <si>
    <t>Fruit trees tropical</t>
  </si>
  <si>
    <t>Grapes/ Vines</t>
  </si>
  <si>
    <t>Grass</t>
  </si>
  <si>
    <t xml:space="preserve">Oil-Bearing crops </t>
  </si>
  <si>
    <t>Oil-Bearing trees</t>
  </si>
  <si>
    <t>Other permanent crops</t>
  </si>
  <si>
    <t>Paddy rice</t>
  </si>
  <si>
    <t>Panicoideae</t>
  </si>
  <si>
    <t>Pooideae</t>
  </si>
  <si>
    <t>Pulses</t>
  </si>
  <si>
    <t xml:space="preserve">Roots and tubers  </t>
  </si>
  <si>
    <t>Vegetables fruit</t>
  </si>
  <si>
    <t>Vegetables leafy</t>
  </si>
  <si>
    <t>c_ScenarioName</t>
  </si>
  <si>
    <t>c_PrimAir</t>
  </si>
  <si>
    <t>c_PrimSoil</t>
  </si>
  <si>
    <t>c_PrimCrop</t>
  </si>
  <si>
    <t>c_PrimOffField</t>
  </si>
  <si>
    <t>c_F_emission_air</t>
  </si>
  <si>
    <t>c_F_left_soil_tot</t>
  </si>
  <si>
    <t>c_F_left_on_leaves</t>
  </si>
  <si>
    <t>c_F_uptake</t>
  </si>
  <si>
    <t>c_F_gw</t>
  </si>
  <si>
    <t>c_F_ofs</t>
  </si>
  <si>
    <t>c_F_deg</t>
  </si>
  <si>
    <t>Share of off-field surfaces</t>
  </si>
  <si>
    <t>agricultural soil</t>
  </si>
  <si>
    <t>natural soil</t>
  </si>
  <si>
    <t>surface water</t>
  </si>
  <si>
    <t>Environmnetal compartments</t>
  </si>
  <si>
    <t>soil, agricultural</t>
  </si>
  <si>
    <t>soil, forest</t>
  </si>
  <si>
    <t>water, river</t>
  </si>
  <si>
    <t>% share</t>
  </si>
  <si>
    <t>Total</t>
  </si>
  <si>
    <t>air, low population density</t>
  </si>
  <si>
    <t>Hrb-post</t>
  </si>
  <si>
    <t>Hrb-pre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</si>
  <si>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</si>
  <si>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</si>
  <si>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</si>
  <si>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</si>
  <si>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</si>
  <si>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</si>
  <si>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</si>
  <si>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</si>
  <si>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</si>
  <si>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</si>
  <si>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</si>
  <si>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</si>
  <si>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</si>
  <si>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</si>
  <si>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</si>
  <si>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</si>
  <si>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</si>
  <si>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</si>
  <si>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</si>
  <si>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</si>
  <si>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</si>
  <si>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</si>
  <si>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</si>
  <si>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</si>
  <si>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</si>
  <si>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Fungicide</t>
  </si>
  <si>
    <t>Insecticide</t>
  </si>
  <si>
    <t>Group</t>
  </si>
  <si>
    <t>You can adapt the values in the yellow fields to your regional values</t>
  </si>
  <si>
    <t>Source: Fantke, P., 2019. Modelling the environmental impacts of pesticides in agriculture, in: Weidema, B.P. (Ed.), Assessing the Environmental Impact of Agriculture. Burleigh Dodds Science Publishing, Cambridge, United Kingdom, pp. 177-228.</t>
  </si>
  <si>
    <t>Default values</t>
  </si>
  <si>
    <t>Technosphere</t>
  </si>
  <si>
    <t>Default emission fractions from the OLCA-Pest project</t>
  </si>
  <si>
    <t>Contents of the sheets:</t>
  </si>
  <si>
    <t>ScenarioID</t>
  </si>
  <si>
    <t>Overview and grouping of the scenarios</t>
  </si>
  <si>
    <t>NoBufferIn</t>
  </si>
  <si>
    <t>BufferIn</t>
  </si>
  <si>
    <t>NoBufferRes</t>
  </si>
  <si>
    <t>Results of the batch calculation and default emission fractions without buffer zone (default)</t>
  </si>
  <si>
    <t>BufferRes</t>
  </si>
  <si>
    <t>Results of the batch calculation and default emission fractions with buffer zone</t>
  </si>
  <si>
    <t>Params</t>
  </si>
  <si>
    <t>Distribution of the different areas in the considered region. The default values can be adjusted by the users</t>
  </si>
  <si>
    <t>Example</t>
  </si>
  <si>
    <t>Illustrative example (e.g. for presentations)</t>
  </si>
  <si>
    <t>Crop ID (see file 'IdKeysBatchVx.y.xlsx', sheet 't_crops' integer between 1-16)</t>
  </si>
  <si>
    <t>Climate ID (see file 'IdKeysBatchVx.y.xlsx', sheet 't_crops' integer between 1-30)</t>
  </si>
  <si>
    <t>Month ID (see file 'IdKeysBatchVx.y.xlsx', sheet 't_month'  integer between 1-12)</t>
  </si>
  <si>
    <t>Soil ID (see file 'IdKeysBatchVx.y.xlsx', sheet 't_soil' value between 1-7)</t>
  </si>
  <si>
    <t>Application ID (see file 'IdKeysBatchVx.y.xlsx', sheet 't_application_method' integer between 1-32)</t>
  </si>
  <si>
    <t>Drift reduction (see file 'IdKeysBatchVx.y.xlsx', sheet 't_drift_reduction'  any value bewteen 0 - 1)</t>
  </si>
  <si>
    <t>Bufferzone (see file 'IdKeysBatchVx.y.xlsx', sheet t_bufferzone. Value  No, Ecosphere or Technosphere)</t>
  </si>
  <si>
    <t>Bufferzone Width (Bufferzone (see file 'IdKeysBatchVx.y.xlsx', sheet t_bufferzone any value 0-x)</t>
  </si>
  <si>
    <t xml:space="preserve"> FInterceptBuffer   (see file 'IdKeysBatchVx.y.xlsx', sheet t_bufferzone any value 0-x)</t>
  </si>
  <si>
    <t>Tillage Factor (see file 'IdKeysBatchVx.y.xlsx', sheet 't_crops'. Choose between 7.5, 3,5, 1)</t>
  </si>
  <si>
    <t>Pesticide ID (see file 'IdKeysBatchVx.y.xlsx', sheet 't_pesticide_data')</t>
  </si>
  <si>
    <t>Pest-class</t>
  </si>
  <si>
    <t>Pest-Class</t>
  </si>
  <si>
    <t>Pesticide category</t>
  </si>
  <si>
    <t>Herbicide, pre-emergence (applied on bare soil)</t>
  </si>
  <si>
    <t>Herbicide, post-emergence</t>
  </si>
  <si>
    <t>Plant growth regulator</t>
  </si>
  <si>
    <t>Acarcide or miticide</t>
  </si>
  <si>
    <t>soil, natural/forest</t>
  </si>
  <si>
    <t>water, surface/river</t>
  </si>
  <si>
    <t>Input parameters for the batch calculation without buffer zone (default). Columns in grey are not used for the calculation of the primary distribution.</t>
  </si>
  <si>
    <t>Input parameters for the batch calculation with buffer zone. Columns in grey are not used for the calculation of the primary distribution.</t>
  </si>
  <si>
    <t>SC95</t>
  </si>
  <si>
    <t>All crops</t>
  </si>
  <si>
    <t>Nema</t>
  </si>
  <si>
    <t>Nematicides (granulates)</t>
  </si>
  <si>
    <t>n/a</t>
  </si>
  <si>
    <t>Soil</t>
  </si>
  <si>
    <t>Soil incorporation</t>
  </si>
  <si>
    <t>for granulates, etc.</t>
  </si>
  <si>
    <t>Herbicides</t>
  </si>
  <si>
    <t>Fungicides</t>
  </si>
  <si>
    <t>Insecticides</t>
  </si>
  <si>
    <t>% use of pesticides by target group</t>
  </si>
  <si>
    <t>Source: FAOSTAT, world use of pesticides 2014-2018</t>
  </si>
  <si>
    <t>SC101</t>
  </si>
  <si>
    <t>Hrb</t>
  </si>
  <si>
    <t>%</t>
  </si>
  <si>
    <t>herbicides are listed twice, therefore the weight is only 50% for each</t>
  </si>
  <si>
    <t>SC102</t>
  </si>
  <si>
    <t>SC103</t>
  </si>
  <si>
    <t>SC104</t>
  </si>
  <si>
    <t>SC105</t>
  </si>
  <si>
    <t>SC106</t>
  </si>
  <si>
    <t>SC107</t>
  </si>
  <si>
    <t>SC108</t>
  </si>
  <si>
    <t>SC109</t>
  </si>
  <si>
    <t>SC110</t>
  </si>
  <si>
    <t>SC111</t>
  </si>
  <si>
    <t>SC112</t>
  </si>
  <si>
    <t>SC113</t>
  </si>
  <si>
    <t>SC114</t>
  </si>
  <si>
    <t>SC115</t>
  </si>
  <si>
    <t>SC116</t>
  </si>
  <si>
    <t>SC117</t>
  </si>
  <si>
    <t>weighting
all</t>
  </si>
  <si>
    <t>weighting
hrb</t>
  </si>
  <si>
    <t>SC121</t>
  </si>
  <si>
    <t>SC122</t>
  </si>
  <si>
    <t>Hrb-unspec</t>
  </si>
  <si>
    <t>SC123</t>
  </si>
  <si>
    <t>SC124</t>
  </si>
  <si>
    <t>SC125</t>
  </si>
  <si>
    <t>SC126</t>
  </si>
  <si>
    <t>SC127</t>
  </si>
  <si>
    <t>SC128</t>
  </si>
  <si>
    <t>SC129</t>
  </si>
  <si>
    <t>SC130</t>
  </si>
  <si>
    <t>SC131</t>
  </si>
  <si>
    <t>SC132</t>
  </si>
  <si>
    <t>SC133</t>
  </si>
  <si>
    <t>SC134</t>
  </si>
  <si>
    <t>SC135</t>
  </si>
  <si>
    <t>SC136</t>
  </si>
  <si>
    <t>SC137</t>
  </si>
  <si>
    <t>used to calculate weighted averages</t>
  </si>
  <si>
    <t>Pest-unspec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</si>
</sst>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1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NumberFormat="1"/>
    <xf numFmtId="0" fontId="1" fillId="0" borderId="0" xfId="0" applyNumberFormat="1" applyFont="1"/>
    <xf numFmtId="11" fontId="0" fillId="0" borderId="0" xfId="0" applyNumberFormat="1"/>
    <xf numFmtId="9" fontId="0" fillId="0" borderId="0" xfId="0" applyNumberFormat="1"/>
    <xf numFmtId="9" fontId="0" fillId="0" borderId="0" xfId="1" applyFont="1"/>
    <xf numFmtId="9" fontId="0" fillId="2" borderId="0" xfId="0" applyNumberFormat="1" applyFill="1"/>
    <xf numFmtId="0" fontId="3" fillId="0" borderId="0" xfId="0" applyFont="1"/>
    <xf numFmtId="0" fontId="0" fillId="0" borderId="0" xfId="0" applyFont="1"/>
    <xf numFmtId="0" fontId="6" fillId="0" borderId="0" xfId="0" applyFont="1"/>
    <xf numFmtId="0" fontId="0" fillId="0" borderId="0" xfId="0" applyFont="1" applyAlignment="1"/>
    <xf numFmtId="0" fontId="0" fillId="3" borderId="0" xfId="0" applyFill="1"/>
    <xf numFmtId="11" fontId="3" fillId="0" borderId="0" xfId="0" applyNumberFormat="1" applyFont="1"/>
    <xf numFmtId="11" fontId="0" fillId="3" borderId="0" xfId="0" applyNumberFormat="1" applyFill="1"/>
    <xf numFmtId="0" fontId="7" fillId="0" borderId="0" xfId="0" applyFont="1"/>
    <xf numFmtId="0" fontId="0" fillId="0" borderId="0" xfId="0" applyAlignment="1" applyProtection="1">
      <alignment vertical="top"/>
      <protection locked="0"/>
    </xf>
    <xf numFmtId="0" fontId="0" fillId="0" borderId="0" xfId="0" applyAlignment="1">
      <alignment horizontal="right"/>
    </xf>
    <xf numFmtId="9" fontId="0" fillId="0" borderId="0" xfId="1" applyFont="1" applyAlignment="1">
      <alignment horizontal="left"/>
    </xf>
    <xf numFmtId="9" fontId="0" fillId="0" borderId="0" xfId="0" applyNumberFormat="1" applyAlignment="1">
      <alignment horizontal="left"/>
    </xf>
    <xf numFmtId="11" fontId="0" fillId="0" borderId="0" xfId="0" applyNumberFormat="1" applyFont="1"/>
    <xf numFmtId="11" fontId="3" fillId="0" borderId="0" xfId="0" applyNumberFormat="1" applyFont="1" applyAlignment="1">
      <alignment wrapText="1"/>
    </xf>
    <xf numFmtId="9" fontId="0" fillId="2" borderId="0" xfId="1" applyFont="1" applyFill="1"/>
  </cellXfs>
  <cellStyles count="2">
    <cellStyle name="Prozent" xfId="1" builtinId="5"/>
    <cellStyle name="Standard" xfId="0" builtinId="0"/>
  </cellStyles>
  <dxfs count="40">
    <dxf>
      <font>
        <strike val="0"/>
        <outline val="0"/>
        <shadow val="0"/>
        <u val="none"/>
        <vertAlign val="baseline"/>
        <sz val="11"/>
        <color theme="0" tint="-0.499984740745262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0" tint="-0.499984740745262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0" tint="-0.499984740745262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0" tint="-0.499984740745262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0" tint="-0.499984740745262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0" tint="-0.499984740745262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0" tint="-0.499984740745262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0" tint="-0.499984740745262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0" tint="-0.499984740745262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0" tint="-0.499984740745262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0" tint="-0.499984740745262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0" tint="-0.499984740745262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0" tint="-0.499984740745262"/>
        <name val="Calibri"/>
        <scheme val="minor"/>
      </font>
    </dxf>
    <dxf>
      <numFmt numFmtId="0" formatCode="General"/>
    </dxf>
    <dxf>
      <font>
        <strike val="0"/>
        <outline val="0"/>
        <shadow val="0"/>
        <u val="none"/>
        <vertAlign val="baseline"/>
        <sz val="11"/>
        <color theme="0" tint="-0.499984740745262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0" tint="-0.499984740745262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0" tint="-0.499984740745262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0" tint="-0.499984740745262"/>
        <name val="Calibri"/>
        <scheme val="minor"/>
      </font>
    </dxf>
    <dxf>
      <numFmt numFmtId="0" formatCode="General"/>
    </dxf>
    <dxf>
      <numFmt numFmtId="0" formatCode="General"/>
    </dxf>
    <dxf>
      <font>
        <strike val="0"/>
        <outline val="0"/>
        <shadow val="0"/>
        <u val="none"/>
        <vertAlign val="baseline"/>
        <sz val="11"/>
        <color theme="0" tint="-0.499984740745262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0" tint="-0.499984740745262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0" tint="-0.499984740745262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0" tint="-0.499984740745262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0" tint="-0.499984740745262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0" tint="-0.499984740745262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0" tint="-0.499984740745262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0" tint="-0.499984740745262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0" tint="-0.499984740745262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0" tint="-0.499984740745262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0" tint="-0.499984740745262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0" tint="-0.499984740745262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0" tint="-0.499984740745262"/>
        <name val="Calibri"/>
        <scheme val="minor"/>
      </font>
    </dxf>
    <dxf>
      <numFmt numFmtId="0" formatCode="General"/>
    </dxf>
    <dxf>
      <font>
        <strike val="0"/>
        <outline val="0"/>
        <shadow val="0"/>
        <u val="none"/>
        <vertAlign val="baseline"/>
        <sz val="11"/>
        <color theme="0" tint="-0.499984740745262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0" tint="-0.499984740745262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0" tint="-0.499984740745262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0" tint="-0.499984740745262"/>
        <name val="Calibri"/>
        <scheme val="minor"/>
      </font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Relationship Id="rId14" Type="http://schemas.openxmlformats.org/officeDocument/2006/relationships/customXml" Target="../customXml/item2.xml"/></Relationships>
</file>

<file path=xl/queryTables/queryTable1.xml><?xml version="1.0" encoding="utf-8"?>
<queryTable xmlns="http://schemas.openxmlformats.org/spreadsheetml/2006/main" name="DatosExternos_1" connectionId="2" autoFormatId="16" applyNumberFormats="0" applyBorderFormats="0" applyFontFormats="0" applyPatternFormats="0" applyAlignmentFormats="0" applyWidthHeightFormats="0">
  <queryTableRefresh nextId="31">
    <queryTableFields count="30">
      <queryTableField id="1" name="Scenario ID (filled automatically; do not edit)" tableColumnId="1"/>
      <queryTableField id="2" name="Scenario Name (Free text)" tableColumnId="2"/>
      <queryTableField id="3" name="Pesticide ID (see file 'IdKeysBatchV1.1.xlsx', sheet 't_pesticide_data')" tableColumnId="3"/>
      <queryTableField id="4" name="Crop ID (see file 'IdKeysBatchV1.1.xlsx', sheet 't_crops' integer between 1-16)" tableColumnId="4"/>
      <queryTableField id="5" name="FI (any value between 0-1)" tableColumnId="5"/>
      <queryTableField id="6" name="Climate ID (see file 'IdKeysBatchV1.1.xlsx', sheet 't_crops' integer between 1-30)" tableColumnId="6"/>
      <queryTableField id="7" name="Month ID (see file 'IdKeysBatchV1.1.xlsx', sheet 't_month'  integer between 1-12)" tableColumnId="7"/>
      <queryTableField id="8" name="Soil ID (see file 'IdKeysBatchV1.1.xlsx', sheet 't_soil' value between 1-7)" tableColumnId="8"/>
      <queryTableField id="9" name="TimeAssessed (value between 1 - x) days" tableColumnId="9"/>
      <queryTableField id="10" name="Application ID (see file 'IdKeysBatchV1.1.xlsx', sheet 't_application_method' integer between 1-32)" tableColumnId="10"/>
      <queryTableField id="11" name="Drift reduction (see file 'IdKeysBatchV1.1.xlsx', sheet 't_drift_reduction'  any value bewteen 0 - 1)" tableColumnId="11"/>
      <queryTableField id="12" name="Application Rate (value bewteen 0.00001 - X)" tableColumnId="12"/>
      <queryTableField id="13" name="Bufferzone (see file 'IdKeysBatchV1.1.xlsx', sheet t_bufferzone. Value  No, Ecosphere or Technosphere)" tableColumnId="13"/>
      <queryTableField id="14" name="Bufferzone Width (Bufferzone (see file 'IdKeysBatchV1.1.xlsx', sheet t_bufferzone any value 0-x)" tableColumnId="14"/>
      <queryTableField id="15" name=" FInterceptBuffer   (see file 'IdKeysBatchV1.1.xlsx', sheet t_bufferzone any value 0-x)" tableColumnId="15"/>
      <queryTableField id="16" name="Width (any value between 0,1-x)" tableColumnId="16"/>
      <queryTableField id="17" name="Length  (any value between 0,1-x)" tableColumnId="17"/>
      <queryTableField id="18" name="Slope  (any value between 0-x)" tableColumnId="18"/>
      <queryTableField id="19" name="Depth of drainage (any value between 0-x)" tableColumnId="19"/>
      <queryTableField id="20" name="Drainage Fraction  (any value between 0-x)" tableColumnId="20"/>
      <queryTableField id="21" name="Annual Irrigation (any value between 0-x)" tableColumnId="21"/>
      <queryTableField id="22" name="Tillage Factor (see file 'IdKeysBatchV1.1.xlsx', sheet 't_crops'. Choose between 7.5, 3,5, 1)" tableColumnId="22"/>
      <queryTableField id="23" name="Solid Material Density (Default parameter)" tableColumnId="23"/>
      <queryTableField id="24" name="Fraction Macropores  (Default parameter)" tableColumnId="24"/>
      <queryTableField id="25" name="Reference Soil Moisture  (Default parameter)" tableColumnId="25"/>
      <queryTableField id="26" name="Response Factor  (Default parameter)" tableColumnId="26"/>
      <queryTableField id="27" name="Q Value  (Default parameter)" tableColumnId="27"/>
      <queryTableField id="28" name="Air Boundary Layer  (Default parameter)" tableColumnId="28"/>
      <queryTableField id="29" name="D_lam  (Default parameter)" tableColumnId="29"/>
      <queryTableField id="30" name="A_p_ref  (Default parameter)" tableColumnId="30"/>
    </queryTableFields>
  </queryTableRefresh>
</queryTable>
</file>

<file path=xl/queryTables/queryTable2.xml><?xml version="1.0" encoding="utf-8"?>
<queryTable xmlns="http://schemas.openxmlformats.org/spreadsheetml/2006/main" name="DatosExternos_1" connectionId="1" autoFormatId="16" applyNumberFormats="0" applyBorderFormats="0" applyFontFormats="0" applyPatternFormats="0" applyAlignmentFormats="0" applyWidthHeightFormats="0">
  <queryTableRefresh nextId="31">
    <queryTableFields count="30">
      <queryTableField id="1" name="Scenario ID (filled automatically; do not edit)" tableColumnId="1"/>
      <queryTableField id="2" name="Scenario Name (Free text)" tableColumnId="2"/>
      <queryTableField id="3" name="Pesticide ID (see file 'IdKeysBatchV1.1.xlsx', sheet 't_pesticide_data')" tableColumnId="3"/>
      <queryTableField id="4" name="Crop ID (see file 'IdKeysBatchV1.1.xlsx', sheet 't_crops' integer between 1-16)" tableColumnId="4"/>
      <queryTableField id="5" name="FI (any value between 0-1)" tableColumnId="5"/>
      <queryTableField id="6" name="Climate ID (see file 'IdKeysBatchV1.1.xlsx', sheet 't_crops' integer between 1-30)" tableColumnId="6"/>
      <queryTableField id="7" name="Month ID (see file 'IdKeysBatchV1.1.xlsx', sheet 't_month'  integer between 1-12)" tableColumnId="7"/>
      <queryTableField id="8" name="Soil ID (see file 'IdKeysBatchV1.1.xlsx', sheet 't_soil' value between 1-7)" tableColumnId="8"/>
      <queryTableField id="9" name="TimeAssessed (value between 1 - x) days" tableColumnId="9"/>
      <queryTableField id="10" name="Application ID (see file 'IdKeysBatchV1.1.xlsx', sheet 't_application_method' integer between 1-32)" tableColumnId="10"/>
      <queryTableField id="11" name="Drift reduction (see file 'IdKeysBatchV1.1.xlsx', sheet 't_drift_reduction'  any value bewteen 0 - 1)" tableColumnId="11"/>
      <queryTableField id="12" name="Application Rate (value bewteen 0.00001 - X)" tableColumnId="12"/>
      <queryTableField id="13" name="Bufferzone (see file 'IdKeysBatchV1.1.xlsx', sheet t_bufferzone. Value  No, Ecosphere or Technosphere)" tableColumnId="13"/>
      <queryTableField id="14" name="Bufferzone Width (Bufferzone (see file 'IdKeysBatchV1.1.xlsx', sheet t_bufferzone any value 0-x)" tableColumnId="14"/>
      <queryTableField id="15" name=" FInterceptBuffer   (see file 'IdKeysBatchV1.1.xlsx', sheet t_bufferzone any value 0-x)" tableColumnId="15"/>
      <queryTableField id="16" name="Width (any value between 0,1-x)" tableColumnId="16"/>
      <queryTableField id="17" name="Length  (any value between 0,1-x)" tableColumnId="17"/>
      <queryTableField id="18" name="Slope  (any value between 0-x)" tableColumnId="18"/>
      <queryTableField id="19" name="Depth of drainage (any value between 0-x)" tableColumnId="19"/>
      <queryTableField id="20" name="Drainage Fraction  (any value between 0-x)" tableColumnId="20"/>
      <queryTableField id="21" name="Annual Irrigation (any value between 0-x)" tableColumnId="21"/>
      <queryTableField id="22" name="Tillage Factor (see file 'IdKeysBatchV1.1.xlsx', sheet 't_crops'. Choose between 7.5, 3,5, 1)" tableColumnId="22"/>
      <queryTableField id="23" name="Solid Material Density (Default parameter)" tableColumnId="23"/>
      <queryTableField id="24" name="Fraction Macropores  (Default parameter)" tableColumnId="24"/>
      <queryTableField id="25" name="Reference Soil Moisture  (Default parameter)" tableColumnId="25"/>
      <queryTableField id="26" name="Response Factor  (Default parameter)" tableColumnId="26"/>
      <queryTableField id="27" name="Q Value  (Default parameter)" tableColumnId="27"/>
      <queryTableField id="28" name="Air Boundary Layer  (Default parameter)" tableColumnId="28"/>
      <queryTableField id="29" name="D_lam  (Default parameter)" tableColumnId="29"/>
      <queryTableField id="30" name="A_p_ref  (Default parameter)" tableColumnId="30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id="1" name="TemplatePestLCIconsensusV_1_2__2" displayName="TemplatePestLCIconsensusV_1_2__2" ref="A1:AD96" tableType="queryTable" totalsRowShown="0">
  <autoFilter ref="A1:AD96"/>
  <tableColumns count="30">
    <tableColumn id="1" uniqueName="1" name="Scenario ID (filled automatically; do not edit)" queryTableFieldId="1" dataDxfId="39"/>
    <tableColumn id="2" uniqueName="2" name="Scenario Name (Free text)" queryTableFieldId="2" dataDxfId="38"/>
    <tableColumn id="3" uniqueName="3" name="Pesticide ID (see file 'IdKeysBatchVx.y.xlsx', sheet 't_pesticide_data')" queryTableFieldId="3" dataDxfId="37"/>
    <tableColumn id="4" uniqueName="4" name="Crop ID (see file 'IdKeysBatchVx.y.xlsx', sheet 't_crops' integer between 1-16)" queryTableFieldId="4"/>
    <tableColumn id="5" uniqueName="5" name="FI (any value between 0-1)" queryTableFieldId="5"/>
    <tableColumn id="6" uniqueName="6" name="Climate ID (see file 'IdKeysBatchVx.y.xlsx', sheet 't_crops' integer between 1-30)" queryTableFieldId="6" dataDxfId="36"/>
    <tableColumn id="7" uniqueName="7" name="Month ID (see file 'IdKeysBatchVx.y.xlsx', sheet 't_month'  integer between 1-12)" queryTableFieldId="7" dataDxfId="35"/>
    <tableColumn id="8" uniqueName="8" name="Soil ID (see file 'IdKeysBatchVx.y.xlsx', sheet 't_soil' value between 1-7)" queryTableFieldId="8" dataDxfId="34"/>
    <tableColumn id="9" uniqueName="9" name="TimeAssessed (value between 1 - x) days" queryTableFieldId="9"/>
    <tableColumn id="10" uniqueName="10" name="Application ID (see file 'IdKeysBatchVx.y.xlsx', sheet 't_application_method' integer between 1-32)" queryTableFieldId="10"/>
    <tableColumn id="11" uniqueName="11" name="Drift reduction (see file 'IdKeysBatchVx.y.xlsx', sheet 't_drift_reduction'  any value bewteen 0 - 1)" queryTableFieldId="11"/>
    <tableColumn id="12" uniqueName="12" name="Application Rate (value bewteen 0.00001 - X)" queryTableFieldId="12"/>
    <tableColumn id="13" uniqueName="13" name="Bufferzone (see file 'IdKeysBatchVx.y.xlsx', sheet t_bufferzone. Value  No, Ecosphere or Technosphere)" queryTableFieldId="13" dataDxfId="33"/>
    <tableColumn id="14" uniqueName="14" name="Bufferzone Width (Bufferzone (see file 'IdKeysBatchVx.y.xlsx', sheet t_bufferzone any value 0-x)" queryTableFieldId="14"/>
    <tableColumn id="15" uniqueName="15" name=" FInterceptBuffer   (see file 'IdKeysBatchVx.y.xlsx', sheet t_bufferzone any value 0-x)" queryTableFieldId="15"/>
    <tableColumn id="16" uniqueName="16" name="Width (any value between 0,1-x)" queryTableFieldId="16"/>
    <tableColumn id="17" uniqueName="17" name="Length  (any value between 0,1-x)" queryTableFieldId="17"/>
    <tableColumn id="18" uniqueName="18" name="Slope  (any value between 0-x)" queryTableFieldId="18" dataDxfId="32"/>
    <tableColumn id="19" uniqueName="19" name="Depth of drainage (any value between 0-x)" queryTableFieldId="19" dataDxfId="31"/>
    <tableColumn id="20" uniqueName="20" name="Drainage Fraction  (any value between 0-x)" queryTableFieldId="20" dataDxfId="30"/>
    <tableColumn id="21" uniqueName="21" name="Annual Irrigation (any value between 0-x)" queryTableFieldId="21" dataDxfId="29"/>
    <tableColumn id="22" uniqueName="22" name="Tillage Factor (see file 'IdKeysBatchVx.y.xlsx', sheet 't_crops'. Choose between 7.5, 3,5, 1)" queryTableFieldId="22" dataDxfId="28"/>
    <tableColumn id="23" uniqueName="23" name="Solid Material Density (Default parameter)" queryTableFieldId="23" dataDxfId="27"/>
    <tableColumn id="24" uniqueName="24" name="Fraction Macropores  (Default parameter)" queryTableFieldId="24" dataDxfId="26"/>
    <tableColumn id="25" uniqueName="25" name="Reference Soil Moisture  (Default parameter)" queryTableFieldId="25" dataDxfId="25"/>
    <tableColumn id="26" uniqueName="26" name="Response Factor  (Default parameter)" queryTableFieldId="26" dataDxfId="24"/>
    <tableColumn id="27" uniqueName="27" name="Q Value  (Default parameter)" queryTableFieldId="27" dataDxfId="23"/>
    <tableColumn id="28" uniqueName="28" name="Air Boundary Layer  (Default parameter)" queryTableFieldId="28" dataDxfId="22"/>
    <tableColumn id="29" uniqueName="29" name="D_lam  (Default parameter)" queryTableFieldId="29" dataDxfId="21"/>
    <tableColumn id="30" uniqueName="30" name="A_p_ref  (Default parameter)" queryTableFieldId="30" dataDxfId="20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id="2" name="TemplatePestLCIconsensusV_1_2__23" displayName="TemplatePestLCIconsensusV_1_2__23" ref="A1:AD96" tableType="queryTable" totalsRowShown="0">
  <autoFilter ref="A1:AD96"/>
  <tableColumns count="30">
    <tableColumn id="1" uniqueName="1" name="Scenario ID (filled automatically; do not edit)" queryTableFieldId="1" dataDxfId="19"/>
    <tableColumn id="2" uniqueName="2" name="Scenario Name (Free text)" queryTableFieldId="2" dataDxfId="18"/>
    <tableColumn id="3" uniqueName="3" name="Pesticide ID (see file 'IdKeysBatchVx.y.xlsx', sheet 't_pesticide_data')" queryTableFieldId="3" dataDxfId="17"/>
    <tableColumn id="4" uniqueName="4" name="Crop ID (see file 'IdKeysBatchVx.y.xlsx', sheet 't_crops' integer between 1-16)" queryTableFieldId="4"/>
    <tableColumn id="5" uniqueName="5" name="FI (any value between 0-1)" queryTableFieldId="5"/>
    <tableColumn id="6" uniqueName="6" name="Climate ID (see file 'IdKeysBatchVx.y.xlsx', sheet 't_crops' integer between 1-30)" queryTableFieldId="6" dataDxfId="16"/>
    <tableColumn id="7" uniqueName="7" name="Month ID (see file 'IdKeysBatchVx.y.xlsx', sheet 't_month'  integer between 1-12)" queryTableFieldId="7" dataDxfId="15"/>
    <tableColumn id="8" uniqueName="8" name="Soil ID (see file 'IdKeysBatchVx.y.xlsx', sheet 't_soil' value between 1-7)" queryTableFieldId="8" dataDxfId="14"/>
    <tableColumn id="9" uniqueName="9" name="TimeAssessed (value between 1 - x) days" queryTableFieldId="9"/>
    <tableColumn id="10" uniqueName="10" name="Application ID (see file 'IdKeysBatchVx.y.xlsx', sheet 't_application_method' integer between 1-32)" queryTableFieldId="10"/>
    <tableColumn id="11" uniqueName="11" name="Drift reduction (see file 'IdKeysBatchVx.y.xlsx', sheet 't_drift_reduction'  any value bewteen 0 - 1)" queryTableFieldId="11"/>
    <tableColumn id="12" uniqueName="12" name="Application Rate (value bewteen 0.00001 - X)" queryTableFieldId="12"/>
    <tableColumn id="13" uniqueName="13" name="Bufferzone (see file 'IdKeysBatchVx.y.xlsx', sheet t_bufferzone. Value  No, Ecosphere or Technosphere)" queryTableFieldId="13" dataDxfId="13"/>
    <tableColumn id="14" uniqueName="14" name="Bufferzone Width (Bufferzone (see file 'IdKeysBatchVx.y.xlsx', sheet t_bufferzone any value 0-x)" queryTableFieldId="14"/>
    <tableColumn id="15" uniqueName="15" name=" FInterceptBuffer   (see file 'IdKeysBatchVx.y.xlsx', sheet t_bufferzone any value 0-x)" queryTableFieldId="15"/>
    <tableColumn id="16" uniqueName="16" name="Width (any value between 0,1-x)" queryTableFieldId="16"/>
    <tableColumn id="17" uniqueName="17" name="Length  (any value between 0,1-x)" queryTableFieldId="17"/>
    <tableColumn id="18" uniqueName="18" name="Slope  (any value between 0-x)" queryTableFieldId="18" dataDxfId="12"/>
    <tableColumn id="19" uniqueName="19" name="Depth of drainage (any value between 0-x)" queryTableFieldId="19" dataDxfId="11"/>
    <tableColumn id="20" uniqueName="20" name="Drainage Fraction  (any value between 0-x)" queryTableFieldId="20" dataDxfId="10"/>
    <tableColumn id="21" uniqueName="21" name="Annual Irrigation (any value between 0-x)" queryTableFieldId="21" dataDxfId="9"/>
    <tableColumn id="22" uniqueName="22" name="Tillage Factor (see file 'IdKeysBatchVx.y.xlsx', sheet 't_crops'. Choose between 7.5, 3,5, 1)" queryTableFieldId="22" dataDxfId="8"/>
    <tableColumn id="23" uniqueName="23" name="Solid Material Density (Default parameter)" queryTableFieldId="23" dataDxfId="7"/>
    <tableColumn id="24" uniqueName="24" name="Fraction Macropores  (Default parameter)" queryTableFieldId="24" dataDxfId="6"/>
    <tableColumn id="25" uniqueName="25" name="Reference Soil Moisture  (Default parameter)" queryTableFieldId="25" dataDxfId="5"/>
    <tableColumn id="26" uniqueName="26" name="Response Factor  (Default parameter)" queryTableFieldId="26" dataDxfId="4"/>
    <tableColumn id="27" uniqueName="27" name="Q Value  (Default parameter)" queryTableFieldId="27" dataDxfId="3"/>
    <tableColumn id="28" uniqueName="28" name="Air Boundary Layer  (Default parameter)" queryTableFieldId="28" dataDxfId="2"/>
    <tableColumn id="29" uniqueName="29" name="D_lam  (Default parameter)" queryTableFieldId="29" dataDxfId="1"/>
    <tableColumn id="30" uniqueName="30" name="A_p_ref  (Default parameter)" queryTableFieldId="30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workbookViewId="0"/>
  </sheetViews>
  <sheetFormatPr baseColWidth="10" defaultRowHeight="14.4" x14ac:dyDescent="0.3"/>
  <cols>
    <col min="1" max="1" width="11.5546875" style="8"/>
    <col min="2" max="2" width="20.44140625" style="8" customWidth="1"/>
    <col min="3" max="16384" width="11.5546875" style="8"/>
  </cols>
  <sheetData>
    <row r="1" spans="1:2" x14ac:dyDescent="0.3">
      <c r="A1" s="7" t="s">
        <v>194</v>
      </c>
    </row>
    <row r="3" spans="1:2" x14ac:dyDescent="0.3">
      <c r="A3" s="7" t="s">
        <v>195</v>
      </c>
    </row>
    <row r="4" spans="1:2" x14ac:dyDescent="0.3">
      <c r="A4" s="8" t="s">
        <v>196</v>
      </c>
      <c r="B4" s="8" t="s">
        <v>197</v>
      </c>
    </row>
    <row r="5" spans="1:2" x14ac:dyDescent="0.3">
      <c r="A5" s="8" t="s">
        <v>198</v>
      </c>
      <c r="B5" s="10" t="s">
        <v>228</v>
      </c>
    </row>
    <row r="6" spans="1:2" x14ac:dyDescent="0.3">
      <c r="A6" s="8" t="s">
        <v>199</v>
      </c>
      <c r="B6" s="8" t="s">
        <v>229</v>
      </c>
    </row>
    <row r="7" spans="1:2" x14ac:dyDescent="0.3">
      <c r="A7" s="8" t="s">
        <v>200</v>
      </c>
      <c r="B7" s="8" t="s">
        <v>201</v>
      </c>
    </row>
    <row r="8" spans="1:2" x14ac:dyDescent="0.3">
      <c r="A8" s="8" t="s">
        <v>202</v>
      </c>
      <c r="B8" s="8" t="s">
        <v>203</v>
      </c>
    </row>
    <row r="9" spans="1:2" x14ac:dyDescent="0.3">
      <c r="A9" s="8" t="s">
        <v>204</v>
      </c>
      <c r="B9" s="8" t="s">
        <v>205</v>
      </c>
    </row>
    <row r="10" spans="1:2" x14ac:dyDescent="0.3">
      <c r="A10" s="8" t="s">
        <v>206</v>
      </c>
      <c r="B10" s="8" t="s">
        <v>207</v>
      </c>
    </row>
    <row r="12" spans="1:2" x14ac:dyDescent="0.3">
      <c r="A12" s="7" t="s">
        <v>220</v>
      </c>
      <c r="B12" s="7" t="s">
        <v>221</v>
      </c>
    </row>
    <row r="13" spans="1:2" x14ac:dyDescent="0.3">
      <c r="A13" s="8" t="s">
        <v>161</v>
      </c>
      <c r="B13" s="8" t="s">
        <v>222</v>
      </c>
    </row>
    <row r="14" spans="1:2" x14ac:dyDescent="0.3">
      <c r="A14" s="8" t="s">
        <v>160</v>
      </c>
      <c r="B14" s="8" t="s">
        <v>223</v>
      </c>
    </row>
    <row r="15" spans="1:2" x14ac:dyDescent="0.3">
      <c r="A15" s="8" t="s">
        <v>116</v>
      </c>
      <c r="B15" s="8" t="s">
        <v>188</v>
      </c>
    </row>
    <row r="16" spans="1:2" x14ac:dyDescent="0.3">
      <c r="A16" s="8" t="s">
        <v>117</v>
      </c>
      <c r="B16" s="8" t="s">
        <v>187</v>
      </c>
    </row>
    <row r="17" spans="1:3" x14ac:dyDescent="0.3">
      <c r="A17" s="8" t="s">
        <v>118</v>
      </c>
      <c r="B17" s="8" t="s">
        <v>224</v>
      </c>
    </row>
    <row r="18" spans="1:3" x14ac:dyDescent="0.3">
      <c r="A18" s="8" t="s">
        <v>119</v>
      </c>
      <c r="B18" s="8" t="s">
        <v>225</v>
      </c>
    </row>
    <row r="19" spans="1:3" x14ac:dyDescent="0.3">
      <c r="A19" s="8" t="s">
        <v>235</v>
      </c>
      <c r="B19" s="8" t="s">
        <v>236</v>
      </c>
      <c r="C19" s="8" t="s">
        <v>237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104"/>
  <sheetViews>
    <sheetView topLeftCell="A22" workbookViewId="0">
      <selection activeCell="B68" sqref="B68"/>
    </sheetView>
  </sheetViews>
  <sheetFormatPr baseColWidth="10" defaultColWidth="8.77734375" defaultRowHeight="14.4" x14ac:dyDescent="0.3"/>
  <cols>
    <col min="1" max="1" width="10.44140625" bestFit="1" customWidth="1"/>
    <col min="2" max="2" width="20" bestFit="1" customWidth="1"/>
    <col min="3" max="3" width="11.33203125" bestFit="1" customWidth="1"/>
    <col min="4" max="4" width="8.44140625" bestFit="1" customWidth="1"/>
  </cols>
  <sheetData>
    <row r="1" spans="1:4" x14ac:dyDescent="0.3">
      <c r="A1" s="7" t="s">
        <v>196</v>
      </c>
      <c r="B1" s="7" t="s">
        <v>114</v>
      </c>
      <c r="C1" s="7" t="s">
        <v>219</v>
      </c>
      <c r="D1" s="7" t="s">
        <v>189</v>
      </c>
    </row>
    <row r="2" spans="1:4" x14ac:dyDescent="0.3">
      <c r="A2" s="11" t="s">
        <v>20</v>
      </c>
      <c r="B2" s="11" t="s">
        <v>115</v>
      </c>
      <c r="C2" s="11" t="s">
        <v>160</v>
      </c>
      <c r="D2" s="11"/>
    </row>
    <row r="3" spans="1:4" x14ac:dyDescent="0.3">
      <c r="A3" t="s">
        <v>21</v>
      </c>
      <c r="B3" t="s">
        <v>115</v>
      </c>
      <c r="C3" t="s">
        <v>116</v>
      </c>
      <c r="D3" t="s">
        <v>162</v>
      </c>
    </row>
    <row r="4" spans="1:4" x14ac:dyDescent="0.3">
      <c r="A4" t="s">
        <v>22</v>
      </c>
      <c r="B4" t="s">
        <v>115</v>
      </c>
      <c r="C4" t="s">
        <v>117</v>
      </c>
    </row>
    <row r="5" spans="1:4" x14ac:dyDescent="0.3">
      <c r="A5" t="s">
        <v>23</v>
      </c>
      <c r="B5" t="s">
        <v>115</v>
      </c>
      <c r="C5" t="s">
        <v>118</v>
      </c>
      <c r="D5" t="s">
        <v>163</v>
      </c>
    </row>
    <row r="6" spans="1:4" x14ac:dyDescent="0.3">
      <c r="A6" t="s">
        <v>24</v>
      </c>
      <c r="B6" t="s">
        <v>115</v>
      </c>
      <c r="C6" t="s">
        <v>119</v>
      </c>
    </row>
    <row r="7" spans="1:4" x14ac:dyDescent="0.3">
      <c r="A7" t="s">
        <v>25</v>
      </c>
      <c r="B7" t="s">
        <v>115</v>
      </c>
      <c r="C7" t="s">
        <v>161</v>
      </c>
      <c r="D7" t="s">
        <v>164</v>
      </c>
    </row>
    <row r="8" spans="1:4" x14ac:dyDescent="0.3">
      <c r="A8" s="11" t="s">
        <v>26</v>
      </c>
      <c r="B8" s="11" t="s">
        <v>120</v>
      </c>
      <c r="C8" s="11" t="s">
        <v>160</v>
      </c>
      <c r="D8" s="11" t="s">
        <v>165</v>
      </c>
    </row>
    <row r="9" spans="1:4" x14ac:dyDescent="0.3">
      <c r="A9" t="s">
        <v>27</v>
      </c>
      <c r="B9" t="s">
        <v>120</v>
      </c>
      <c r="C9" t="s">
        <v>116</v>
      </c>
      <c r="D9" t="s">
        <v>166</v>
      </c>
    </row>
    <row r="10" spans="1:4" x14ac:dyDescent="0.3">
      <c r="A10" t="s">
        <v>28</v>
      </c>
      <c r="B10" t="s">
        <v>120</v>
      </c>
      <c r="C10" t="s">
        <v>117</v>
      </c>
      <c r="D10" t="s">
        <v>166</v>
      </c>
    </row>
    <row r="11" spans="1:4" x14ac:dyDescent="0.3">
      <c r="A11" t="s">
        <v>29</v>
      </c>
      <c r="B11" t="s">
        <v>120</v>
      </c>
      <c r="C11" t="s">
        <v>118</v>
      </c>
      <c r="D11" t="s">
        <v>165</v>
      </c>
    </row>
    <row r="12" spans="1:4" x14ac:dyDescent="0.3">
      <c r="A12" t="s">
        <v>30</v>
      </c>
      <c r="B12" t="s">
        <v>120</v>
      </c>
      <c r="C12" t="s">
        <v>119</v>
      </c>
      <c r="D12" t="s">
        <v>166</v>
      </c>
    </row>
    <row r="13" spans="1:4" x14ac:dyDescent="0.3">
      <c r="A13" t="s">
        <v>31</v>
      </c>
      <c r="B13" t="s">
        <v>120</v>
      </c>
      <c r="C13" t="s">
        <v>161</v>
      </c>
    </row>
    <row r="14" spans="1:4" x14ac:dyDescent="0.3">
      <c r="A14" s="11" t="s">
        <v>32</v>
      </c>
      <c r="B14" s="11" t="s">
        <v>121</v>
      </c>
      <c r="C14" s="11" t="s">
        <v>160</v>
      </c>
      <c r="D14" s="11" t="s">
        <v>167</v>
      </c>
    </row>
    <row r="15" spans="1:4" x14ac:dyDescent="0.3">
      <c r="A15" t="s">
        <v>33</v>
      </c>
      <c r="B15" t="s">
        <v>121</v>
      </c>
      <c r="C15" t="s">
        <v>116</v>
      </c>
      <c r="D15" t="s">
        <v>168</v>
      </c>
    </row>
    <row r="16" spans="1:4" x14ac:dyDescent="0.3">
      <c r="A16" t="s">
        <v>34</v>
      </c>
      <c r="B16" t="s">
        <v>121</v>
      </c>
      <c r="C16" t="s">
        <v>122</v>
      </c>
      <c r="D16" t="s">
        <v>168</v>
      </c>
    </row>
    <row r="17" spans="1:4" x14ac:dyDescent="0.3">
      <c r="A17" t="s">
        <v>35</v>
      </c>
      <c r="B17" t="s">
        <v>121</v>
      </c>
      <c r="C17" t="s">
        <v>119</v>
      </c>
      <c r="D17" t="s">
        <v>169</v>
      </c>
    </row>
    <row r="18" spans="1:4" x14ac:dyDescent="0.3">
      <c r="A18" t="s">
        <v>36</v>
      </c>
      <c r="B18" t="s">
        <v>121</v>
      </c>
      <c r="C18" t="s">
        <v>118</v>
      </c>
      <c r="D18" t="s">
        <v>170</v>
      </c>
    </row>
    <row r="19" spans="1:4" x14ac:dyDescent="0.3">
      <c r="A19" s="11" t="s">
        <v>37</v>
      </c>
      <c r="B19" s="11" t="s">
        <v>123</v>
      </c>
      <c r="C19" s="11" t="s">
        <v>160</v>
      </c>
      <c r="D19" s="11" t="s">
        <v>167</v>
      </c>
    </row>
    <row r="20" spans="1:4" x14ac:dyDescent="0.3">
      <c r="A20" t="s">
        <v>38</v>
      </c>
      <c r="B20" t="s">
        <v>123</v>
      </c>
      <c r="C20" t="s">
        <v>116</v>
      </c>
      <c r="D20" t="s">
        <v>171</v>
      </c>
    </row>
    <row r="21" spans="1:4" x14ac:dyDescent="0.3">
      <c r="A21" t="s">
        <v>39</v>
      </c>
      <c r="B21" t="s">
        <v>123</v>
      </c>
      <c r="C21" t="s">
        <v>122</v>
      </c>
      <c r="D21" t="s">
        <v>168</v>
      </c>
    </row>
    <row r="22" spans="1:4" x14ac:dyDescent="0.3">
      <c r="A22" t="s">
        <v>40</v>
      </c>
      <c r="B22" t="s">
        <v>123</v>
      </c>
      <c r="C22" t="s">
        <v>119</v>
      </c>
      <c r="D22" t="s">
        <v>168</v>
      </c>
    </row>
    <row r="23" spans="1:4" x14ac:dyDescent="0.3">
      <c r="A23" t="s">
        <v>41</v>
      </c>
      <c r="B23" t="s">
        <v>123</v>
      </c>
      <c r="C23" t="s">
        <v>118</v>
      </c>
      <c r="D23" t="s">
        <v>172</v>
      </c>
    </row>
    <row r="24" spans="1:4" x14ac:dyDescent="0.3">
      <c r="A24" s="11" t="s">
        <v>42</v>
      </c>
      <c r="B24" s="11" t="s">
        <v>124</v>
      </c>
      <c r="C24" s="11" t="s">
        <v>160</v>
      </c>
      <c r="D24" s="11" t="s">
        <v>167</v>
      </c>
    </row>
    <row r="25" spans="1:4" x14ac:dyDescent="0.3">
      <c r="A25" t="s">
        <v>43</v>
      </c>
      <c r="B25" t="s">
        <v>124</v>
      </c>
      <c r="C25" t="s">
        <v>116</v>
      </c>
      <c r="D25" t="s">
        <v>171</v>
      </c>
    </row>
    <row r="26" spans="1:4" x14ac:dyDescent="0.3">
      <c r="A26" t="s">
        <v>44</v>
      </c>
      <c r="B26" t="s">
        <v>124</v>
      </c>
      <c r="C26" t="s">
        <v>122</v>
      </c>
      <c r="D26" t="s">
        <v>168</v>
      </c>
    </row>
    <row r="27" spans="1:4" x14ac:dyDescent="0.3">
      <c r="A27" t="s">
        <v>45</v>
      </c>
      <c r="B27" t="s">
        <v>124</v>
      </c>
      <c r="C27" t="s">
        <v>119</v>
      </c>
      <c r="D27" t="s">
        <v>168</v>
      </c>
    </row>
    <row r="28" spans="1:4" x14ac:dyDescent="0.3">
      <c r="A28" t="s">
        <v>46</v>
      </c>
      <c r="B28" t="s">
        <v>124</v>
      </c>
      <c r="C28" t="s">
        <v>118</v>
      </c>
      <c r="D28" t="s">
        <v>172</v>
      </c>
    </row>
    <row r="29" spans="1:4" x14ac:dyDescent="0.3">
      <c r="A29" s="11" t="s">
        <v>47</v>
      </c>
      <c r="B29" s="11" t="s">
        <v>125</v>
      </c>
      <c r="C29" s="11" t="s">
        <v>160</v>
      </c>
      <c r="D29" s="11"/>
    </row>
    <row r="30" spans="1:4" x14ac:dyDescent="0.3">
      <c r="A30" t="s">
        <v>48</v>
      </c>
      <c r="B30" t="s">
        <v>125</v>
      </c>
      <c r="C30" t="s">
        <v>116</v>
      </c>
    </row>
    <row r="31" spans="1:4" x14ac:dyDescent="0.3">
      <c r="A31" t="s">
        <v>49</v>
      </c>
      <c r="B31" t="s">
        <v>125</v>
      </c>
      <c r="C31" t="s">
        <v>117</v>
      </c>
    </row>
    <row r="32" spans="1:4" x14ac:dyDescent="0.3">
      <c r="A32" t="s">
        <v>50</v>
      </c>
      <c r="B32" t="s">
        <v>125</v>
      </c>
      <c r="C32" t="s">
        <v>118</v>
      </c>
      <c r="D32" t="s">
        <v>173</v>
      </c>
    </row>
    <row r="33" spans="1:4" x14ac:dyDescent="0.3">
      <c r="A33" t="s">
        <v>51</v>
      </c>
      <c r="B33" t="s">
        <v>125</v>
      </c>
      <c r="C33" t="s">
        <v>119</v>
      </c>
      <c r="D33" t="s">
        <v>173</v>
      </c>
    </row>
    <row r="34" spans="1:4" x14ac:dyDescent="0.3">
      <c r="A34" s="11" t="s">
        <v>52</v>
      </c>
      <c r="B34" s="11" t="s">
        <v>126</v>
      </c>
      <c r="C34" s="11" t="s">
        <v>161</v>
      </c>
      <c r="D34" s="11" t="s">
        <v>174</v>
      </c>
    </row>
    <row r="35" spans="1:4" x14ac:dyDescent="0.3">
      <c r="A35" t="s">
        <v>53</v>
      </c>
      <c r="B35" t="s">
        <v>126</v>
      </c>
      <c r="C35" t="s">
        <v>160</v>
      </c>
      <c r="D35" t="s">
        <v>175</v>
      </c>
    </row>
    <row r="36" spans="1:4" x14ac:dyDescent="0.3">
      <c r="A36" t="s">
        <v>54</v>
      </c>
      <c r="B36" t="s">
        <v>126</v>
      </c>
      <c r="C36" t="s">
        <v>116</v>
      </c>
      <c r="D36" t="s">
        <v>175</v>
      </c>
    </row>
    <row r="37" spans="1:4" x14ac:dyDescent="0.3">
      <c r="A37" t="s">
        <v>55</v>
      </c>
      <c r="B37" t="s">
        <v>126</v>
      </c>
      <c r="C37" t="s">
        <v>122</v>
      </c>
      <c r="D37" t="s">
        <v>175</v>
      </c>
    </row>
    <row r="38" spans="1:4" x14ac:dyDescent="0.3">
      <c r="A38" s="11" t="s">
        <v>56</v>
      </c>
      <c r="B38" s="11" t="s">
        <v>127</v>
      </c>
      <c r="C38" s="11" t="s">
        <v>160</v>
      </c>
      <c r="D38" s="11"/>
    </row>
    <row r="39" spans="1:4" x14ac:dyDescent="0.3">
      <c r="A39" t="s">
        <v>57</v>
      </c>
      <c r="B39" t="s">
        <v>127</v>
      </c>
      <c r="C39" t="s">
        <v>116</v>
      </c>
      <c r="D39" t="s">
        <v>176</v>
      </c>
    </row>
    <row r="40" spans="1:4" x14ac:dyDescent="0.3">
      <c r="A40" t="s">
        <v>58</v>
      </c>
      <c r="B40" t="s">
        <v>127</v>
      </c>
      <c r="C40" t="s">
        <v>117</v>
      </c>
      <c r="D40" t="s">
        <v>176</v>
      </c>
    </row>
    <row r="41" spans="1:4" x14ac:dyDescent="0.3">
      <c r="A41" t="s">
        <v>59</v>
      </c>
      <c r="B41" t="s">
        <v>127</v>
      </c>
      <c r="C41" t="s">
        <v>118</v>
      </c>
      <c r="D41" t="s">
        <v>177</v>
      </c>
    </row>
    <row r="42" spans="1:4" x14ac:dyDescent="0.3">
      <c r="A42" t="s">
        <v>60</v>
      </c>
      <c r="B42" t="s">
        <v>127</v>
      </c>
      <c r="C42" t="s">
        <v>119</v>
      </c>
      <c r="D42" t="s">
        <v>177</v>
      </c>
    </row>
    <row r="43" spans="1:4" x14ac:dyDescent="0.3">
      <c r="A43" t="s">
        <v>61</v>
      </c>
      <c r="B43" t="s">
        <v>127</v>
      </c>
      <c r="C43" t="s">
        <v>161</v>
      </c>
      <c r="D43" t="s">
        <v>174</v>
      </c>
    </row>
    <row r="44" spans="1:4" x14ac:dyDescent="0.3">
      <c r="A44" s="11" t="s">
        <v>62</v>
      </c>
      <c r="B44" s="11" t="s">
        <v>128</v>
      </c>
      <c r="C44" s="11" t="s">
        <v>160</v>
      </c>
      <c r="D44" s="11"/>
    </row>
    <row r="45" spans="1:4" x14ac:dyDescent="0.3">
      <c r="A45" t="s">
        <v>63</v>
      </c>
      <c r="B45" t="s">
        <v>128</v>
      </c>
      <c r="C45" t="s">
        <v>116</v>
      </c>
      <c r="D45" t="s">
        <v>168</v>
      </c>
    </row>
    <row r="46" spans="1:4" x14ac:dyDescent="0.3">
      <c r="A46" t="s">
        <v>64</v>
      </c>
      <c r="B46" t="s">
        <v>128</v>
      </c>
      <c r="C46" t="s">
        <v>117</v>
      </c>
      <c r="D46" t="s">
        <v>168</v>
      </c>
    </row>
    <row r="47" spans="1:4" x14ac:dyDescent="0.3">
      <c r="A47" t="s">
        <v>65</v>
      </c>
      <c r="B47" t="s">
        <v>128</v>
      </c>
      <c r="C47" t="s">
        <v>118</v>
      </c>
      <c r="D47" t="s">
        <v>169</v>
      </c>
    </row>
    <row r="48" spans="1:4" x14ac:dyDescent="0.3">
      <c r="A48" t="s">
        <v>66</v>
      </c>
      <c r="B48" t="s">
        <v>128</v>
      </c>
      <c r="C48" t="s">
        <v>119</v>
      </c>
      <c r="D48" t="s">
        <v>170</v>
      </c>
    </row>
    <row r="49" spans="1:4" x14ac:dyDescent="0.3">
      <c r="A49" s="11" t="s">
        <v>67</v>
      </c>
      <c r="B49" s="11" t="s">
        <v>129</v>
      </c>
      <c r="C49" s="11" t="s">
        <v>160</v>
      </c>
      <c r="D49" s="11"/>
    </row>
    <row r="50" spans="1:4" x14ac:dyDescent="0.3">
      <c r="A50" t="s">
        <v>68</v>
      </c>
      <c r="B50" t="s">
        <v>129</v>
      </c>
      <c r="C50" t="s">
        <v>116</v>
      </c>
    </row>
    <row r="51" spans="1:4" x14ac:dyDescent="0.3">
      <c r="A51" t="s">
        <v>69</v>
      </c>
      <c r="B51" t="s">
        <v>129</v>
      </c>
      <c r="C51" t="s">
        <v>117</v>
      </c>
      <c r="D51" t="s">
        <v>163</v>
      </c>
    </row>
    <row r="52" spans="1:4" x14ac:dyDescent="0.3">
      <c r="A52" t="s">
        <v>70</v>
      </c>
      <c r="B52" t="s">
        <v>129</v>
      </c>
      <c r="C52" t="s">
        <v>118</v>
      </c>
      <c r="D52" t="s">
        <v>163</v>
      </c>
    </row>
    <row r="53" spans="1:4" x14ac:dyDescent="0.3">
      <c r="A53" t="s">
        <v>71</v>
      </c>
      <c r="B53" t="s">
        <v>129</v>
      </c>
      <c r="C53" t="s">
        <v>119</v>
      </c>
      <c r="D53" t="s">
        <v>162</v>
      </c>
    </row>
    <row r="54" spans="1:4" x14ac:dyDescent="0.3">
      <c r="A54" s="11" t="s">
        <v>72</v>
      </c>
      <c r="B54" s="11" t="s">
        <v>130</v>
      </c>
      <c r="C54" s="11" t="s">
        <v>160</v>
      </c>
      <c r="D54" s="11"/>
    </row>
    <row r="55" spans="1:4" x14ac:dyDescent="0.3">
      <c r="A55" t="s">
        <v>73</v>
      </c>
      <c r="B55" t="s">
        <v>130</v>
      </c>
      <c r="C55" t="s">
        <v>116</v>
      </c>
      <c r="D55" t="s">
        <v>178</v>
      </c>
    </row>
    <row r="56" spans="1:4" x14ac:dyDescent="0.3">
      <c r="A56" t="s">
        <v>74</v>
      </c>
      <c r="B56" t="s">
        <v>130</v>
      </c>
      <c r="C56" t="s">
        <v>117</v>
      </c>
      <c r="D56" t="s">
        <v>178</v>
      </c>
    </row>
    <row r="57" spans="1:4" x14ac:dyDescent="0.3">
      <c r="A57" t="s">
        <v>75</v>
      </c>
      <c r="B57" t="s">
        <v>130</v>
      </c>
      <c r="C57" t="s">
        <v>118</v>
      </c>
      <c r="D57" t="s">
        <v>179</v>
      </c>
    </row>
    <row r="58" spans="1:4" x14ac:dyDescent="0.3">
      <c r="A58" t="s">
        <v>76</v>
      </c>
      <c r="B58" t="s">
        <v>130</v>
      </c>
      <c r="C58" t="s">
        <v>119</v>
      </c>
      <c r="D58" t="s">
        <v>178</v>
      </c>
    </row>
    <row r="59" spans="1:4" x14ac:dyDescent="0.3">
      <c r="A59" t="s">
        <v>77</v>
      </c>
      <c r="B59" t="s">
        <v>130</v>
      </c>
      <c r="C59" t="s">
        <v>161</v>
      </c>
      <c r="D59" t="s">
        <v>174</v>
      </c>
    </row>
    <row r="60" spans="1:4" x14ac:dyDescent="0.3">
      <c r="A60" s="11" t="s">
        <v>78</v>
      </c>
      <c r="B60" s="11" t="s">
        <v>131</v>
      </c>
      <c r="C60" s="11" t="s">
        <v>160</v>
      </c>
      <c r="D60" s="11" t="s">
        <v>180</v>
      </c>
    </row>
    <row r="61" spans="1:4" x14ac:dyDescent="0.3">
      <c r="A61" t="s">
        <v>79</v>
      </c>
      <c r="B61" t="s">
        <v>131</v>
      </c>
      <c r="C61" t="s">
        <v>116</v>
      </c>
      <c r="D61" t="s">
        <v>181</v>
      </c>
    </row>
    <row r="62" spans="1:4" x14ac:dyDescent="0.3">
      <c r="A62" t="s">
        <v>80</v>
      </c>
      <c r="B62" t="s">
        <v>131</v>
      </c>
      <c r="C62" t="s">
        <v>117</v>
      </c>
      <c r="D62" t="s">
        <v>182</v>
      </c>
    </row>
    <row r="63" spans="1:4" x14ac:dyDescent="0.3">
      <c r="A63" t="s">
        <v>81</v>
      </c>
      <c r="B63" t="s">
        <v>131</v>
      </c>
      <c r="C63" t="s">
        <v>118</v>
      </c>
      <c r="D63" t="s">
        <v>181</v>
      </c>
    </row>
    <row r="64" spans="1:4" x14ac:dyDescent="0.3">
      <c r="A64" t="s">
        <v>82</v>
      </c>
      <c r="B64" t="s">
        <v>131</v>
      </c>
      <c r="C64" t="s">
        <v>119</v>
      </c>
      <c r="D64" t="s">
        <v>182</v>
      </c>
    </row>
    <row r="65" spans="1:4" x14ac:dyDescent="0.3">
      <c r="A65" t="s">
        <v>83</v>
      </c>
      <c r="B65" t="s">
        <v>131</v>
      </c>
      <c r="C65" t="s">
        <v>161</v>
      </c>
      <c r="D65" t="s">
        <v>174</v>
      </c>
    </row>
    <row r="66" spans="1:4" x14ac:dyDescent="0.3">
      <c r="A66" s="11" t="s">
        <v>84</v>
      </c>
      <c r="B66" s="11" t="s">
        <v>132</v>
      </c>
      <c r="C66" s="11" t="s">
        <v>160</v>
      </c>
      <c r="D66" s="11" t="s">
        <v>180</v>
      </c>
    </row>
    <row r="67" spans="1:4" x14ac:dyDescent="0.3">
      <c r="A67" t="s">
        <v>85</v>
      </c>
      <c r="B67" t="s">
        <v>132</v>
      </c>
      <c r="C67" t="s">
        <v>116</v>
      </c>
      <c r="D67" t="s">
        <v>178</v>
      </c>
    </row>
    <row r="68" spans="1:4" x14ac:dyDescent="0.3">
      <c r="A68" t="s">
        <v>86</v>
      </c>
      <c r="B68" t="s">
        <v>132</v>
      </c>
      <c r="C68" t="s">
        <v>117</v>
      </c>
      <c r="D68" t="s">
        <v>178</v>
      </c>
    </row>
    <row r="69" spans="1:4" x14ac:dyDescent="0.3">
      <c r="A69" t="s">
        <v>87</v>
      </c>
      <c r="B69" t="s">
        <v>132</v>
      </c>
      <c r="C69" t="s">
        <v>118</v>
      </c>
      <c r="D69" t="s">
        <v>182</v>
      </c>
    </row>
    <row r="70" spans="1:4" x14ac:dyDescent="0.3">
      <c r="A70" t="s">
        <v>88</v>
      </c>
      <c r="B70" t="s">
        <v>132</v>
      </c>
      <c r="C70" t="s">
        <v>119</v>
      </c>
      <c r="D70" t="s">
        <v>179</v>
      </c>
    </row>
    <row r="71" spans="1:4" x14ac:dyDescent="0.3">
      <c r="A71" t="s">
        <v>89</v>
      </c>
      <c r="B71" t="s">
        <v>132</v>
      </c>
      <c r="C71" t="s">
        <v>161</v>
      </c>
      <c r="D71" t="s">
        <v>174</v>
      </c>
    </row>
    <row r="72" spans="1:4" x14ac:dyDescent="0.3">
      <c r="A72" s="11" t="s">
        <v>90</v>
      </c>
      <c r="B72" s="11" t="s">
        <v>133</v>
      </c>
      <c r="C72" s="11" t="s">
        <v>160</v>
      </c>
      <c r="D72" s="11"/>
    </row>
    <row r="73" spans="1:4" x14ac:dyDescent="0.3">
      <c r="A73" t="s">
        <v>91</v>
      </c>
      <c r="B73" t="s">
        <v>133</v>
      </c>
      <c r="C73" t="s">
        <v>116</v>
      </c>
      <c r="D73" t="s">
        <v>183</v>
      </c>
    </row>
    <row r="74" spans="1:4" x14ac:dyDescent="0.3">
      <c r="A74" t="s">
        <v>92</v>
      </c>
      <c r="B74" t="s">
        <v>133</v>
      </c>
      <c r="C74" t="s">
        <v>117</v>
      </c>
      <c r="D74" t="s">
        <v>184</v>
      </c>
    </row>
    <row r="75" spans="1:4" x14ac:dyDescent="0.3">
      <c r="A75" t="s">
        <v>93</v>
      </c>
      <c r="B75" t="s">
        <v>133</v>
      </c>
      <c r="C75" t="s">
        <v>118</v>
      </c>
    </row>
    <row r="76" spans="1:4" x14ac:dyDescent="0.3">
      <c r="A76" t="s">
        <v>94</v>
      </c>
      <c r="B76" t="s">
        <v>133</v>
      </c>
      <c r="C76" t="s">
        <v>119</v>
      </c>
      <c r="D76" t="s">
        <v>185</v>
      </c>
    </row>
    <row r="77" spans="1:4" x14ac:dyDescent="0.3">
      <c r="A77" t="s">
        <v>95</v>
      </c>
      <c r="B77" t="s">
        <v>133</v>
      </c>
      <c r="C77" t="s">
        <v>161</v>
      </c>
      <c r="D77" t="s">
        <v>164</v>
      </c>
    </row>
    <row r="78" spans="1:4" x14ac:dyDescent="0.3">
      <c r="A78" s="11" t="s">
        <v>96</v>
      </c>
      <c r="B78" s="11" t="s">
        <v>134</v>
      </c>
      <c r="C78" s="11" t="s">
        <v>160</v>
      </c>
      <c r="D78" s="11"/>
    </row>
    <row r="79" spans="1:4" x14ac:dyDescent="0.3">
      <c r="A79" t="s">
        <v>97</v>
      </c>
      <c r="B79" t="s">
        <v>134</v>
      </c>
      <c r="C79" t="s">
        <v>116</v>
      </c>
      <c r="D79" t="s">
        <v>186</v>
      </c>
    </row>
    <row r="80" spans="1:4" x14ac:dyDescent="0.3">
      <c r="A80" t="s">
        <v>98</v>
      </c>
      <c r="B80" t="s">
        <v>134</v>
      </c>
      <c r="C80" t="s">
        <v>117</v>
      </c>
      <c r="D80" t="s">
        <v>186</v>
      </c>
    </row>
    <row r="81" spans="1:4" x14ac:dyDescent="0.3">
      <c r="A81" t="s">
        <v>99</v>
      </c>
      <c r="B81" t="s">
        <v>134</v>
      </c>
      <c r="C81" t="s">
        <v>118</v>
      </c>
    </row>
    <row r="82" spans="1:4" x14ac:dyDescent="0.3">
      <c r="A82" t="s">
        <v>100</v>
      </c>
      <c r="B82" t="s">
        <v>134</v>
      </c>
      <c r="C82" t="s">
        <v>119</v>
      </c>
    </row>
    <row r="83" spans="1:4" x14ac:dyDescent="0.3">
      <c r="A83" t="s">
        <v>101</v>
      </c>
      <c r="B83" t="s">
        <v>134</v>
      </c>
      <c r="C83" t="s">
        <v>161</v>
      </c>
      <c r="D83" t="s">
        <v>174</v>
      </c>
    </row>
    <row r="84" spans="1:4" x14ac:dyDescent="0.3">
      <c r="A84" s="11" t="s">
        <v>102</v>
      </c>
      <c r="B84" s="11" t="s">
        <v>135</v>
      </c>
      <c r="C84" s="11" t="s">
        <v>160</v>
      </c>
      <c r="D84" s="11" t="s">
        <v>162</v>
      </c>
    </row>
    <row r="85" spans="1:4" x14ac:dyDescent="0.3">
      <c r="A85" t="s">
        <v>103</v>
      </c>
      <c r="B85" t="s">
        <v>135</v>
      </c>
      <c r="C85" t="s">
        <v>116</v>
      </c>
      <c r="D85" t="s">
        <v>185</v>
      </c>
    </row>
    <row r="86" spans="1:4" x14ac:dyDescent="0.3">
      <c r="A86" t="s">
        <v>104</v>
      </c>
      <c r="B86" t="s">
        <v>135</v>
      </c>
      <c r="C86" t="s">
        <v>117</v>
      </c>
      <c r="D86" t="s">
        <v>185</v>
      </c>
    </row>
    <row r="87" spans="1:4" x14ac:dyDescent="0.3">
      <c r="A87" t="s">
        <v>105</v>
      </c>
      <c r="B87" t="s">
        <v>135</v>
      </c>
      <c r="C87" t="s">
        <v>118</v>
      </c>
    </row>
    <row r="88" spans="1:4" x14ac:dyDescent="0.3">
      <c r="A88" t="s">
        <v>106</v>
      </c>
      <c r="B88" t="s">
        <v>135</v>
      </c>
      <c r="C88" t="s">
        <v>119</v>
      </c>
    </row>
    <row r="89" spans="1:4" x14ac:dyDescent="0.3">
      <c r="A89" t="s">
        <v>107</v>
      </c>
      <c r="B89" t="s">
        <v>135</v>
      </c>
      <c r="C89" t="s">
        <v>161</v>
      </c>
      <c r="D89" t="s">
        <v>174</v>
      </c>
    </row>
    <row r="90" spans="1:4" x14ac:dyDescent="0.3">
      <c r="A90" s="11" t="s">
        <v>108</v>
      </c>
      <c r="B90" s="11" t="s">
        <v>136</v>
      </c>
      <c r="C90" s="11" t="s">
        <v>160</v>
      </c>
      <c r="D90" s="11"/>
    </row>
    <row r="91" spans="1:4" x14ac:dyDescent="0.3">
      <c r="A91" t="s">
        <v>109</v>
      </c>
      <c r="B91" t="s">
        <v>136</v>
      </c>
      <c r="C91" t="s">
        <v>116</v>
      </c>
      <c r="D91" t="s">
        <v>183</v>
      </c>
    </row>
    <row r="92" spans="1:4" x14ac:dyDescent="0.3">
      <c r="A92" t="s">
        <v>110</v>
      </c>
      <c r="B92" t="s">
        <v>136</v>
      </c>
      <c r="C92" t="s">
        <v>117</v>
      </c>
      <c r="D92" t="s">
        <v>183</v>
      </c>
    </row>
    <row r="93" spans="1:4" x14ac:dyDescent="0.3">
      <c r="A93" t="s">
        <v>111</v>
      </c>
      <c r="B93" t="s">
        <v>136</v>
      </c>
      <c r="C93" t="s">
        <v>118</v>
      </c>
    </row>
    <row r="94" spans="1:4" x14ac:dyDescent="0.3">
      <c r="A94" t="s">
        <v>112</v>
      </c>
      <c r="B94" t="s">
        <v>136</v>
      </c>
      <c r="C94" t="s">
        <v>119</v>
      </c>
      <c r="D94" t="s">
        <v>184</v>
      </c>
    </row>
    <row r="95" spans="1:4" x14ac:dyDescent="0.3">
      <c r="A95" t="s">
        <v>113</v>
      </c>
      <c r="B95" t="s">
        <v>136</v>
      </c>
      <c r="C95" t="s">
        <v>161</v>
      </c>
      <c r="D95" t="s">
        <v>174</v>
      </c>
    </row>
    <row r="96" spans="1:4" x14ac:dyDescent="0.3">
      <c r="A96" t="s">
        <v>230</v>
      </c>
      <c r="B96" t="s">
        <v>231</v>
      </c>
      <c r="C96" t="s">
        <v>232</v>
      </c>
    </row>
    <row r="98" spans="3:4" x14ac:dyDescent="0.3">
      <c r="C98" s="8" t="s">
        <v>161</v>
      </c>
      <c r="D98" s="8" t="s">
        <v>222</v>
      </c>
    </row>
    <row r="99" spans="3:4" x14ac:dyDescent="0.3">
      <c r="C99" s="8" t="s">
        <v>160</v>
      </c>
      <c r="D99" s="8" t="s">
        <v>223</v>
      </c>
    </row>
    <row r="100" spans="3:4" x14ac:dyDescent="0.3">
      <c r="C100" s="8" t="s">
        <v>116</v>
      </c>
      <c r="D100" s="8" t="s">
        <v>188</v>
      </c>
    </row>
    <row r="101" spans="3:4" x14ac:dyDescent="0.3">
      <c r="C101" s="8" t="s">
        <v>117</v>
      </c>
      <c r="D101" s="8" t="s">
        <v>187</v>
      </c>
    </row>
    <row r="102" spans="3:4" x14ac:dyDescent="0.3">
      <c r="C102" s="8" t="s">
        <v>118</v>
      </c>
      <c r="D102" s="8" t="s">
        <v>224</v>
      </c>
    </row>
    <row r="103" spans="3:4" x14ac:dyDescent="0.3">
      <c r="C103" s="8" t="s">
        <v>119</v>
      </c>
      <c r="D103" s="8" t="s">
        <v>225</v>
      </c>
    </row>
    <row r="104" spans="3:4" x14ac:dyDescent="0.3">
      <c r="C104" s="8" t="s">
        <v>232</v>
      </c>
      <c r="D104" s="8" t="s">
        <v>233</v>
      </c>
    </row>
  </sheetData>
  <autoFilter ref="A1:D95"/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6"/>
  <sheetViews>
    <sheetView topLeftCell="Q2" zoomScale="70" zoomScaleNormal="70" workbookViewId="0">
      <selection activeCell="W2" sqref="W2:W96"/>
    </sheetView>
  </sheetViews>
  <sheetFormatPr baseColWidth="10" defaultRowHeight="14.4" x14ac:dyDescent="0.3"/>
  <cols>
    <col min="1" max="1" width="9.88671875" customWidth="1"/>
    <col min="2" max="2" width="13.109375" customWidth="1"/>
    <col min="3" max="3" width="10.77734375" style="9" customWidth="1"/>
    <col min="4" max="4" width="6.77734375" customWidth="1"/>
    <col min="5" max="5" width="5.5546875" customWidth="1"/>
    <col min="6" max="6" width="10.33203125" style="9" customWidth="1"/>
    <col min="7" max="7" width="10.109375" style="9" customWidth="1"/>
    <col min="8" max="8" width="7.88671875" style="9" customWidth="1"/>
    <col min="9" max="9" width="15.44140625" customWidth="1"/>
    <col min="10" max="10" width="15.21875" customWidth="1"/>
    <col min="11" max="11" width="13.21875" customWidth="1"/>
    <col min="12" max="12" width="15.77734375" customWidth="1"/>
    <col min="13" max="13" width="13.109375" customWidth="1"/>
    <col min="14" max="14" width="17.5546875" customWidth="1"/>
    <col min="15" max="15" width="16.33203125" customWidth="1"/>
    <col min="16" max="16" width="8.88671875" customWidth="1"/>
    <col min="17" max="17" width="9.109375" customWidth="1"/>
    <col min="18" max="18" width="7.109375" style="9" customWidth="1"/>
    <col min="19" max="19" width="17.77734375" style="9" customWidth="1"/>
    <col min="20" max="20" width="18.77734375" style="9" customWidth="1"/>
    <col min="21" max="21" width="16.5546875" style="9" customWidth="1"/>
    <col min="22" max="22" width="14.5546875" style="9" customWidth="1"/>
    <col min="23" max="23" width="20.21875" style="9" customWidth="1"/>
    <col min="24" max="24" width="20.109375" style="9" customWidth="1"/>
    <col min="25" max="25" width="41.109375" style="9" bestFit="1" customWidth="1"/>
    <col min="26" max="26" width="34.88671875" style="9" bestFit="1" customWidth="1"/>
    <col min="27" max="27" width="27.5546875" style="9" bestFit="1" customWidth="1"/>
    <col min="28" max="28" width="37" style="9" bestFit="1" customWidth="1"/>
    <col min="29" max="29" width="26.33203125" style="9" bestFit="1" customWidth="1"/>
    <col min="30" max="30" width="27.6640625" style="9" bestFit="1" customWidth="1"/>
  </cols>
  <sheetData>
    <row r="1" spans="1:30" x14ac:dyDescent="0.3">
      <c r="A1" t="s">
        <v>0</v>
      </c>
      <c r="B1" t="s">
        <v>1</v>
      </c>
      <c r="C1" s="9" t="s">
        <v>218</v>
      </c>
      <c r="D1" t="s">
        <v>208</v>
      </c>
      <c r="E1" t="s">
        <v>2</v>
      </c>
      <c r="F1" s="9" t="s">
        <v>209</v>
      </c>
      <c r="G1" s="9" t="s">
        <v>210</v>
      </c>
      <c r="H1" s="9" t="s">
        <v>211</v>
      </c>
      <c r="I1" t="s">
        <v>3</v>
      </c>
      <c r="J1" t="s">
        <v>212</v>
      </c>
      <c r="K1" t="s">
        <v>213</v>
      </c>
      <c r="L1" t="s">
        <v>4</v>
      </c>
      <c r="M1" t="s">
        <v>214</v>
      </c>
      <c r="N1" t="s">
        <v>215</v>
      </c>
      <c r="O1" t="s">
        <v>216</v>
      </c>
      <c r="P1" t="s">
        <v>5</v>
      </c>
      <c r="Q1" t="s">
        <v>6</v>
      </c>
      <c r="R1" s="9" t="s">
        <v>7</v>
      </c>
      <c r="S1" s="9" t="s">
        <v>8</v>
      </c>
      <c r="T1" s="9" t="s">
        <v>9</v>
      </c>
      <c r="U1" s="9" t="s">
        <v>10</v>
      </c>
      <c r="V1" s="9" t="s">
        <v>217</v>
      </c>
      <c r="W1" s="9" t="s">
        <v>11</v>
      </c>
      <c r="X1" s="9" t="s">
        <v>12</v>
      </c>
      <c r="Y1" s="9" t="s">
        <v>13</v>
      </c>
      <c r="Z1" s="9" t="s">
        <v>14</v>
      </c>
      <c r="AA1" s="9" t="s">
        <v>15</v>
      </c>
      <c r="AB1" s="9" t="s">
        <v>16</v>
      </c>
      <c r="AC1" s="9" t="s">
        <v>17</v>
      </c>
      <c r="AD1" s="9" t="s">
        <v>18</v>
      </c>
    </row>
    <row r="2" spans="1:30" x14ac:dyDescent="0.3">
      <c r="A2" s="1"/>
      <c r="B2" s="1" t="s">
        <v>20</v>
      </c>
      <c r="C2" s="9">
        <v>591</v>
      </c>
      <c r="D2">
        <v>13</v>
      </c>
      <c r="E2">
        <v>0.3</v>
      </c>
      <c r="F2" s="9">
        <v>10</v>
      </c>
      <c r="G2" s="9">
        <v>5</v>
      </c>
      <c r="H2" s="9">
        <v>4</v>
      </c>
      <c r="I2">
        <v>1</v>
      </c>
      <c r="J2">
        <v>18</v>
      </c>
      <c r="K2">
        <v>0</v>
      </c>
      <c r="L2">
        <v>1</v>
      </c>
      <c r="M2" s="1" t="s">
        <v>19</v>
      </c>
      <c r="N2">
        <v>0</v>
      </c>
      <c r="O2">
        <v>0</v>
      </c>
      <c r="P2">
        <v>100</v>
      </c>
      <c r="Q2">
        <v>100</v>
      </c>
      <c r="R2" s="9">
        <v>0</v>
      </c>
      <c r="S2" s="9">
        <v>0</v>
      </c>
      <c r="T2" s="9">
        <v>0</v>
      </c>
      <c r="U2" s="9">
        <v>0</v>
      </c>
      <c r="V2" s="9">
        <v>1</v>
      </c>
      <c r="W2" s="9">
        <v>2.65</v>
      </c>
      <c r="X2" s="9">
        <v>2</v>
      </c>
      <c r="Y2" s="9">
        <v>5</v>
      </c>
      <c r="Z2" s="9">
        <v>7</v>
      </c>
      <c r="AA2" s="9">
        <v>258</v>
      </c>
      <c r="AB2" s="9">
        <v>475</v>
      </c>
      <c r="AC2" s="9">
        <v>5</v>
      </c>
      <c r="AD2" s="9">
        <v>1</v>
      </c>
    </row>
    <row r="3" spans="1:30" x14ac:dyDescent="0.3">
      <c r="A3" s="1"/>
      <c r="B3" s="1" t="s">
        <v>21</v>
      </c>
      <c r="C3" s="9">
        <v>1049</v>
      </c>
      <c r="D3">
        <v>13</v>
      </c>
      <c r="E3">
        <v>0.5</v>
      </c>
      <c r="F3" s="9">
        <v>10</v>
      </c>
      <c r="G3" s="9">
        <v>5</v>
      </c>
      <c r="H3" s="9">
        <v>4</v>
      </c>
      <c r="I3">
        <v>1</v>
      </c>
      <c r="J3">
        <v>18</v>
      </c>
      <c r="K3">
        <v>0</v>
      </c>
      <c r="L3">
        <v>1</v>
      </c>
      <c r="M3" s="1" t="s">
        <v>19</v>
      </c>
      <c r="N3">
        <v>0</v>
      </c>
      <c r="O3">
        <v>0</v>
      </c>
      <c r="P3">
        <v>100</v>
      </c>
      <c r="Q3">
        <v>100</v>
      </c>
      <c r="R3" s="9">
        <v>0</v>
      </c>
      <c r="S3" s="9">
        <v>0</v>
      </c>
      <c r="T3" s="9">
        <v>0</v>
      </c>
      <c r="U3" s="9">
        <v>0</v>
      </c>
      <c r="V3" s="9">
        <v>1</v>
      </c>
      <c r="W3" s="9">
        <v>2.65</v>
      </c>
      <c r="X3" s="9">
        <v>2</v>
      </c>
      <c r="Y3" s="9">
        <v>5</v>
      </c>
      <c r="Z3" s="9">
        <v>7</v>
      </c>
      <c r="AA3" s="9">
        <v>258</v>
      </c>
      <c r="AB3" s="9">
        <v>475</v>
      </c>
      <c r="AC3" s="9">
        <v>5</v>
      </c>
      <c r="AD3" s="9">
        <v>1</v>
      </c>
    </row>
    <row r="4" spans="1:30" x14ac:dyDescent="0.3">
      <c r="A4" s="1"/>
      <c r="B4" s="1" t="s">
        <v>22</v>
      </c>
      <c r="C4" s="9">
        <v>322</v>
      </c>
      <c r="D4">
        <v>13</v>
      </c>
      <c r="E4">
        <v>0.7</v>
      </c>
      <c r="F4" s="9">
        <v>10</v>
      </c>
      <c r="G4" s="9">
        <v>5</v>
      </c>
      <c r="H4" s="9">
        <v>4</v>
      </c>
      <c r="I4">
        <v>1</v>
      </c>
      <c r="J4">
        <v>18</v>
      </c>
      <c r="K4">
        <v>0</v>
      </c>
      <c r="L4">
        <v>1</v>
      </c>
      <c r="M4" s="1" t="s">
        <v>19</v>
      </c>
      <c r="N4">
        <v>0</v>
      </c>
      <c r="O4">
        <v>0</v>
      </c>
      <c r="P4">
        <v>100</v>
      </c>
      <c r="Q4">
        <v>100</v>
      </c>
      <c r="R4" s="9">
        <v>0</v>
      </c>
      <c r="S4" s="9">
        <v>0</v>
      </c>
      <c r="T4" s="9">
        <v>0</v>
      </c>
      <c r="U4" s="9">
        <v>0</v>
      </c>
      <c r="V4" s="9">
        <v>1</v>
      </c>
      <c r="W4" s="9">
        <v>2.65</v>
      </c>
      <c r="X4" s="9">
        <v>2</v>
      </c>
      <c r="Y4" s="9">
        <v>5</v>
      </c>
      <c r="Z4" s="9">
        <v>7</v>
      </c>
      <c r="AA4" s="9">
        <v>258</v>
      </c>
      <c r="AB4" s="9">
        <v>475</v>
      </c>
      <c r="AC4" s="9">
        <v>5</v>
      </c>
      <c r="AD4" s="9">
        <v>1</v>
      </c>
    </row>
    <row r="5" spans="1:30" x14ac:dyDescent="0.3">
      <c r="A5" s="1"/>
      <c r="B5" s="2" t="s">
        <v>23</v>
      </c>
      <c r="C5" s="9">
        <v>1521</v>
      </c>
      <c r="D5">
        <v>13</v>
      </c>
      <c r="E5">
        <v>0.6</v>
      </c>
      <c r="F5" s="9">
        <v>10</v>
      </c>
      <c r="G5" s="9">
        <v>5</v>
      </c>
      <c r="H5" s="9">
        <v>4</v>
      </c>
      <c r="I5">
        <v>1</v>
      </c>
      <c r="J5">
        <v>18</v>
      </c>
      <c r="K5">
        <v>0</v>
      </c>
      <c r="L5">
        <v>1</v>
      </c>
      <c r="M5" s="1" t="s">
        <v>19</v>
      </c>
      <c r="N5">
        <v>0</v>
      </c>
      <c r="O5">
        <v>0</v>
      </c>
      <c r="P5">
        <v>100</v>
      </c>
      <c r="Q5">
        <v>100</v>
      </c>
      <c r="R5" s="9">
        <v>0</v>
      </c>
      <c r="S5" s="9">
        <v>0</v>
      </c>
      <c r="T5" s="9">
        <v>0</v>
      </c>
      <c r="U5" s="9">
        <v>0</v>
      </c>
      <c r="V5" s="9">
        <v>1</v>
      </c>
      <c r="W5" s="9">
        <v>2.65</v>
      </c>
      <c r="X5" s="9">
        <v>2</v>
      </c>
      <c r="Y5" s="9">
        <v>5</v>
      </c>
      <c r="Z5" s="9">
        <v>7</v>
      </c>
      <c r="AA5" s="9">
        <v>258</v>
      </c>
      <c r="AB5" s="9">
        <v>475</v>
      </c>
      <c r="AC5" s="9">
        <v>5</v>
      </c>
      <c r="AD5" s="9">
        <v>1</v>
      </c>
    </row>
    <row r="6" spans="1:30" x14ac:dyDescent="0.3">
      <c r="A6" s="1"/>
      <c r="B6" s="1" t="s">
        <v>24</v>
      </c>
      <c r="C6" s="9">
        <v>970</v>
      </c>
      <c r="D6">
        <v>13</v>
      </c>
      <c r="E6">
        <v>0.4</v>
      </c>
      <c r="F6" s="9">
        <v>10</v>
      </c>
      <c r="G6" s="9">
        <v>5</v>
      </c>
      <c r="H6" s="9">
        <v>4</v>
      </c>
      <c r="I6">
        <v>1</v>
      </c>
      <c r="J6">
        <v>18</v>
      </c>
      <c r="K6">
        <v>0</v>
      </c>
      <c r="L6">
        <v>1</v>
      </c>
      <c r="M6" s="1" t="s">
        <v>19</v>
      </c>
      <c r="N6">
        <v>0</v>
      </c>
      <c r="O6">
        <v>0</v>
      </c>
      <c r="P6">
        <v>100</v>
      </c>
      <c r="Q6">
        <v>100</v>
      </c>
      <c r="R6" s="9">
        <v>0</v>
      </c>
      <c r="S6" s="9">
        <v>0</v>
      </c>
      <c r="T6" s="9">
        <v>0</v>
      </c>
      <c r="U6" s="9">
        <v>0</v>
      </c>
      <c r="V6" s="9">
        <v>1</v>
      </c>
      <c r="W6" s="9">
        <v>2.65</v>
      </c>
      <c r="X6" s="9">
        <v>2</v>
      </c>
      <c r="Y6" s="9">
        <v>5</v>
      </c>
      <c r="Z6" s="9">
        <v>7</v>
      </c>
      <c r="AA6" s="9">
        <v>258</v>
      </c>
      <c r="AB6" s="9">
        <v>475</v>
      </c>
      <c r="AC6" s="9">
        <v>5</v>
      </c>
      <c r="AD6" s="9">
        <v>1</v>
      </c>
    </row>
    <row r="7" spans="1:30" x14ac:dyDescent="0.3">
      <c r="A7" s="1"/>
      <c r="B7" s="1" t="s">
        <v>25</v>
      </c>
      <c r="C7" s="9">
        <v>106</v>
      </c>
      <c r="D7">
        <v>13</v>
      </c>
      <c r="E7">
        <v>0</v>
      </c>
      <c r="F7" s="9">
        <v>10</v>
      </c>
      <c r="G7" s="9">
        <v>5</v>
      </c>
      <c r="H7" s="9">
        <v>4</v>
      </c>
      <c r="I7">
        <v>1</v>
      </c>
      <c r="J7">
        <v>18</v>
      </c>
      <c r="K7">
        <v>0</v>
      </c>
      <c r="L7">
        <v>1</v>
      </c>
      <c r="M7" s="1" t="s">
        <v>19</v>
      </c>
      <c r="N7">
        <v>0</v>
      </c>
      <c r="O7">
        <v>0</v>
      </c>
      <c r="P7">
        <v>100</v>
      </c>
      <c r="Q7">
        <v>100</v>
      </c>
      <c r="R7" s="9">
        <v>0</v>
      </c>
      <c r="S7" s="9">
        <v>0</v>
      </c>
      <c r="T7" s="9">
        <v>0</v>
      </c>
      <c r="U7" s="9">
        <v>0</v>
      </c>
      <c r="V7" s="9">
        <v>1</v>
      </c>
      <c r="W7" s="9">
        <v>2.65</v>
      </c>
      <c r="X7" s="9">
        <v>2</v>
      </c>
      <c r="Y7" s="9">
        <v>5</v>
      </c>
      <c r="Z7" s="9">
        <v>7</v>
      </c>
      <c r="AA7" s="9">
        <v>258</v>
      </c>
      <c r="AB7" s="9">
        <v>475</v>
      </c>
      <c r="AC7" s="9">
        <v>5</v>
      </c>
      <c r="AD7" s="9">
        <v>1</v>
      </c>
    </row>
    <row r="8" spans="1:30" x14ac:dyDescent="0.3">
      <c r="A8" s="1"/>
      <c r="B8" s="1" t="s">
        <v>26</v>
      </c>
      <c r="C8" s="9">
        <v>53</v>
      </c>
      <c r="D8">
        <v>5</v>
      </c>
      <c r="E8">
        <v>0.1</v>
      </c>
      <c r="F8" s="9">
        <v>10</v>
      </c>
      <c r="G8" s="9">
        <v>5</v>
      </c>
      <c r="H8" s="9">
        <v>4</v>
      </c>
      <c r="I8">
        <v>1</v>
      </c>
      <c r="J8">
        <v>12</v>
      </c>
      <c r="K8">
        <v>0</v>
      </c>
      <c r="L8">
        <v>1</v>
      </c>
      <c r="M8" s="1" t="s">
        <v>19</v>
      </c>
      <c r="N8">
        <v>0</v>
      </c>
      <c r="O8">
        <v>0</v>
      </c>
      <c r="P8">
        <v>100</v>
      </c>
      <c r="Q8">
        <v>100</v>
      </c>
      <c r="R8" s="9">
        <v>0</v>
      </c>
      <c r="S8" s="9">
        <v>0</v>
      </c>
      <c r="T8" s="9">
        <v>0</v>
      </c>
      <c r="U8" s="9">
        <v>0</v>
      </c>
      <c r="V8" s="9">
        <v>1</v>
      </c>
      <c r="W8" s="9">
        <v>2.65</v>
      </c>
      <c r="X8" s="9">
        <v>2</v>
      </c>
      <c r="Y8" s="9">
        <v>5</v>
      </c>
      <c r="Z8" s="9">
        <v>7</v>
      </c>
      <c r="AA8" s="9">
        <v>258</v>
      </c>
      <c r="AB8" s="9">
        <v>475</v>
      </c>
      <c r="AC8" s="9">
        <v>5</v>
      </c>
      <c r="AD8" s="9">
        <v>1</v>
      </c>
    </row>
    <row r="9" spans="1:30" x14ac:dyDescent="0.3">
      <c r="A9" s="1"/>
      <c r="B9" s="1" t="s">
        <v>27</v>
      </c>
      <c r="C9" s="9">
        <v>618</v>
      </c>
      <c r="D9">
        <v>5</v>
      </c>
      <c r="E9">
        <v>0.4</v>
      </c>
      <c r="F9" s="9">
        <v>10</v>
      </c>
      <c r="G9" s="9">
        <v>5</v>
      </c>
      <c r="H9" s="9">
        <v>4</v>
      </c>
      <c r="I9">
        <v>1</v>
      </c>
      <c r="J9">
        <v>12</v>
      </c>
      <c r="K9">
        <v>0</v>
      </c>
      <c r="L9">
        <v>1</v>
      </c>
      <c r="M9" s="1" t="s">
        <v>19</v>
      </c>
      <c r="N9">
        <v>0</v>
      </c>
      <c r="O9">
        <v>0</v>
      </c>
      <c r="P9">
        <v>100</v>
      </c>
      <c r="Q9">
        <v>100</v>
      </c>
      <c r="R9" s="9">
        <v>0</v>
      </c>
      <c r="S9" s="9">
        <v>0</v>
      </c>
      <c r="T9" s="9">
        <v>0</v>
      </c>
      <c r="U9" s="9">
        <v>0</v>
      </c>
      <c r="V9" s="9">
        <v>1</v>
      </c>
      <c r="W9" s="9">
        <v>2.65</v>
      </c>
      <c r="X9" s="9">
        <v>2</v>
      </c>
      <c r="Y9" s="9">
        <v>5</v>
      </c>
      <c r="Z9" s="9">
        <v>7</v>
      </c>
      <c r="AA9" s="9">
        <v>258</v>
      </c>
      <c r="AB9" s="9">
        <v>475</v>
      </c>
      <c r="AC9" s="9">
        <v>5</v>
      </c>
      <c r="AD9" s="9">
        <v>1</v>
      </c>
    </row>
    <row r="10" spans="1:30" x14ac:dyDescent="0.3">
      <c r="A10" s="1"/>
      <c r="B10" s="1" t="s">
        <v>28</v>
      </c>
      <c r="C10" s="9">
        <v>129</v>
      </c>
      <c r="D10">
        <v>5</v>
      </c>
      <c r="E10">
        <v>0.4</v>
      </c>
      <c r="F10" s="9">
        <v>10</v>
      </c>
      <c r="G10" s="9">
        <v>5</v>
      </c>
      <c r="H10" s="9">
        <v>4</v>
      </c>
      <c r="I10">
        <v>1</v>
      </c>
      <c r="J10">
        <v>12</v>
      </c>
      <c r="K10">
        <v>0</v>
      </c>
      <c r="L10">
        <v>1</v>
      </c>
      <c r="M10" s="1" t="s">
        <v>19</v>
      </c>
      <c r="N10">
        <v>0</v>
      </c>
      <c r="O10">
        <v>0</v>
      </c>
      <c r="P10">
        <v>100</v>
      </c>
      <c r="Q10">
        <v>100</v>
      </c>
      <c r="R10" s="9">
        <v>0</v>
      </c>
      <c r="S10" s="9">
        <v>0</v>
      </c>
      <c r="T10" s="9">
        <v>0</v>
      </c>
      <c r="U10" s="9">
        <v>0</v>
      </c>
      <c r="V10" s="9">
        <v>1</v>
      </c>
      <c r="W10" s="9">
        <v>2.65</v>
      </c>
      <c r="X10" s="9">
        <v>2</v>
      </c>
      <c r="Y10" s="9">
        <v>5</v>
      </c>
      <c r="Z10" s="9">
        <v>7</v>
      </c>
      <c r="AA10" s="9">
        <v>258</v>
      </c>
      <c r="AB10" s="9">
        <v>475</v>
      </c>
      <c r="AC10" s="9">
        <v>5</v>
      </c>
      <c r="AD10" s="9">
        <v>1</v>
      </c>
    </row>
    <row r="11" spans="1:30" x14ac:dyDescent="0.3">
      <c r="A11" s="1"/>
      <c r="B11" s="1" t="s">
        <v>29</v>
      </c>
      <c r="C11" s="9">
        <v>36</v>
      </c>
      <c r="D11">
        <v>5</v>
      </c>
      <c r="E11">
        <v>0.1</v>
      </c>
      <c r="F11" s="9">
        <v>10</v>
      </c>
      <c r="G11" s="9">
        <v>5</v>
      </c>
      <c r="H11" s="9">
        <v>4</v>
      </c>
      <c r="I11">
        <v>1</v>
      </c>
      <c r="J11">
        <v>12</v>
      </c>
      <c r="K11">
        <v>0</v>
      </c>
      <c r="L11">
        <v>1</v>
      </c>
      <c r="M11" s="1" t="s">
        <v>19</v>
      </c>
      <c r="N11">
        <v>0</v>
      </c>
      <c r="O11">
        <v>0</v>
      </c>
      <c r="P11">
        <v>100</v>
      </c>
      <c r="Q11">
        <v>100</v>
      </c>
      <c r="R11" s="9">
        <v>0</v>
      </c>
      <c r="S11" s="9">
        <v>0</v>
      </c>
      <c r="T11" s="9">
        <v>0</v>
      </c>
      <c r="U11" s="9">
        <v>0</v>
      </c>
      <c r="V11" s="9">
        <v>1</v>
      </c>
      <c r="W11" s="9">
        <v>2.65</v>
      </c>
      <c r="X11" s="9">
        <v>2</v>
      </c>
      <c r="Y11" s="9">
        <v>5</v>
      </c>
      <c r="Z11" s="9">
        <v>7</v>
      </c>
      <c r="AA11" s="9">
        <v>258</v>
      </c>
      <c r="AB11" s="9">
        <v>475</v>
      </c>
      <c r="AC11" s="9">
        <v>5</v>
      </c>
      <c r="AD11" s="9">
        <v>1</v>
      </c>
    </row>
    <row r="12" spans="1:30" x14ac:dyDescent="0.3">
      <c r="A12" s="1"/>
      <c r="B12" s="1" t="s">
        <v>30</v>
      </c>
      <c r="C12" s="9">
        <v>148</v>
      </c>
      <c r="D12">
        <v>5</v>
      </c>
      <c r="E12">
        <v>0.4</v>
      </c>
      <c r="F12" s="9">
        <v>10</v>
      </c>
      <c r="G12" s="9">
        <v>5</v>
      </c>
      <c r="H12" s="9">
        <v>4</v>
      </c>
      <c r="I12">
        <v>1</v>
      </c>
      <c r="J12">
        <v>12</v>
      </c>
      <c r="K12">
        <v>0</v>
      </c>
      <c r="L12">
        <v>1</v>
      </c>
      <c r="M12" s="1" t="s">
        <v>19</v>
      </c>
      <c r="N12">
        <v>0</v>
      </c>
      <c r="O12">
        <v>0</v>
      </c>
      <c r="P12">
        <v>100</v>
      </c>
      <c r="Q12">
        <v>100</v>
      </c>
      <c r="R12" s="9">
        <v>0</v>
      </c>
      <c r="S12" s="9">
        <v>0</v>
      </c>
      <c r="T12" s="9">
        <v>0</v>
      </c>
      <c r="U12" s="9">
        <v>0</v>
      </c>
      <c r="V12" s="9">
        <v>1</v>
      </c>
      <c r="W12" s="9">
        <v>2.65</v>
      </c>
      <c r="X12" s="9">
        <v>2</v>
      </c>
      <c r="Y12" s="9">
        <v>5</v>
      </c>
      <c r="Z12" s="9">
        <v>7</v>
      </c>
      <c r="AA12" s="9">
        <v>258</v>
      </c>
      <c r="AB12" s="9">
        <v>475</v>
      </c>
      <c r="AC12" s="9">
        <v>5</v>
      </c>
      <c r="AD12" s="9">
        <v>1</v>
      </c>
    </row>
    <row r="13" spans="1:30" x14ac:dyDescent="0.3">
      <c r="A13" s="1"/>
      <c r="B13" s="1" t="s">
        <v>31</v>
      </c>
      <c r="C13" s="9">
        <v>1049</v>
      </c>
      <c r="D13">
        <v>5</v>
      </c>
      <c r="E13">
        <v>0</v>
      </c>
      <c r="F13" s="9">
        <v>10</v>
      </c>
      <c r="G13" s="9">
        <v>5</v>
      </c>
      <c r="H13" s="9">
        <v>4</v>
      </c>
      <c r="I13">
        <v>1</v>
      </c>
      <c r="J13">
        <v>6</v>
      </c>
      <c r="K13">
        <v>0</v>
      </c>
      <c r="L13">
        <v>1</v>
      </c>
      <c r="M13" s="1" t="s">
        <v>19</v>
      </c>
      <c r="N13">
        <v>0</v>
      </c>
      <c r="O13">
        <v>0</v>
      </c>
      <c r="P13">
        <v>100</v>
      </c>
      <c r="Q13">
        <v>100</v>
      </c>
      <c r="R13" s="9">
        <v>0</v>
      </c>
      <c r="S13" s="9">
        <v>0</v>
      </c>
      <c r="T13" s="9">
        <v>0</v>
      </c>
      <c r="U13" s="9">
        <v>0</v>
      </c>
      <c r="V13" s="9">
        <v>1</v>
      </c>
      <c r="W13" s="9">
        <v>2.65</v>
      </c>
      <c r="X13" s="9">
        <v>2</v>
      </c>
      <c r="Y13" s="9">
        <v>5</v>
      </c>
      <c r="Z13" s="9">
        <v>7</v>
      </c>
      <c r="AA13" s="9">
        <v>258</v>
      </c>
      <c r="AB13" s="9">
        <v>475</v>
      </c>
      <c r="AC13" s="9">
        <v>5</v>
      </c>
      <c r="AD13" s="9">
        <v>1</v>
      </c>
    </row>
    <row r="14" spans="1:30" x14ac:dyDescent="0.3">
      <c r="A14" s="1"/>
      <c r="B14" s="1" t="s">
        <v>32</v>
      </c>
      <c r="C14" s="9">
        <v>973</v>
      </c>
      <c r="D14">
        <v>11</v>
      </c>
      <c r="E14">
        <v>0</v>
      </c>
      <c r="F14" s="9">
        <v>10</v>
      </c>
      <c r="G14" s="9">
        <v>5</v>
      </c>
      <c r="H14" s="9">
        <v>4</v>
      </c>
      <c r="I14">
        <v>1</v>
      </c>
      <c r="J14">
        <v>13</v>
      </c>
      <c r="K14">
        <v>0</v>
      </c>
      <c r="L14">
        <v>1</v>
      </c>
      <c r="M14" s="1" t="s">
        <v>19</v>
      </c>
      <c r="N14">
        <v>0</v>
      </c>
      <c r="O14">
        <v>0</v>
      </c>
      <c r="P14">
        <v>100</v>
      </c>
      <c r="Q14">
        <v>100</v>
      </c>
      <c r="R14" s="9">
        <v>0</v>
      </c>
      <c r="S14" s="9">
        <v>0</v>
      </c>
      <c r="T14" s="9">
        <v>0</v>
      </c>
      <c r="U14" s="9">
        <v>0</v>
      </c>
      <c r="V14" s="9">
        <v>1</v>
      </c>
      <c r="W14" s="9">
        <v>2.65</v>
      </c>
      <c r="X14" s="9">
        <v>2</v>
      </c>
      <c r="Y14" s="9">
        <v>5</v>
      </c>
      <c r="Z14" s="9">
        <v>7</v>
      </c>
      <c r="AA14" s="9">
        <v>258</v>
      </c>
      <c r="AB14" s="9">
        <v>475</v>
      </c>
      <c r="AC14" s="9">
        <v>5</v>
      </c>
      <c r="AD14" s="9">
        <v>1</v>
      </c>
    </row>
    <row r="15" spans="1:30" x14ac:dyDescent="0.3">
      <c r="A15" s="1"/>
      <c r="B15" s="1" t="s">
        <v>33</v>
      </c>
      <c r="C15" s="9">
        <v>161</v>
      </c>
      <c r="D15">
        <v>11</v>
      </c>
      <c r="E15">
        <v>0.7</v>
      </c>
      <c r="F15" s="9">
        <v>10</v>
      </c>
      <c r="G15" s="9">
        <v>5</v>
      </c>
      <c r="H15" s="9">
        <v>4</v>
      </c>
      <c r="I15">
        <v>1</v>
      </c>
      <c r="J15">
        <v>14</v>
      </c>
      <c r="K15">
        <v>0</v>
      </c>
      <c r="L15">
        <v>1</v>
      </c>
      <c r="M15" s="1" t="s">
        <v>19</v>
      </c>
      <c r="N15">
        <v>0</v>
      </c>
      <c r="O15">
        <v>0</v>
      </c>
      <c r="P15">
        <v>100</v>
      </c>
      <c r="Q15">
        <v>100</v>
      </c>
      <c r="R15" s="9">
        <v>0</v>
      </c>
      <c r="S15" s="9">
        <v>0</v>
      </c>
      <c r="T15" s="9">
        <v>0</v>
      </c>
      <c r="U15" s="9">
        <v>0</v>
      </c>
      <c r="V15" s="9">
        <v>1</v>
      </c>
      <c r="W15" s="9">
        <v>2.65</v>
      </c>
      <c r="X15" s="9">
        <v>2</v>
      </c>
      <c r="Y15" s="9">
        <v>5</v>
      </c>
      <c r="Z15" s="9">
        <v>7</v>
      </c>
      <c r="AA15" s="9">
        <v>258</v>
      </c>
      <c r="AB15" s="9">
        <v>475</v>
      </c>
      <c r="AC15" s="9">
        <v>5</v>
      </c>
      <c r="AD15" s="9">
        <v>1</v>
      </c>
    </row>
    <row r="16" spans="1:30" x14ac:dyDescent="0.3">
      <c r="A16" s="1"/>
      <c r="B16" s="1" t="s">
        <v>34</v>
      </c>
      <c r="C16" s="9">
        <v>896</v>
      </c>
      <c r="D16">
        <v>11</v>
      </c>
      <c r="E16">
        <v>0.7</v>
      </c>
      <c r="F16" s="9">
        <v>10</v>
      </c>
      <c r="G16" s="9">
        <v>5</v>
      </c>
      <c r="H16" s="9">
        <v>4</v>
      </c>
      <c r="I16">
        <v>1</v>
      </c>
      <c r="J16">
        <v>14</v>
      </c>
      <c r="K16">
        <v>0</v>
      </c>
      <c r="L16">
        <v>1</v>
      </c>
      <c r="M16" s="1" t="s">
        <v>19</v>
      </c>
      <c r="N16">
        <v>0</v>
      </c>
      <c r="O16">
        <v>0</v>
      </c>
      <c r="P16">
        <v>100</v>
      </c>
      <c r="Q16">
        <v>100</v>
      </c>
      <c r="R16" s="9">
        <v>0</v>
      </c>
      <c r="S16" s="9">
        <v>0</v>
      </c>
      <c r="T16" s="9">
        <v>0</v>
      </c>
      <c r="U16" s="9">
        <v>0</v>
      </c>
      <c r="V16" s="9">
        <v>1</v>
      </c>
      <c r="W16" s="9">
        <v>2.65</v>
      </c>
      <c r="X16" s="9">
        <v>2</v>
      </c>
      <c r="Y16" s="9">
        <v>5</v>
      </c>
      <c r="Z16" s="9">
        <v>7</v>
      </c>
      <c r="AA16" s="9">
        <v>258</v>
      </c>
      <c r="AB16" s="9">
        <v>475</v>
      </c>
      <c r="AC16" s="9">
        <v>5</v>
      </c>
      <c r="AD16" s="9">
        <v>1</v>
      </c>
    </row>
    <row r="17" spans="1:30" x14ac:dyDescent="0.3">
      <c r="A17" s="1"/>
      <c r="B17" s="1" t="s">
        <v>35</v>
      </c>
      <c r="C17" s="9">
        <v>181</v>
      </c>
      <c r="D17">
        <v>11</v>
      </c>
      <c r="E17">
        <v>0.5</v>
      </c>
      <c r="F17" s="9">
        <v>10</v>
      </c>
      <c r="G17" s="9">
        <v>5</v>
      </c>
      <c r="H17" s="9">
        <v>4</v>
      </c>
      <c r="I17">
        <v>1</v>
      </c>
      <c r="J17">
        <v>14</v>
      </c>
      <c r="K17">
        <v>0</v>
      </c>
      <c r="L17">
        <v>1</v>
      </c>
      <c r="M17" s="1" t="s">
        <v>19</v>
      </c>
      <c r="N17">
        <v>0</v>
      </c>
      <c r="O17">
        <v>0</v>
      </c>
      <c r="P17">
        <v>100</v>
      </c>
      <c r="Q17">
        <v>100</v>
      </c>
      <c r="R17" s="9">
        <v>0</v>
      </c>
      <c r="S17" s="9">
        <v>0</v>
      </c>
      <c r="T17" s="9">
        <v>0</v>
      </c>
      <c r="U17" s="9">
        <v>0</v>
      </c>
      <c r="V17" s="9">
        <v>1</v>
      </c>
      <c r="W17" s="9">
        <v>2.65</v>
      </c>
      <c r="X17" s="9">
        <v>2</v>
      </c>
      <c r="Y17" s="9">
        <v>5</v>
      </c>
      <c r="Z17" s="9">
        <v>7</v>
      </c>
      <c r="AA17" s="9">
        <v>258</v>
      </c>
      <c r="AB17" s="9">
        <v>475</v>
      </c>
      <c r="AC17" s="9">
        <v>5</v>
      </c>
      <c r="AD17" s="9">
        <v>1</v>
      </c>
    </row>
    <row r="18" spans="1:30" x14ac:dyDescent="0.3">
      <c r="A18" s="1"/>
      <c r="B18" s="1" t="s">
        <v>36</v>
      </c>
      <c r="C18" s="9">
        <v>36</v>
      </c>
      <c r="D18">
        <v>11</v>
      </c>
      <c r="E18">
        <v>0.5</v>
      </c>
      <c r="F18" s="9">
        <v>10</v>
      </c>
      <c r="G18" s="9">
        <v>5</v>
      </c>
      <c r="H18" s="9">
        <v>4</v>
      </c>
      <c r="I18">
        <v>1</v>
      </c>
      <c r="J18">
        <v>13</v>
      </c>
      <c r="K18">
        <v>0</v>
      </c>
      <c r="L18">
        <v>1</v>
      </c>
      <c r="M18" s="1" t="s">
        <v>19</v>
      </c>
      <c r="N18">
        <v>0</v>
      </c>
      <c r="O18">
        <v>0</v>
      </c>
      <c r="P18">
        <v>100</v>
      </c>
      <c r="Q18">
        <v>100</v>
      </c>
      <c r="R18" s="9">
        <v>0</v>
      </c>
      <c r="S18" s="9">
        <v>0</v>
      </c>
      <c r="T18" s="9">
        <v>0</v>
      </c>
      <c r="U18" s="9">
        <v>0</v>
      </c>
      <c r="V18" s="9">
        <v>1</v>
      </c>
      <c r="W18" s="9">
        <v>2.65</v>
      </c>
      <c r="X18" s="9">
        <v>2</v>
      </c>
      <c r="Y18" s="9">
        <v>5</v>
      </c>
      <c r="Z18" s="9">
        <v>7</v>
      </c>
      <c r="AA18" s="9">
        <v>258</v>
      </c>
      <c r="AB18" s="9">
        <v>475</v>
      </c>
      <c r="AC18" s="9">
        <v>5</v>
      </c>
      <c r="AD18" s="9">
        <v>1</v>
      </c>
    </row>
    <row r="19" spans="1:30" x14ac:dyDescent="0.3">
      <c r="A19" s="1"/>
      <c r="B19" s="1" t="s">
        <v>37</v>
      </c>
      <c r="C19" s="9">
        <v>973</v>
      </c>
      <c r="D19">
        <v>10</v>
      </c>
      <c r="E19">
        <v>0</v>
      </c>
      <c r="F19" s="9">
        <v>10</v>
      </c>
      <c r="G19" s="9">
        <v>5</v>
      </c>
      <c r="H19" s="9">
        <v>4</v>
      </c>
      <c r="I19">
        <v>1</v>
      </c>
      <c r="J19">
        <v>13</v>
      </c>
      <c r="K19">
        <v>0</v>
      </c>
      <c r="L19">
        <v>1</v>
      </c>
      <c r="M19" s="1" t="s">
        <v>19</v>
      </c>
      <c r="N19">
        <v>0</v>
      </c>
      <c r="O19">
        <v>0</v>
      </c>
      <c r="P19">
        <v>100</v>
      </c>
      <c r="Q19">
        <v>100</v>
      </c>
      <c r="R19" s="9">
        <v>0</v>
      </c>
      <c r="S19" s="9">
        <v>0</v>
      </c>
      <c r="T19" s="9">
        <v>0</v>
      </c>
      <c r="U19" s="9">
        <v>0</v>
      </c>
      <c r="V19" s="9">
        <v>1</v>
      </c>
      <c r="W19" s="9">
        <v>2.65</v>
      </c>
      <c r="X19" s="9">
        <v>2</v>
      </c>
      <c r="Y19" s="9">
        <v>5</v>
      </c>
      <c r="Z19" s="9">
        <v>7</v>
      </c>
      <c r="AA19" s="9">
        <v>258</v>
      </c>
      <c r="AB19" s="9">
        <v>475</v>
      </c>
      <c r="AC19" s="9">
        <v>5</v>
      </c>
      <c r="AD19" s="9">
        <v>1</v>
      </c>
    </row>
    <row r="20" spans="1:30" x14ac:dyDescent="0.3">
      <c r="A20" s="1"/>
      <c r="B20" s="1" t="s">
        <v>38</v>
      </c>
      <c r="C20" s="9">
        <v>159</v>
      </c>
      <c r="D20">
        <v>10</v>
      </c>
      <c r="E20">
        <v>0.8</v>
      </c>
      <c r="F20" s="9">
        <v>10</v>
      </c>
      <c r="G20" s="9">
        <v>5</v>
      </c>
      <c r="H20" s="9">
        <v>4</v>
      </c>
      <c r="I20">
        <v>1</v>
      </c>
      <c r="J20">
        <v>14</v>
      </c>
      <c r="K20">
        <v>0</v>
      </c>
      <c r="L20">
        <v>1</v>
      </c>
      <c r="M20" s="1" t="s">
        <v>19</v>
      </c>
      <c r="N20">
        <v>0</v>
      </c>
      <c r="O20">
        <v>0</v>
      </c>
      <c r="P20">
        <v>100</v>
      </c>
      <c r="Q20">
        <v>100</v>
      </c>
      <c r="R20" s="9">
        <v>0</v>
      </c>
      <c r="S20" s="9">
        <v>0</v>
      </c>
      <c r="T20" s="9">
        <v>0</v>
      </c>
      <c r="U20" s="9">
        <v>0</v>
      </c>
      <c r="V20" s="9">
        <v>1</v>
      </c>
      <c r="W20" s="9">
        <v>2.65</v>
      </c>
      <c r="X20" s="9">
        <v>2</v>
      </c>
      <c r="Y20" s="9">
        <v>5</v>
      </c>
      <c r="Z20" s="9">
        <v>7</v>
      </c>
      <c r="AA20" s="9">
        <v>258</v>
      </c>
      <c r="AB20" s="9">
        <v>475</v>
      </c>
      <c r="AC20" s="9">
        <v>5</v>
      </c>
      <c r="AD20" s="9">
        <v>1</v>
      </c>
    </row>
    <row r="21" spans="1:30" x14ac:dyDescent="0.3">
      <c r="A21" s="1"/>
      <c r="B21" s="1" t="s">
        <v>39</v>
      </c>
      <c r="C21" s="9">
        <v>21</v>
      </c>
      <c r="D21">
        <v>10</v>
      </c>
      <c r="E21">
        <v>0.7</v>
      </c>
      <c r="F21" s="9">
        <v>10</v>
      </c>
      <c r="G21" s="9">
        <v>5</v>
      </c>
      <c r="H21" s="9">
        <v>4</v>
      </c>
      <c r="I21">
        <v>1</v>
      </c>
      <c r="J21">
        <v>14</v>
      </c>
      <c r="K21">
        <v>0</v>
      </c>
      <c r="L21">
        <v>1</v>
      </c>
      <c r="M21" s="1" t="s">
        <v>19</v>
      </c>
      <c r="N21">
        <v>0</v>
      </c>
      <c r="O21">
        <v>0</v>
      </c>
      <c r="P21">
        <v>100</v>
      </c>
      <c r="Q21">
        <v>100</v>
      </c>
      <c r="R21" s="9">
        <v>0</v>
      </c>
      <c r="S21" s="9">
        <v>0</v>
      </c>
      <c r="T21" s="9">
        <v>0</v>
      </c>
      <c r="U21" s="9">
        <v>0</v>
      </c>
      <c r="V21" s="9">
        <v>1</v>
      </c>
      <c r="W21" s="9">
        <v>2.65</v>
      </c>
      <c r="X21" s="9">
        <v>2</v>
      </c>
      <c r="Y21" s="9">
        <v>5</v>
      </c>
      <c r="Z21" s="9">
        <v>7</v>
      </c>
      <c r="AA21" s="9">
        <v>258</v>
      </c>
      <c r="AB21" s="9">
        <v>475</v>
      </c>
      <c r="AC21" s="9">
        <v>5</v>
      </c>
      <c r="AD21" s="9">
        <v>1</v>
      </c>
    </row>
    <row r="22" spans="1:30" x14ac:dyDescent="0.3">
      <c r="A22" s="1"/>
      <c r="B22" s="1" t="s">
        <v>40</v>
      </c>
      <c r="C22" s="9">
        <v>208</v>
      </c>
      <c r="D22">
        <v>10</v>
      </c>
      <c r="E22">
        <v>0.7</v>
      </c>
      <c r="F22" s="9">
        <v>10</v>
      </c>
      <c r="G22" s="9">
        <v>5</v>
      </c>
      <c r="H22" s="9">
        <v>4</v>
      </c>
      <c r="I22">
        <v>1</v>
      </c>
      <c r="J22">
        <v>14</v>
      </c>
      <c r="K22">
        <v>0</v>
      </c>
      <c r="L22">
        <v>1</v>
      </c>
      <c r="M22" s="1" t="s">
        <v>19</v>
      </c>
      <c r="N22">
        <v>0</v>
      </c>
      <c r="O22">
        <v>0</v>
      </c>
      <c r="P22">
        <v>100</v>
      </c>
      <c r="Q22">
        <v>100</v>
      </c>
      <c r="R22" s="9">
        <v>0</v>
      </c>
      <c r="S22" s="9">
        <v>0</v>
      </c>
      <c r="T22" s="9">
        <v>0</v>
      </c>
      <c r="U22" s="9">
        <v>0</v>
      </c>
      <c r="V22" s="9">
        <v>1</v>
      </c>
      <c r="W22" s="9">
        <v>2.65</v>
      </c>
      <c r="X22" s="9">
        <v>2</v>
      </c>
      <c r="Y22" s="9">
        <v>5</v>
      </c>
      <c r="Z22" s="9">
        <v>7</v>
      </c>
      <c r="AA22" s="9">
        <v>258</v>
      </c>
      <c r="AB22" s="9">
        <v>475</v>
      </c>
      <c r="AC22" s="9">
        <v>5</v>
      </c>
      <c r="AD22" s="9">
        <v>1</v>
      </c>
    </row>
    <row r="23" spans="1:30" x14ac:dyDescent="0.3">
      <c r="A23" s="1"/>
      <c r="B23" s="1" t="s">
        <v>41</v>
      </c>
      <c r="C23" s="9">
        <v>1521</v>
      </c>
      <c r="D23">
        <v>10</v>
      </c>
      <c r="E23">
        <v>0.4</v>
      </c>
      <c r="F23" s="9">
        <v>10</v>
      </c>
      <c r="G23" s="9">
        <v>5</v>
      </c>
      <c r="H23" s="9">
        <v>4</v>
      </c>
      <c r="I23">
        <v>1</v>
      </c>
      <c r="J23">
        <v>13</v>
      </c>
      <c r="K23">
        <v>0</v>
      </c>
      <c r="L23">
        <v>1</v>
      </c>
      <c r="M23" s="1" t="s">
        <v>19</v>
      </c>
      <c r="N23">
        <v>0</v>
      </c>
      <c r="O23">
        <v>0</v>
      </c>
      <c r="P23">
        <v>100</v>
      </c>
      <c r="Q23">
        <v>100</v>
      </c>
      <c r="R23" s="9">
        <v>0</v>
      </c>
      <c r="S23" s="9">
        <v>0</v>
      </c>
      <c r="T23" s="9">
        <v>0</v>
      </c>
      <c r="U23" s="9">
        <v>0</v>
      </c>
      <c r="V23" s="9">
        <v>1</v>
      </c>
      <c r="W23" s="9">
        <v>2.65</v>
      </c>
      <c r="X23" s="9">
        <v>2</v>
      </c>
      <c r="Y23" s="9">
        <v>5</v>
      </c>
      <c r="Z23" s="9">
        <v>7</v>
      </c>
      <c r="AA23" s="9">
        <v>258</v>
      </c>
      <c r="AB23" s="9">
        <v>475</v>
      </c>
      <c r="AC23" s="9">
        <v>5</v>
      </c>
      <c r="AD23" s="9">
        <v>1</v>
      </c>
    </row>
    <row r="24" spans="1:30" x14ac:dyDescent="0.3">
      <c r="A24" s="1"/>
      <c r="B24" s="1" t="s">
        <v>42</v>
      </c>
      <c r="C24" s="9">
        <v>467</v>
      </c>
      <c r="D24">
        <v>9</v>
      </c>
      <c r="E24">
        <v>0</v>
      </c>
      <c r="F24" s="9">
        <v>10</v>
      </c>
      <c r="G24" s="9">
        <v>5</v>
      </c>
      <c r="H24" s="9">
        <v>4</v>
      </c>
      <c r="I24">
        <v>1</v>
      </c>
      <c r="J24">
        <v>13</v>
      </c>
      <c r="K24">
        <v>0</v>
      </c>
      <c r="L24">
        <v>1</v>
      </c>
      <c r="M24" s="1" t="s">
        <v>19</v>
      </c>
      <c r="N24">
        <v>0</v>
      </c>
      <c r="O24">
        <v>0</v>
      </c>
      <c r="P24">
        <v>100</v>
      </c>
      <c r="Q24">
        <v>100</v>
      </c>
      <c r="R24" s="9">
        <v>0</v>
      </c>
      <c r="S24" s="9">
        <v>0</v>
      </c>
      <c r="T24" s="9">
        <v>0</v>
      </c>
      <c r="U24" s="9">
        <v>0</v>
      </c>
      <c r="V24" s="9">
        <v>1</v>
      </c>
      <c r="W24" s="9">
        <v>2.65</v>
      </c>
      <c r="X24" s="9">
        <v>2</v>
      </c>
      <c r="Y24" s="9">
        <v>5</v>
      </c>
      <c r="Z24" s="9">
        <v>7</v>
      </c>
      <c r="AA24" s="9">
        <v>258</v>
      </c>
      <c r="AB24" s="9">
        <v>475</v>
      </c>
      <c r="AC24" s="9">
        <v>5</v>
      </c>
      <c r="AD24" s="9">
        <v>1</v>
      </c>
    </row>
    <row r="25" spans="1:30" x14ac:dyDescent="0.3">
      <c r="A25" s="1"/>
      <c r="B25" s="1" t="s">
        <v>43</v>
      </c>
      <c r="C25" s="9">
        <v>148</v>
      </c>
      <c r="D25">
        <v>9</v>
      </c>
      <c r="E25">
        <v>0.8</v>
      </c>
      <c r="F25" s="9">
        <v>10</v>
      </c>
      <c r="G25" s="9">
        <v>5</v>
      </c>
      <c r="H25" s="9">
        <v>4</v>
      </c>
      <c r="I25">
        <v>1</v>
      </c>
      <c r="J25">
        <v>14</v>
      </c>
      <c r="K25">
        <v>0</v>
      </c>
      <c r="L25">
        <v>1</v>
      </c>
      <c r="M25" s="1" t="s">
        <v>19</v>
      </c>
      <c r="N25">
        <v>0</v>
      </c>
      <c r="O25">
        <v>0</v>
      </c>
      <c r="P25">
        <v>100</v>
      </c>
      <c r="Q25">
        <v>100</v>
      </c>
      <c r="R25" s="9">
        <v>0</v>
      </c>
      <c r="S25" s="9">
        <v>0</v>
      </c>
      <c r="T25" s="9">
        <v>0</v>
      </c>
      <c r="U25" s="9">
        <v>0</v>
      </c>
      <c r="V25" s="9">
        <v>1</v>
      </c>
      <c r="W25" s="9">
        <v>2.65</v>
      </c>
      <c r="X25" s="9">
        <v>2</v>
      </c>
      <c r="Y25" s="9">
        <v>5</v>
      </c>
      <c r="Z25" s="9">
        <v>7</v>
      </c>
      <c r="AA25" s="9">
        <v>258</v>
      </c>
      <c r="AB25" s="9">
        <v>475</v>
      </c>
      <c r="AC25" s="9">
        <v>5</v>
      </c>
      <c r="AD25" s="9">
        <v>1</v>
      </c>
    </row>
    <row r="26" spans="1:30" x14ac:dyDescent="0.3">
      <c r="A26" s="1"/>
      <c r="B26" s="1" t="s">
        <v>44</v>
      </c>
      <c r="C26" s="9">
        <v>177</v>
      </c>
      <c r="D26">
        <v>9</v>
      </c>
      <c r="E26">
        <v>0.7</v>
      </c>
      <c r="F26" s="9">
        <v>10</v>
      </c>
      <c r="G26" s="9">
        <v>5</v>
      </c>
      <c r="H26" s="9">
        <v>4</v>
      </c>
      <c r="I26">
        <v>1</v>
      </c>
      <c r="J26">
        <v>14</v>
      </c>
      <c r="K26">
        <v>0</v>
      </c>
      <c r="L26">
        <v>1</v>
      </c>
      <c r="M26" s="1" t="s">
        <v>19</v>
      </c>
      <c r="N26">
        <v>0</v>
      </c>
      <c r="O26">
        <v>0</v>
      </c>
      <c r="P26">
        <v>100</v>
      </c>
      <c r="Q26">
        <v>100</v>
      </c>
      <c r="R26" s="9">
        <v>0</v>
      </c>
      <c r="S26" s="9">
        <v>0</v>
      </c>
      <c r="T26" s="9">
        <v>0</v>
      </c>
      <c r="U26" s="9">
        <v>0</v>
      </c>
      <c r="V26" s="9">
        <v>1</v>
      </c>
      <c r="W26" s="9">
        <v>2.65</v>
      </c>
      <c r="X26" s="9">
        <v>2</v>
      </c>
      <c r="Y26" s="9">
        <v>5</v>
      </c>
      <c r="Z26" s="9">
        <v>7</v>
      </c>
      <c r="AA26" s="9">
        <v>258</v>
      </c>
      <c r="AB26" s="9">
        <v>475</v>
      </c>
      <c r="AC26" s="9">
        <v>5</v>
      </c>
      <c r="AD26" s="9">
        <v>1</v>
      </c>
    </row>
    <row r="27" spans="1:30" x14ac:dyDescent="0.3">
      <c r="A27" s="1"/>
      <c r="B27" s="1" t="s">
        <v>45</v>
      </c>
      <c r="C27" s="9">
        <v>181</v>
      </c>
      <c r="D27">
        <v>9</v>
      </c>
      <c r="E27">
        <v>0.7</v>
      </c>
      <c r="F27" s="9">
        <v>10</v>
      </c>
      <c r="G27" s="9">
        <v>5</v>
      </c>
      <c r="H27" s="9">
        <v>4</v>
      </c>
      <c r="I27">
        <v>1</v>
      </c>
      <c r="J27">
        <v>14</v>
      </c>
      <c r="K27">
        <v>0</v>
      </c>
      <c r="L27">
        <v>1</v>
      </c>
      <c r="M27" s="1" t="s">
        <v>19</v>
      </c>
      <c r="N27">
        <v>0</v>
      </c>
      <c r="O27">
        <v>0</v>
      </c>
      <c r="P27">
        <v>100</v>
      </c>
      <c r="Q27">
        <v>100</v>
      </c>
      <c r="R27" s="9">
        <v>0</v>
      </c>
      <c r="S27" s="9">
        <v>0</v>
      </c>
      <c r="T27" s="9">
        <v>0</v>
      </c>
      <c r="U27" s="9">
        <v>0</v>
      </c>
      <c r="V27" s="9">
        <v>1</v>
      </c>
      <c r="W27" s="9">
        <v>2.65</v>
      </c>
      <c r="X27" s="9">
        <v>2</v>
      </c>
      <c r="Y27" s="9">
        <v>5</v>
      </c>
      <c r="Z27" s="9">
        <v>7</v>
      </c>
      <c r="AA27" s="9">
        <v>258</v>
      </c>
      <c r="AB27" s="9">
        <v>475</v>
      </c>
      <c r="AC27" s="9">
        <v>5</v>
      </c>
      <c r="AD27" s="9">
        <v>1</v>
      </c>
    </row>
    <row r="28" spans="1:30" x14ac:dyDescent="0.3">
      <c r="A28" s="1"/>
      <c r="B28" s="1" t="s">
        <v>46</v>
      </c>
      <c r="C28" s="9">
        <v>1824</v>
      </c>
      <c r="D28">
        <v>9</v>
      </c>
      <c r="E28">
        <v>0.4</v>
      </c>
      <c r="F28" s="9">
        <v>10</v>
      </c>
      <c r="G28" s="9">
        <v>5</v>
      </c>
      <c r="H28" s="9">
        <v>4</v>
      </c>
      <c r="I28">
        <v>1</v>
      </c>
      <c r="J28">
        <v>13</v>
      </c>
      <c r="K28">
        <v>0</v>
      </c>
      <c r="L28">
        <v>1</v>
      </c>
      <c r="M28" s="1" t="s">
        <v>19</v>
      </c>
      <c r="N28">
        <v>0</v>
      </c>
      <c r="O28">
        <v>0</v>
      </c>
      <c r="P28">
        <v>100</v>
      </c>
      <c r="Q28">
        <v>100</v>
      </c>
      <c r="R28" s="9">
        <v>0</v>
      </c>
      <c r="S28" s="9">
        <v>0</v>
      </c>
      <c r="T28" s="9">
        <v>0</v>
      </c>
      <c r="U28" s="9">
        <v>0</v>
      </c>
      <c r="V28" s="9">
        <v>1</v>
      </c>
      <c r="W28" s="9">
        <v>2.65</v>
      </c>
      <c r="X28" s="9">
        <v>2</v>
      </c>
      <c r="Y28" s="9">
        <v>5</v>
      </c>
      <c r="Z28" s="9">
        <v>7</v>
      </c>
      <c r="AA28" s="9">
        <v>258</v>
      </c>
      <c r="AB28" s="9">
        <v>475</v>
      </c>
      <c r="AC28" s="9">
        <v>5</v>
      </c>
      <c r="AD28" s="9">
        <v>1</v>
      </c>
    </row>
    <row r="29" spans="1:30" x14ac:dyDescent="0.3">
      <c r="A29" s="1"/>
      <c r="B29" s="1" t="s">
        <v>47</v>
      </c>
      <c r="C29" s="9">
        <v>973</v>
      </c>
      <c r="D29">
        <v>12</v>
      </c>
      <c r="E29">
        <v>0</v>
      </c>
      <c r="F29" s="9">
        <v>10</v>
      </c>
      <c r="G29" s="9">
        <v>5</v>
      </c>
      <c r="H29" s="9">
        <v>4</v>
      </c>
      <c r="I29">
        <v>1</v>
      </c>
      <c r="J29">
        <v>25</v>
      </c>
      <c r="K29">
        <v>0</v>
      </c>
      <c r="L29">
        <v>1</v>
      </c>
      <c r="M29" s="1" t="s">
        <v>19</v>
      </c>
      <c r="N29">
        <v>0</v>
      </c>
      <c r="O29">
        <v>0</v>
      </c>
      <c r="P29">
        <v>100</v>
      </c>
      <c r="Q29">
        <v>100</v>
      </c>
      <c r="R29" s="9">
        <v>0</v>
      </c>
      <c r="S29" s="9">
        <v>0</v>
      </c>
      <c r="T29" s="9">
        <v>0</v>
      </c>
      <c r="U29" s="9">
        <v>0</v>
      </c>
      <c r="V29" s="9">
        <v>1</v>
      </c>
      <c r="W29" s="9">
        <v>2.65</v>
      </c>
      <c r="X29" s="9">
        <v>2</v>
      </c>
      <c r="Y29" s="9">
        <v>5</v>
      </c>
      <c r="Z29" s="9">
        <v>7</v>
      </c>
      <c r="AA29" s="9">
        <v>258</v>
      </c>
      <c r="AB29" s="9">
        <v>475</v>
      </c>
      <c r="AC29" s="9">
        <v>5</v>
      </c>
      <c r="AD29" s="9">
        <v>1</v>
      </c>
    </row>
    <row r="30" spans="1:30" x14ac:dyDescent="0.3">
      <c r="A30" s="1"/>
      <c r="B30" s="1" t="s">
        <v>48</v>
      </c>
      <c r="C30" s="9">
        <v>962</v>
      </c>
      <c r="D30">
        <v>12</v>
      </c>
      <c r="E30">
        <v>0.8</v>
      </c>
      <c r="F30" s="9">
        <v>10</v>
      </c>
      <c r="G30" s="9">
        <v>5</v>
      </c>
      <c r="H30" s="9">
        <v>4</v>
      </c>
      <c r="I30">
        <v>1</v>
      </c>
      <c r="J30">
        <v>25</v>
      </c>
      <c r="K30">
        <v>0</v>
      </c>
      <c r="L30">
        <v>1</v>
      </c>
      <c r="M30" s="1" t="s">
        <v>19</v>
      </c>
      <c r="N30">
        <v>0</v>
      </c>
      <c r="O30">
        <v>0</v>
      </c>
      <c r="P30">
        <v>100</v>
      </c>
      <c r="Q30">
        <v>100</v>
      </c>
      <c r="R30" s="9">
        <v>0</v>
      </c>
      <c r="S30" s="9">
        <v>0</v>
      </c>
      <c r="T30" s="9">
        <v>0</v>
      </c>
      <c r="U30" s="9">
        <v>0</v>
      </c>
      <c r="V30" s="9">
        <v>1</v>
      </c>
      <c r="W30" s="9">
        <v>2.65</v>
      </c>
      <c r="X30" s="9">
        <v>2</v>
      </c>
      <c r="Y30" s="9">
        <v>5</v>
      </c>
      <c r="Z30" s="9">
        <v>7</v>
      </c>
      <c r="AA30" s="9">
        <v>258</v>
      </c>
      <c r="AB30" s="9">
        <v>475</v>
      </c>
      <c r="AC30" s="9">
        <v>5</v>
      </c>
      <c r="AD30" s="9">
        <v>1</v>
      </c>
    </row>
    <row r="31" spans="1:30" x14ac:dyDescent="0.3">
      <c r="A31" s="1"/>
      <c r="B31" s="1" t="s">
        <v>49</v>
      </c>
      <c r="C31" s="9">
        <v>200</v>
      </c>
      <c r="D31">
        <v>12</v>
      </c>
      <c r="E31">
        <v>0.5</v>
      </c>
      <c r="F31" s="9">
        <v>10</v>
      </c>
      <c r="G31" s="9">
        <v>5</v>
      </c>
      <c r="H31" s="9">
        <v>4</v>
      </c>
      <c r="I31">
        <v>1</v>
      </c>
      <c r="J31">
        <v>25</v>
      </c>
      <c r="K31">
        <v>0</v>
      </c>
      <c r="L31">
        <v>1</v>
      </c>
      <c r="M31" s="1" t="s">
        <v>19</v>
      </c>
      <c r="N31">
        <v>0</v>
      </c>
      <c r="O31">
        <v>0</v>
      </c>
      <c r="P31">
        <v>100</v>
      </c>
      <c r="Q31">
        <v>100</v>
      </c>
      <c r="R31" s="9">
        <v>0</v>
      </c>
      <c r="S31" s="9">
        <v>0</v>
      </c>
      <c r="T31" s="9">
        <v>0</v>
      </c>
      <c r="U31" s="9">
        <v>0</v>
      </c>
      <c r="V31" s="9">
        <v>1</v>
      </c>
      <c r="W31" s="9">
        <v>2.65</v>
      </c>
      <c r="X31" s="9">
        <v>2</v>
      </c>
      <c r="Y31" s="9">
        <v>5</v>
      </c>
      <c r="Z31" s="9">
        <v>7</v>
      </c>
      <c r="AA31" s="9">
        <v>258</v>
      </c>
      <c r="AB31" s="9">
        <v>475</v>
      </c>
      <c r="AC31" s="9">
        <v>5</v>
      </c>
      <c r="AD31" s="9">
        <v>1</v>
      </c>
    </row>
    <row r="32" spans="1:30" x14ac:dyDescent="0.3">
      <c r="A32" s="1"/>
      <c r="B32" s="1" t="s">
        <v>50</v>
      </c>
      <c r="C32" s="9">
        <v>1521</v>
      </c>
      <c r="D32">
        <v>12</v>
      </c>
      <c r="E32">
        <v>0.6</v>
      </c>
      <c r="F32" s="9">
        <v>10</v>
      </c>
      <c r="G32" s="9">
        <v>5</v>
      </c>
      <c r="H32" s="9">
        <v>4</v>
      </c>
      <c r="I32">
        <v>1</v>
      </c>
      <c r="J32">
        <v>25</v>
      </c>
      <c r="K32">
        <v>0</v>
      </c>
      <c r="L32">
        <v>1</v>
      </c>
      <c r="M32" s="1" t="s">
        <v>19</v>
      </c>
      <c r="N32">
        <v>0</v>
      </c>
      <c r="O32">
        <v>0</v>
      </c>
      <c r="P32">
        <v>100</v>
      </c>
      <c r="Q32">
        <v>100</v>
      </c>
      <c r="R32" s="9">
        <v>0</v>
      </c>
      <c r="S32" s="9">
        <v>0</v>
      </c>
      <c r="T32" s="9">
        <v>0</v>
      </c>
      <c r="U32" s="9">
        <v>0</v>
      </c>
      <c r="V32" s="9">
        <v>1</v>
      </c>
      <c r="W32" s="9">
        <v>2.65</v>
      </c>
      <c r="X32" s="9">
        <v>2</v>
      </c>
      <c r="Y32" s="9">
        <v>5</v>
      </c>
      <c r="Z32" s="9">
        <v>7</v>
      </c>
      <c r="AA32" s="9">
        <v>258</v>
      </c>
      <c r="AB32" s="9">
        <v>475</v>
      </c>
      <c r="AC32" s="9">
        <v>5</v>
      </c>
      <c r="AD32" s="9">
        <v>1</v>
      </c>
    </row>
    <row r="33" spans="1:30" x14ac:dyDescent="0.3">
      <c r="A33" s="1"/>
      <c r="B33" s="1" t="s">
        <v>51</v>
      </c>
      <c r="C33" s="9">
        <v>181</v>
      </c>
      <c r="D33">
        <v>12</v>
      </c>
      <c r="E33">
        <v>0.6</v>
      </c>
      <c r="F33" s="9">
        <v>10</v>
      </c>
      <c r="G33" s="9">
        <v>5</v>
      </c>
      <c r="H33" s="9">
        <v>4</v>
      </c>
      <c r="I33">
        <v>1</v>
      </c>
      <c r="J33">
        <v>25</v>
      </c>
      <c r="K33">
        <v>0</v>
      </c>
      <c r="L33">
        <v>1</v>
      </c>
      <c r="M33" s="1" t="s">
        <v>19</v>
      </c>
      <c r="N33">
        <v>0</v>
      </c>
      <c r="O33">
        <v>0</v>
      </c>
      <c r="P33">
        <v>100</v>
      </c>
      <c r="Q33">
        <v>100</v>
      </c>
      <c r="R33" s="9">
        <v>0</v>
      </c>
      <c r="S33" s="9">
        <v>0</v>
      </c>
      <c r="T33" s="9">
        <v>0</v>
      </c>
      <c r="U33" s="9">
        <v>0</v>
      </c>
      <c r="V33" s="9">
        <v>1</v>
      </c>
      <c r="W33" s="9">
        <v>2.65</v>
      </c>
      <c r="X33" s="9">
        <v>2</v>
      </c>
      <c r="Y33" s="9">
        <v>5</v>
      </c>
      <c r="Z33" s="9">
        <v>7</v>
      </c>
      <c r="AA33" s="9">
        <v>258</v>
      </c>
      <c r="AB33" s="9">
        <v>475</v>
      </c>
      <c r="AC33" s="9">
        <v>5</v>
      </c>
      <c r="AD33" s="9">
        <v>1</v>
      </c>
    </row>
    <row r="34" spans="1:30" x14ac:dyDescent="0.3">
      <c r="A34" s="1"/>
      <c r="B34" s="1" t="s">
        <v>52</v>
      </c>
      <c r="C34" s="9">
        <v>198</v>
      </c>
      <c r="D34">
        <v>1</v>
      </c>
      <c r="E34">
        <v>0</v>
      </c>
      <c r="F34" s="9">
        <v>10</v>
      </c>
      <c r="G34" s="9">
        <v>5</v>
      </c>
      <c r="H34" s="9">
        <v>4</v>
      </c>
      <c r="I34">
        <v>1</v>
      </c>
      <c r="J34">
        <v>2</v>
      </c>
      <c r="K34">
        <v>0</v>
      </c>
      <c r="L34">
        <v>1</v>
      </c>
      <c r="M34" s="1" t="s">
        <v>19</v>
      </c>
      <c r="N34">
        <v>0</v>
      </c>
      <c r="O34">
        <v>0</v>
      </c>
      <c r="P34">
        <v>100</v>
      </c>
      <c r="Q34">
        <v>100</v>
      </c>
      <c r="R34" s="9">
        <v>0</v>
      </c>
      <c r="S34" s="9">
        <v>0</v>
      </c>
      <c r="T34" s="9">
        <v>0</v>
      </c>
      <c r="U34" s="9">
        <v>0</v>
      </c>
      <c r="V34" s="9">
        <v>1</v>
      </c>
      <c r="W34" s="9">
        <v>2.65</v>
      </c>
      <c r="X34" s="9">
        <v>2</v>
      </c>
      <c r="Y34" s="9">
        <v>5</v>
      </c>
      <c r="Z34" s="9">
        <v>7</v>
      </c>
      <c r="AA34" s="9">
        <v>258</v>
      </c>
      <c r="AB34" s="9">
        <v>475</v>
      </c>
      <c r="AC34" s="9">
        <v>5</v>
      </c>
      <c r="AD34" s="9">
        <v>1</v>
      </c>
    </row>
    <row r="35" spans="1:30" x14ac:dyDescent="0.3">
      <c r="A35" s="1"/>
      <c r="B35" s="1" t="s">
        <v>53</v>
      </c>
      <c r="C35" s="9">
        <v>725</v>
      </c>
      <c r="D35">
        <v>1</v>
      </c>
      <c r="E35">
        <v>0.4</v>
      </c>
      <c r="F35" s="9">
        <v>10</v>
      </c>
      <c r="G35" s="9">
        <v>5</v>
      </c>
      <c r="H35" s="9">
        <v>4</v>
      </c>
      <c r="I35">
        <v>1</v>
      </c>
      <c r="J35">
        <v>1</v>
      </c>
      <c r="K35">
        <v>0</v>
      </c>
      <c r="L35">
        <v>1</v>
      </c>
      <c r="M35" s="1" t="s">
        <v>19</v>
      </c>
      <c r="N35">
        <v>0</v>
      </c>
      <c r="O35">
        <v>0</v>
      </c>
      <c r="P35">
        <v>100</v>
      </c>
      <c r="Q35">
        <v>100</v>
      </c>
      <c r="R35" s="9">
        <v>0</v>
      </c>
      <c r="S35" s="9">
        <v>0</v>
      </c>
      <c r="T35" s="9">
        <v>0</v>
      </c>
      <c r="U35" s="9">
        <v>0</v>
      </c>
      <c r="V35" s="9">
        <v>1</v>
      </c>
      <c r="W35" s="9">
        <v>2.65</v>
      </c>
      <c r="X35" s="9">
        <v>2</v>
      </c>
      <c r="Y35" s="9">
        <v>5</v>
      </c>
      <c r="Z35" s="9">
        <v>7</v>
      </c>
      <c r="AA35" s="9">
        <v>258</v>
      </c>
      <c r="AB35" s="9">
        <v>475</v>
      </c>
      <c r="AC35" s="9">
        <v>5</v>
      </c>
      <c r="AD35" s="9">
        <v>1</v>
      </c>
    </row>
    <row r="36" spans="1:30" x14ac:dyDescent="0.3">
      <c r="A36" s="1"/>
      <c r="B36" s="1" t="s">
        <v>54</v>
      </c>
      <c r="C36" s="9">
        <v>1268</v>
      </c>
      <c r="D36">
        <v>1</v>
      </c>
      <c r="E36">
        <v>0.4</v>
      </c>
      <c r="F36" s="9">
        <v>10</v>
      </c>
      <c r="G36" s="9">
        <v>5</v>
      </c>
      <c r="H36" s="9">
        <v>4</v>
      </c>
      <c r="I36">
        <v>1</v>
      </c>
      <c r="J36">
        <v>1</v>
      </c>
      <c r="K36">
        <v>0</v>
      </c>
      <c r="L36">
        <v>1</v>
      </c>
      <c r="M36" s="1" t="s">
        <v>19</v>
      </c>
      <c r="N36">
        <v>0</v>
      </c>
      <c r="O36">
        <v>0</v>
      </c>
      <c r="P36">
        <v>100</v>
      </c>
      <c r="Q36">
        <v>100</v>
      </c>
      <c r="R36" s="9">
        <v>0</v>
      </c>
      <c r="S36" s="9">
        <v>0</v>
      </c>
      <c r="T36" s="9">
        <v>0</v>
      </c>
      <c r="U36" s="9">
        <v>0</v>
      </c>
      <c r="V36" s="9">
        <v>1</v>
      </c>
      <c r="W36" s="9">
        <v>2.65</v>
      </c>
      <c r="X36" s="9">
        <v>2</v>
      </c>
      <c r="Y36" s="9">
        <v>5</v>
      </c>
      <c r="Z36" s="9">
        <v>7</v>
      </c>
      <c r="AA36" s="9">
        <v>258</v>
      </c>
      <c r="AB36" s="9">
        <v>475</v>
      </c>
      <c r="AC36" s="9">
        <v>5</v>
      </c>
      <c r="AD36" s="9">
        <v>1</v>
      </c>
    </row>
    <row r="37" spans="1:30" x14ac:dyDescent="0.3">
      <c r="A37" s="1"/>
      <c r="B37" s="1" t="s">
        <v>55</v>
      </c>
      <c r="C37" s="9">
        <v>1263</v>
      </c>
      <c r="D37">
        <v>1</v>
      </c>
      <c r="E37">
        <v>0.4</v>
      </c>
      <c r="F37" s="9">
        <v>10</v>
      </c>
      <c r="G37" s="9">
        <v>5</v>
      </c>
      <c r="H37" s="9">
        <v>4</v>
      </c>
      <c r="I37">
        <v>1</v>
      </c>
      <c r="J37">
        <v>1</v>
      </c>
      <c r="K37">
        <v>0</v>
      </c>
      <c r="L37">
        <v>1</v>
      </c>
      <c r="M37" s="1" t="s">
        <v>19</v>
      </c>
      <c r="N37">
        <v>0</v>
      </c>
      <c r="O37">
        <v>0</v>
      </c>
      <c r="P37">
        <v>100</v>
      </c>
      <c r="Q37">
        <v>100</v>
      </c>
      <c r="R37" s="9">
        <v>0</v>
      </c>
      <c r="S37" s="9">
        <v>0</v>
      </c>
      <c r="T37" s="9">
        <v>0</v>
      </c>
      <c r="U37" s="9">
        <v>0</v>
      </c>
      <c r="V37" s="9">
        <v>1</v>
      </c>
      <c r="W37" s="9">
        <v>2.65</v>
      </c>
      <c r="X37" s="9">
        <v>2</v>
      </c>
      <c r="Y37" s="9">
        <v>5</v>
      </c>
      <c r="Z37" s="9">
        <v>7</v>
      </c>
      <c r="AA37" s="9">
        <v>258</v>
      </c>
      <c r="AB37" s="9">
        <v>475</v>
      </c>
      <c r="AC37" s="9">
        <v>5</v>
      </c>
      <c r="AD37" s="9">
        <v>1</v>
      </c>
    </row>
    <row r="38" spans="1:30" x14ac:dyDescent="0.3">
      <c r="A38" s="1"/>
      <c r="B38" s="1" t="s">
        <v>56</v>
      </c>
      <c r="C38" s="9">
        <v>591</v>
      </c>
      <c r="D38">
        <v>6</v>
      </c>
      <c r="E38">
        <v>0.2</v>
      </c>
      <c r="F38" s="9">
        <v>10</v>
      </c>
      <c r="G38" s="9">
        <v>5</v>
      </c>
      <c r="H38" s="9">
        <v>4</v>
      </c>
      <c r="I38">
        <v>1</v>
      </c>
      <c r="J38">
        <v>3</v>
      </c>
      <c r="K38">
        <v>0</v>
      </c>
      <c r="L38">
        <v>1</v>
      </c>
      <c r="M38" s="1" t="s">
        <v>19</v>
      </c>
      <c r="N38">
        <v>0</v>
      </c>
      <c r="O38">
        <v>0</v>
      </c>
      <c r="P38">
        <v>100</v>
      </c>
      <c r="Q38">
        <v>100</v>
      </c>
      <c r="R38" s="9">
        <v>0</v>
      </c>
      <c r="S38" s="9">
        <v>0</v>
      </c>
      <c r="T38" s="9">
        <v>0</v>
      </c>
      <c r="U38" s="9">
        <v>0</v>
      </c>
      <c r="V38" s="9">
        <v>1</v>
      </c>
      <c r="W38" s="9">
        <v>2.65</v>
      </c>
      <c r="X38" s="9">
        <v>2</v>
      </c>
      <c r="Y38" s="9">
        <v>5</v>
      </c>
      <c r="Z38" s="9">
        <v>7</v>
      </c>
      <c r="AA38" s="9">
        <v>258</v>
      </c>
      <c r="AB38" s="9">
        <v>475</v>
      </c>
      <c r="AC38" s="9">
        <v>5</v>
      </c>
      <c r="AD38" s="9">
        <v>1</v>
      </c>
    </row>
    <row r="39" spans="1:30" x14ac:dyDescent="0.3">
      <c r="A39" s="1"/>
      <c r="B39" s="1" t="s">
        <v>57</v>
      </c>
      <c r="C39" s="9">
        <v>1369</v>
      </c>
      <c r="D39">
        <v>6</v>
      </c>
      <c r="E39">
        <v>0.9</v>
      </c>
      <c r="F39" s="9">
        <v>10</v>
      </c>
      <c r="G39" s="9">
        <v>5</v>
      </c>
      <c r="H39" s="9">
        <v>4</v>
      </c>
      <c r="I39">
        <v>1</v>
      </c>
      <c r="J39">
        <v>4</v>
      </c>
      <c r="K39">
        <v>0</v>
      </c>
      <c r="L39">
        <v>1</v>
      </c>
      <c r="M39" s="1" t="s">
        <v>19</v>
      </c>
      <c r="N39">
        <v>0</v>
      </c>
      <c r="O39">
        <v>0</v>
      </c>
      <c r="P39">
        <v>100</v>
      </c>
      <c r="Q39">
        <v>100</v>
      </c>
      <c r="R39" s="9">
        <v>0</v>
      </c>
      <c r="S39" s="9">
        <v>0</v>
      </c>
      <c r="T39" s="9">
        <v>0</v>
      </c>
      <c r="U39" s="9">
        <v>0</v>
      </c>
      <c r="V39" s="9">
        <v>1</v>
      </c>
      <c r="W39" s="9">
        <v>2.65</v>
      </c>
      <c r="X39" s="9">
        <v>2</v>
      </c>
      <c r="Y39" s="9">
        <v>5</v>
      </c>
      <c r="Z39" s="9">
        <v>7</v>
      </c>
      <c r="AA39" s="9">
        <v>258</v>
      </c>
      <c r="AB39" s="9">
        <v>475</v>
      </c>
      <c r="AC39" s="9">
        <v>5</v>
      </c>
      <c r="AD39" s="9">
        <v>1</v>
      </c>
    </row>
    <row r="40" spans="1:30" x14ac:dyDescent="0.3">
      <c r="A40" s="1"/>
      <c r="B40" s="1" t="s">
        <v>58</v>
      </c>
      <c r="C40" s="9">
        <v>98</v>
      </c>
      <c r="D40">
        <v>6</v>
      </c>
      <c r="E40">
        <v>0.9</v>
      </c>
      <c r="F40" s="9">
        <v>10</v>
      </c>
      <c r="G40" s="9">
        <v>5</v>
      </c>
      <c r="H40" s="9">
        <v>4</v>
      </c>
      <c r="I40">
        <v>1</v>
      </c>
      <c r="J40">
        <v>4</v>
      </c>
      <c r="K40">
        <v>0</v>
      </c>
      <c r="L40">
        <v>1</v>
      </c>
      <c r="M40" s="1" t="s">
        <v>19</v>
      </c>
      <c r="N40">
        <v>0</v>
      </c>
      <c r="O40">
        <v>0</v>
      </c>
      <c r="P40">
        <v>100</v>
      </c>
      <c r="Q40">
        <v>100</v>
      </c>
      <c r="R40" s="9">
        <v>0</v>
      </c>
      <c r="S40" s="9">
        <v>0</v>
      </c>
      <c r="T40" s="9">
        <v>0</v>
      </c>
      <c r="U40" s="9">
        <v>0</v>
      </c>
      <c r="V40" s="9">
        <v>1</v>
      </c>
      <c r="W40" s="9">
        <v>2.65</v>
      </c>
      <c r="X40" s="9">
        <v>2</v>
      </c>
      <c r="Y40" s="9">
        <v>5</v>
      </c>
      <c r="Z40" s="9">
        <v>7</v>
      </c>
      <c r="AA40" s="9">
        <v>258</v>
      </c>
      <c r="AB40" s="9">
        <v>475</v>
      </c>
      <c r="AC40" s="9">
        <v>5</v>
      </c>
      <c r="AD40" s="9">
        <v>1</v>
      </c>
    </row>
    <row r="41" spans="1:30" x14ac:dyDescent="0.3">
      <c r="A41" s="1"/>
      <c r="B41" s="1" t="s">
        <v>59</v>
      </c>
      <c r="C41" s="9">
        <v>145</v>
      </c>
      <c r="D41">
        <v>6</v>
      </c>
      <c r="E41">
        <v>0.6</v>
      </c>
      <c r="F41" s="9">
        <v>10</v>
      </c>
      <c r="G41" s="9">
        <v>5</v>
      </c>
      <c r="H41" s="9">
        <v>4</v>
      </c>
      <c r="I41">
        <v>1</v>
      </c>
      <c r="J41">
        <v>4</v>
      </c>
      <c r="K41">
        <v>0</v>
      </c>
      <c r="L41">
        <v>1</v>
      </c>
      <c r="M41" s="1" t="s">
        <v>19</v>
      </c>
      <c r="N41">
        <v>0</v>
      </c>
      <c r="O41">
        <v>0</v>
      </c>
      <c r="P41">
        <v>100</v>
      </c>
      <c r="Q41">
        <v>100</v>
      </c>
      <c r="R41" s="9">
        <v>0</v>
      </c>
      <c r="S41" s="9">
        <v>0</v>
      </c>
      <c r="T41" s="9">
        <v>0</v>
      </c>
      <c r="U41" s="9">
        <v>0</v>
      </c>
      <c r="V41" s="9">
        <v>1</v>
      </c>
      <c r="W41" s="9">
        <v>2.65</v>
      </c>
      <c r="X41" s="9">
        <v>2</v>
      </c>
      <c r="Y41" s="9">
        <v>5</v>
      </c>
      <c r="Z41" s="9">
        <v>7</v>
      </c>
      <c r="AA41" s="9">
        <v>258</v>
      </c>
      <c r="AB41" s="9">
        <v>475</v>
      </c>
      <c r="AC41" s="9">
        <v>5</v>
      </c>
      <c r="AD41" s="9">
        <v>1</v>
      </c>
    </row>
    <row r="42" spans="1:30" x14ac:dyDescent="0.3">
      <c r="A42" s="1"/>
      <c r="B42" s="1" t="s">
        <v>60</v>
      </c>
      <c r="C42" s="9">
        <v>336</v>
      </c>
      <c r="D42">
        <v>6</v>
      </c>
      <c r="E42">
        <v>0.6</v>
      </c>
      <c r="F42" s="9">
        <v>10</v>
      </c>
      <c r="G42" s="9">
        <v>5</v>
      </c>
      <c r="H42" s="9">
        <v>4</v>
      </c>
      <c r="I42">
        <v>1</v>
      </c>
      <c r="J42">
        <v>4</v>
      </c>
      <c r="K42">
        <v>0</v>
      </c>
      <c r="L42">
        <v>1</v>
      </c>
      <c r="M42" s="1" t="s">
        <v>19</v>
      </c>
      <c r="N42">
        <v>0</v>
      </c>
      <c r="O42">
        <v>0</v>
      </c>
      <c r="P42">
        <v>100</v>
      </c>
      <c r="Q42">
        <v>100</v>
      </c>
      <c r="R42" s="9">
        <v>0</v>
      </c>
      <c r="S42" s="9">
        <v>0</v>
      </c>
      <c r="T42" s="9">
        <v>0</v>
      </c>
      <c r="U42" s="9">
        <v>0</v>
      </c>
      <c r="V42" s="9">
        <v>1</v>
      </c>
      <c r="W42" s="9">
        <v>2.65</v>
      </c>
      <c r="X42" s="9">
        <v>2</v>
      </c>
      <c r="Y42" s="9">
        <v>5</v>
      </c>
      <c r="Z42" s="9">
        <v>7</v>
      </c>
      <c r="AA42" s="9">
        <v>258</v>
      </c>
      <c r="AB42" s="9">
        <v>475</v>
      </c>
      <c r="AC42" s="9">
        <v>5</v>
      </c>
      <c r="AD42" s="9">
        <v>1</v>
      </c>
    </row>
    <row r="43" spans="1:30" x14ac:dyDescent="0.3">
      <c r="A43" s="1"/>
      <c r="B43" s="1" t="s">
        <v>61</v>
      </c>
      <c r="C43" s="9">
        <v>198</v>
      </c>
      <c r="D43">
        <v>6</v>
      </c>
      <c r="E43">
        <v>0</v>
      </c>
      <c r="F43" s="9">
        <v>10</v>
      </c>
      <c r="G43" s="9">
        <v>5</v>
      </c>
      <c r="H43" s="9">
        <v>4</v>
      </c>
      <c r="I43">
        <v>1</v>
      </c>
      <c r="J43">
        <v>2</v>
      </c>
      <c r="K43">
        <v>0</v>
      </c>
      <c r="L43">
        <v>1</v>
      </c>
      <c r="M43" s="1" t="s">
        <v>19</v>
      </c>
      <c r="N43">
        <v>0</v>
      </c>
      <c r="O43">
        <v>0</v>
      </c>
      <c r="P43">
        <v>100</v>
      </c>
      <c r="Q43">
        <v>100</v>
      </c>
      <c r="R43" s="9">
        <v>0</v>
      </c>
      <c r="S43" s="9">
        <v>0</v>
      </c>
      <c r="T43" s="9">
        <v>0</v>
      </c>
      <c r="U43" s="9">
        <v>0</v>
      </c>
      <c r="V43" s="9">
        <v>1</v>
      </c>
      <c r="W43" s="9">
        <v>2.65</v>
      </c>
      <c r="X43" s="9">
        <v>2</v>
      </c>
      <c r="Y43" s="9">
        <v>5</v>
      </c>
      <c r="Z43" s="9">
        <v>7</v>
      </c>
      <c r="AA43" s="9">
        <v>258</v>
      </c>
      <c r="AB43" s="9">
        <v>475</v>
      </c>
      <c r="AC43" s="9">
        <v>5</v>
      </c>
      <c r="AD43" s="9">
        <v>1</v>
      </c>
    </row>
    <row r="44" spans="1:30" x14ac:dyDescent="0.3">
      <c r="A44" s="1"/>
      <c r="B44" s="1" t="s">
        <v>62</v>
      </c>
      <c r="C44" s="9">
        <v>46</v>
      </c>
      <c r="D44">
        <v>15</v>
      </c>
      <c r="E44">
        <v>0.3</v>
      </c>
      <c r="F44" s="9">
        <v>10</v>
      </c>
      <c r="G44" s="9">
        <v>5</v>
      </c>
      <c r="H44" s="9">
        <v>4</v>
      </c>
      <c r="I44">
        <v>1</v>
      </c>
      <c r="J44">
        <v>13</v>
      </c>
      <c r="K44">
        <v>0</v>
      </c>
      <c r="L44">
        <v>1</v>
      </c>
      <c r="M44" s="1" t="s">
        <v>19</v>
      </c>
      <c r="N44">
        <v>0</v>
      </c>
      <c r="O44">
        <v>0</v>
      </c>
      <c r="P44">
        <v>100</v>
      </c>
      <c r="Q44">
        <v>100</v>
      </c>
      <c r="R44" s="9">
        <v>0</v>
      </c>
      <c r="S44" s="9">
        <v>0</v>
      </c>
      <c r="T44" s="9">
        <v>0</v>
      </c>
      <c r="U44" s="9">
        <v>0</v>
      </c>
      <c r="V44" s="9">
        <v>1</v>
      </c>
      <c r="W44" s="9">
        <v>2.65</v>
      </c>
      <c r="X44" s="9">
        <v>2</v>
      </c>
      <c r="Y44" s="9">
        <v>5</v>
      </c>
      <c r="Z44" s="9">
        <v>7</v>
      </c>
      <c r="AA44" s="9">
        <v>258</v>
      </c>
      <c r="AB44" s="9">
        <v>475</v>
      </c>
      <c r="AC44" s="9">
        <v>5</v>
      </c>
      <c r="AD44" s="9">
        <v>1</v>
      </c>
    </row>
    <row r="45" spans="1:30" x14ac:dyDescent="0.3">
      <c r="A45" s="1"/>
      <c r="B45" s="1" t="s">
        <v>63</v>
      </c>
      <c r="C45" s="9">
        <v>1733</v>
      </c>
      <c r="D45">
        <v>15</v>
      </c>
      <c r="E45">
        <v>0.7</v>
      </c>
      <c r="F45" s="9">
        <v>10</v>
      </c>
      <c r="G45" s="9">
        <v>5</v>
      </c>
      <c r="H45" s="9">
        <v>4</v>
      </c>
      <c r="I45">
        <v>1</v>
      </c>
      <c r="J45">
        <v>14</v>
      </c>
      <c r="K45">
        <v>0</v>
      </c>
      <c r="L45">
        <v>1</v>
      </c>
      <c r="M45" s="1" t="s">
        <v>19</v>
      </c>
      <c r="N45">
        <v>0</v>
      </c>
      <c r="O45">
        <v>0</v>
      </c>
      <c r="P45">
        <v>100</v>
      </c>
      <c r="Q45">
        <v>100</v>
      </c>
      <c r="R45" s="9">
        <v>0</v>
      </c>
      <c r="S45" s="9">
        <v>0</v>
      </c>
      <c r="T45" s="9">
        <v>0</v>
      </c>
      <c r="U45" s="9">
        <v>0</v>
      </c>
      <c r="V45" s="9">
        <v>1</v>
      </c>
      <c r="W45" s="9">
        <v>2.65</v>
      </c>
      <c r="X45" s="9">
        <v>2</v>
      </c>
      <c r="Y45" s="9">
        <v>5</v>
      </c>
      <c r="Z45" s="9">
        <v>7</v>
      </c>
      <c r="AA45" s="9">
        <v>258</v>
      </c>
      <c r="AB45" s="9">
        <v>475</v>
      </c>
      <c r="AC45" s="9">
        <v>5</v>
      </c>
      <c r="AD45" s="9">
        <v>1</v>
      </c>
    </row>
    <row r="46" spans="1:30" x14ac:dyDescent="0.3">
      <c r="A46" s="1"/>
      <c r="B46" s="1" t="s">
        <v>64</v>
      </c>
      <c r="C46" s="9">
        <v>211</v>
      </c>
      <c r="D46">
        <v>15</v>
      </c>
      <c r="E46">
        <v>0.7</v>
      </c>
      <c r="F46" s="9">
        <v>10</v>
      </c>
      <c r="G46" s="9">
        <v>5</v>
      </c>
      <c r="H46" s="9">
        <v>4</v>
      </c>
      <c r="I46">
        <v>1</v>
      </c>
      <c r="J46">
        <v>14</v>
      </c>
      <c r="K46">
        <v>0</v>
      </c>
      <c r="L46">
        <v>1</v>
      </c>
      <c r="M46" s="1" t="s">
        <v>19</v>
      </c>
      <c r="N46">
        <v>0</v>
      </c>
      <c r="O46">
        <v>0</v>
      </c>
      <c r="P46">
        <v>100</v>
      </c>
      <c r="Q46">
        <v>100</v>
      </c>
      <c r="R46" s="9">
        <v>0</v>
      </c>
      <c r="S46" s="9">
        <v>0</v>
      </c>
      <c r="T46" s="9">
        <v>0</v>
      </c>
      <c r="U46" s="9">
        <v>0</v>
      </c>
      <c r="V46" s="9">
        <v>1</v>
      </c>
      <c r="W46" s="9">
        <v>2.65</v>
      </c>
      <c r="X46" s="9">
        <v>2</v>
      </c>
      <c r="Y46" s="9">
        <v>5</v>
      </c>
      <c r="Z46" s="9">
        <v>7</v>
      </c>
      <c r="AA46" s="9">
        <v>258</v>
      </c>
      <c r="AB46" s="9">
        <v>475</v>
      </c>
      <c r="AC46" s="9">
        <v>5</v>
      </c>
      <c r="AD46" s="9">
        <v>1</v>
      </c>
    </row>
    <row r="47" spans="1:30" x14ac:dyDescent="0.3">
      <c r="A47" s="1"/>
      <c r="B47" s="1" t="s">
        <v>65</v>
      </c>
      <c r="C47" s="9">
        <v>1521</v>
      </c>
      <c r="D47">
        <v>15</v>
      </c>
      <c r="E47">
        <v>0.5</v>
      </c>
      <c r="F47" s="9">
        <v>10</v>
      </c>
      <c r="G47" s="9">
        <v>5</v>
      </c>
      <c r="H47" s="9">
        <v>4</v>
      </c>
      <c r="I47">
        <v>1</v>
      </c>
      <c r="J47">
        <v>14</v>
      </c>
      <c r="K47">
        <v>0</v>
      </c>
      <c r="L47">
        <v>1</v>
      </c>
      <c r="M47" s="1" t="s">
        <v>19</v>
      </c>
      <c r="N47">
        <v>0</v>
      </c>
      <c r="O47">
        <v>0</v>
      </c>
      <c r="P47">
        <v>100</v>
      </c>
      <c r="Q47">
        <v>100</v>
      </c>
      <c r="R47" s="9">
        <v>0</v>
      </c>
      <c r="S47" s="9">
        <v>0</v>
      </c>
      <c r="T47" s="9">
        <v>0</v>
      </c>
      <c r="U47" s="9">
        <v>0</v>
      </c>
      <c r="V47" s="9">
        <v>1</v>
      </c>
      <c r="W47" s="9">
        <v>2.65</v>
      </c>
      <c r="X47" s="9">
        <v>2</v>
      </c>
      <c r="Y47" s="9">
        <v>5</v>
      </c>
      <c r="Z47" s="9">
        <v>7</v>
      </c>
      <c r="AA47" s="9">
        <v>258</v>
      </c>
      <c r="AB47" s="9">
        <v>475</v>
      </c>
      <c r="AC47" s="9">
        <v>5</v>
      </c>
      <c r="AD47" s="9">
        <v>1</v>
      </c>
    </row>
    <row r="48" spans="1:30" x14ac:dyDescent="0.3">
      <c r="A48" s="1"/>
      <c r="B48" s="1" t="s">
        <v>66</v>
      </c>
      <c r="C48" s="9">
        <v>336</v>
      </c>
      <c r="D48">
        <v>15</v>
      </c>
      <c r="E48">
        <v>0.5</v>
      </c>
      <c r="F48" s="9">
        <v>10</v>
      </c>
      <c r="G48" s="9">
        <v>5</v>
      </c>
      <c r="H48" s="9">
        <v>4</v>
      </c>
      <c r="I48">
        <v>1</v>
      </c>
      <c r="J48">
        <v>13</v>
      </c>
      <c r="K48">
        <v>0</v>
      </c>
      <c r="L48">
        <v>1</v>
      </c>
      <c r="M48" s="1" t="s">
        <v>19</v>
      </c>
      <c r="N48">
        <v>0</v>
      </c>
      <c r="O48">
        <v>0</v>
      </c>
      <c r="P48">
        <v>100</v>
      </c>
      <c r="Q48">
        <v>100</v>
      </c>
      <c r="R48" s="9">
        <v>0</v>
      </c>
      <c r="S48" s="9">
        <v>0</v>
      </c>
      <c r="T48" s="9">
        <v>0</v>
      </c>
      <c r="U48" s="9">
        <v>0</v>
      </c>
      <c r="V48" s="9">
        <v>1</v>
      </c>
      <c r="W48" s="9">
        <v>2.65</v>
      </c>
      <c r="X48" s="9">
        <v>2</v>
      </c>
      <c r="Y48" s="9">
        <v>5</v>
      </c>
      <c r="Z48" s="9">
        <v>7</v>
      </c>
      <c r="AA48" s="9">
        <v>258</v>
      </c>
      <c r="AB48" s="9">
        <v>475</v>
      </c>
      <c r="AC48" s="9">
        <v>5</v>
      </c>
      <c r="AD48" s="9">
        <v>1</v>
      </c>
    </row>
    <row r="49" spans="1:30" x14ac:dyDescent="0.3">
      <c r="A49" s="1"/>
      <c r="B49" s="1" t="s">
        <v>67</v>
      </c>
      <c r="C49" s="9">
        <v>242</v>
      </c>
      <c r="D49">
        <v>16</v>
      </c>
      <c r="E49">
        <v>0.2</v>
      </c>
      <c r="F49" s="9">
        <v>10</v>
      </c>
      <c r="G49" s="9">
        <v>5</v>
      </c>
      <c r="H49" s="9">
        <v>4</v>
      </c>
      <c r="I49">
        <v>1</v>
      </c>
      <c r="J49">
        <v>18</v>
      </c>
      <c r="K49">
        <v>0</v>
      </c>
      <c r="L49">
        <v>1</v>
      </c>
      <c r="M49" s="1" t="s">
        <v>19</v>
      </c>
      <c r="N49">
        <v>0</v>
      </c>
      <c r="O49">
        <v>0</v>
      </c>
      <c r="P49">
        <v>100</v>
      </c>
      <c r="Q49">
        <v>100</v>
      </c>
      <c r="R49" s="9">
        <v>0</v>
      </c>
      <c r="S49" s="9">
        <v>0</v>
      </c>
      <c r="T49" s="9">
        <v>0</v>
      </c>
      <c r="U49" s="9">
        <v>0</v>
      </c>
      <c r="V49" s="9">
        <v>1</v>
      </c>
      <c r="W49" s="9">
        <v>2.65</v>
      </c>
      <c r="X49" s="9">
        <v>2</v>
      </c>
      <c r="Y49" s="9">
        <v>5</v>
      </c>
      <c r="Z49" s="9">
        <v>7</v>
      </c>
      <c r="AA49" s="9">
        <v>258</v>
      </c>
      <c r="AB49" s="9">
        <v>475</v>
      </c>
      <c r="AC49" s="9">
        <v>5</v>
      </c>
      <c r="AD49" s="9">
        <v>1</v>
      </c>
    </row>
    <row r="50" spans="1:30" x14ac:dyDescent="0.3">
      <c r="A50" s="1"/>
      <c r="B50" s="1" t="s">
        <v>68</v>
      </c>
      <c r="C50" s="9">
        <v>63</v>
      </c>
      <c r="D50">
        <v>16</v>
      </c>
      <c r="E50">
        <v>0.9</v>
      </c>
      <c r="F50" s="9">
        <v>10</v>
      </c>
      <c r="G50" s="9">
        <v>5</v>
      </c>
      <c r="H50" s="9">
        <v>4</v>
      </c>
      <c r="I50">
        <v>1</v>
      </c>
      <c r="J50">
        <v>18</v>
      </c>
      <c r="K50">
        <v>0</v>
      </c>
      <c r="L50">
        <v>1</v>
      </c>
      <c r="M50" s="1" t="s">
        <v>19</v>
      </c>
      <c r="N50">
        <v>0</v>
      </c>
      <c r="O50">
        <v>0</v>
      </c>
      <c r="P50">
        <v>100</v>
      </c>
      <c r="Q50">
        <v>100</v>
      </c>
      <c r="R50" s="9">
        <v>0</v>
      </c>
      <c r="S50" s="9">
        <v>0</v>
      </c>
      <c r="T50" s="9">
        <v>0</v>
      </c>
      <c r="U50" s="9">
        <v>0</v>
      </c>
      <c r="V50" s="9">
        <v>1</v>
      </c>
      <c r="W50" s="9">
        <v>2.65</v>
      </c>
      <c r="X50" s="9">
        <v>2</v>
      </c>
      <c r="Y50" s="9">
        <v>5</v>
      </c>
      <c r="Z50" s="9">
        <v>7</v>
      </c>
      <c r="AA50" s="9">
        <v>258</v>
      </c>
      <c r="AB50" s="9">
        <v>475</v>
      </c>
      <c r="AC50" s="9">
        <v>5</v>
      </c>
      <c r="AD50" s="9">
        <v>1</v>
      </c>
    </row>
    <row r="51" spans="1:30" x14ac:dyDescent="0.3">
      <c r="A51" s="1"/>
      <c r="B51" s="1" t="s">
        <v>69</v>
      </c>
      <c r="C51" s="9">
        <v>310</v>
      </c>
      <c r="D51">
        <v>16</v>
      </c>
      <c r="E51">
        <v>0.6</v>
      </c>
      <c r="F51" s="9">
        <v>10</v>
      </c>
      <c r="G51" s="9">
        <v>5</v>
      </c>
      <c r="H51" s="9">
        <v>4</v>
      </c>
      <c r="I51">
        <v>1</v>
      </c>
      <c r="J51">
        <v>18</v>
      </c>
      <c r="K51">
        <v>0</v>
      </c>
      <c r="L51">
        <v>1</v>
      </c>
      <c r="M51" s="1" t="s">
        <v>19</v>
      </c>
      <c r="N51">
        <v>0</v>
      </c>
      <c r="O51">
        <v>0</v>
      </c>
      <c r="P51">
        <v>100</v>
      </c>
      <c r="Q51">
        <v>100</v>
      </c>
      <c r="R51" s="9">
        <v>0</v>
      </c>
      <c r="S51" s="9">
        <v>0</v>
      </c>
      <c r="T51" s="9">
        <v>0</v>
      </c>
      <c r="U51" s="9">
        <v>0</v>
      </c>
      <c r="V51" s="9">
        <v>1</v>
      </c>
      <c r="W51" s="9">
        <v>2.65</v>
      </c>
      <c r="X51" s="9">
        <v>2</v>
      </c>
      <c r="Y51" s="9">
        <v>5</v>
      </c>
      <c r="Z51" s="9">
        <v>7</v>
      </c>
      <c r="AA51" s="9">
        <v>258</v>
      </c>
      <c r="AB51" s="9">
        <v>475</v>
      </c>
      <c r="AC51" s="9">
        <v>5</v>
      </c>
      <c r="AD51" s="9">
        <v>1</v>
      </c>
    </row>
    <row r="52" spans="1:30" x14ac:dyDescent="0.3">
      <c r="A52" s="1"/>
      <c r="B52" s="1" t="s">
        <v>70</v>
      </c>
      <c r="C52" s="9">
        <v>183</v>
      </c>
      <c r="D52">
        <v>16</v>
      </c>
      <c r="E52">
        <v>0.6</v>
      </c>
      <c r="F52" s="9">
        <v>10</v>
      </c>
      <c r="G52" s="9">
        <v>5</v>
      </c>
      <c r="H52" s="9">
        <v>4</v>
      </c>
      <c r="I52">
        <v>1</v>
      </c>
      <c r="J52">
        <v>18</v>
      </c>
      <c r="K52">
        <v>0</v>
      </c>
      <c r="L52">
        <v>1</v>
      </c>
      <c r="M52" s="1" t="s">
        <v>19</v>
      </c>
      <c r="N52">
        <v>0</v>
      </c>
      <c r="O52">
        <v>0</v>
      </c>
      <c r="P52">
        <v>100</v>
      </c>
      <c r="Q52">
        <v>100</v>
      </c>
      <c r="R52" s="9">
        <v>0</v>
      </c>
      <c r="S52" s="9">
        <v>0</v>
      </c>
      <c r="T52" s="9">
        <v>0</v>
      </c>
      <c r="U52" s="9">
        <v>0</v>
      </c>
      <c r="V52" s="9">
        <v>1</v>
      </c>
      <c r="W52" s="9">
        <v>2.65</v>
      </c>
      <c r="X52" s="9">
        <v>2</v>
      </c>
      <c r="Y52" s="9">
        <v>5</v>
      </c>
      <c r="Z52" s="9">
        <v>7</v>
      </c>
      <c r="AA52" s="9">
        <v>258</v>
      </c>
      <c r="AB52" s="9">
        <v>475</v>
      </c>
      <c r="AC52" s="9">
        <v>5</v>
      </c>
      <c r="AD52" s="9">
        <v>1</v>
      </c>
    </row>
    <row r="53" spans="1:30" x14ac:dyDescent="0.3">
      <c r="A53" s="1"/>
      <c r="B53" s="1" t="s">
        <v>71</v>
      </c>
      <c r="C53" s="9">
        <v>181</v>
      </c>
      <c r="D53">
        <v>16</v>
      </c>
      <c r="E53">
        <v>0.5</v>
      </c>
      <c r="F53" s="9">
        <v>10</v>
      </c>
      <c r="G53" s="9">
        <v>5</v>
      </c>
      <c r="H53" s="9">
        <v>4</v>
      </c>
      <c r="I53">
        <v>1</v>
      </c>
      <c r="J53">
        <v>18</v>
      </c>
      <c r="K53">
        <v>0</v>
      </c>
      <c r="L53">
        <v>1</v>
      </c>
      <c r="M53" s="1" t="s">
        <v>19</v>
      </c>
      <c r="N53">
        <v>0</v>
      </c>
      <c r="O53">
        <v>0</v>
      </c>
      <c r="P53">
        <v>100</v>
      </c>
      <c r="Q53">
        <v>100</v>
      </c>
      <c r="R53" s="9">
        <v>0</v>
      </c>
      <c r="S53" s="9">
        <v>0</v>
      </c>
      <c r="T53" s="9">
        <v>0</v>
      </c>
      <c r="U53" s="9">
        <v>0</v>
      </c>
      <c r="V53" s="9">
        <v>1</v>
      </c>
      <c r="W53" s="9">
        <v>2.65</v>
      </c>
      <c r="X53" s="9">
        <v>2</v>
      </c>
      <c r="Y53" s="9">
        <v>5</v>
      </c>
      <c r="Z53" s="9">
        <v>7</v>
      </c>
      <c r="AA53" s="9">
        <v>258</v>
      </c>
      <c r="AB53" s="9">
        <v>475</v>
      </c>
      <c r="AC53" s="9">
        <v>5</v>
      </c>
      <c r="AD53" s="9">
        <v>1</v>
      </c>
    </row>
    <row r="54" spans="1:30" x14ac:dyDescent="0.3">
      <c r="A54" s="1"/>
      <c r="B54" s="1" t="s">
        <v>72</v>
      </c>
      <c r="C54" s="9">
        <v>241</v>
      </c>
      <c r="D54">
        <v>3</v>
      </c>
      <c r="E54">
        <v>0.2</v>
      </c>
      <c r="F54" s="9">
        <v>10</v>
      </c>
      <c r="G54" s="9">
        <v>5</v>
      </c>
      <c r="H54" s="9">
        <v>4</v>
      </c>
      <c r="I54">
        <v>1</v>
      </c>
      <c r="J54">
        <v>1</v>
      </c>
      <c r="K54">
        <v>0</v>
      </c>
      <c r="L54">
        <v>1</v>
      </c>
      <c r="M54" s="1" t="s">
        <v>19</v>
      </c>
      <c r="N54">
        <v>0</v>
      </c>
      <c r="O54">
        <v>0</v>
      </c>
      <c r="P54">
        <v>100</v>
      </c>
      <c r="Q54">
        <v>100</v>
      </c>
      <c r="R54" s="9">
        <v>0</v>
      </c>
      <c r="S54" s="9">
        <v>0</v>
      </c>
      <c r="T54" s="9">
        <v>0</v>
      </c>
      <c r="U54" s="9">
        <v>0</v>
      </c>
      <c r="V54" s="9">
        <v>1</v>
      </c>
      <c r="W54" s="9">
        <v>2.65</v>
      </c>
      <c r="X54" s="9">
        <v>2</v>
      </c>
      <c r="Y54" s="9">
        <v>5</v>
      </c>
      <c r="Z54" s="9">
        <v>7</v>
      </c>
      <c r="AA54" s="9">
        <v>258</v>
      </c>
      <c r="AB54" s="9">
        <v>475</v>
      </c>
      <c r="AC54" s="9">
        <v>5</v>
      </c>
      <c r="AD54" s="9">
        <v>1</v>
      </c>
    </row>
    <row r="55" spans="1:30" x14ac:dyDescent="0.3">
      <c r="A55" s="1"/>
      <c r="B55" s="1" t="s">
        <v>73</v>
      </c>
      <c r="C55" s="9">
        <v>9</v>
      </c>
      <c r="D55">
        <v>3</v>
      </c>
      <c r="E55">
        <v>0.7</v>
      </c>
      <c r="F55" s="9">
        <v>10</v>
      </c>
      <c r="G55" s="9">
        <v>5</v>
      </c>
      <c r="H55" s="9">
        <v>4</v>
      </c>
      <c r="I55">
        <v>1</v>
      </c>
      <c r="J55">
        <v>1</v>
      </c>
      <c r="K55">
        <v>0</v>
      </c>
      <c r="L55">
        <v>1</v>
      </c>
      <c r="M55" s="1" t="s">
        <v>19</v>
      </c>
      <c r="N55">
        <v>0</v>
      </c>
      <c r="O55">
        <v>0</v>
      </c>
      <c r="P55">
        <v>100</v>
      </c>
      <c r="Q55">
        <v>100</v>
      </c>
      <c r="R55" s="9">
        <v>0</v>
      </c>
      <c r="S55" s="9">
        <v>0</v>
      </c>
      <c r="T55" s="9">
        <v>0</v>
      </c>
      <c r="U55" s="9">
        <v>0</v>
      </c>
      <c r="V55" s="9">
        <v>1</v>
      </c>
      <c r="W55" s="9">
        <v>2.65</v>
      </c>
      <c r="X55" s="9">
        <v>2</v>
      </c>
      <c r="Y55" s="9">
        <v>5</v>
      </c>
      <c r="Z55" s="9">
        <v>7</v>
      </c>
      <c r="AA55" s="9">
        <v>258</v>
      </c>
      <c r="AB55" s="9">
        <v>475</v>
      </c>
      <c r="AC55" s="9">
        <v>5</v>
      </c>
      <c r="AD55" s="9">
        <v>1</v>
      </c>
    </row>
    <row r="56" spans="1:30" x14ac:dyDescent="0.3">
      <c r="A56" s="1"/>
      <c r="B56" s="1" t="s">
        <v>74</v>
      </c>
      <c r="C56" s="9">
        <v>75</v>
      </c>
      <c r="D56">
        <v>3</v>
      </c>
      <c r="E56">
        <v>0.7</v>
      </c>
      <c r="F56" s="9">
        <v>10</v>
      </c>
      <c r="G56" s="9">
        <v>5</v>
      </c>
      <c r="H56" s="9">
        <v>4</v>
      </c>
      <c r="I56">
        <v>1</v>
      </c>
      <c r="J56">
        <v>1</v>
      </c>
      <c r="K56">
        <v>0</v>
      </c>
      <c r="L56">
        <v>1</v>
      </c>
      <c r="M56" s="1" t="s">
        <v>19</v>
      </c>
      <c r="N56">
        <v>0</v>
      </c>
      <c r="O56">
        <v>0</v>
      </c>
      <c r="P56">
        <v>100</v>
      </c>
      <c r="Q56">
        <v>100</v>
      </c>
      <c r="R56" s="9">
        <v>0</v>
      </c>
      <c r="S56" s="9">
        <v>0</v>
      </c>
      <c r="T56" s="9">
        <v>0</v>
      </c>
      <c r="U56" s="9">
        <v>0</v>
      </c>
      <c r="V56" s="9">
        <v>1</v>
      </c>
      <c r="W56" s="9">
        <v>2.65</v>
      </c>
      <c r="X56" s="9">
        <v>2</v>
      </c>
      <c r="Y56" s="9">
        <v>5</v>
      </c>
      <c r="Z56" s="9">
        <v>7</v>
      </c>
      <c r="AA56" s="9">
        <v>258</v>
      </c>
      <c r="AB56" s="9">
        <v>475</v>
      </c>
      <c r="AC56" s="9">
        <v>5</v>
      </c>
      <c r="AD56" s="9">
        <v>1</v>
      </c>
    </row>
    <row r="57" spans="1:30" x14ac:dyDescent="0.3">
      <c r="A57" s="1"/>
      <c r="B57" s="1" t="s">
        <v>75</v>
      </c>
      <c r="C57" s="9">
        <v>145</v>
      </c>
      <c r="D57">
        <v>3</v>
      </c>
      <c r="E57">
        <v>0.5</v>
      </c>
      <c r="F57" s="9">
        <v>10</v>
      </c>
      <c r="G57" s="9">
        <v>5</v>
      </c>
      <c r="H57" s="9">
        <v>4</v>
      </c>
      <c r="I57">
        <v>1</v>
      </c>
      <c r="J57">
        <v>1</v>
      </c>
      <c r="K57">
        <v>0</v>
      </c>
      <c r="L57">
        <v>1</v>
      </c>
      <c r="M57" s="1" t="s">
        <v>19</v>
      </c>
      <c r="N57">
        <v>0</v>
      </c>
      <c r="O57">
        <v>0</v>
      </c>
      <c r="P57">
        <v>100</v>
      </c>
      <c r="Q57">
        <v>100</v>
      </c>
      <c r="R57" s="9">
        <v>0</v>
      </c>
      <c r="S57" s="9">
        <v>0</v>
      </c>
      <c r="T57" s="9">
        <v>0</v>
      </c>
      <c r="U57" s="9">
        <v>0</v>
      </c>
      <c r="V57" s="9">
        <v>1</v>
      </c>
      <c r="W57" s="9">
        <v>2.65</v>
      </c>
      <c r="X57" s="9">
        <v>2</v>
      </c>
      <c r="Y57" s="9">
        <v>5</v>
      </c>
      <c r="Z57" s="9">
        <v>7</v>
      </c>
      <c r="AA57" s="9">
        <v>258</v>
      </c>
      <c r="AB57" s="9">
        <v>475</v>
      </c>
      <c r="AC57" s="9">
        <v>5</v>
      </c>
      <c r="AD57" s="9">
        <v>1</v>
      </c>
    </row>
    <row r="58" spans="1:30" x14ac:dyDescent="0.3">
      <c r="A58" s="1"/>
      <c r="B58" s="1" t="s">
        <v>76</v>
      </c>
      <c r="C58" s="9">
        <v>786</v>
      </c>
      <c r="D58">
        <v>3</v>
      </c>
      <c r="E58">
        <v>0.7</v>
      </c>
      <c r="F58" s="9">
        <v>10</v>
      </c>
      <c r="G58" s="9">
        <v>5</v>
      </c>
      <c r="H58" s="9">
        <v>4</v>
      </c>
      <c r="I58">
        <v>1</v>
      </c>
      <c r="J58">
        <v>1</v>
      </c>
      <c r="K58">
        <v>0</v>
      </c>
      <c r="L58">
        <v>1</v>
      </c>
      <c r="M58" s="1" t="s">
        <v>19</v>
      </c>
      <c r="N58">
        <v>0</v>
      </c>
      <c r="O58">
        <v>0</v>
      </c>
      <c r="P58">
        <v>100</v>
      </c>
      <c r="Q58">
        <v>100</v>
      </c>
      <c r="R58" s="9">
        <v>0</v>
      </c>
      <c r="S58" s="9">
        <v>0</v>
      </c>
      <c r="T58" s="9">
        <v>0</v>
      </c>
      <c r="U58" s="9">
        <v>0</v>
      </c>
      <c r="V58" s="9">
        <v>1</v>
      </c>
      <c r="W58" s="9">
        <v>2.65</v>
      </c>
      <c r="X58" s="9">
        <v>2</v>
      </c>
      <c r="Y58" s="9">
        <v>5</v>
      </c>
      <c r="Z58" s="9">
        <v>7</v>
      </c>
      <c r="AA58" s="9">
        <v>258</v>
      </c>
      <c r="AB58" s="9">
        <v>475</v>
      </c>
      <c r="AC58" s="9">
        <v>5</v>
      </c>
      <c r="AD58" s="9">
        <v>1</v>
      </c>
    </row>
    <row r="59" spans="1:30" x14ac:dyDescent="0.3">
      <c r="A59" s="1"/>
      <c r="B59" s="1" t="s">
        <v>77</v>
      </c>
      <c r="C59" s="9">
        <v>198</v>
      </c>
      <c r="D59">
        <v>3</v>
      </c>
      <c r="E59">
        <v>0</v>
      </c>
      <c r="F59" s="9">
        <v>10</v>
      </c>
      <c r="G59" s="9">
        <v>5</v>
      </c>
      <c r="H59" s="9">
        <v>4</v>
      </c>
      <c r="I59">
        <v>1</v>
      </c>
      <c r="J59">
        <v>2</v>
      </c>
      <c r="K59">
        <v>0</v>
      </c>
      <c r="L59">
        <v>1</v>
      </c>
      <c r="M59" s="1" t="s">
        <v>19</v>
      </c>
      <c r="N59">
        <v>0</v>
      </c>
      <c r="O59">
        <v>0</v>
      </c>
      <c r="P59">
        <v>100</v>
      </c>
      <c r="Q59">
        <v>100</v>
      </c>
      <c r="R59" s="9">
        <v>0</v>
      </c>
      <c r="S59" s="9">
        <v>0</v>
      </c>
      <c r="T59" s="9">
        <v>0</v>
      </c>
      <c r="U59" s="9">
        <v>0</v>
      </c>
      <c r="V59" s="9">
        <v>1</v>
      </c>
      <c r="W59" s="9">
        <v>2.65</v>
      </c>
      <c r="X59" s="9">
        <v>2</v>
      </c>
      <c r="Y59" s="9">
        <v>5</v>
      </c>
      <c r="Z59" s="9">
        <v>7</v>
      </c>
      <c r="AA59" s="9">
        <v>258</v>
      </c>
      <c r="AB59" s="9">
        <v>475</v>
      </c>
      <c r="AC59" s="9">
        <v>5</v>
      </c>
      <c r="AD59" s="9">
        <v>1</v>
      </c>
    </row>
    <row r="60" spans="1:30" x14ac:dyDescent="0.3">
      <c r="A60" s="1"/>
      <c r="B60" s="1" t="s">
        <v>78</v>
      </c>
      <c r="C60" s="9">
        <v>1402</v>
      </c>
      <c r="D60">
        <v>2</v>
      </c>
      <c r="E60">
        <v>0.25</v>
      </c>
      <c r="F60" s="9">
        <v>10</v>
      </c>
      <c r="G60" s="9">
        <v>5</v>
      </c>
      <c r="H60" s="9">
        <v>4</v>
      </c>
      <c r="I60">
        <v>1</v>
      </c>
      <c r="J60">
        <v>1</v>
      </c>
      <c r="K60">
        <v>0</v>
      </c>
      <c r="L60">
        <v>1</v>
      </c>
      <c r="M60" s="1" t="s">
        <v>19</v>
      </c>
      <c r="N60">
        <v>0</v>
      </c>
      <c r="O60">
        <v>0</v>
      </c>
      <c r="P60">
        <v>100</v>
      </c>
      <c r="Q60">
        <v>100</v>
      </c>
      <c r="R60" s="9">
        <v>0</v>
      </c>
      <c r="S60" s="9">
        <v>0</v>
      </c>
      <c r="T60" s="9">
        <v>0</v>
      </c>
      <c r="U60" s="9">
        <v>0</v>
      </c>
      <c r="V60" s="9">
        <v>1</v>
      </c>
      <c r="W60" s="9">
        <v>2.65</v>
      </c>
      <c r="X60" s="9">
        <v>2</v>
      </c>
      <c r="Y60" s="9">
        <v>5</v>
      </c>
      <c r="Z60" s="9">
        <v>7</v>
      </c>
      <c r="AA60" s="9">
        <v>258</v>
      </c>
      <c r="AB60" s="9">
        <v>475</v>
      </c>
      <c r="AC60" s="9">
        <v>5</v>
      </c>
      <c r="AD60" s="9">
        <v>1</v>
      </c>
    </row>
    <row r="61" spans="1:30" x14ac:dyDescent="0.3">
      <c r="A61" s="1"/>
      <c r="B61" s="1" t="s">
        <v>79</v>
      </c>
      <c r="C61" s="9">
        <v>1102</v>
      </c>
      <c r="D61">
        <v>2</v>
      </c>
      <c r="E61">
        <v>0.75</v>
      </c>
      <c r="F61" s="9">
        <v>10</v>
      </c>
      <c r="G61" s="9">
        <v>5</v>
      </c>
      <c r="H61" s="9">
        <v>4</v>
      </c>
      <c r="I61">
        <v>1</v>
      </c>
      <c r="J61">
        <v>1</v>
      </c>
      <c r="K61">
        <v>0</v>
      </c>
      <c r="L61">
        <v>1</v>
      </c>
      <c r="M61" s="1" t="s">
        <v>19</v>
      </c>
      <c r="N61">
        <v>0</v>
      </c>
      <c r="O61">
        <v>0</v>
      </c>
      <c r="P61">
        <v>100</v>
      </c>
      <c r="Q61">
        <v>100</v>
      </c>
      <c r="R61" s="9">
        <v>0</v>
      </c>
      <c r="S61" s="9">
        <v>0</v>
      </c>
      <c r="T61" s="9">
        <v>0</v>
      </c>
      <c r="U61" s="9">
        <v>0</v>
      </c>
      <c r="V61" s="9">
        <v>1</v>
      </c>
      <c r="W61" s="9">
        <v>2.65</v>
      </c>
      <c r="X61" s="9">
        <v>2</v>
      </c>
      <c r="Y61" s="9">
        <v>5</v>
      </c>
      <c r="Z61" s="9">
        <v>7</v>
      </c>
      <c r="AA61" s="9">
        <v>258</v>
      </c>
      <c r="AB61" s="9">
        <v>475</v>
      </c>
      <c r="AC61" s="9">
        <v>5</v>
      </c>
      <c r="AD61" s="9">
        <v>1</v>
      </c>
    </row>
    <row r="62" spans="1:30" x14ac:dyDescent="0.3">
      <c r="A62" s="1"/>
      <c r="B62" s="1" t="s">
        <v>80</v>
      </c>
      <c r="C62" s="9">
        <v>98</v>
      </c>
      <c r="D62">
        <v>2</v>
      </c>
      <c r="E62">
        <v>0.9</v>
      </c>
      <c r="F62" s="9">
        <v>10</v>
      </c>
      <c r="G62" s="9">
        <v>5</v>
      </c>
      <c r="H62" s="9">
        <v>4</v>
      </c>
      <c r="I62">
        <v>1</v>
      </c>
      <c r="J62">
        <v>1</v>
      </c>
      <c r="K62">
        <v>0</v>
      </c>
      <c r="L62">
        <v>1</v>
      </c>
      <c r="M62" s="1" t="s">
        <v>19</v>
      </c>
      <c r="N62">
        <v>0</v>
      </c>
      <c r="O62">
        <v>0</v>
      </c>
      <c r="P62">
        <v>100</v>
      </c>
      <c r="Q62">
        <v>100</v>
      </c>
      <c r="R62" s="9">
        <v>0</v>
      </c>
      <c r="S62" s="9">
        <v>0</v>
      </c>
      <c r="T62" s="9">
        <v>0</v>
      </c>
      <c r="U62" s="9">
        <v>0</v>
      </c>
      <c r="V62" s="9">
        <v>1</v>
      </c>
      <c r="W62" s="9">
        <v>2.65</v>
      </c>
      <c r="X62" s="9">
        <v>2</v>
      </c>
      <c r="Y62" s="9">
        <v>5</v>
      </c>
      <c r="Z62" s="9">
        <v>7</v>
      </c>
      <c r="AA62" s="9">
        <v>258</v>
      </c>
      <c r="AB62" s="9">
        <v>475</v>
      </c>
      <c r="AC62" s="9">
        <v>5</v>
      </c>
      <c r="AD62" s="9">
        <v>1</v>
      </c>
    </row>
    <row r="63" spans="1:30" x14ac:dyDescent="0.3">
      <c r="A63" s="1"/>
      <c r="B63" s="1" t="s">
        <v>81</v>
      </c>
      <c r="C63" s="9">
        <v>519</v>
      </c>
      <c r="D63">
        <v>2</v>
      </c>
      <c r="E63">
        <v>0.75</v>
      </c>
      <c r="F63" s="9">
        <v>10</v>
      </c>
      <c r="G63" s="9">
        <v>5</v>
      </c>
      <c r="H63" s="9">
        <v>4</v>
      </c>
      <c r="I63">
        <v>1</v>
      </c>
      <c r="J63">
        <v>1</v>
      </c>
      <c r="K63">
        <v>0</v>
      </c>
      <c r="L63">
        <v>1</v>
      </c>
      <c r="M63" s="1" t="s">
        <v>19</v>
      </c>
      <c r="N63">
        <v>0</v>
      </c>
      <c r="O63">
        <v>0</v>
      </c>
      <c r="P63">
        <v>100</v>
      </c>
      <c r="Q63">
        <v>100</v>
      </c>
      <c r="R63" s="9">
        <v>0</v>
      </c>
      <c r="S63" s="9">
        <v>0</v>
      </c>
      <c r="T63" s="9">
        <v>0</v>
      </c>
      <c r="U63" s="9">
        <v>0</v>
      </c>
      <c r="V63" s="9">
        <v>1</v>
      </c>
      <c r="W63" s="9">
        <v>2.65</v>
      </c>
      <c r="X63" s="9">
        <v>2</v>
      </c>
      <c r="Y63" s="9">
        <v>5</v>
      </c>
      <c r="Z63" s="9">
        <v>7</v>
      </c>
      <c r="AA63" s="9">
        <v>258</v>
      </c>
      <c r="AB63" s="9">
        <v>475</v>
      </c>
      <c r="AC63" s="9">
        <v>5</v>
      </c>
      <c r="AD63" s="9">
        <v>1</v>
      </c>
    </row>
    <row r="64" spans="1:30" x14ac:dyDescent="0.3">
      <c r="A64" s="1"/>
      <c r="B64" s="1" t="s">
        <v>82</v>
      </c>
      <c r="C64" s="9">
        <v>1102</v>
      </c>
      <c r="D64">
        <v>2</v>
      </c>
      <c r="E64">
        <v>0.9</v>
      </c>
      <c r="F64" s="9">
        <v>10</v>
      </c>
      <c r="G64" s="9">
        <v>5</v>
      </c>
      <c r="H64" s="9">
        <v>4</v>
      </c>
      <c r="I64">
        <v>1</v>
      </c>
      <c r="J64">
        <v>1</v>
      </c>
      <c r="K64">
        <v>0</v>
      </c>
      <c r="L64">
        <v>1</v>
      </c>
      <c r="M64" s="1" t="s">
        <v>19</v>
      </c>
      <c r="N64">
        <v>0</v>
      </c>
      <c r="O64">
        <v>0</v>
      </c>
      <c r="P64">
        <v>100</v>
      </c>
      <c r="Q64">
        <v>100</v>
      </c>
      <c r="R64" s="9">
        <v>0</v>
      </c>
      <c r="S64" s="9">
        <v>0</v>
      </c>
      <c r="T64" s="9">
        <v>0</v>
      </c>
      <c r="U64" s="9">
        <v>0</v>
      </c>
      <c r="V64" s="9">
        <v>1</v>
      </c>
      <c r="W64" s="9">
        <v>2.65</v>
      </c>
      <c r="X64" s="9">
        <v>2</v>
      </c>
      <c r="Y64" s="9">
        <v>5</v>
      </c>
      <c r="Z64" s="9">
        <v>7</v>
      </c>
      <c r="AA64" s="9">
        <v>258</v>
      </c>
      <c r="AB64" s="9">
        <v>475</v>
      </c>
      <c r="AC64" s="9">
        <v>5</v>
      </c>
      <c r="AD64" s="9">
        <v>1</v>
      </c>
    </row>
    <row r="65" spans="1:30" x14ac:dyDescent="0.3">
      <c r="A65" s="1"/>
      <c r="B65" s="1" t="s">
        <v>83</v>
      </c>
      <c r="C65" s="9">
        <v>198</v>
      </c>
      <c r="D65">
        <v>2</v>
      </c>
      <c r="E65">
        <v>0</v>
      </c>
      <c r="F65" s="9">
        <v>10</v>
      </c>
      <c r="G65" s="9">
        <v>5</v>
      </c>
      <c r="H65" s="9">
        <v>4</v>
      </c>
      <c r="I65">
        <v>1</v>
      </c>
      <c r="J65">
        <v>2</v>
      </c>
      <c r="K65">
        <v>0</v>
      </c>
      <c r="L65">
        <v>1</v>
      </c>
      <c r="M65" s="1" t="s">
        <v>19</v>
      </c>
      <c r="N65">
        <v>0</v>
      </c>
      <c r="O65">
        <v>0</v>
      </c>
      <c r="P65">
        <v>100</v>
      </c>
      <c r="Q65">
        <v>100</v>
      </c>
      <c r="R65" s="9">
        <v>0</v>
      </c>
      <c r="S65" s="9">
        <v>0</v>
      </c>
      <c r="T65" s="9">
        <v>0</v>
      </c>
      <c r="U65" s="9">
        <v>0</v>
      </c>
      <c r="V65" s="9">
        <v>1</v>
      </c>
      <c r="W65" s="9">
        <v>2.65</v>
      </c>
      <c r="X65" s="9">
        <v>2</v>
      </c>
      <c r="Y65" s="9">
        <v>5</v>
      </c>
      <c r="Z65" s="9">
        <v>7</v>
      </c>
      <c r="AA65" s="9">
        <v>258</v>
      </c>
      <c r="AB65" s="9">
        <v>475</v>
      </c>
      <c r="AC65" s="9">
        <v>5</v>
      </c>
      <c r="AD65" s="9">
        <v>1</v>
      </c>
    </row>
    <row r="66" spans="1:30" x14ac:dyDescent="0.3">
      <c r="A66" s="1"/>
      <c r="B66" s="1" t="s">
        <v>84</v>
      </c>
      <c r="C66" s="9">
        <v>528</v>
      </c>
      <c r="D66">
        <v>1</v>
      </c>
      <c r="E66">
        <v>0.25</v>
      </c>
      <c r="F66" s="9">
        <v>10</v>
      </c>
      <c r="G66" s="9">
        <v>5</v>
      </c>
      <c r="H66" s="9">
        <v>4</v>
      </c>
      <c r="I66">
        <v>1</v>
      </c>
      <c r="J66">
        <v>1</v>
      </c>
      <c r="K66">
        <v>0</v>
      </c>
      <c r="L66">
        <v>1</v>
      </c>
      <c r="M66" s="1" t="s">
        <v>19</v>
      </c>
      <c r="N66">
        <v>0</v>
      </c>
      <c r="O66">
        <v>0</v>
      </c>
      <c r="P66">
        <v>100</v>
      </c>
      <c r="Q66">
        <v>100</v>
      </c>
      <c r="R66" s="9">
        <v>0</v>
      </c>
      <c r="S66" s="9">
        <v>0</v>
      </c>
      <c r="T66" s="9">
        <v>0</v>
      </c>
      <c r="U66" s="9">
        <v>0</v>
      </c>
      <c r="V66" s="9">
        <v>1</v>
      </c>
      <c r="W66" s="9">
        <v>2.65</v>
      </c>
      <c r="X66" s="9">
        <v>2</v>
      </c>
      <c r="Y66" s="9">
        <v>5</v>
      </c>
      <c r="Z66" s="9">
        <v>7</v>
      </c>
      <c r="AA66" s="9">
        <v>258</v>
      </c>
      <c r="AB66" s="9">
        <v>475</v>
      </c>
      <c r="AC66" s="9">
        <v>5</v>
      </c>
      <c r="AD66" s="9">
        <v>1</v>
      </c>
    </row>
    <row r="67" spans="1:30" x14ac:dyDescent="0.3">
      <c r="A67" s="1"/>
      <c r="B67" s="1" t="s">
        <v>85</v>
      </c>
      <c r="C67" s="9">
        <v>1268</v>
      </c>
      <c r="D67">
        <v>1</v>
      </c>
      <c r="E67">
        <v>0.7</v>
      </c>
      <c r="F67" s="9">
        <v>10</v>
      </c>
      <c r="G67" s="9">
        <v>5</v>
      </c>
      <c r="H67" s="9">
        <v>4</v>
      </c>
      <c r="I67">
        <v>1</v>
      </c>
      <c r="J67">
        <v>1</v>
      </c>
      <c r="K67">
        <v>0</v>
      </c>
      <c r="L67">
        <v>1</v>
      </c>
      <c r="M67" s="1" t="s">
        <v>19</v>
      </c>
      <c r="N67">
        <v>0</v>
      </c>
      <c r="O67">
        <v>0</v>
      </c>
      <c r="P67">
        <v>100</v>
      </c>
      <c r="Q67">
        <v>100</v>
      </c>
      <c r="R67" s="9">
        <v>0</v>
      </c>
      <c r="S67" s="9">
        <v>0</v>
      </c>
      <c r="T67" s="9">
        <v>0</v>
      </c>
      <c r="U67" s="9">
        <v>0</v>
      </c>
      <c r="V67" s="9">
        <v>1</v>
      </c>
      <c r="W67" s="9">
        <v>2.65</v>
      </c>
      <c r="X67" s="9">
        <v>2</v>
      </c>
      <c r="Y67" s="9">
        <v>5</v>
      </c>
      <c r="Z67" s="9">
        <v>7</v>
      </c>
      <c r="AA67" s="9">
        <v>258</v>
      </c>
      <c r="AB67" s="9">
        <v>475</v>
      </c>
      <c r="AC67" s="9">
        <v>5</v>
      </c>
      <c r="AD67" s="9">
        <v>1</v>
      </c>
    </row>
    <row r="68" spans="1:30" x14ac:dyDescent="0.3">
      <c r="A68" s="1"/>
      <c r="B68" s="1" t="s">
        <v>86</v>
      </c>
      <c r="C68" s="9">
        <v>583</v>
      </c>
      <c r="D68">
        <v>1</v>
      </c>
      <c r="E68">
        <v>0.7</v>
      </c>
      <c r="F68" s="9">
        <v>10</v>
      </c>
      <c r="G68" s="9">
        <v>5</v>
      </c>
      <c r="H68" s="9">
        <v>4</v>
      </c>
      <c r="I68">
        <v>1</v>
      </c>
      <c r="J68">
        <v>1</v>
      </c>
      <c r="K68">
        <v>0</v>
      </c>
      <c r="L68">
        <v>1</v>
      </c>
      <c r="M68" s="1" t="s">
        <v>19</v>
      </c>
      <c r="N68">
        <v>0</v>
      </c>
      <c r="O68">
        <v>0</v>
      </c>
      <c r="P68">
        <v>100</v>
      </c>
      <c r="Q68">
        <v>100</v>
      </c>
      <c r="R68" s="9">
        <v>0</v>
      </c>
      <c r="S68" s="9">
        <v>0</v>
      </c>
      <c r="T68" s="9">
        <v>0</v>
      </c>
      <c r="U68" s="9">
        <v>0</v>
      </c>
      <c r="V68" s="9">
        <v>1</v>
      </c>
      <c r="W68" s="9">
        <v>2.65</v>
      </c>
      <c r="X68" s="9">
        <v>2</v>
      </c>
      <c r="Y68" s="9">
        <v>5</v>
      </c>
      <c r="Z68" s="9">
        <v>7</v>
      </c>
      <c r="AA68" s="9">
        <v>258</v>
      </c>
      <c r="AB68" s="9">
        <v>475</v>
      </c>
      <c r="AC68" s="9">
        <v>5</v>
      </c>
      <c r="AD68" s="9">
        <v>1</v>
      </c>
    </row>
    <row r="69" spans="1:30" x14ac:dyDescent="0.3">
      <c r="A69" s="1"/>
      <c r="B69" s="1" t="s">
        <v>87</v>
      </c>
      <c r="C69" s="9">
        <v>519</v>
      </c>
      <c r="D69">
        <v>1</v>
      </c>
      <c r="E69">
        <v>0.9</v>
      </c>
      <c r="F69" s="9">
        <v>10</v>
      </c>
      <c r="G69" s="9">
        <v>5</v>
      </c>
      <c r="H69" s="9">
        <v>4</v>
      </c>
      <c r="I69">
        <v>1</v>
      </c>
      <c r="J69">
        <v>1</v>
      </c>
      <c r="K69">
        <v>0</v>
      </c>
      <c r="L69">
        <v>1</v>
      </c>
      <c r="M69" s="1" t="s">
        <v>19</v>
      </c>
      <c r="N69">
        <v>0</v>
      </c>
      <c r="O69">
        <v>0</v>
      </c>
      <c r="P69">
        <v>100</v>
      </c>
      <c r="Q69">
        <v>100</v>
      </c>
      <c r="R69" s="9">
        <v>0</v>
      </c>
      <c r="S69" s="9">
        <v>0</v>
      </c>
      <c r="T69" s="9">
        <v>0</v>
      </c>
      <c r="U69" s="9">
        <v>0</v>
      </c>
      <c r="V69" s="9">
        <v>1</v>
      </c>
      <c r="W69" s="9">
        <v>2.65</v>
      </c>
      <c r="X69" s="9">
        <v>2</v>
      </c>
      <c r="Y69" s="9">
        <v>5</v>
      </c>
      <c r="Z69" s="9">
        <v>7</v>
      </c>
      <c r="AA69" s="9">
        <v>258</v>
      </c>
      <c r="AB69" s="9">
        <v>475</v>
      </c>
      <c r="AC69" s="9">
        <v>5</v>
      </c>
      <c r="AD69" s="9">
        <v>1</v>
      </c>
    </row>
    <row r="70" spans="1:30" x14ac:dyDescent="0.3">
      <c r="A70" s="1"/>
      <c r="B70" s="1" t="s">
        <v>88</v>
      </c>
      <c r="C70" s="9">
        <v>336</v>
      </c>
      <c r="D70">
        <v>1</v>
      </c>
      <c r="E70">
        <v>0.5</v>
      </c>
      <c r="F70" s="9">
        <v>10</v>
      </c>
      <c r="G70" s="9">
        <v>5</v>
      </c>
      <c r="H70" s="9">
        <v>4</v>
      </c>
      <c r="I70">
        <v>1</v>
      </c>
      <c r="J70">
        <v>1</v>
      </c>
      <c r="K70">
        <v>0</v>
      </c>
      <c r="L70">
        <v>1</v>
      </c>
      <c r="M70" s="1" t="s">
        <v>19</v>
      </c>
      <c r="N70">
        <v>0</v>
      </c>
      <c r="O70">
        <v>0</v>
      </c>
      <c r="P70">
        <v>100</v>
      </c>
      <c r="Q70">
        <v>100</v>
      </c>
      <c r="R70" s="9">
        <v>0</v>
      </c>
      <c r="S70" s="9">
        <v>0</v>
      </c>
      <c r="T70" s="9">
        <v>0</v>
      </c>
      <c r="U70" s="9">
        <v>0</v>
      </c>
      <c r="V70" s="9">
        <v>1</v>
      </c>
      <c r="W70" s="9">
        <v>2.65</v>
      </c>
      <c r="X70" s="9">
        <v>2</v>
      </c>
      <c r="Y70" s="9">
        <v>5</v>
      </c>
      <c r="Z70" s="9">
        <v>7</v>
      </c>
      <c r="AA70" s="9">
        <v>258</v>
      </c>
      <c r="AB70" s="9">
        <v>475</v>
      </c>
      <c r="AC70" s="9">
        <v>5</v>
      </c>
      <c r="AD70" s="9">
        <v>1</v>
      </c>
    </row>
    <row r="71" spans="1:30" x14ac:dyDescent="0.3">
      <c r="A71" s="1"/>
      <c r="B71" s="1" t="s">
        <v>89</v>
      </c>
      <c r="C71" s="9">
        <v>527</v>
      </c>
      <c r="D71">
        <v>1</v>
      </c>
      <c r="E71">
        <v>0</v>
      </c>
      <c r="F71" s="9">
        <v>10</v>
      </c>
      <c r="G71" s="9">
        <v>5</v>
      </c>
      <c r="H71" s="9">
        <v>4</v>
      </c>
      <c r="I71">
        <v>1</v>
      </c>
      <c r="J71">
        <v>2</v>
      </c>
      <c r="K71">
        <v>0</v>
      </c>
      <c r="L71">
        <v>1</v>
      </c>
      <c r="M71" s="1" t="s">
        <v>19</v>
      </c>
      <c r="N71">
        <v>0</v>
      </c>
      <c r="O71">
        <v>0</v>
      </c>
      <c r="P71">
        <v>100</v>
      </c>
      <c r="Q71">
        <v>100</v>
      </c>
      <c r="R71" s="9">
        <v>0</v>
      </c>
      <c r="S71" s="9">
        <v>0</v>
      </c>
      <c r="T71" s="9">
        <v>0</v>
      </c>
      <c r="U71" s="9">
        <v>0</v>
      </c>
      <c r="V71" s="9">
        <v>1</v>
      </c>
      <c r="W71" s="9">
        <v>2.65</v>
      </c>
      <c r="X71" s="9">
        <v>2</v>
      </c>
      <c r="Y71" s="9">
        <v>5</v>
      </c>
      <c r="Z71" s="9">
        <v>7</v>
      </c>
      <c r="AA71" s="9">
        <v>258</v>
      </c>
      <c r="AB71" s="9">
        <v>475</v>
      </c>
      <c r="AC71" s="9">
        <v>5</v>
      </c>
      <c r="AD71" s="9">
        <v>1</v>
      </c>
    </row>
    <row r="72" spans="1:30" x14ac:dyDescent="0.3">
      <c r="A72" s="1"/>
      <c r="B72" s="1" t="s">
        <v>90</v>
      </c>
      <c r="C72" s="9">
        <v>216</v>
      </c>
      <c r="D72">
        <v>4</v>
      </c>
      <c r="E72">
        <v>0.25</v>
      </c>
      <c r="F72" s="9">
        <v>10</v>
      </c>
      <c r="G72" s="9">
        <v>5</v>
      </c>
      <c r="H72" s="9">
        <v>4</v>
      </c>
      <c r="I72">
        <v>1</v>
      </c>
      <c r="J72">
        <v>20</v>
      </c>
      <c r="K72">
        <v>0</v>
      </c>
      <c r="L72">
        <v>1</v>
      </c>
      <c r="M72" s="1" t="s">
        <v>19</v>
      </c>
      <c r="N72">
        <v>0</v>
      </c>
      <c r="O72">
        <v>0</v>
      </c>
      <c r="P72">
        <v>100</v>
      </c>
      <c r="Q72">
        <v>100</v>
      </c>
      <c r="R72" s="9">
        <v>0</v>
      </c>
      <c r="S72" s="9">
        <v>0</v>
      </c>
      <c r="T72" s="9">
        <v>0</v>
      </c>
      <c r="U72" s="9">
        <v>0</v>
      </c>
      <c r="V72" s="9">
        <v>1</v>
      </c>
      <c r="W72" s="9">
        <v>2.65</v>
      </c>
      <c r="X72" s="9">
        <v>2</v>
      </c>
      <c r="Y72" s="9">
        <v>5</v>
      </c>
      <c r="Z72" s="9">
        <v>7</v>
      </c>
      <c r="AA72" s="9">
        <v>258</v>
      </c>
      <c r="AB72" s="9">
        <v>475</v>
      </c>
      <c r="AC72" s="9">
        <v>5</v>
      </c>
      <c r="AD72" s="9">
        <v>1</v>
      </c>
    </row>
    <row r="73" spans="1:30" x14ac:dyDescent="0.3">
      <c r="A73" s="1"/>
      <c r="B73" s="1" t="s">
        <v>91</v>
      </c>
      <c r="C73" s="9">
        <v>64</v>
      </c>
      <c r="D73">
        <v>4</v>
      </c>
      <c r="E73">
        <v>0.8</v>
      </c>
      <c r="F73" s="9">
        <v>10</v>
      </c>
      <c r="G73" s="9">
        <v>5</v>
      </c>
      <c r="H73" s="9">
        <v>4</v>
      </c>
      <c r="I73">
        <v>1</v>
      </c>
      <c r="J73">
        <v>20</v>
      </c>
      <c r="K73">
        <v>0</v>
      </c>
      <c r="L73">
        <v>1</v>
      </c>
      <c r="M73" s="1" t="s">
        <v>19</v>
      </c>
      <c r="N73">
        <v>0</v>
      </c>
      <c r="O73">
        <v>0</v>
      </c>
      <c r="P73">
        <v>100</v>
      </c>
      <c r="Q73">
        <v>100</v>
      </c>
      <c r="R73" s="9">
        <v>0</v>
      </c>
      <c r="S73" s="9">
        <v>0</v>
      </c>
      <c r="T73" s="9">
        <v>0</v>
      </c>
      <c r="U73" s="9">
        <v>0</v>
      </c>
      <c r="V73" s="9">
        <v>1</v>
      </c>
      <c r="W73" s="9">
        <v>2.65</v>
      </c>
      <c r="X73" s="9">
        <v>2</v>
      </c>
      <c r="Y73" s="9">
        <v>5</v>
      </c>
      <c r="Z73" s="9">
        <v>7</v>
      </c>
      <c r="AA73" s="9">
        <v>258</v>
      </c>
      <c r="AB73" s="9">
        <v>475</v>
      </c>
      <c r="AC73" s="9">
        <v>5</v>
      </c>
      <c r="AD73" s="9">
        <v>1</v>
      </c>
    </row>
    <row r="74" spans="1:30" x14ac:dyDescent="0.3">
      <c r="A74" s="1"/>
      <c r="B74" s="1" t="s">
        <v>92</v>
      </c>
      <c r="C74" s="9">
        <v>315</v>
      </c>
      <c r="D74">
        <v>4</v>
      </c>
      <c r="E74">
        <v>0.8</v>
      </c>
      <c r="F74" s="9">
        <v>10</v>
      </c>
      <c r="G74" s="9">
        <v>5</v>
      </c>
      <c r="H74" s="9">
        <v>4</v>
      </c>
      <c r="I74">
        <v>1</v>
      </c>
      <c r="J74">
        <v>19</v>
      </c>
      <c r="K74">
        <v>0</v>
      </c>
      <c r="L74">
        <v>1</v>
      </c>
      <c r="M74" s="1" t="s">
        <v>19</v>
      </c>
      <c r="N74">
        <v>0</v>
      </c>
      <c r="O74">
        <v>0</v>
      </c>
      <c r="P74">
        <v>100</v>
      </c>
      <c r="Q74">
        <v>100</v>
      </c>
      <c r="R74" s="9">
        <v>0</v>
      </c>
      <c r="S74" s="9">
        <v>0</v>
      </c>
      <c r="T74" s="9">
        <v>0</v>
      </c>
      <c r="U74" s="9">
        <v>0</v>
      </c>
      <c r="V74" s="9">
        <v>1</v>
      </c>
      <c r="W74" s="9">
        <v>2.65</v>
      </c>
      <c r="X74" s="9">
        <v>2</v>
      </c>
      <c r="Y74" s="9">
        <v>5</v>
      </c>
      <c r="Z74" s="9">
        <v>7</v>
      </c>
      <c r="AA74" s="9">
        <v>258</v>
      </c>
      <c r="AB74" s="9">
        <v>475</v>
      </c>
      <c r="AC74" s="9">
        <v>5</v>
      </c>
      <c r="AD74" s="9">
        <v>1</v>
      </c>
    </row>
    <row r="75" spans="1:30" x14ac:dyDescent="0.3">
      <c r="A75" s="1"/>
      <c r="B75" s="1" t="s">
        <v>93</v>
      </c>
      <c r="C75" s="9">
        <v>79</v>
      </c>
      <c r="D75">
        <v>4</v>
      </c>
      <c r="E75">
        <v>0.7</v>
      </c>
      <c r="F75" s="9">
        <v>10</v>
      </c>
      <c r="G75" s="9">
        <v>5</v>
      </c>
      <c r="H75" s="9">
        <v>4</v>
      </c>
      <c r="I75">
        <v>1</v>
      </c>
      <c r="J75">
        <v>19</v>
      </c>
      <c r="K75">
        <v>0</v>
      </c>
      <c r="L75">
        <v>1</v>
      </c>
      <c r="M75" s="1" t="s">
        <v>19</v>
      </c>
      <c r="N75">
        <v>0</v>
      </c>
      <c r="O75">
        <v>0</v>
      </c>
      <c r="P75">
        <v>100</v>
      </c>
      <c r="Q75">
        <v>100</v>
      </c>
      <c r="R75" s="9">
        <v>0</v>
      </c>
      <c r="S75" s="9">
        <v>0</v>
      </c>
      <c r="T75" s="9">
        <v>0</v>
      </c>
      <c r="U75" s="9">
        <v>0</v>
      </c>
      <c r="V75" s="9">
        <v>1</v>
      </c>
      <c r="W75" s="9">
        <v>2.65</v>
      </c>
      <c r="X75" s="9">
        <v>2</v>
      </c>
      <c r="Y75" s="9">
        <v>5</v>
      </c>
      <c r="Z75" s="9">
        <v>7</v>
      </c>
      <c r="AA75" s="9">
        <v>258</v>
      </c>
      <c r="AB75" s="9">
        <v>475</v>
      </c>
      <c r="AC75" s="9">
        <v>5</v>
      </c>
      <c r="AD75" s="9">
        <v>1</v>
      </c>
    </row>
    <row r="76" spans="1:30" x14ac:dyDescent="0.3">
      <c r="A76" s="1"/>
      <c r="B76" s="1" t="s">
        <v>94</v>
      </c>
      <c r="C76" s="9">
        <v>181</v>
      </c>
      <c r="D76">
        <v>4</v>
      </c>
      <c r="E76">
        <v>0.7</v>
      </c>
      <c r="F76" s="9">
        <v>10</v>
      </c>
      <c r="G76" s="9">
        <v>5</v>
      </c>
      <c r="H76" s="9">
        <v>4</v>
      </c>
      <c r="I76">
        <v>1</v>
      </c>
      <c r="J76">
        <v>20</v>
      </c>
      <c r="K76">
        <v>0</v>
      </c>
      <c r="L76">
        <v>1</v>
      </c>
      <c r="M76" s="1" t="s">
        <v>19</v>
      </c>
      <c r="N76">
        <v>0</v>
      </c>
      <c r="O76">
        <v>0</v>
      </c>
      <c r="P76">
        <v>100</v>
      </c>
      <c r="Q76">
        <v>100</v>
      </c>
      <c r="R76" s="9">
        <v>0</v>
      </c>
      <c r="S76" s="9">
        <v>0</v>
      </c>
      <c r="T76" s="9">
        <v>0</v>
      </c>
      <c r="U76" s="9">
        <v>0</v>
      </c>
      <c r="V76" s="9">
        <v>1</v>
      </c>
      <c r="W76" s="9">
        <v>2.65</v>
      </c>
      <c r="X76" s="9">
        <v>2</v>
      </c>
      <c r="Y76" s="9">
        <v>5</v>
      </c>
      <c r="Z76" s="9">
        <v>7</v>
      </c>
      <c r="AA76" s="9">
        <v>258</v>
      </c>
      <c r="AB76" s="9">
        <v>475</v>
      </c>
      <c r="AC76" s="9">
        <v>5</v>
      </c>
      <c r="AD76" s="9">
        <v>1</v>
      </c>
    </row>
    <row r="77" spans="1:30" x14ac:dyDescent="0.3">
      <c r="A77" s="1"/>
      <c r="B77" s="1" t="s">
        <v>95</v>
      </c>
      <c r="C77" s="9">
        <v>72</v>
      </c>
      <c r="D77">
        <v>4</v>
      </c>
      <c r="E77">
        <v>0</v>
      </c>
      <c r="F77" s="9">
        <v>10</v>
      </c>
      <c r="G77" s="9">
        <v>5</v>
      </c>
      <c r="H77" s="9">
        <v>4</v>
      </c>
      <c r="I77">
        <v>1</v>
      </c>
      <c r="J77">
        <v>18</v>
      </c>
      <c r="K77">
        <v>0</v>
      </c>
      <c r="L77">
        <v>1</v>
      </c>
      <c r="M77" s="1" t="s">
        <v>19</v>
      </c>
      <c r="N77">
        <v>0</v>
      </c>
      <c r="O77">
        <v>0</v>
      </c>
      <c r="P77">
        <v>100</v>
      </c>
      <c r="Q77">
        <v>100</v>
      </c>
      <c r="R77" s="9">
        <v>0</v>
      </c>
      <c r="S77" s="9">
        <v>0</v>
      </c>
      <c r="T77" s="9">
        <v>0</v>
      </c>
      <c r="U77" s="9">
        <v>0</v>
      </c>
      <c r="V77" s="9">
        <v>1</v>
      </c>
      <c r="W77" s="9">
        <v>2.65</v>
      </c>
      <c r="X77" s="9">
        <v>2</v>
      </c>
      <c r="Y77" s="9">
        <v>5</v>
      </c>
      <c r="Z77" s="9">
        <v>7</v>
      </c>
      <c r="AA77" s="9">
        <v>258</v>
      </c>
      <c r="AB77" s="9">
        <v>475</v>
      </c>
      <c r="AC77" s="9">
        <v>5</v>
      </c>
      <c r="AD77" s="9">
        <v>1</v>
      </c>
    </row>
    <row r="78" spans="1:30" x14ac:dyDescent="0.3">
      <c r="A78" s="1"/>
      <c r="B78" s="1" t="s">
        <v>96</v>
      </c>
      <c r="C78" s="9">
        <v>216</v>
      </c>
      <c r="D78">
        <v>5</v>
      </c>
      <c r="E78">
        <v>0.15</v>
      </c>
      <c r="F78" s="9">
        <v>10</v>
      </c>
      <c r="G78" s="9">
        <v>5</v>
      </c>
      <c r="H78" s="9">
        <v>4</v>
      </c>
      <c r="I78">
        <v>1</v>
      </c>
      <c r="J78">
        <v>6</v>
      </c>
      <c r="K78">
        <v>0</v>
      </c>
      <c r="L78">
        <v>1</v>
      </c>
      <c r="M78" s="1" t="s">
        <v>19</v>
      </c>
      <c r="N78">
        <v>0</v>
      </c>
      <c r="O78">
        <v>0</v>
      </c>
      <c r="P78">
        <v>100</v>
      </c>
      <c r="Q78">
        <v>100</v>
      </c>
      <c r="R78" s="9">
        <v>0</v>
      </c>
      <c r="S78" s="9">
        <v>0</v>
      </c>
      <c r="T78" s="9">
        <v>0</v>
      </c>
      <c r="U78" s="9">
        <v>0</v>
      </c>
      <c r="V78" s="9">
        <v>1</v>
      </c>
      <c r="W78" s="9">
        <v>2.65</v>
      </c>
      <c r="X78" s="9">
        <v>2</v>
      </c>
      <c r="Y78" s="9">
        <v>5</v>
      </c>
      <c r="Z78" s="9">
        <v>7</v>
      </c>
      <c r="AA78" s="9">
        <v>258</v>
      </c>
      <c r="AB78" s="9">
        <v>475</v>
      </c>
      <c r="AC78" s="9">
        <v>5</v>
      </c>
      <c r="AD78" s="9">
        <v>1</v>
      </c>
    </row>
    <row r="79" spans="1:30" x14ac:dyDescent="0.3">
      <c r="A79" s="1"/>
      <c r="B79" s="1" t="s">
        <v>97</v>
      </c>
      <c r="C79" s="9">
        <v>150</v>
      </c>
      <c r="D79">
        <v>5</v>
      </c>
      <c r="E79">
        <v>0.8</v>
      </c>
      <c r="F79" s="9">
        <v>10</v>
      </c>
      <c r="G79" s="9">
        <v>5</v>
      </c>
      <c r="H79" s="9">
        <v>4</v>
      </c>
      <c r="I79">
        <v>1</v>
      </c>
      <c r="J79">
        <v>6</v>
      </c>
      <c r="K79">
        <v>0</v>
      </c>
      <c r="L79">
        <v>1</v>
      </c>
      <c r="M79" s="1" t="s">
        <v>19</v>
      </c>
      <c r="N79">
        <v>0</v>
      </c>
      <c r="O79">
        <v>0</v>
      </c>
      <c r="P79">
        <v>100</v>
      </c>
      <c r="Q79">
        <v>100</v>
      </c>
      <c r="R79" s="9">
        <v>0</v>
      </c>
      <c r="S79" s="9">
        <v>0</v>
      </c>
      <c r="T79" s="9">
        <v>0</v>
      </c>
      <c r="U79" s="9">
        <v>0</v>
      </c>
      <c r="V79" s="9">
        <v>1</v>
      </c>
      <c r="W79" s="9">
        <v>2.65</v>
      </c>
      <c r="X79" s="9">
        <v>2</v>
      </c>
      <c r="Y79" s="9">
        <v>5</v>
      </c>
      <c r="Z79" s="9">
        <v>7</v>
      </c>
      <c r="AA79" s="9">
        <v>258</v>
      </c>
      <c r="AB79" s="9">
        <v>475</v>
      </c>
      <c r="AC79" s="9">
        <v>5</v>
      </c>
      <c r="AD79" s="9">
        <v>1</v>
      </c>
    </row>
    <row r="80" spans="1:30" x14ac:dyDescent="0.3">
      <c r="A80" s="1"/>
      <c r="B80" s="1" t="s">
        <v>98</v>
      </c>
      <c r="C80" s="9">
        <v>129</v>
      </c>
      <c r="D80">
        <v>5</v>
      </c>
      <c r="E80">
        <v>0.8</v>
      </c>
      <c r="F80" s="9">
        <v>10</v>
      </c>
      <c r="G80" s="9">
        <v>5</v>
      </c>
      <c r="H80" s="9">
        <v>4</v>
      </c>
      <c r="I80">
        <v>1</v>
      </c>
      <c r="J80">
        <v>6</v>
      </c>
      <c r="K80">
        <v>0</v>
      </c>
      <c r="L80">
        <v>1</v>
      </c>
      <c r="M80" s="1" t="s">
        <v>19</v>
      </c>
      <c r="N80">
        <v>0</v>
      </c>
      <c r="O80">
        <v>0</v>
      </c>
      <c r="P80">
        <v>100</v>
      </c>
      <c r="Q80">
        <v>100</v>
      </c>
      <c r="R80" s="9">
        <v>0</v>
      </c>
      <c r="S80" s="9">
        <v>0</v>
      </c>
      <c r="T80" s="9">
        <v>0</v>
      </c>
      <c r="U80" s="9">
        <v>0</v>
      </c>
      <c r="V80" s="9">
        <v>1</v>
      </c>
      <c r="W80" s="9">
        <v>2.65</v>
      </c>
      <c r="X80" s="9">
        <v>2</v>
      </c>
      <c r="Y80" s="9">
        <v>5</v>
      </c>
      <c r="Z80" s="9">
        <v>7</v>
      </c>
      <c r="AA80" s="9">
        <v>258</v>
      </c>
      <c r="AB80" s="9">
        <v>475</v>
      </c>
      <c r="AC80" s="9">
        <v>5</v>
      </c>
      <c r="AD80" s="9">
        <v>1</v>
      </c>
    </row>
    <row r="81" spans="1:30" x14ac:dyDescent="0.3">
      <c r="A81" s="1"/>
      <c r="B81" s="1" t="s">
        <v>99</v>
      </c>
      <c r="C81" s="9">
        <v>257</v>
      </c>
      <c r="D81">
        <v>5</v>
      </c>
      <c r="E81">
        <v>0.45</v>
      </c>
      <c r="F81" s="9">
        <v>10</v>
      </c>
      <c r="G81" s="9">
        <v>5</v>
      </c>
      <c r="H81" s="9">
        <v>4</v>
      </c>
      <c r="I81">
        <v>1</v>
      </c>
      <c r="J81">
        <v>6</v>
      </c>
      <c r="K81">
        <v>0</v>
      </c>
      <c r="L81">
        <v>1</v>
      </c>
      <c r="M81" s="1" t="s">
        <v>19</v>
      </c>
      <c r="N81">
        <v>0</v>
      </c>
      <c r="O81">
        <v>0</v>
      </c>
      <c r="P81">
        <v>100</v>
      </c>
      <c r="Q81">
        <v>100</v>
      </c>
      <c r="R81" s="9">
        <v>0</v>
      </c>
      <c r="S81" s="9">
        <v>0</v>
      </c>
      <c r="T81" s="9">
        <v>0</v>
      </c>
      <c r="U81" s="9">
        <v>0</v>
      </c>
      <c r="V81" s="9">
        <v>1</v>
      </c>
      <c r="W81" s="9">
        <v>2.65</v>
      </c>
      <c r="X81" s="9">
        <v>2</v>
      </c>
      <c r="Y81" s="9">
        <v>5</v>
      </c>
      <c r="Z81" s="9">
        <v>7</v>
      </c>
      <c r="AA81" s="9">
        <v>258</v>
      </c>
      <c r="AB81" s="9">
        <v>475</v>
      </c>
      <c r="AC81" s="9">
        <v>5</v>
      </c>
      <c r="AD81" s="9">
        <v>1</v>
      </c>
    </row>
    <row r="82" spans="1:30" x14ac:dyDescent="0.3">
      <c r="A82" s="1"/>
      <c r="B82" s="1" t="s">
        <v>100</v>
      </c>
      <c r="C82" s="9">
        <v>42</v>
      </c>
      <c r="D82">
        <v>5</v>
      </c>
      <c r="E82">
        <v>0.5</v>
      </c>
      <c r="F82" s="9">
        <v>10</v>
      </c>
      <c r="G82" s="9">
        <v>5</v>
      </c>
      <c r="H82" s="9">
        <v>4</v>
      </c>
      <c r="I82">
        <v>1</v>
      </c>
      <c r="J82">
        <v>6</v>
      </c>
      <c r="K82">
        <v>0</v>
      </c>
      <c r="L82">
        <v>1</v>
      </c>
      <c r="M82" s="1" t="s">
        <v>19</v>
      </c>
      <c r="N82">
        <v>0</v>
      </c>
      <c r="O82">
        <v>0</v>
      </c>
      <c r="P82">
        <v>100</v>
      </c>
      <c r="Q82">
        <v>100</v>
      </c>
      <c r="R82" s="9">
        <v>0</v>
      </c>
      <c r="S82" s="9">
        <v>0</v>
      </c>
      <c r="T82" s="9">
        <v>0</v>
      </c>
      <c r="U82" s="9">
        <v>0</v>
      </c>
      <c r="V82" s="9">
        <v>1</v>
      </c>
      <c r="W82" s="9">
        <v>2.65</v>
      </c>
      <c r="X82" s="9">
        <v>2</v>
      </c>
      <c r="Y82" s="9">
        <v>5</v>
      </c>
      <c r="Z82" s="9">
        <v>7</v>
      </c>
      <c r="AA82" s="9">
        <v>258</v>
      </c>
      <c r="AB82" s="9">
        <v>475</v>
      </c>
      <c r="AC82" s="9">
        <v>5</v>
      </c>
      <c r="AD82" s="9">
        <v>1</v>
      </c>
    </row>
    <row r="83" spans="1:30" x14ac:dyDescent="0.3">
      <c r="A83" s="1"/>
      <c r="B83" s="1" t="s">
        <v>101</v>
      </c>
      <c r="C83" s="9">
        <v>106</v>
      </c>
      <c r="D83">
        <v>5</v>
      </c>
      <c r="E83">
        <v>0</v>
      </c>
      <c r="F83" s="9">
        <v>10</v>
      </c>
      <c r="G83" s="9">
        <v>5</v>
      </c>
      <c r="H83" s="9">
        <v>4</v>
      </c>
      <c r="I83">
        <v>1</v>
      </c>
      <c r="J83">
        <v>2</v>
      </c>
      <c r="K83">
        <v>0</v>
      </c>
      <c r="L83">
        <v>1</v>
      </c>
      <c r="M83" s="1" t="s">
        <v>19</v>
      </c>
      <c r="N83">
        <v>0</v>
      </c>
      <c r="O83">
        <v>0</v>
      </c>
      <c r="P83">
        <v>100</v>
      </c>
      <c r="Q83">
        <v>100</v>
      </c>
      <c r="R83" s="9">
        <v>0</v>
      </c>
      <c r="S83" s="9">
        <v>0</v>
      </c>
      <c r="T83" s="9">
        <v>0</v>
      </c>
      <c r="U83" s="9">
        <v>0</v>
      </c>
      <c r="V83" s="9">
        <v>1</v>
      </c>
      <c r="W83" s="9">
        <v>2.65</v>
      </c>
      <c r="X83" s="9">
        <v>2</v>
      </c>
      <c r="Y83" s="9">
        <v>5</v>
      </c>
      <c r="Z83" s="9">
        <v>7</v>
      </c>
      <c r="AA83" s="9">
        <v>258</v>
      </c>
      <c r="AB83" s="9">
        <v>475</v>
      </c>
      <c r="AC83" s="9">
        <v>5</v>
      </c>
      <c r="AD83" s="9">
        <v>1</v>
      </c>
    </row>
    <row r="84" spans="1:30" x14ac:dyDescent="0.3">
      <c r="A84" s="1"/>
      <c r="B84" s="1" t="s">
        <v>102</v>
      </c>
      <c r="C84" s="9">
        <v>254</v>
      </c>
      <c r="D84">
        <v>8</v>
      </c>
      <c r="E84">
        <v>0.5</v>
      </c>
      <c r="F84" s="9">
        <v>10</v>
      </c>
      <c r="G84" s="9">
        <v>5</v>
      </c>
      <c r="H84" s="9">
        <v>4</v>
      </c>
      <c r="I84">
        <v>1</v>
      </c>
      <c r="J84">
        <v>18</v>
      </c>
      <c r="K84">
        <v>0</v>
      </c>
      <c r="L84">
        <v>1</v>
      </c>
      <c r="M84" s="1" t="s">
        <v>19</v>
      </c>
      <c r="N84">
        <v>0</v>
      </c>
      <c r="O84">
        <v>0</v>
      </c>
      <c r="P84">
        <v>100</v>
      </c>
      <c r="Q84">
        <v>100</v>
      </c>
      <c r="R84" s="9">
        <v>0</v>
      </c>
      <c r="S84" s="9">
        <v>0</v>
      </c>
      <c r="T84" s="9">
        <v>0</v>
      </c>
      <c r="U84" s="9">
        <v>0</v>
      </c>
      <c r="V84" s="9">
        <v>1</v>
      </c>
      <c r="W84" s="9">
        <v>2.65</v>
      </c>
      <c r="X84" s="9">
        <v>2</v>
      </c>
      <c r="Y84" s="9">
        <v>5</v>
      </c>
      <c r="Z84" s="9">
        <v>7</v>
      </c>
      <c r="AA84" s="9">
        <v>258</v>
      </c>
      <c r="AB84" s="9">
        <v>475</v>
      </c>
      <c r="AC84" s="9">
        <v>5</v>
      </c>
      <c r="AD84" s="9">
        <v>1</v>
      </c>
    </row>
    <row r="85" spans="1:30" x14ac:dyDescent="0.3">
      <c r="A85" s="1"/>
      <c r="B85" s="1" t="s">
        <v>103</v>
      </c>
      <c r="C85" s="9">
        <v>175</v>
      </c>
      <c r="D85">
        <v>8</v>
      </c>
      <c r="E85">
        <v>0.7</v>
      </c>
      <c r="F85" s="9">
        <v>10</v>
      </c>
      <c r="G85" s="9">
        <v>5</v>
      </c>
      <c r="H85" s="9">
        <v>4</v>
      </c>
      <c r="I85">
        <v>1</v>
      </c>
      <c r="J85">
        <v>20</v>
      </c>
      <c r="K85">
        <v>0</v>
      </c>
      <c r="L85">
        <v>1</v>
      </c>
      <c r="M85" s="1" t="s">
        <v>19</v>
      </c>
      <c r="N85">
        <v>0</v>
      </c>
      <c r="O85">
        <v>0</v>
      </c>
      <c r="P85">
        <v>100</v>
      </c>
      <c r="Q85">
        <v>100</v>
      </c>
      <c r="R85" s="9">
        <v>0</v>
      </c>
      <c r="S85" s="9">
        <v>0</v>
      </c>
      <c r="T85" s="9">
        <v>0</v>
      </c>
      <c r="U85" s="9">
        <v>0</v>
      </c>
      <c r="V85" s="9">
        <v>1</v>
      </c>
      <c r="W85" s="9">
        <v>2.65</v>
      </c>
      <c r="X85" s="9">
        <v>2</v>
      </c>
      <c r="Y85" s="9">
        <v>5</v>
      </c>
      <c r="Z85" s="9">
        <v>7</v>
      </c>
      <c r="AA85" s="9">
        <v>258</v>
      </c>
      <c r="AB85" s="9">
        <v>475</v>
      </c>
      <c r="AC85" s="9">
        <v>5</v>
      </c>
      <c r="AD85" s="9">
        <v>1</v>
      </c>
    </row>
    <row r="86" spans="1:30" x14ac:dyDescent="0.3">
      <c r="A86" s="1"/>
      <c r="B86" s="1" t="s">
        <v>104</v>
      </c>
      <c r="C86" s="9">
        <v>127</v>
      </c>
      <c r="D86">
        <v>8</v>
      </c>
      <c r="E86">
        <v>0.7</v>
      </c>
      <c r="F86" s="9">
        <v>10</v>
      </c>
      <c r="G86" s="9">
        <v>5</v>
      </c>
      <c r="H86" s="9">
        <v>4</v>
      </c>
      <c r="I86">
        <v>1</v>
      </c>
      <c r="J86">
        <v>20</v>
      </c>
      <c r="K86">
        <v>0</v>
      </c>
      <c r="L86">
        <v>1</v>
      </c>
      <c r="M86" s="1" t="s">
        <v>19</v>
      </c>
      <c r="N86">
        <v>0</v>
      </c>
      <c r="O86">
        <v>0</v>
      </c>
      <c r="P86">
        <v>100</v>
      </c>
      <c r="Q86">
        <v>100</v>
      </c>
      <c r="R86" s="9">
        <v>0</v>
      </c>
      <c r="S86" s="9">
        <v>0</v>
      </c>
      <c r="T86" s="9">
        <v>0</v>
      </c>
      <c r="U86" s="9">
        <v>0</v>
      </c>
      <c r="V86" s="9">
        <v>1</v>
      </c>
      <c r="W86" s="9">
        <v>2.65</v>
      </c>
      <c r="X86" s="9">
        <v>2</v>
      </c>
      <c r="Y86" s="9">
        <v>5</v>
      </c>
      <c r="Z86" s="9">
        <v>7</v>
      </c>
      <c r="AA86" s="9">
        <v>258</v>
      </c>
      <c r="AB86" s="9">
        <v>475</v>
      </c>
      <c r="AC86" s="9">
        <v>5</v>
      </c>
      <c r="AD86" s="9">
        <v>1</v>
      </c>
    </row>
    <row r="87" spans="1:30" x14ac:dyDescent="0.3">
      <c r="A87" s="1"/>
      <c r="B87" s="1" t="s">
        <v>105</v>
      </c>
      <c r="C87" s="9">
        <v>1822</v>
      </c>
      <c r="D87">
        <v>8</v>
      </c>
      <c r="E87">
        <v>0.6</v>
      </c>
      <c r="F87" s="9">
        <v>10</v>
      </c>
      <c r="G87" s="9">
        <v>5</v>
      </c>
      <c r="H87" s="9">
        <v>4</v>
      </c>
      <c r="I87">
        <v>1</v>
      </c>
      <c r="J87">
        <v>19</v>
      </c>
      <c r="K87">
        <v>0</v>
      </c>
      <c r="L87">
        <v>1</v>
      </c>
      <c r="M87" s="1" t="s">
        <v>19</v>
      </c>
      <c r="N87">
        <v>0</v>
      </c>
      <c r="O87">
        <v>0</v>
      </c>
      <c r="P87">
        <v>100</v>
      </c>
      <c r="Q87">
        <v>100</v>
      </c>
      <c r="R87" s="9">
        <v>0</v>
      </c>
      <c r="S87" s="9">
        <v>0</v>
      </c>
      <c r="T87" s="9">
        <v>0</v>
      </c>
      <c r="U87" s="9">
        <v>0</v>
      </c>
      <c r="V87" s="9">
        <v>1</v>
      </c>
      <c r="W87" s="9">
        <v>2.65</v>
      </c>
      <c r="X87" s="9">
        <v>2</v>
      </c>
      <c r="Y87" s="9">
        <v>5</v>
      </c>
      <c r="Z87" s="9">
        <v>7</v>
      </c>
      <c r="AA87" s="9">
        <v>258</v>
      </c>
      <c r="AB87" s="9">
        <v>475</v>
      </c>
      <c r="AC87" s="9">
        <v>5</v>
      </c>
      <c r="AD87" s="9">
        <v>1</v>
      </c>
    </row>
    <row r="88" spans="1:30" x14ac:dyDescent="0.3">
      <c r="A88" s="1"/>
      <c r="B88" s="1" t="s">
        <v>106</v>
      </c>
      <c r="C88" s="9">
        <v>451</v>
      </c>
      <c r="D88">
        <v>8</v>
      </c>
      <c r="E88">
        <v>0.5</v>
      </c>
      <c r="F88" s="9">
        <v>10</v>
      </c>
      <c r="G88" s="9">
        <v>5</v>
      </c>
      <c r="H88" s="9">
        <v>4</v>
      </c>
      <c r="I88">
        <v>1</v>
      </c>
      <c r="J88">
        <v>19</v>
      </c>
      <c r="K88">
        <v>0</v>
      </c>
      <c r="L88">
        <v>1</v>
      </c>
      <c r="M88" s="1" t="s">
        <v>19</v>
      </c>
      <c r="N88">
        <v>0</v>
      </c>
      <c r="O88">
        <v>0</v>
      </c>
      <c r="P88">
        <v>100</v>
      </c>
      <c r="Q88">
        <v>100</v>
      </c>
      <c r="R88" s="9">
        <v>0</v>
      </c>
      <c r="S88" s="9">
        <v>0</v>
      </c>
      <c r="T88" s="9">
        <v>0</v>
      </c>
      <c r="U88" s="9">
        <v>0</v>
      </c>
      <c r="V88" s="9">
        <v>1</v>
      </c>
      <c r="W88" s="9">
        <v>2.65</v>
      </c>
      <c r="X88" s="9">
        <v>2</v>
      </c>
      <c r="Y88" s="9">
        <v>5</v>
      </c>
      <c r="Z88" s="9">
        <v>7</v>
      </c>
      <c r="AA88" s="9">
        <v>258</v>
      </c>
      <c r="AB88" s="9">
        <v>475</v>
      </c>
      <c r="AC88" s="9">
        <v>5</v>
      </c>
      <c r="AD88" s="9">
        <v>1</v>
      </c>
    </row>
    <row r="89" spans="1:30" x14ac:dyDescent="0.3">
      <c r="A89" s="1"/>
      <c r="B89" s="1" t="s">
        <v>107</v>
      </c>
      <c r="C89" s="9">
        <v>973</v>
      </c>
      <c r="D89">
        <v>8</v>
      </c>
      <c r="E89">
        <v>0</v>
      </c>
      <c r="F89" s="9">
        <v>10</v>
      </c>
      <c r="G89" s="9">
        <v>5</v>
      </c>
      <c r="H89" s="9">
        <v>4</v>
      </c>
      <c r="I89">
        <v>1</v>
      </c>
      <c r="J89">
        <v>2</v>
      </c>
      <c r="K89">
        <v>0</v>
      </c>
      <c r="L89">
        <v>1</v>
      </c>
      <c r="M89" s="1" t="s">
        <v>19</v>
      </c>
      <c r="N89">
        <v>0</v>
      </c>
      <c r="O89">
        <v>0</v>
      </c>
      <c r="P89">
        <v>100</v>
      </c>
      <c r="Q89">
        <v>100</v>
      </c>
      <c r="R89" s="9">
        <v>0</v>
      </c>
      <c r="S89" s="9">
        <v>0</v>
      </c>
      <c r="T89" s="9">
        <v>0</v>
      </c>
      <c r="U89" s="9">
        <v>0</v>
      </c>
      <c r="V89" s="9">
        <v>1</v>
      </c>
      <c r="W89" s="9">
        <v>2.65</v>
      </c>
      <c r="X89" s="9">
        <v>2</v>
      </c>
      <c r="Y89" s="9">
        <v>5</v>
      </c>
      <c r="Z89" s="9">
        <v>7</v>
      </c>
      <c r="AA89" s="9">
        <v>258</v>
      </c>
      <c r="AB89" s="9">
        <v>475</v>
      </c>
      <c r="AC89" s="9">
        <v>5</v>
      </c>
      <c r="AD89" s="9">
        <v>1</v>
      </c>
    </row>
    <row r="90" spans="1:30" x14ac:dyDescent="0.3">
      <c r="A90" s="1"/>
      <c r="B90" s="1" t="s">
        <v>108</v>
      </c>
      <c r="C90" s="9">
        <v>145</v>
      </c>
      <c r="D90">
        <v>7</v>
      </c>
      <c r="E90">
        <v>0.25</v>
      </c>
      <c r="F90" s="9">
        <v>10</v>
      </c>
      <c r="G90" s="9">
        <v>5</v>
      </c>
      <c r="H90" s="9">
        <v>4</v>
      </c>
      <c r="I90">
        <v>1</v>
      </c>
      <c r="J90">
        <v>18</v>
      </c>
      <c r="K90">
        <v>0</v>
      </c>
      <c r="L90">
        <v>1</v>
      </c>
      <c r="M90" s="1" t="s">
        <v>19</v>
      </c>
      <c r="N90">
        <v>0</v>
      </c>
      <c r="O90">
        <v>0</v>
      </c>
      <c r="P90">
        <v>100</v>
      </c>
      <c r="Q90">
        <v>100</v>
      </c>
      <c r="R90" s="9">
        <v>0</v>
      </c>
      <c r="S90" s="9">
        <v>0</v>
      </c>
      <c r="T90" s="9">
        <v>0</v>
      </c>
      <c r="U90" s="9">
        <v>0</v>
      </c>
      <c r="V90" s="9">
        <v>1</v>
      </c>
      <c r="W90" s="9">
        <v>2.65</v>
      </c>
      <c r="X90" s="9">
        <v>2</v>
      </c>
      <c r="Y90" s="9">
        <v>5</v>
      </c>
      <c r="Z90" s="9">
        <v>7</v>
      </c>
      <c r="AA90" s="9">
        <v>258</v>
      </c>
      <c r="AB90" s="9">
        <v>475</v>
      </c>
      <c r="AC90" s="9">
        <v>5</v>
      </c>
      <c r="AD90" s="9">
        <v>1</v>
      </c>
    </row>
    <row r="91" spans="1:30" x14ac:dyDescent="0.3">
      <c r="A91" s="1"/>
      <c r="B91" s="1" t="s">
        <v>109</v>
      </c>
      <c r="C91" s="9">
        <v>9</v>
      </c>
      <c r="D91">
        <v>7</v>
      </c>
      <c r="E91">
        <v>0.8</v>
      </c>
      <c r="F91" s="9">
        <v>10</v>
      </c>
      <c r="G91" s="9">
        <v>5</v>
      </c>
      <c r="H91" s="9">
        <v>4</v>
      </c>
      <c r="I91">
        <v>1</v>
      </c>
      <c r="J91">
        <v>20</v>
      </c>
      <c r="K91">
        <v>0</v>
      </c>
      <c r="L91">
        <v>1</v>
      </c>
      <c r="M91" s="1" t="s">
        <v>19</v>
      </c>
      <c r="N91">
        <v>0</v>
      </c>
      <c r="O91">
        <v>0</v>
      </c>
      <c r="P91">
        <v>100</v>
      </c>
      <c r="Q91">
        <v>100</v>
      </c>
      <c r="R91" s="9">
        <v>0</v>
      </c>
      <c r="S91" s="9">
        <v>0</v>
      </c>
      <c r="T91" s="9">
        <v>0</v>
      </c>
      <c r="U91" s="9">
        <v>0</v>
      </c>
      <c r="V91" s="9">
        <v>1</v>
      </c>
      <c r="W91" s="9">
        <v>2.65</v>
      </c>
      <c r="X91" s="9">
        <v>2</v>
      </c>
      <c r="Y91" s="9">
        <v>5</v>
      </c>
      <c r="Z91" s="9">
        <v>7</v>
      </c>
      <c r="AA91" s="9">
        <v>258</v>
      </c>
      <c r="AB91" s="9">
        <v>475</v>
      </c>
      <c r="AC91" s="9">
        <v>5</v>
      </c>
      <c r="AD91" s="9">
        <v>1</v>
      </c>
    </row>
    <row r="92" spans="1:30" x14ac:dyDescent="0.3">
      <c r="A92" s="1"/>
      <c r="B92" s="1" t="s">
        <v>110</v>
      </c>
      <c r="C92" s="9">
        <v>306</v>
      </c>
      <c r="D92">
        <v>7</v>
      </c>
      <c r="E92">
        <v>0.8</v>
      </c>
      <c r="F92" s="9">
        <v>10</v>
      </c>
      <c r="G92" s="9">
        <v>5</v>
      </c>
      <c r="H92" s="9">
        <v>4</v>
      </c>
      <c r="I92">
        <v>1</v>
      </c>
      <c r="J92">
        <v>20</v>
      </c>
      <c r="K92">
        <v>0</v>
      </c>
      <c r="L92">
        <v>1</v>
      </c>
      <c r="M92" s="1" t="s">
        <v>19</v>
      </c>
      <c r="N92">
        <v>0</v>
      </c>
      <c r="O92">
        <v>0</v>
      </c>
      <c r="P92">
        <v>100</v>
      </c>
      <c r="Q92">
        <v>100</v>
      </c>
      <c r="R92" s="9">
        <v>0</v>
      </c>
      <c r="S92" s="9">
        <v>0</v>
      </c>
      <c r="T92" s="9">
        <v>0</v>
      </c>
      <c r="U92" s="9">
        <v>0</v>
      </c>
      <c r="V92" s="9">
        <v>1</v>
      </c>
      <c r="W92" s="9">
        <v>2.65</v>
      </c>
      <c r="X92" s="9">
        <v>2</v>
      </c>
      <c r="Y92" s="9">
        <v>5</v>
      </c>
      <c r="Z92" s="9">
        <v>7</v>
      </c>
      <c r="AA92" s="9">
        <v>258</v>
      </c>
      <c r="AB92" s="9">
        <v>475</v>
      </c>
      <c r="AC92" s="9">
        <v>5</v>
      </c>
      <c r="AD92" s="9">
        <v>1</v>
      </c>
    </row>
    <row r="93" spans="1:30" x14ac:dyDescent="0.3">
      <c r="A93" s="1"/>
      <c r="B93" s="1" t="s">
        <v>111</v>
      </c>
      <c r="C93" s="9">
        <v>29</v>
      </c>
      <c r="D93">
        <v>7</v>
      </c>
      <c r="E93">
        <v>0.9</v>
      </c>
      <c r="F93" s="9">
        <v>10</v>
      </c>
      <c r="G93" s="9">
        <v>5</v>
      </c>
      <c r="H93" s="9">
        <v>4</v>
      </c>
      <c r="I93">
        <v>1</v>
      </c>
      <c r="J93">
        <v>19</v>
      </c>
      <c r="K93">
        <v>0</v>
      </c>
      <c r="L93">
        <v>1</v>
      </c>
      <c r="M93" s="1" t="s">
        <v>19</v>
      </c>
      <c r="N93">
        <v>0</v>
      </c>
      <c r="O93">
        <v>0</v>
      </c>
      <c r="P93">
        <v>100</v>
      </c>
      <c r="Q93">
        <v>100</v>
      </c>
      <c r="R93" s="9">
        <v>0</v>
      </c>
      <c r="S93" s="9">
        <v>0</v>
      </c>
      <c r="T93" s="9">
        <v>0</v>
      </c>
      <c r="U93" s="9">
        <v>0</v>
      </c>
      <c r="V93" s="9">
        <v>1</v>
      </c>
      <c r="W93" s="9">
        <v>2.65</v>
      </c>
      <c r="X93" s="9">
        <v>2</v>
      </c>
      <c r="Y93" s="9">
        <v>5</v>
      </c>
      <c r="Z93" s="9">
        <v>7</v>
      </c>
      <c r="AA93" s="9">
        <v>258</v>
      </c>
      <c r="AB93" s="9">
        <v>475</v>
      </c>
      <c r="AC93" s="9">
        <v>5</v>
      </c>
      <c r="AD93" s="9">
        <v>1</v>
      </c>
    </row>
    <row r="94" spans="1:30" x14ac:dyDescent="0.3">
      <c r="A94" s="1"/>
      <c r="B94" s="1" t="s">
        <v>112</v>
      </c>
      <c r="C94" s="9">
        <v>63</v>
      </c>
      <c r="D94">
        <v>7</v>
      </c>
      <c r="E94">
        <v>0.8</v>
      </c>
      <c r="F94" s="9">
        <v>10</v>
      </c>
      <c r="G94" s="9">
        <v>5</v>
      </c>
      <c r="H94" s="9">
        <v>4</v>
      </c>
      <c r="I94">
        <v>1</v>
      </c>
      <c r="J94">
        <v>19</v>
      </c>
      <c r="K94">
        <v>0</v>
      </c>
      <c r="L94">
        <v>1</v>
      </c>
      <c r="M94" s="1" t="s">
        <v>19</v>
      </c>
      <c r="N94">
        <v>0</v>
      </c>
      <c r="O94">
        <v>0</v>
      </c>
      <c r="P94">
        <v>100</v>
      </c>
      <c r="Q94">
        <v>100</v>
      </c>
      <c r="R94" s="9">
        <v>0</v>
      </c>
      <c r="S94" s="9">
        <v>0</v>
      </c>
      <c r="T94" s="9">
        <v>0</v>
      </c>
      <c r="U94" s="9">
        <v>0</v>
      </c>
      <c r="V94" s="9">
        <v>1</v>
      </c>
      <c r="W94" s="9">
        <v>2.65</v>
      </c>
      <c r="X94" s="9">
        <v>2</v>
      </c>
      <c r="Y94" s="9">
        <v>5</v>
      </c>
      <c r="Z94" s="9">
        <v>7</v>
      </c>
      <c r="AA94" s="9">
        <v>258</v>
      </c>
      <c r="AB94" s="9">
        <v>475</v>
      </c>
      <c r="AC94" s="9">
        <v>5</v>
      </c>
      <c r="AD94" s="9">
        <v>1</v>
      </c>
    </row>
    <row r="95" spans="1:30" x14ac:dyDescent="0.3">
      <c r="A95" s="1"/>
      <c r="B95" s="1" t="s">
        <v>113</v>
      </c>
      <c r="C95" s="9">
        <v>72</v>
      </c>
      <c r="D95">
        <v>7</v>
      </c>
      <c r="E95">
        <v>0</v>
      </c>
      <c r="F95" s="9">
        <v>10</v>
      </c>
      <c r="G95" s="9">
        <v>5</v>
      </c>
      <c r="H95" s="9">
        <v>4</v>
      </c>
      <c r="I95">
        <v>1</v>
      </c>
      <c r="J95">
        <v>2</v>
      </c>
      <c r="K95">
        <v>0</v>
      </c>
      <c r="L95">
        <v>1</v>
      </c>
      <c r="M95" s="1" t="s">
        <v>19</v>
      </c>
      <c r="N95">
        <v>0</v>
      </c>
      <c r="O95">
        <v>0</v>
      </c>
      <c r="P95">
        <v>100</v>
      </c>
      <c r="Q95">
        <v>100</v>
      </c>
      <c r="R95" s="9">
        <v>0</v>
      </c>
      <c r="S95" s="9">
        <v>0</v>
      </c>
      <c r="T95" s="9">
        <v>0</v>
      </c>
      <c r="U95" s="9">
        <v>0</v>
      </c>
      <c r="V95" s="9">
        <v>1</v>
      </c>
      <c r="W95" s="9">
        <v>2.65</v>
      </c>
      <c r="X95" s="9">
        <v>2</v>
      </c>
      <c r="Y95" s="9">
        <v>5</v>
      </c>
      <c r="Z95" s="9">
        <v>7</v>
      </c>
      <c r="AA95" s="9">
        <v>258</v>
      </c>
      <c r="AB95" s="9">
        <v>475</v>
      </c>
      <c r="AC95" s="9">
        <v>5</v>
      </c>
      <c r="AD95" s="9">
        <v>1</v>
      </c>
    </row>
    <row r="96" spans="1:30" x14ac:dyDescent="0.3">
      <c r="A96" s="1"/>
      <c r="B96" s="1" t="s">
        <v>230</v>
      </c>
      <c r="C96" s="14">
        <v>1125</v>
      </c>
      <c r="D96">
        <v>7</v>
      </c>
      <c r="E96">
        <v>0</v>
      </c>
      <c r="F96" s="14">
        <v>10</v>
      </c>
      <c r="G96" s="14">
        <v>5</v>
      </c>
      <c r="H96" s="14">
        <v>4</v>
      </c>
      <c r="I96">
        <v>1</v>
      </c>
      <c r="J96">
        <v>23</v>
      </c>
      <c r="K96">
        <v>0</v>
      </c>
      <c r="L96">
        <v>1</v>
      </c>
      <c r="M96" s="1" t="s">
        <v>19</v>
      </c>
      <c r="N96">
        <v>0</v>
      </c>
      <c r="O96">
        <v>0</v>
      </c>
      <c r="P96">
        <v>100</v>
      </c>
      <c r="Q96">
        <v>100</v>
      </c>
      <c r="R96" s="14">
        <v>0</v>
      </c>
      <c r="S96" s="14">
        <v>0</v>
      </c>
      <c r="T96" s="14">
        <v>0</v>
      </c>
      <c r="U96" s="14">
        <v>0</v>
      </c>
      <c r="V96" s="14">
        <v>1</v>
      </c>
      <c r="W96" s="14">
        <v>2.65</v>
      </c>
      <c r="X96" s="14">
        <v>2</v>
      </c>
      <c r="Y96" s="14">
        <v>5</v>
      </c>
      <c r="Z96" s="14">
        <v>7</v>
      </c>
      <c r="AA96" s="14">
        <v>258</v>
      </c>
      <c r="AB96" s="14">
        <v>475</v>
      </c>
      <c r="AC96" s="14">
        <v>5</v>
      </c>
      <c r="AD96" s="14">
        <v>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6"/>
  <sheetViews>
    <sheetView topLeftCell="S2" zoomScaleNormal="100" workbookViewId="0">
      <selection activeCell="W2" sqref="W2:W96"/>
    </sheetView>
  </sheetViews>
  <sheetFormatPr baseColWidth="10" defaultRowHeight="14.4" x14ac:dyDescent="0.3"/>
  <cols>
    <col min="1" max="1" width="9.88671875" customWidth="1"/>
    <col min="2" max="2" width="13.109375" customWidth="1"/>
    <col min="3" max="3" width="10.77734375" style="9" customWidth="1"/>
    <col min="4" max="4" width="6.77734375" customWidth="1"/>
    <col min="5" max="5" width="5.5546875" customWidth="1"/>
    <col min="6" max="6" width="10.33203125" style="9" customWidth="1"/>
    <col min="7" max="7" width="10.109375" style="9" customWidth="1"/>
    <col min="8" max="8" width="7.88671875" style="9" customWidth="1"/>
    <col min="9" max="9" width="15.44140625" customWidth="1"/>
    <col min="10" max="10" width="15.21875" customWidth="1"/>
    <col min="11" max="11" width="13.21875" customWidth="1"/>
    <col min="12" max="12" width="15.77734375" customWidth="1"/>
    <col min="13" max="13" width="13.109375" customWidth="1"/>
    <col min="14" max="14" width="17.5546875" customWidth="1"/>
    <col min="15" max="15" width="16.33203125" customWidth="1"/>
    <col min="16" max="16" width="8.88671875" customWidth="1"/>
    <col min="17" max="17" width="9.109375" customWidth="1"/>
    <col min="18" max="18" width="7.109375" style="9" customWidth="1"/>
    <col min="19" max="19" width="17.77734375" style="9" customWidth="1"/>
    <col min="20" max="20" width="18.77734375" style="9" customWidth="1"/>
    <col min="21" max="21" width="16.5546875" style="9" customWidth="1"/>
    <col min="22" max="22" width="14.5546875" style="9" customWidth="1"/>
    <col min="23" max="23" width="20.21875" style="9" customWidth="1"/>
    <col min="24" max="24" width="20.109375" style="9" customWidth="1"/>
    <col min="25" max="25" width="41.109375" style="9" bestFit="1" customWidth="1"/>
    <col min="26" max="26" width="34.88671875" style="9" bestFit="1" customWidth="1"/>
    <col min="27" max="27" width="27.5546875" style="9" bestFit="1" customWidth="1"/>
    <col min="28" max="28" width="37" style="9" bestFit="1" customWidth="1"/>
    <col min="29" max="29" width="26.33203125" style="9" bestFit="1" customWidth="1"/>
    <col min="30" max="30" width="27.6640625" style="9" bestFit="1" customWidth="1"/>
  </cols>
  <sheetData>
    <row r="1" spans="1:30" x14ac:dyDescent="0.3">
      <c r="A1" t="s">
        <v>0</v>
      </c>
      <c r="B1" t="s">
        <v>1</v>
      </c>
      <c r="C1" s="9" t="s">
        <v>218</v>
      </c>
      <c r="D1" t="s">
        <v>208</v>
      </c>
      <c r="E1" t="s">
        <v>2</v>
      </c>
      <c r="F1" s="9" t="s">
        <v>209</v>
      </c>
      <c r="G1" s="9" t="s">
        <v>210</v>
      </c>
      <c r="H1" s="9" t="s">
        <v>211</v>
      </c>
      <c r="I1" t="s">
        <v>3</v>
      </c>
      <c r="J1" t="s">
        <v>212</v>
      </c>
      <c r="K1" t="s">
        <v>213</v>
      </c>
      <c r="L1" t="s">
        <v>4</v>
      </c>
      <c r="M1" t="s">
        <v>214</v>
      </c>
      <c r="N1" t="s">
        <v>215</v>
      </c>
      <c r="O1" t="s">
        <v>216</v>
      </c>
      <c r="P1" t="s">
        <v>5</v>
      </c>
      <c r="Q1" t="s">
        <v>6</v>
      </c>
      <c r="R1" s="9" t="s">
        <v>7</v>
      </c>
      <c r="S1" s="9" t="s">
        <v>8</v>
      </c>
      <c r="T1" s="9" t="s">
        <v>9</v>
      </c>
      <c r="U1" s="9" t="s">
        <v>10</v>
      </c>
      <c r="V1" s="9" t="s">
        <v>217</v>
      </c>
      <c r="W1" s="9" t="s">
        <v>11</v>
      </c>
      <c r="X1" s="9" t="s">
        <v>12</v>
      </c>
      <c r="Y1" s="9" t="s">
        <v>13</v>
      </c>
      <c r="Z1" s="9" t="s">
        <v>14</v>
      </c>
      <c r="AA1" s="9" t="s">
        <v>15</v>
      </c>
      <c r="AB1" s="9" t="s">
        <v>16</v>
      </c>
      <c r="AC1" s="9" t="s">
        <v>17</v>
      </c>
      <c r="AD1" s="9" t="s">
        <v>18</v>
      </c>
    </row>
    <row r="2" spans="1:30" x14ac:dyDescent="0.3">
      <c r="A2" s="1"/>
      <c r="B2" s="1" t="s">
        <v>20</v>
      </c>
      <c r="C2" s="9">
        <v>591</v>
      </c>
      <c r="D2">
        <v>13</v>
      </c>
      <c r="E2">
        <v>0.3</v>
      </c>
      <c r="F2" s="9">
        <v>10</v>
      </c>
      <c r="G2" s="9">
        <v>5</v>
      </c>
      <c r="H2" s="9">
        <v>4</v>
      </c>
      <c r="I2">
        <v>1</v>
      </c>
      <c r="J2">
        <v>18</v>
      </c>
      <c r="K2">
        <v>0</v>
      </c>
      <c r="L2">
        <v>1</v>
      </c>
      <c r="M2" s="1" t="s">
        <v>193</v>
      </c>
      <c r="N2">
        <v>3</v>
      </c>
      <c r="O2">
        <v>0.4</v>
      </c>
      <c r="P2">
        <v>100</v>
      </c>
      <c r="Q2">
        <v>100</v>
      </c>
      <c r="R2" s="9">
        <v>0</v>
      </c>
      <c r="S2" s="9">
        <v>0</v>
      </c>
      <c r="T2" s="9">
        <v>0</v>
      </c>
      <c r="U2" s="9">
        <v>0</v>
      </c>
      <c r="V2" s="9">
        <v>1</v>
      </c>
      <c r="W2" s="9">
        <v>2.65</v>
      </c>
      <c r="X2" s="9">
        <v>2</v>
      </c>
      <c r="Y2" s="9">
        <v>5</v>
      </c>
      <c r="Z2" s="9">
        <v>7</v>
      </c>
      <c r="AA2" s="9">
        <v>258</v>
      </c>
      <c r="AB2" s="9">
        <v>475</v>
      </c>
      <c r="AC2" s="9">
        <v>5</v>
      </c>
      <c r="AD2" s="9">
        <v>1</v>
      </c>
    </row>
    <row r="3" spans="1:30" x14ac:dyDescent="0.3">
      <c r="A3" s="1"/>
      <c r="B3" s="1" t="s">
        <v>21</v>
      </c>
      <c r="C3" s="9">
        <v>1049</v>
      </c>
      <c r="D3">
        <v>13</v>
      </c>
      <c r="E3">
        <v>0.5</v>
      </c>
      <c r="F3" s="9">
        <v>10</v>
      </c>
      <c r="G3" s="9">
        <v>5</v>
      </c>
      <c r="H3" s="9">
        <v>4</v>
      </c>
      <c r="I3">
        <v>1</v>
      </c>
      <c r="J3">
        <v>18</v>
      </c>
      <c r="K3">
        <v>0</v>
      </c>
      <c r="L3">
        <v>1</v>
      </c>
      <c r="M3" s="1" t="s">
        <v>193</v>
      </c>
      <c r="N3">
        <v>3</v>
      </c>
      <c r="O3">
        <v>0.4</v>
      </c>
      <c r="P3">
        <v>100</v>
      </c>
      <c r="Q3">
        <v>100</v>
      </c>
      <c r="R3" s="9">
        <v>0</v>
      </c>
      <c r="S3" s="9">
        <v>0</v>
      </c>
      <c r="T3" s="9">
        <v>0</v>
      </c>
      <c r="U3" s="9">
        <v>0</v>
      </c>
      <c r="V3" s="9">
        <v>1</v>
      </c>
      <c r="W3" s="9">
        <v>2.65</v>
      </c>
      <c r="X3" s="9">
        <v>2</v>
      </c>
      <c r="Y3" s="9">
        <v>5</v>
      </c>
      <c r="Z3" s="9">
        <v>7</v>
      </c>
      <c r="AA3" s="9">
        <v>258</v>
      </c>
      <c r="AB3" s="9">
        <v>475</v>
      </c>
      <c r="AC3" s="9">
        <v>5</v>
      </c>
      <c r="AD3" s="9">
        <v>1</v>
      </c>
    </row>
    <row r="4" spans="1:30" x14ac:dyDescent="0.3">
      <c r="A4" s="1"/>
      <c r="B4" s="1" t="s">
        <v>22</v>
      </c>
      <c r="C4" s="9">
        <v>322</v>
      </c>
      <c r="D4">
        <v>13</v>
      </c>
      <c r="E4">
        <v>0.7</v>
      </c>
      <c r="F4" s="9">
        <v>10</v>
      </c>
      <c r="G4" s="9">
        <v>5</v>
      </c>
      <c r="H4" s="9">
        <v>4</v>
      </c>
      <c r="I4">
        <v>1</v>
      </c>
      <c r="J4">
        <v>18</v>
      </c>
      <c r="K4">
        <v>0</v>
      </c>
      <c r="L4">
        <v>1</v>
      </c>
      <c r="M4" s="1" t="s">
        <v>193</v>
      </c>
      <c r="N4">
        <v>3</v>
      </c>
      <c r="O4">
        <v>0.4</v>
      </c>
      <c r="P4">
        <v>100</v>
      </c>
      <c r="Q4">
        <v>100</v>
      </c>
      <c r="R4" s="9">
        <v>0</v>
      </c>
      <c r="S4" s="9">
        <v>0</v>
      </c>
      <c r="T4" s="9">
        <v>0</v>
      </c>
      <c r="U4" s="9">
        <v>0</v>
      </c>
      <c r="V4" s="9">
        <v>1</v>
      </c>
      <c r="W4" s="9">
        <v>2.65</v>
      </c>
      <c r="X4" s="9">
        <v>2</v>
      </c>
      <c r="Y4" s="9">
        <v>5</v>
      </c>
      <c r="Z4" s="9">
        <v>7</v>
      </c>
      <c r="AA4" s="9">
        <v>258</v>
      </c>
      <c r="AB4" s="9">
        <v>475</v>
      </c>
      <c r="AC4" s="9">
        <v>5</v>
      </c>
      <c r="AD4" s="9">
        <v>1</v>
      </c>
    </row>
    <row r="5" spans="1:30" x14ac:dyDescent="0.3">
      <c r="A5" s="1"/>
      <c r="B5" s="2" t="s">
        <v>23</v>
      </c>
      <c r="C5" s="9">
        <v>1521</v>
      </c>
      <c r="D5">
        <v>13</v>
      </c>
      <c r="E5">
        <v>0.6</v>
      </c>
      <c r="F5" s="9">
        <v>10</v>
      </c>
      <c r="G5" s="9">
        <v>5</v>
      </c>
      <c r="H5" s="9">
        <v>4</v>
      </c>
      <c r="I5">
        <v>1</v>
      </c>
      <c r="J5">
        <v>18</v>
      </c>
      <c r="K5">
        <v>0</v>
      </c>
      <c r="L5">
        <v>1</v>
      </c>
      <c r="M5" s="1" t="s">
        <v>193</v>
      </c>
      <c r="N5">
        <v>3</v>
      </c>
      <c r="O5">
        <v>0.4</v>
      </c>
      <c r="P5">
        <v>100</v>
      </c>
      <c r="Q5">
        <v>100</v>
      </c>
      <c r="R5" s="9">
        <v>0</v>
      </c>
      <c r="S5" s="9">
        <v>0</v>
      </c>
      <c r="T5" s="9">
        <v>0</v>
      </c>
      <c r="U5" s="9">
        <v>0</v>
      </c>
      <c r="V5" s="9">
        <v>1</v>
      </c>
      <c r="W5" s="9">
        <v>2.65</v>
      </c>
      <c r="X5" s="9">
        <v>2</v>
      </c>
      <c r="Y5" s="9">
        <v>5</v>
      </c>
      <c r="Z5" s="9">
        <v>7</v>
      </c>
      <c r="AA5" s="9">
        <v>258</v>
      </c>
      <c r="AB5" s="9">
        <v>475</v>
      </c>
      <c r="AC5" s="9">
        <v>5</v>
      </c>
      <c r="AD5" s="9">
        <v>1</v>
      </c>
    </row>
    <row r="6" spans="1:30" x14ac:dyDescent="0.3">
      <c r="A6" s="1"/>
      <c r="B6" s="1" t="s">
        <v>24</v>
      </c>
      <c r="C6" s="9">
        <v>970</v>
      </c>
      <c r="D6">
        <v>13</v>
      </c>
      <c r="E6">
        <v>0.4</v>
      </c>
      <c r="F6" s="9">
        <v>10</v>
      </c>
      <c r="G6" s="9">
        <v>5</v>
      </c>
      <c r="H6" s="9">
        <v>4</v>
      </c>
      <c r="I6">
        <v>1</v>
      </c>
      <c r="J6">
        <v>18</v>
      </c>
      <c r="K6">
        <v>0</v>
      </c>
      <c r="L6">
        <v>1</v>
      </c>
      <c r="M6" s="1" t="s">
        <v>193</v>
      </c>
      <c r="N6">
        <v>3</v>
      </c>
      <c r="O6">
        <v>0.4</v>
      </c>
      <c r="P6">
        <v>100</v>
      </c>
      <c r="Q6">
        <v>100</v>
      </c>
      <c r="R6" s="9">
        <v>0</v>
      </c>
      <c r="S6" s="9">
        <v>0</v>
      </c>
      <c r="T6" s="9">
        <v>0</v>
      </c>
      <c r="U6" s="9">
        <v>0</v>
      </c>
      <c r="V6" s="9">
        <v>1</v>
      </c>
      <c r="W6" s="9">
        <v>2.65</v>
      </c>
      <c r="X6" s="9">
        <v>2</v>
      </c>
      <c r="Y6" s="9">
        <v>5</v>
      </c>
      <c r="Z6" s="9">
        <v>7</v>
      </c>
      <c r="AA6" s="9">
        <v>258</v>
      </c>
      <c r="AB6" s="9">
        <v>475</v>
      </c>
      <c r="AC6" s="9">
        <v>5</v>
      </c>
      <c r="AD6" s="9">
        <v>1</v>
      </c>
    </row>
    <row r="7" spans="1:30" x14ac:dyDescent="0.3">
      <c r="A7" s="1"/>
      <c r="B7" s="1" t="s">
        <v>25</v>
      </c>
      <c r="C7" s="9">
        <v>106</v>
      </c>
      <c r="D7">
        <v>13</v>
      </c>
      <c r="E7">
        <v>0</v>
      </c>
      <c r="F7" s="9">
        <v>10</v>
      </c>
      <c r="G7" s="9">
        <v>5</v>
      </c>
      <c r="H7" s="9">
        <v>4</v>
      </c>
      <c r="I7">
        <v>1</v>
      </c>
      <c r="J7">
        <v>18</v>
      </c>
      <c r="K7">
        <v>0</v>
      </c>
      <c r="L7">
        <v>1</v>
      </c>
      <c r="M7" s="1" t="s">
        <v>193</v>
      </c>
      <c r="N7">
        <v>3</v>
      </c>
      <c r="O7">
        <v>0.4</v>
      </c>
      <c r="P7">
        <v>100</v>
      </c>
      <c r="Q7">
        <v>100</v>
      </c>
      <c r="R7" s="9">
        <v>0</v>
      </c>
      <c r="S7" s="9">
        <v>0</v>
      </c>
      <c r="T7" s="9">
        <v>0</v>
      </c>
      <c r="U7" s="9">
        <v>0</v>
      </c>
      <c r="V7" s="9">
        <v>1</v>
      </c>
      <c r="W7" s="9">
        <v>2.65</v>
      </c>
      <c r="X7" s="9">
        <v>2</v>
      </c>
      <c r="Y7" s="9">
        <v>5</v>
      </c>
      <c r="Z7" s="9">
        <v>7</v>
      </c>
      <c r="AA7" s="9">
        <v>258</v>
      </c>
      <c r="AB7" s="9">
        <v>475</v>
      </c>
      <c r="AC7" s="9">
        <v>5</v>
      </c>
      <c r="AD7" s="9">
        <v>1</v>
      </c>
    </row>
    <row r="8" spans="1:30" x14ac:dyDescent="0.3">
      <c r="A8" s="1"/>
      <c r="B8" s="1" t="s">
        <v>26</v>
      </c>
      <c r="C8" s="9">
        <v>53</v>
      </c>
      <c r="D8">
        <v>5</v>
      </c>
      <c r="E8">
        <v>0.1</v>
      </c>
      <c r="F8" s="9">
        <v>10</v>
      </c>
      <c r="G8" s="9">
        <v>5</v>
      </c>
      <c r="H8" s="9">
        <v>4</v>
      </c>
      <c r="I8">
        <v>1</v>
      </c>
      <c r="J8">
        <v>12</v>
      </c>
      <c r="K8">
        <v>0</v>
      </c>
      <c r="L8">
        <v>1</v>
      </c>
      <c r="M8" s="1" t="s">
        <v>193</v>
      </c>
      <c r="N8">
        <v>3</v>
      </c>
      <c r="O8">
        <v>0.4</v>
      </c>
      <c r="P8">
        <v>100</v>
      </c>
      <c r="Q8">
        <v>100</v>
      </c>
      <c r="R8" s="9">
        <v>0</v>
      </c>
      <c r="S8" s="9">
        <v>0</v>
      </c>
      <c r="T8" s="9">
        <v>0</v>
      </c>
      <c r="U8" s="9">
        <v>0</v>
      </c>
      <c r="V8" s="9">
        <v>1</v>
      </c>
      <c r="W8" s="9">
        <v>2.65</v>
      </c>
      <c r="X8" s="9">
        <v>2</v>
      </c>
      <c r="Y8" s="9">
        <v>5</v>
      </c>
      <c r="Z8" s="9">
        <v>7</v>
      </c>
      <c r="AA8" s="9">
        <v>258</v>
      </c>
      <c r="AB8" s="9">
        <v>475</v>
      </c>
      <c r="AC8" s="9">
        <v>5</v>
      </c>
      <c r="AD8" s="9">
        <v>1</v>
      </c>
    </row>
    <row r="9" spans="1:30" x14ac:dyDescent="0.3">
      <c r="A9" s="1"/>
      <c r="B9" s="1" t="s">
        <v>27</v>
      </c>
      <c r="C9" s="9">
        <v>618</v>
      </c>
      <c r="D9">
        <v>5</v>
      </c>
      <c r="E9">
        <v>0.4</v>
      </c>
      <c r="F9" s="9">
        <v>10</v>
      </c>
      <c r="G9" s="9">
        <v>5</v>
      </c>
      <c r="H9" s="9">
        <v>4</v>
      </c>
      <c r="I9">
        <v>1</v>
      </c>
      <c r="J9">
        <v>12</v>
      </c>
      <c r="K9">
        <v>0</v>
      </c>
      <c r="L9">
        <v>1</v>
      </c>
      <c r="M9" s="1" t="s">
        <v>193</v>
      </c>
      <c r="N9">
        <v>3</v>
      </c>
      <c r="O9">
        <v>0.4</v>
      </c>
      <c r="P9">
        <v>100</v>
      </c>
      <c r="Q9">
        <v>100</v>
      </c>
      <c r="R9" s="9">
        <v>0</v>
      </c>
      <c r="S9" s="9">
        <v>0</v>
      </c>
      <c r="T9" s="9">
        <v>0</v>
      </c>
      <c r="U9" s="9">
        <v>0</v>
      </c>
      <c r="V9" s="9">
        <v>1</v>
      </c>
      <c r="W9" s="9">
        <v>2.65</v>
      </c>
      <c r="X9" s="9">
        <v>2</v>
      </c>
      <c r="Y9" s="9">
        <v>5</v>
      </c>
      <c r="Z9" s="9">
        <v>7</v>
      </c>
      <c r="AA9" s="9">
        <v>258</v>
      </c>
      <c r="AB9" s="9">
        <v>475</v>
      </c>
      <c r="AC9" s="9">
        <v>5</v>
      </c>
      <c r="AD9" s="9">
        <v>1</v>
      </c>
    </row>
    <row r="10" spans="1:30" x14ac:dyDescent="0.3">
      <c r="A10" s="1"/>
      <c r="B10" s="1" t="s">
        <v>28</v>
      </c>
      <c r="C10" s="9">
        <v>129</v>
      </c>
      <c r="D10">
        <v>5</v>
      </c>
      <c r="E10">
        <v>0.4</v>
      </c>
      <c r="F10" s="9">
        <v>10</v>
      </c>
      <c r="G10" s="9">
        <v>5</v>
      </c>
      <c r="H10" s="9">
        <v>4</v>
      </c>
      <c r="I10">
        <v>1</v>
      </c>
      <c r="J10">
        <v>12</v>
      </c>
      <c r="K10">
        <v>0</v>
      </c>
      <c r="L10">
        <v>1</v>
      </c>
      <c r="M10" s="1" t="s">
        <v>193</v>
      </c>
      <c r="N10">
        <v>3</v>
      </c>
      <c r="O10">
        <v>0.4</v>
      </c>
      <c r="P10">
        <v>100</v>
      </c>
      <c r="Q10">
        <v>100</v>
      </c>
      <c r="R10" s="9">
        <v>0</v>
      </c>
      <c r="S10" s="9">
        <v>0</v>
      </c>
      <c r="T10" s="9">
        <v>0</v>
      </c>
      <c r="U10" s="9">
        <v>0</v>
      </c>
      <c r="V10" s="9">
        <v>1</v>
      </c>
      <c r="W10" s="9">
        <v>2.65</v>
      </c>
      <c r="X10" s="9">
        <v>2</v>
      </c>
      <c r="Y10" s="9">
        <v>5</v>
      </c>
      <c r="Z10" s="9">
        <v>7</v>
      </c>
      <c r="AA10" s="9">
        <v>258</v>
      </c>
      <c r="AB10" s="9">
        <v>475</v>
      </c>
      <c r="AC10" s="9">
        <v>5</v>
      </c>
      <c r="AD10" s="9">
        <v>1</v>
      </c>
    </row>
    <row r="11" spans="1:30" x14ac:dyDescent="0.3">
      <c r="A11" s="1"/>
      <c r="B11" s="1" t="s">
        <v>29</v>
      </c>
      <c r="C11" s="9">
        <v>36</v>
      </c>
      <c r="D11">
        <v>5</v>
      </c>
      <c r="E11">
        <v>0.1</v>
      </c>
      <c r="F11" s="9">
        <v>10</v>
      </c>
      <c r="G11" s="9">
        <v>5</v>
      </c>
      <c r="H11" s="9">
        <v>4</v>
      </c>
      <c r="I11">
        <v>1</v>
      </c>
      <c r="J11">
        <v>12</v>
      </c>
      <c r="K11">
        <v>0</v>
      </c>
      <c r="L11">
        <v>1</v>
      </c>
      <c r="M11" s="1" t="s">
        <v>193</v>
      </c>
      <c r="N11">
        <v>3</v>
      </c>
      <c r="O11">
        <v>0.4</v>
      </c>
      <c r="P11">
        <v>100</v>
      </c>
      <c r="Q11">
        <v>100</v>
      </c>
      <c r="R11" s="9">
        <v>0</v>
      </c>
      <c r="S11" s="9">
        <v>0</v>
      </c>
      <c r="T11" s="9">
        <v>0</v>
      </c>
      <c r="U11" s="9">
        <v>0</v>
      </c>
      <c r="V11" s="9">
        <v>1</v>
      </c>
      <c r="W11" s="9">
        <v>2.65</v>
      </c>
      <c r="X11" s="9">
        <v>2</v>
      </c>
      <c r="Y11" s="9">
        <v>5</v>
      </c>
      <c r="Z11" s="9">
        <v>7</v>
      </c>
      <c r="AA11" s="9">
        <v>258</v>
      </c>
      <c r="AB11" s="9">
        <v>475</v>
      </c>
      <c r="AC11" s="9">
        <v>5</v>
      </c>
      <c r="AD11" s="9">
        <v>1</v>
      </c>
    </row>
    <row r="12" spans="1:30" x14ac:dyDescent="0.3">
      <c r="A12" s="1"/>
      <c r="B12" s="1" t="s">
        <v>30</v>
      </c>
      <c r="C12" s="9">
        <v>148</v>
      </c>
      <c r="D12">
        <v>5</v>
      </c>
      <c r="E12">
        <v>0.4</v>
      </c>
      <c r="F12" s="9">
        <v>10</v>
      </c>
      <c r="G12" s="9">
        <v>5</v>
      </c>
      <c r="H12" s="9">
        <v>4</v>
      </c>
      <c r="I12">
        <v>1</v>
      </c>
      <c r="J12">
        <v>12</v>
      </c>
      <c r="K12">
        <v>0</v>
      </c>
      <c r="L12">
        <v>1</v>
      </c>
      <c r="M12" s="1" t="s">
        <v>193</v>
      </c>
      <c r="N12">
        <v>3</v>
      </c>
      <c r="O12">
        <v>0.4</v>
      </c>
      <c r="P12">
        <v>100</v>
      </c>
      <c r="Q12">
        <v>100</v>
      </c>
      <c r="R12" s="9">
        <v>0</v>
      </c>
      <c r="S12" s="9">
        <v>0</v>
      </c>
      <c r="T12" s="9">
        <v>0</v>
      </c>
      <c r="U12" s="9">
        <v>0</v>
      </c>
      <c r="V12" s="9">
        <v>1</v>
      </c>
      <c r="W12" s="9">
        <v>2.65</v>
      </c>
      <c r="X12" s="9">
        <v>2</v>
      </c>
      <c r="Y12" s="9">
        <v>5</v>
      </c>
      <c r="Z12" s="9">
        <v>7</v>
      </c>
      <c r="AA12" s="9">
        <v>258</v>
      </c>
      <c r="AB12" s="9">
        <v>475</v>
      </c>
      <c r="AC12" s="9">
        <v>5</v>
      </c>
      <c r="AD12" s="9">
        <v>1</v>
      </c>
    </row>
    <row r="13" spans="1:30" x14ac:dyDescent="0.3">
      <c r="A13" s="1"/>
      <c r="B13" s="1" t="s">
        <v>31</v>
      </c>
      <c r="C13" s="9">
        <v>1049</v>
      </c>
      <c r="D13">
        <v>5</v>
      </c>
      <c r="E13">
        <v>0</v>
      </c>
      <c r="F13" s="9">
        <v>10</v>
      </c>
      <c r="G13" s="9">
        <v>5</v>
      </c>
      <c r="H13" s="9">
        <v>4</v>
      </c>
      <c r="I13">
        <v>1</v>
      </c>
      <c r="J13">
        <v>6</v>
      </c>
      <c r="K13">
        <v>0</v>
      </c>
      <c r="L13">
        <v>1</v>
      </c>
      <c r="M13" s="1" t="s">
        <v>193</v>
      </c>
      <c r="N13">
        <v>3</v>
      </c>
      <c r="O13">
        <v>0.4</v>
      </c>
      <c r="P13">
        <v>100</v>
      </c>
      <c r="Q13">
        <v>100</v>
      </c>
      <c r="R13" s="9">
        <v>0</v>
      </c>
      <c r="S13" s="9">
        <v>0</v>
      </c>
      <c r="T13" s="9">
        <v>0</v>
      </c>
      <c r="U13" s="9">
        <v>0</v>
      </c>
      <c r="V13" s="9">
        <v>1</v>
      </c>
      <c r="W13" s="9">
        <v>2.65</v>
      </c>
      <c r="X13" s="9">
        <v>2</v>
      </c>
      <c r="Y13" s="9">
        <v>5</v>
      </c>
      <c r="Z13" s="9">
        <v>7</v>
      </c>
      <c r="AA13" s="9">
        <v>258</v>
      </c>
      <c r="AB13" s="9">
        <v>475</v>
      </c>
      <c r="AC13" s="9">
        <v>5</v>
      </c>
      <c r="AD13" s="9">
        <v>1</v>
      </c>
    </row>
    <row r="14" spans="1:30" x14ac:dyDescent="0.3">
      <c r="A14" s="1"/>
      <c r="B14" s="1" t="s">
        <v>32</v>
      </c>
      <c r="C14" s="9">
        <v>973</v>
      </c>
      <c r="D14">
        <v>11</v>
      </c>
      <c r="E14">
        <v>0</v>
      </c>
      <c r="F14" s="9">
        <v>10</v>
      </c>
      <c r="G14" s="9">
        <v>5</v>
      </c>
      <c r="H14" s="9">
        <v>4</v>
      </c>
      <c r="I14">
        <v>1</v>
      </c>
      <c r="J14">
        <v>13</v>
      </c>
      <c r="K14">
        <v>0</v>
      </c>
      <c r="L14">
        <v>1</v>
      </c>
      <c r="M14" s="1" t="s">
        <v>193</v>
      </c>
      <c r="N14">
        <v>3</v>
      </c>
      <c r="O14">
        <v>0.4</v>
      </c>
      <c r="P14">
        <v>100</v>
      </c>
      <c r="Q14">
        <v>100</v>
      </c>
      <c r="R14" s="9">
        <v>0</v>
      </c>
      <c r="S14" s="9">
        <v>0</v>
      </c>
      <c r="T14" s="9">
        <v>0</v>
      </c>
      <c r="U14" s="9">
        <v>0</v>
      </c>
      <c r="V14" s="9">
        <v>1</v>
      </c>
      <c r="W14" s="9">
        <v>2.65</v>
      </c>
      <c r="X14" s="9">
        <v>2</v>
      </c>
      <c r="Y14" s="9">
        <v>5</v>
      </c>
      <c r="Z14" s="9">
        <v>7</v>
      </c>
      <c r="AA14" s="9">
        <v>258</v>
      </c>
      <c r="AB14" s="9">
        <v>475</v>
      </c>
      <c r="AC14" s="9">
        <v>5</v>
      </c>
      <c r="AD14" s="9">
        <v>1</v>
      </c>
    </row>
    <row r="15" spans="1:30" x14ac:dyDescent="0.3">
      <c r="A15" s="1"/>
      <c r="B15" s="1" t="s">
        <v>33</v>
      </c>
      <c r="C15" s="9">
        <v>161</v>
      </c>
      <c r="D15">
        <v>11</v>
      </c>
      <c r="E15">
        <v>0.7</v>
      </c>
      <c r="F15" s="9">
        <v>10</v>
      </c>
      <c r="G15" s="9">
        <v>5</v>
      </c>
      <c r="H15" s="9">
        <v>4</v>
      </c>
      <c r="I15">
        <v>1</v>
      </c>
      <c r="J15">
        <v>14</v>
      </c>
      <c r="K15">
        <v>0</v>
      </c>
      <c r="L15">
        <v>1</v>
      </c>
      <c r="M15" s="1" t="s">
        <v>193</v>
      </c>
      <c r="N15">
        <v>3</v>
      </c>
      <c r="O15">
        <v>0.4</v>
      </c>
      <c r="P15">
        <v>100</v>
      </c>
      <c r="Q15">
        <v>100</v>
      </c>
      <c r="R15" s="9">
        <v>0</v>
      </c>
      <c r="S15" s="9">
        <v>0</v>
      </c>
      <c r="T15" s="9">
        <v>0</v>
      </c>
      <c r="U15" s="9">
        <v>0</v>
      </c>
      <c r="V15" s="9">
        <v>1</v>
      </c>
      <c r="W15" s="9">
        <v>2.65</v>
      </c>
      <c r="X15" s="9">
        <v>2</v>
      </c>
      <c r="Y15" s="9">
        <v>5</v>
      </c>
      <c r="Z15" s="9">
        <v>7</v>
      </c>
      <c r="AA15" s="9">
        <v>258</v>
      </c>
      <c r="AB15" s="9">
        <v>475</v>
      </c>
      <c r="AC15" s="9">
        <v>5</v>
      </c>
      <c r="AD15" s="9">
        <v>1</v>
      </c>
    </row>
    <row r="16" spans="1:30" x14ac:dyDescent="0.3">
      <c r="A16" s="1"/>
      <c r="B16" s="1" t="s">
        <v>34</v>
      </c>
      <c r="C16" s="9">
        <v>896</v>
      </c>
      <c r="D16">
        <v>11</v>
      </c>
      <c r="E16">
        <v>0.7</v>
      </c>
      <c r="F16" s="9">
        <v>10</v>
      </c>
      <c r="G16" s="9">
        <v>5</v>
      </c>
      <c r="H16" s="9">
        <v>4</v>
      </c>
      <c r="I16">
        <v>1</v>
      </c>
      <c r="J16">
        <v>14</v>
      </c>
      <c r="K16">
        <v>0</v>
      </c>
      <c r="L16">
        <v>1</v>
      </c>
      <c r="M16" s="1" t="s">
        <v>193</v>
      </c>
      <c r="N16">
        <v>3</v>
      </c>
      <c r="O16">
        <v>0.4</v>
      </c>
      <c r="P16">
        <v>100</v>
      </c>
      <c r="Q16">
        <v>100</v>
      </c>
      <c r="R16" s="9">
        <v>0</v>
      </c>
      <c r="S16" s="9">
        <v>0</v>
      </c>
      <c r="T16" s="9">
        <v>0</v>
      </c>
      <c r="U16" s="9">
        <v>0</v>
      </c>
      <c r="V16" s="9">
        <v>1</v>
      </c>
      <c r="W16" s="9">
        <v>2.65</v>
      </c>
      <c r="X16" s="9">
        <v>2</v>
      </c>
      <c r="Y16" s="9">
        <v>5</v>
      </c>
      <c r="Z16" s="9">
        <v>7</v>
      </c>
      <c r="AA16" s="9">
        <v>258</v>
      </c>
      <c r="AB16" s="9">
        <v>475</v>
      </c>
      <c r="AC16" s="9">
        <v>5</v>
      </c>
      <c r="AD16" s="9">
        <v>1</v>
      </c>
    </row>
    <row r="17" spans="1:30" x14ac:dyDescent="0.3">
      <c r="A17" s="1"/>
      <c r="B17" s="1" t="s">
        <v>35</v>
      </c>
      <c r="C17" s="9">
        <v>181</v>
      </c>
      <c r="D17">
        <v>11</v>
      </c>
      <c r="E17">
        <v>0.5</v>
      </c>
      <c r="F17" s="9">
        <v>10</v>
      </c>
      <c r="G17" s="9">
        <v>5</v>
      </c>
      <c r="H17" s="9">
        <v>4</v>
      </c>
      <c r="I17">
        <v>1</v>
      </c>
      <c r="J17">
        <v>14</v>
      </c>
      <c r="K17">
        <v>0</v>
      </c>
      <c r="L17">
        <v>1</v>
      </c>
      <c r="M17" s="1" t="s">
        <v>193</v>
      </c>
      <c r="N17">
        <v>3</v>
      </c>
      <c r="O17">
        <v>0.4</v>
      </c>
      <c r="P17">
        <v>100</v>
      </c>
      <c r="Q17">
        <v>100</v>
      </c>
      <c r="R17" s="9">
        <v>0</v>
      </c>
      <c r="S17" s="9">
        <v>0</v>
      </c>
      <c r="T17" s="9">
        <v>0</v>
      </c>
      <c r="U17" s="9">
        <v>0</v>
      </c>
      <c r="V17" s="9">
        <v>1</v>
      </c>
      <c r="W17" s="9">
        <v>2.65</v>
      </c>
      <c r="X17" s="9">
        <v>2</v>
      </c>
      <c r="Y17" s="9">
        <v>5</v>
      </c>
      <c r="Z17" s="9">
        <v>7</v>
      </c>
      <c r="AA17" s="9">
        <v>258</v>
      </c>
      <c r="AB17" s="9">
        <v>475</v>
      </c>
      <c r="AC17" s="9">
        <v>5</v>
      </c>
      <c r="AD17" s="9">
        <v>1</v>
      </c>
    </row>
    <row r="18" spans="1:30" x14ac:dyDescent="0.3">
      <c r="A18" s="1"/>
      <c r="B18" s="1" t="s">
        <v>36</v>
      </c>
      <c r="C18" s="9">
        <v>36</v>
      </c>
      <c r="D18">
        <v>11</v>
      </c>
      <c r="E18">
        <v>0.5</v>
      </c>
      <c r="F18" s="9">
        <v>10</v>
      </c>
      <c r="G18" s="9">
        <v>5</v>
      </c>
      <c r="H18" s="9">
        <v>4</v>
      </c>
      <c r="I18">
        <v>1</v>
      </c>
      <c r="J18">
        <v>13</v>
      </c>
      <c r="K18">
        <v>0</v>
      </c>
      <c r="L18">
        <v>1</v>
      </c>
      <c r="M18" s="1" t="s">
        <v>193</v>
      </c>
      <c r="N18">
        <v>3</v>
      </c>
      <c r="O18">
        <v>0.4</v>
      </c>
      <c r="P18">
        <v>100</v>
      </c>
      <c r="Q18">
        <v>100</v>
      </c>
      <c r="R18" s="9">
        <v>0</v>
      </c>
      <c r="S18" s="9">
        <v>0</v>
      </c>
      <c r="T18" s="9">
        <v>0</v>
      </c>
      <c r="U18" s="9">
        <v>0</v>
      </c>
      <c r="V18" s="9">
        <v>1</v>
      </c>
      <c r="W18" s="9">
        <v>2.65</v>
      </c>
      <c r="X18" s="9">
        <v>2</v>
      </c>
      <c r="Y18" s="9">
        <v>5</v>
      </c>
      <c r="Z18" s="9">
        <v>7</v>
      </c>
      <c r="AA18" s="9">
        <v>258</v>
      </c>
      <c r="AB18" s="9">
        <v>475</v>
      </c>
      <c r="AC18" s="9">
        <v>5</v>
      </c>
      <c r="AD18" s="9">
        <v>1</v>
      </c>
    </row>
    <row r="19" spans="1:30" x14ac:dyDescent="0.3">
      <c r="A19" s="1"/>
      <c r="B19" s="1" t="s">
        <v>37</v>
      </c>
      <c r="C19" s="9">
        <v>973</v>
      </c>
      <c r="D19">
        <v>10</v>
      </c>
      <c r="E19">
        <v>0</v>
      </c>
      <c r="F19" s="9">
        <v>10</v>
      </c>
      <c r="G19" s="9">
        <v>5</v>
      </c>
      <c r="H19" s="9">
        <v>4</v>
      </c>
      <c r="I19">
        <v>1</v>
      </c>
      <c r="J19">
        <v>13</v>
      </c>
      <c r="K19">
        <v>0</v>
      </c>
      <c r="L19">
        <v>1</v>
      </c>
      <c r="M19" s="1" t="s">
        <v>193</v>
      </c>
      <c r="N19">
        <v>3</v>
      </c>
      <c r="O19">
        <v>0.4</v>
      </c>
      <c r="P19">
        <v>100</v>
      </c>
      <c r="Q19">
        <v>100</v>
      </c>
      <c r="R19" s="9">
        <v>0</v>
      </c>
      <c r="S19" s="9">
        <v>0</v>
      </c>
      <c r="T19" s="9">
        <v>0</v>
      </c>
      <c r="U19" s="9">
        <v>0</v>
      </c>
      <c r="V19" s="9">
        <v>1</v>
      </c>
      <c r="W19" s="9">
        <v>2.65</v>
      </c>
      <c r="X19" s="9">
        <v>2</v>
      </c>
      <c r="Y19" s="9">
        <v>5</v>
      </c>
      <c r="Z19" s="9">
        <v>7</v>
      </c>
      <c r="AA19" s="9">
        <v>258</v>
      </c>
      <c r="AB19" s="9">
        <v>475</v>
      </c>
      <c r="AC19" s="9">
        <v>5</v>
      </c>
      <c r="AD19" s="9">
        <v>1</v>
      </c>
    </row>
    <row r="20" spans="1:30" x14ac:dyDescent="0.3">
      <c r="A20" s="1"/>
      <c r="B20" s="1" t="s">
        <v>38</v>
      </c>
      <c r="C20" s="9">
        <v>159</v>
      </c>
      <c r="D20">
        <v>10</v>
      </c>
      <c r="E20">
        <v>0.8</v>
      </c>
      <c r="F20" s="9">
        <v>10</v>
      </c>
      <c r="G20" s="9">
        <v>5</v>
      </c>
      <c r="H20" s="9">
        <v>4</v>
      </c>
      <c r="I20">
        <v>1</v>
      </c>
      <c r="J20">
        <v>14</v>
      </c>
      <c r="K20">
        <v>0</v>
      </c>
      <c r="L20">
        <v>1</v>
      </c>
      <c r="M20" s="1" t="s">
        <v>193</v>
      </c>
      <c r="N20">
        <v>3</v>
      </c>
      <c r="O20">
        <v>0.4</v>
      </c>
      <c r="P20">
        <v>100</v>
      </c>
      <c r="Q20">
        <v>100</v>
      </c>
      <c r="R20" s="9">
        <v>0</v>
      </c>
      <c r="S20" s="9">
        <v>0</v>
      </c>
      <c r="T20" s="9">
        <v>0</v>
      </c>
      <c r="U20" s="9">
        <v>0</v>
      </c>
      <c r="V20" s="9">
        <v>1</v>
      </c>
      <c r="W20" s="9">
        <v>2.65</v>
      </c>
      <c r="X20" s="9">
        <v>2</v>
      </c>
      <c r="Y20" s="9">
        <v>5</v>
      </c>
      <c r="Z20" s="9">
        <v>7</v>
      </c>
      <c r="AA20" s="9">
        <v>258</v>
      </c>
      <c r="AB20" s="9">
        <v>475</v>
      </c>
      <c r="AC20" s="9">
        <v>5</v>
      </c>
      <c r="AD20" s="9">
        <v>1</v>
      </c>
    </row>
    <row r="21" spans="1:30" x14ac:dyDescent="0.3">
      <c r="A21" s="1"/>
      <c r="B21" s="1" t="s">
        <v>39</v>
      </c>
      <c r="C21" s="9">
        <v>21</v>
      </c>
      <c r="D21">
        <v>10</v>
      </c>
      <c r="E21">
        <v>0.7</v>
      </c>
      <c r="F21" s="9">
        <v>10</v>
      </c>
      <c r="G21" s="9">
        <v>5</v>
      </c>
      <c r="H21" s="9">
        <v>4</v>
      </c>
      <c r="I21">
        <v>1</v>
      </c>
      <c r="J21">
        <v>14</v>
      </c>
      <c r="K21">
        <v>0</v>
      </c>
      <c r="L21">
        <v>1</v>
      </c>
      <c r="M21" s="1" t="s">
        <v>193</v>
      </c>
      <c r="N21">
        <v>3</v>
      </c>
      <c r="O21">
        <v>0.4</v>
      </c>
      <c r="P21">
        <v>100</v>
      </c>
      <c r="Q21">
        <v>100</v>
      </c>
      <c r="R21" s="9">
        <v>0</v>
      </c>
      <c r="S21" s="9">
        <v>0</v>
      </c>
      <c r="T21" s="9">
        <v>0</v>
      </c>
      <c r="U21" s="9">
        <v>0</v>
      </c>
      <c r="V21" s="9">
        <v>1</v>
      </c>
      <c r="W21" s="9">
        <v>2.65</v>
      </c>
      <c r="X21" s="9">
        <v>2</v>
      </c>
      <c r="Y21" s="9">
        <v>5</v>
      </c>
      <c r="Z21" s="9">
        <v>7</v>
      </c>
      <c r="AA21" s="9">
        <v>258</v>
      </c>
      <c r="AB21" s="9">
        <v>475</v>
      </c>
      <c r="AC21" s="9">
        <v>5</v>
      </c>
      <c r="AD21" s="9">
        <v>1</v>
      </c>
    </row>
    <row r="22" spans="1:30" x14ac:dyDescent="0.3">
      <c r="A22" s="1"/>
      <c r="B22" s="1" t="s">
        <v>40</v>
      </c>
      <c r="C22" s="9">
        <v>208</v>
      </c>
      <c r="D22">
        <v>10</v>
      </c>
      <c r="E22">
        <v>0.7</v>
      </c>
      <c r="F22" s="9">
        <v>10</v>
      </c>
      <c r="G22" s="9">
        <v>5</v>
      </c>
      <c r="H22" s="9">
        <v>4</v>
      </c>
      <c r="I22">
        <v>1</v>
      </c>
      <c r="J22">
        <v>14</v>
      </c>
      <c r="K22">
        <v>0</v>
      </c>
      <c r="L22">
        <v>1</v>
      </c>
      <c r="M22" s="1" t="s">
        <v>193</v>
      </c>
      <c r="N22">
        <v>3</v>
      </c>
      <c r="O22">
        <v>0.4</v>
      </c>
      <c r="P22">
        <v>100</v>
      </c>
      <c r="Q22">
        <v>100</v>
      </c>
      <c r="R22" s="9">
        <v>0</v>
      </c>
      <c r="S22" s="9">
        <v>0</v>
      </c>
      <c r="T22" s="9">
        <v>0</v>
      </c>
      <c r="U22" s="9">
        <v>0</v>
      </c>
      <c r="V22" s="9">
        <v>1</v>
      </c>
      <c r="W22" s="9">
        <v>2.65</v>
      </c>
      <c r="X22" s="9">
        <v>2</v>
      </c>
      <c r="Y22" s="9">
        <v>5</v>
      </c>
      <c r="Z22" s="9">
        <v>7</v>
      </c>
      <c r="AA22" s="9">
        <v>258</v>
      </c>
      <c r="AB22" s="9">
        <v>475</v>
      </c>
      <c r="AC22" s="9">
        <v>5</v>
      </c>
      <c r="AD22" s="9">
        <v>1</v>
      </c>
    </row>
    <row r="23" spans="1:30" x14ac:dyDescent="0.3">
      <c r="A23" s="1"/>
      <c r="B23" s="1" t="s">
        <v>41</v>
      </c>
      <c r="C23" s="9">
        <v>1521</v>
      </c>
      <c r="D23">
        <v>10</v>
      </c>
      <c r="E23">
        <v>0.4</v>
      </c>
      <c r="F23" s="9">
        <v>10</v>
      </c>
      <c r="G23" s="9">
        <v>5</v>
      </c>
      <c r="H23" s="9">
        <v>4</v>
      </c>
      <c r="I23">
        <v>1</v>
      </c>
      <c r="J23">
        <v>13</v>
      </c>
      <c r="K23">
        <v>0</v>
      </c>
      <c r="L23">
        <v>1</v>
      </c>
      <c r="M23" s="1" t="s">
        <v>193</v>
      </c>
      <c r="N23">
        <v>3</v>
      </c>
      <c r="O23">
        <v>0.4</v>
      </c>
      <c r="P23">
        <v>100</v>
      </c>
      <c r="Q23">
        <v>100</v>
      </c>
      <c r="R23" s="9">
        <v>0</v>
      </c>
      <c r="S23" s="9">
        <v>0</v>
      </c>
      <c r="T23" s="9">
        <v>0</v>
      </c>
      <c r="U23" s="9">
        <v>0</v>
      </c>
      <c r="V23" s="9">
        <v>1</v>
      </c>
      <c r="W23" s="9">
        <v>2.65</v>
      </c>
      <c r="X23" s="9">
        <v>2</v>
      </c>
      <c r="Y23" s="9">
        <v>5</v>
      </c>
      <c r="Z23" s="9">
        <v>7</v>
      </c>
      <c r="AA23" s="9">
        <v>258</v>
      </c>
      <c r="AB23" s="9">
        <v>475</v>
      </c>
      <c r="AC23" s="9">
        <v>5</v>
      </c>
      <c r="AD23" s="9">
        <v>1</v>
      </c>
    </row>
    <row r="24" spans="1:30" x14ac:dyDescent="0.3">
      <c r="A24" s="1"/>
      <c r="B24" s="1" t="s">
        <v>42</v>
      </c>
      <c r="C24" s="9">
        <v>467</v>
      </c>
      <c r="D24">
        <v>9</v>
      </c>
      <c r="E24">
        <v>0</v>
      </c>
      <c r="F24" s="9">
        <v>10</v>
      </c>
      <c r="G24" s="9">
        <v>5</v>
      </c>
      <c r="H24" s="9">
        <v>4</v>
      </c>
      <c r="I24">
        <v>1</v>
      </c>
      <c r="J24">
        <v>13</v>
      </c>
      <c r="K24">
        <v>0</v>
      </c>
      <c r="L24">
        <v>1</v>
      </c>
      <c r="M24" s="1" t="s">
        <v>193</v>
      </c>
      <c r="N24">
        <v>3</v>
      </c>
      <c r="O24">
        <v>0.4</v>
      </c>
      <c r="P24">
        <v>100</v>
      </c>
      <c r="Q24">
        <v>100</v>
      </c>
      <c r="R24" s="9">
        <v>0</v>
      </c>
      <c r="S24" s="9">
        <v>0</v>
      </c>
      <c r="T24" s="9">
        <v>0</v>
      </c>
      <c r="U24" s="9">
        <v>0</v>
      </c>
      <c r="V24" s="9">
        <v>1</v>
      </c>
      <c r="W24" s="9">
        <v>2.65</v>
      </c>
      <c r="X24" s="9">
        <v>2</v>
      </c>
      <c r="Y24" s="9">
        <v>5</v>
      </c>
      <c r="Z24" s="9">
        <v>7</v>
      </c>
      <c r="AA24" s="9">
        <v>258</v>
      </c>
      <c r="AB24" s="9">
        <v>475</v>
      </c>
      <c r="AC24" s="9">
        <v>5</v>
      </c>
      <c r="AD24" s="9">
        <v>1</v>
      </c>
    </row>
    <row r="25" spans="1:30" x14ac:dyDescent="0.3">
      <c r="A25" s="1"/>
      <c r="B25" s="1" t="s">
        <v>43</v>
      </c>
      <c r="C25" s="9">
        <v>148</v>
      </c>
      <c r="D25">
        <v>9</v>
      </c>
      <c r="E25">
        <v>0.8</v>
      </c>
      <c r="F25" s="9">
        <v>10</v>
      </c>
      <c r="G25" s="9">
        <v>5</v>
      </c>
      <c r="H25" s="9">
        <v>4</v>
      </c>
      <c r="I25">
        <v>1</v>
      </c>
      <c r="J25">
        <v>14</v>
      </c>
      <c r="K25">
        <v>0</v>
      </c>
      <c r="L25">
        <v>1</v>
      </c>
      <c r="M25" s="1" t="s">
        <v>193</v>
      </c>
      <c r="N25">
        <v>3</v>
      </c>
      <c r="O25">
        <v>0.4</v>
      </c>
      <c r="P25">
        <v>100</v>
      </c>
      <c r="Q25">
        <v>100</v>
      </c>
      <c r="R25" s="9">
        <v>0</v>
      </c>
      <c r="S25" s="9">
        <v>0</v>
      </c>
      <c r="T25" s="9">
        <v>0</v>
      </c>
      <c r="U25" s="9">
        <v>0</v>
      </c>
      <c r="V25" s="9">
        <v>1</v>
      </c>
      <c r="W25" s="9">
        <v>2.65</v>
      </c>
      <c r="X25" s="9">
        <v>2</v>
      </c>
      <c r="Y25" s="9">
        <v>5</v>
      </c>
      <c r="Z25" s="9">
        <v>7</v>
      </c>
      <c r="AA25" s="9">
        <v>258</v>
      </c>
      <c r="AB25" s="9">
        <v>475</v>
      </c>
      <c r="AC25" s="9">
        <v>5</v>
      </c>
      <c r="AD25" s="9">
        <v>1</v>
      </c>
    </row>
    <row r="26" spans="1:30" x14ac:dyDescent="0.3">
      <c r="A26" s="1"/>
      <c r="B26" s="1" t="s">
        <v>44</v>
      </c>
      <c r="C26" s="9">
        <v>177</v>
      </c>
      <c r="D26">
        <v>9</v>
      </c>
      <c r="E26">
        <v>0.7</v>
      </c>
      <c r="F26" s="9">
        <v>10</v>
      </c>
      <c r="G26" s="9">
        <v>5</v>
      </c>
      <c r="H26" s="9">
        <v>4</v>
      </c>
      <c r="I26">
        <v>1</v>
      </c>
      <c r="J26">
        <v>14</v>
      </c>
      <c r="K26">
        <v>0</v>
      </c>
      <c r="L26">
        <v>1</v>
      </c>
      <c r="M26" s="1" t="s">
        <v>193</v>
      </c>
      <c r="N26">
        <v>3</v>
      </c>
      <c r="O26">
        <v>0.4</v>
      </c>
      <c r="P26">
        <v>100</v>
      </c>
      <c r="Q26">
        <v>100</v>
      </c>
      <c r="R26" s="9">
        <v>0</v>
      </c>
      <c r="S26" s="9">
        <v>0</v>
      </c>
      <c r="T26" s="9">
        <v>0</v>
      </c>
      <c r="U26" s="9">
        <v>0</v>
      </c>
      <c r="V26" s="9">
        <v>1</v>
      </c>
      <c r="W26" s="9">
        <v>2.65</v>
      </c>
      <c r="X26" s="9">
        <v>2</v>
      </c>
      <c r="Y26" s="9">
        <v>5</v>
      </c>
      <c r="Z26" s="9">
        <v>7</v>
      </c>
      <c r="AA26" s="9">
        <v>258</v>
      </c>
      <c r="AB26" s="9">
        <v>475</v>
      </c>
      <c r="AC26" s="9">
        <v>5</v>
      </c>
      <c r="AD26" s="9">
        <v>1</v>
      </c>
    </row>
    <row r="27" spans="1:30" x14ac:dyDescent="0.3">
      <c r="A27" s="1"/>
      <c r="B27" s="1" t="s">
        <v>45</v>
      </c>
      <c r="C27" s="9">
        <v>181</v>
      </c>
      <c r="D27">
        <v>9</v>
      </c>
      <c r="E27">
        <v>0.7</v>
      </c>
      <c r="F27" s="9">
        <v>10</v>
      </c>
      <c r="G27" s="9">
        <v>5</v>
      </c>
      <c r="H27" s="9">
        <v>4</v>
      </c>
      <c r="I27">
        <v>1</v>
      </c>
      <c r="J27">
        <v>14</v>
      </c>
      <c r="K27">
        <v>0</v>
      </c>
      <c r="L27">
        <v>1</v>
      </c>
      <c r="M27" s="1" t="s">
        <v>193</v>
      </c>
      <c r="N27">
        <v>3</v>
      </c>
      <c r="O27">
        <v>0.4</v>
      </c>
      <c r="P27">
        <v>100</v>
      </c>
      <c r="Q27">
        <v>100</v>
      </c>
      <c r="R27" s="9">
        <v>0</v>
      </c>
      <c r="S27" s="9">
        <v>0</v>
      </c>
      <c r="T27" s="9">
        <v>0</v>
      </c>
      <c r="U27" s="9">
        <v>0</v>
      </c>
      <c r="V27" s="9">
        <v>1</v>
      </c>
      <c r="W27" s="9">
        <v>2.65</v>
      </c>
      <c r="X27" s="9">
        <v>2</v>
      </c>
      <c r="Y27" s="9">
        <v>5</v>
      </c>
      <c r="Z27" s="9">
        <v>7</v>
      </c>
      <c r="AA27" s="9">
        <v>258</v>
      </c>
      <c r="AB27" s="9">
        <v>475</v>
      </c>
      <c r="AC27" s="9">
        <v>5</v>
      </c>
      <c r="AD27" s="9">
        <v>1</v>
      </c>
    </row>
    <row r="28" spans="1:30" x14ac:dyDescent="0.3">
      <c r="A28" s="1"/>
      <c r="B28" s="1" t="s">
        <v>46</v>
      </c>
      <c r="C28" s="9">
        <v>1824</v>
      </c>
      <c r="D28">
        <v>9</v>
      </c>
      <c r="E28">
        <v>0.4</v>
      </c>
      <c r="F28" s="9">
        <v>10</v>
      </c>
      <c r="G28" s="9">
        <v>5</v>
      </c>
      <c r="H28" s="9">
        <v>4</v>
      </c>
      <c r="I28">
        <v>1</v>
      </c>
      <c r="J28">
        <v>13</v>
      </c>
      <c r="K28">
        <v>0</v>
      </c>
      <c r="L28">
        <v>1</v>
      </c>
      <c r="M28" s="1" t="s">
        <v>193</v>
      </c>
      <c r="N28">
        <v>3</v>
      </c>
      <c r="O28">
        <v>0.4</v>
      </c>
      <c r="P28">
        <v>100</v>
      </c>
      <c r="Q28">
        <v>100</v>
      </c>
      <c r="R28" s="9">
        <v>0</v>
      </c>
      <c r="S28" s="9">
        <v>0</v>
      </c>
      <c r="T28" s="9">
        <v>0</v>
      </c>
      <c r="U28" s="9">
        <v>0</v>
      </c>
      <c r="V28" s="9">
        <v>1</v>
      </c>
      <c r="W28" s="9">
        <v>2.65</v>
      </c>
      <c r="X28" s="9">
        <v>2</v>
      </c>
      <c r="Y28" s="9">
        <v>5</v>
      </c>
      <c r="Z28" s="9">
        <v>7</v>
      </c>
      <c r="AA28" s="9">
        <v>258</v>
      </c>
      <c r="AB28" s="9">
        <v>475</v>
      </c>
      <c r="AC28" s="9">
        <v>5</v>
      </c>
      <c r="AD28" s="9">
        <v>1</v>
      </c>
    </row>
    <row r="29" spans="1:30" x14ac:dyDescent="0.3">
      <c r="A29" s="1"/>
      <c r="B29" s="1" t="s">
        <v>47</v>
      </c>
      <c r="C29" s="9">
        <v>973</v>
      </c>
      <c r="D29">
        <v>12</v>
      </c>
      <c r="E29">
        <v>0</v>
      </c>
      <c r="F29" s="9">
        <v>10</v>
      </c>
      <c r="G29" s="9">
        <v>5</v>
      </c>
      <c r="H29" s="9">
        <v>4</v>
      </c>
      <c r="I29">
        <v>1</v>
      </c>
      <c r="J29">
        <v>25</v>
      </c>
      <c r="K29">
        <v>0</v>
      </c>
      <c r="L29">
        <v>1</v>
      </c>
      <c r="M29" s="1" t="s">
        <v>193</v>
      </c>
      <c r="N29">
        <v>3</v>
      </c>
      <c r="O29">
        <v>0.4</v>
      </c>
      <c r="P29">
        <v>100</v>
      </c>
      <c r="Q29">
        <v>100</v>
      </c>
      <c r="R29" s="9">
        <v>0</v>
      </c>
      <c r="S29" s="9">
        <v>0</v>
      </c>
      <c r="T29" s="9">
        <v>0</v>
      </c>
      <c r="U29" s="9">
        <v>0</v>
      </c>
      <c r="V29" s="9">
        <v>1</v>
      </c>
      <c r="W29" s="9">
        <v>2.65</v>
      </c>
      <c r="X29" s="9">
        <v>2</v>
      </c>
      <c r="Y29" s="9">
        <v>5</v>
      </c>
      <c r="Z29" s="9">
        <v>7</v>
      </c>
      <c r="AA29" s="9">
        <v>258</v>
      </c>
      <c r="AB29" s="9">
        <v>475</v>
      </c>
      <c r="AC29" s="9">
        <v>5</v>
      </c>
      <c r="AD29" s="9">
        <v>1</v>
      </c>
    </row>
    <row r="30" spans="1:30" x14ac:dyDescent="0.3">
      <c r="A30" s="1"/>
      <c r="B30" s="1" t="s">
        <v>48</v>
      </c>
      <c r="C30" s="9">
        <v>962</v>
      </c>
      <c r="D30">
        <v>12</v>
      </c>
      <c r="E30">
        <v>0.8</v>
      </c>
      <c r="F30" s="9">
        <v>10</v>
      </c>
      <c r="G30" s="9">
        <v>5</v>
      </c>
      <c r="H30" s="9">
        <v>4</v>
      </c>
      <c r="I30">
        <v>1</v>
      </c>
      <c r="J30">
        <v>25</v>
      </c>
      <c r="K30">
        <v>0</v>
      </c>
      <c r="L30">
        <v>1</v>
      </c>
      <c r="M30" s="1" t="s">
        <v>193</v>
      </c>
      <c r="N30">
        <v>3</v>
      </c>
      <c r="O30">
        <v>0.4</v>
      </c>
      <c r="P30">
        <v>100</v>
      </c>
      <c r="Q30">
        <v>100</v>
      </c>
      <c r="R30" s="9">
        <v>0</v>
      </c>
      <c r="S30" s="9">
        <v>0</v>
      </c>
      <c r="T30" s="9">
        <v>0</v>
      </c>
      <c r="U30" s="9">
        <v>0</v>
      </c>
      <c r="V30" s="9">
        <v>1</v>
      </c>
      <c r="W30" s="9">
        <v>2.65</v>
      </c>
      <c r="X30" s="9">
        <v>2</v>
      </c>
      <c r="Y30" s="9">
        <v>5</v>
      </c>
      <c r="Z30" s="9">
        <v>7</v>
      </c>
      <c r="AA30" s="9">
        <v>258</v>
      </c>
      <c r="AB30" s="9">
        <v>475</v>
      </c>
      <c r="AC30" s="9">
        <v>5</v>
      </c>
      <c r="AD30" s="9">
        <v>1</v>
      </c>
    </row>
    <row r="31" spans="1:30" x14ac:dyDescent="0.3">
      <c r="A31" s="1"/>
      <c r="B31" s="1" t="s">
        <v>49</v>
      </c>
      <c r="C31" s="9">
        <v>200</v>
      </c>
      <c r="D31">
        <v>12</v>
      </c>
      <c r="E31">
        <v>0.5</v>
      </c>
      <c r="F31" s="9">
        <v>10</v>
      </c>
      <c r="G31" s="9">
        <v>5</v>
      </c>
      <c r="H31" s="9">
        <v>4</v>
      </c>
      <c r="I31">
        <v>1</v>
      </c>
      <c r="J31">
        <v>25</v>
      </c>
      <c r="K31">
        <v>0</v>
      </c>
      <c r="L31">
        <v>1</v>
      </c>
      <c r="M31" s="1" t="s">
        <v>193</v>
      </c>
      <c r="N31">
        <v>3</v>
      </c>
      <c r="O31">
        <v>0.4</v>
      </c>
      <c r="P31">
        <v>100</v>
      </c>
      <c r="Q31">
        <v>100</v>
      </c>
      <c r="R31" s="9">
        <v>0</v>
      </c>
      <c r="S31" s="9">
        <v>0</v>
      </c>
      <c r="T31" s="9">
        <v>0</v>
      </c>
      <c r="U31" s="9">
        <v>0</v>
      </c>
      <c r="V31" s="9">
        <v>1</v>
      </c>
      <c r="W31" s="9">
        <v>2.65</v>
      </c>
      <c r="X31" s="9">
        <v>2</v>
      </c>
      <c r="Y31" s="9">
        <v>5</v>
      </c>
      <c r="Z31" s="9">
        <v>7</v>
      </c>
      <c r="AA31" s="9">
        <v>258</v>
      </c>
      <c r="AB31" s="9">
        <v>475</v>
      </c>
      <c r="AC31" s="9">
        <v>5</v>
      </c>
      <c r="AD31" s="9">
        <v>1</v>
      </c>
    </row>
    <row r="32" spans="1:30" x14ac:dyDescent="0.3">
      <c r="A32" s="1"/>
      <c r="B32" s="1" t="s">
        <v>50</v>
      </c>
      <c r="C32" s="9">
        <v>1521</v>
      </c>
      <c r="D32">
        <v>12</v>
      </c>
      <c r="E32">
        <v>0.6</v>
      </c>
      <c r="F32" s="9">
        <v>10</v>
      </c>
      <c r="G32" s="9">
        <v>5</v>
      </c>
      <c r="H32" s="9">
        <v>4</v>
      </c>
      <c r="I32">
        <v>1</v>
      </c>
      <c r="J32">
        <v>25</v>
      </c>
      <c r="K32">
        <v>0</v>
      </c>
      <c r="L32">
        <v>1</v>
      </c>
      <c r="M32" s="1" t="s">
        <v>193</v>
      </c>
      <c r="N32">
        <v>3</v>
      </c>
      <c r="O32">
        <v>0.4</v>
      </c>
      <c r="P32">
        <v>100</v>
      </c>
      <c r="Q32">
        <v>100</v>
      </c>
      <c r="R32" s="9">
        <v>0</v>
      </c>
      <c r="S32" s="9">
        <v>0</v>
      </c>
      <c r="T32" s="9">
        <v>0</v>
      </c>
      <c r="U32" s="9">
        <v>0</v>
      </c>
      <c r="V32" s="9">
        <v>1</v>
      </c>
      <c r="W32" s="9">
        <v>2.65</v>
      </c>
      <c r="X32" s="9">
        <v>2</v>
      </c>
      <c r="Y32" s="9">
        <v>5</v>
      </c>
      <c r="Z32" s="9">
        <v>7</v>
      </c>
      <c r="AA32" s="9">
        <v>258</v>
      </c>
      <c r="AB32" s="9">
        <v>475</v>
      </c>
      <c r="AC32" s="9">
        <v>5</v>
      </c>
      <c r="AD32" s="9">
        <v>1</v>
      </c>
    </row>
    <row r="33" spans="1:30" x14ac:dyDescent="0.3">
      <c r="A33" s="1"/>
      <c r="B33" s="1" t="s">
        <v>51</v>
      </c>
      <c r="C33" s="9">
        <v>181</v>
      </c>
      <c r="D33">
        <v>12</v>
      </c>
      <c r="E33">
        <v>0.6</v>
      </c>
      <c r="F33" s="9">
        <v>10</v>
      </c>
      <c r="G33" s="9">
        <v>5</v>
      </c>
      <c r="H33" s="9">
        <v>4</v>
      </c>
      <c r="I33">
        <v>1</v>
      </c>
      <c r="J33">
        <v>25</v>
      </c>
      <c r="K33">
        <v>0</v>
      </c>
      <c r="L33">
        <v>1</v>
      </c>
      <c r="M33" s="1" t="s">
        <v>193</v>
      </c>
      <c r="N33">
        <v>3</v>
      </c>
      <c r="O33">
        <v>0.4</v>
      </c>
      <c r="P33">
        <v>100</v>
      </c>
      <c r="Q33">
        <v>100</v>
      </c>
      <c r="R33" s="9">
        <v>0</v>
      </c>
      <c r="S33" s="9">
        <v>0</v>
      </c>
      <c r="T33" s="9">
        <v>0</v>
      </c>
      <c r="U33" s="9">
        <v>0</v>
      </c>
      <c r="V33" s="9">
        <v>1</v>
      </c>
      <c r="W33" s="9">
        <v>2.65</v>
      </c>
      <c r="X33" s="9">
        <v>2</v>
      </c>
      <c r="Y33" s="9">
        <v>5</v>
      </c>
      <c r="Z33" s="9">
        <v>7</v>
      </c>
      <c r="AA33" s="9">
        <v>258</v>
      </c>
      <c r="AB33" s="9">
        <v>475</v>
      </c>
      <c r="AC33" s="9">
        <v>5</v>
      </c>
      <c r="AD33" s="9">
        <v>1</v>
      </c>
    </row>
    <row r="34" spans="1:30" x14ac:dyDescent="0.3">
      <c r="A34" s="1"/>
      <c r="B34" s="1" t="s">
        <v>52</v>
      </c>
      <c r="C34" s="9">
        <v>198</v>
      </c>
      <c r="D34">
        <v>1</v>
      </c>
      <c r="E34">
        <v>0</v>
      </c>
      <c r="F34" s="9">
        <v>10</v>
      </c>
      <c r="G34" s="9">
        <v>5</v>
      </c>
      <c r="H34" s="9">
        <v>4</v>
      </c>
      <c r="I34">
        <v>1</v>
      </c>
      <c r="J34">
        <v>2</v>
      </c>
      <c r="K34">
        <v>0</v>
      </c>
      <c r="L34">
        <v>1</v>
      </c>
      <c r="M34" s="1" t="s">
        <v>193</v>
      </c>
      <c r="N34">
        <v>3</v>
      </c>
      <c r="O34">
        <v>0.4</v>
      </c>
      <c r="P34">
        <v>100</v>
      </c>
      <c r="Q34">
        <v>100</v>
      </c>
      <c r="R34" s="9">
        <v>0</v>
      </c>
      <c r="S34" s="9">
        <v>0</v>
      </c>
      <c r="T34" s="9">
        <v>0</v>
      </c>
      <c r="U34" s="9">
        <v>0</v>
      </c>
      <c r="V34" s="9">
        <v>1</v>
      </c>
      <c r="W34" s="9">
        <v>2.65</v>
      </c>
      <c r="X34" s="9">
        <v>2</v>
      </c>
      <c r="Y34" s="9">
        <v>5</v>
      </c>
      <c r="Z34" s="9">
        <v>7</v>
      </c>
      <c r="AA34" s="9">
        <v>258</v>
      </c>
      <c r="AB34" s="9">
        <v>475</v>
      </c>
      <c r="AC34" s="9">
        <v>5</v>
      </c>
      <c r="AD34" s="9">
        <v>1</v>
      </c>
    </row>
    <row r="35" spans="1:30" x14ac:dyDescent="0.3">
      <c r="A35" s="1"/>
      <c r="B35" s="1" t="s">
        <v>53</v>
      </c>
      <c r="C35" s="9">
        <v>725</v>
      </c>
      <c r="D35">
        <v>1</v>
      </c>
      <c r="E35">
        <v>0.4</v>
      </c>
      <c r="F35" s="9">
        <v>10</v>
      </c>
      <c r="G35" s="9">
        <v>5</v>
      </c>
      <c r="H35" s="9">
        <v>4</v>
      </c>
      <c r="I35">
        <v>1</v>
      </c>
      <c r="J35">
        <v>1</v>
      </c>
      <c r="K35">
        <v>0</v>
      </c>
      <c r="L35">
        <v>1</v>
      </c>
      <c r="M35" s="1" t="s">
        <v>193</v>
      </c>
      <c r="N35">
        <v>3</v>
      </c>
      <c r="O35">
        <v>0.4</v>
      </c>
      <c r="P35">
        <v>100</v>
      </c>
      <c r="Q35">
        <v>100</v>
      </c>
      <c r="R35" s="9">
        <v>0</v>
      </c>
      <c r="S35" s="9">
        <v>0</v>
      </c>
      <c r="T35" s="9">
        <v>0</v>
      </c>
      <c r="U35" s="9">
        <v>0</v>
      </c>
      <c r="V35" s="9">
        <v>1</v>
      </c>
      <c r="W35" s="9">
        <v>2.65</v>
      </c>
      <c r="X35" s="9">
        <v>2</v>
      </c>
      <c r="Y35" s="9">
        <v>5</v>
      </c>
      <c r="Z35" s="9">
        <v>7</v>
      </c>
      <c r="AA35" s="9">
        <v>258</v>
      </c>
      <c r="AB35" s="9">
        <v>475</v>
      </c>
      <c r="AC35" s="9">
        <v>5</v>
      </c>
      <c r="AD35" s="9">
        <v>1</v>
      </c>
    </row>
    <row r="36" spans="1:30" x14ac:dyDescent="0.3">
      <c r="A36" s="1"/>
      <c r="B36" s="1" t="s">
        <v>54</v>
      </c>
      <c r="C36" s="9">
        <v>1268</v>
      </c>
      <c r="D36">
        <v>1</v>
      </c>
      <c r="E36">
        <v>0.4</v>
      </c>
      <c r="F36" s="9">
        <v>10</v>
      </c>
      <c r="G36" s="9">
        <v>5</v>
      </c>
      <c r="H36" s="9">
        <v>4</v>
      </c>
      <c r="I36">
        <v>1</v>
      </c>
      <c r="J36">
        <v>1</v>
      </c>
      <c r="K36">
        <v>0</v>
      </c>
      <c r="L36">
        <v>1</v>
      </c>
      <c r="M36" s="1" t="s">
        <v>193</v>
      </c>
      <c r="N36">
        <v>3</v>
      </c>
      <c r="O36">
        <v>0.4</v>
      </c>
      <c r="P36">
        <v>100</v>
      </c>
      <c r="Q36">
        <v>100</v>
      </c>
      <c r="R36" s="9">
        <v>0</v>
      </c>
      <c r="S36" s="9">
        <v>0</v>
      </c>
      <c r="T36" s="9">
        <v>0</v>
      </c>
      <c r="U36" s="9">
        <v>0</v>
      </c>
      <c r="V36" s="9">
        <v>1</v>
      </c>
      <c r="W36" s="9">
        <v>2.65</v>
      </c>
      <c r="X36" s="9">
        <v>2</v>
      </c>
      <c r="Y36" s="9">
        <v>5</v>
      </c>
      <c r="Z36" s="9">
        <v>7</v>
      </c>
      <c r="AA36" s="9">
        <v>258</v>
      </c>
      <c r="AB36" s="9">
        <v>475</v>
      </c>
      <c r="AC36" s="9">
        <v>5</v>
      </c>
      <c r="AD36" s="9">
        <v>1</v>
      </c>
    </row>
    <row r="37" spans="1:30" x14ac:dyDescent="0.3">
      <c r="A37" s="1"/>
      <c r="B37" s="1" t="s">
        <v>55</v>
      </c>
      <c r="C37" s="9">
        <v>1263</v>
      </c>
      <c r="D37">
        <v>1</v>
      </c>
      <c r="E37">
        <v>0.4</v>
      </c>
      <c r="F37" s="9">
        <v>10</v>
      </c>
      <c r="G37" s="9">
        <v>5</v>
      </c>
      <c r="H37" s="9">
        <v>4</v>
      </c>
      <c r="I37">
        <v>1</v>
      </c>
      <c r="J37">
        <v>1</v>
      </c>
      <c r="K37">
        <v>0</v>
      </c>
      <c r="L37">
        <v>1</v>
      </c>
      <c r="M37" s="1" t="s">
        <v>193</v>
      </c>
      <c r="N37">
        <v>3</v>
      </c>
      <c r="O37">
        <v>0.4</v>
      </c>
      <c r="P37">
        <v>100</v>
      </c>
      <c r="Q37">
        <v>100</v>
      </c>
      <c r="R37" s="9">
        <v>0</v>
      </c>
      <c r="S37" s="9">
        <v>0</v>
      </c>
      <c r="T37" s="9">
        <v>0</v>
      </c>
      <c r="U37" s="9">
        <v>0</v>
      </c>
      <c r="V37" s="9">
        <v>1</v>
      </c>
      <c r="W37" s="9">
        <v>2.65</v>
      </c>
      <c r="X37" s="9">
        <v>2</v>
      </c>
      <c r="Y37" s="9">
        <v>5</v>
      </c>
      <c r="Z37" s="9">
        <v>7</v>
      </c>
      <c r="AA37" s="9">
        <v>258</v>
      </c>
      <c r="AB37" s="9">
        <v>475</v>
      </c>
      <c r="AC37" s="9">
        <v>5</v>
      </c>
      <c r="AD37" s="9">
        <v>1</v>
      </c>
    </row>
    <row r="38" spans="1:30" x14ac:dyDescent="0.3">
      <c r="A38" s="1"/>
      <c r="B38" s="1" t="s">
        <v>56</v>
      </c>
      <c r="C38" s="9">
        <v>591</v>
      </c>
      <c r="D38">
        <v>6</v>
      </c>
      <c r="E38">
        <v>0.2</v>
      </c>
      <c r="F38" s="9">
        <v>10</v>
      </c>
      <c r="G38" s="9">
        <v>5</v>
      </c>
      <c r="H38" s="9">
        <v>4</v>
      </c>
      <c r="I38">
        <v>1</v>
      </c>
      <c r="J38">
        <v>3</v>
      </c>
      <c r="K38">
        <v>0</v>
      </c>
      <c r="L38">
        <v>1</v>
      </c>
      <c r="M38" s="1" t="s">
        <v>193</v>
      </c>
      <c r="N38">
        <v>3</v>
      </c>
      <c r="O38">
        <v>0.4</v>
      </c>
      <c r="P38">
        <v>100</v>
      </c>
      <c r="Q38">
        <v>100</v>
      </c>
      <c r="R38" s="9">
        <v>0</v>
      </c>
      <c r="S38" s="9">
        <v>0</v>
      </c>
      <c r="T38" s="9">
        <v>0</v>
      </c>
      <c r="U38" s="9">
        <v>0</v>
      </c>
      <c r="V38" s="9">
        <v>1</v>
      </c>
      <c r="W38" s="9">
        <v>2.65</v>
      </c>
      <c r="X38" s="9">
        <v>2</v>
      </c>
      <c r="Y38" s="9">
        <v>5</v>
      </c>
      <c r="Z38" s="9">
        <v>7</v>
      </c>
      <c r="AA38" s="9">
        <v>258</v>
      </c>
      <c r="AB38" s="9">
        <v>475</v>
      </c>
      <c r="AC38" s="9">
        <v>5</v>
      </c>
      <c r="AD38" s="9">
        <v>1</v>
      </c>
    </row>
    <row r="39" spans="1:30" x14ac:dyDescent="0.3">
      <c r="A39" s="1"/>
      <c r="B39" s="1" t="s">
        <v>57</v>
      </c>
      <c r="C39" s="9">
        <v>1369</v>
      </c>
      <c r="D39">
        <v>6</v>
      </c>
      <c r="E39">
        <v>0.9</v>
      </c>
      <c r="F39" s="9">
        <v>10</v>
      </c>
      <c r="G39" s="9">
        <v>5</v>
      </c>
      <c r="H39" s="9">
        <v>4</v>
      </c>
      <c r="I39">
        <v>1</v>
      </c>
      <c r="J39">
        <v>4</v>
      </c>
      <c r="K39">
        <v>0</v>
      </c>
      <c r="L39">
        <v>1</v>
      </c>
      <c r="M39" s="1" t="s">
        <v>193</v>
      </c>
      <c r="N39">
        <v>3</v>
      </c>
      <c r="O39">
        <v>0.4</v>
      </c>
      <c r="P39">
        <v>100</v>
      </c>
      <c r="Q39">
        <v>100</v>
      </c>
      <c r="R39" s="9">
        <v>0</v>
      </c>
      <c r="S39" s="9">
        <v>0</v>
      </c>
      <c r="T39" s="9">
        <v>0</v>
      </c>
      <c r="U39" s="9">
        <v>0</v>
      </c>
      <c r="V39" s="9">
        <v>1</v>
      </c>
      <c r="W39" s="9">
        <v>2.65</v>
      </c>
      <c r="X39" s="9">
        <v>2</v>
      </c>
      <c r="Y39" s="9">
        <v>5</v>
      </c>
      <c r="Z39" s="9">
        <v>7</v>
      </c>
      <c r="AA39" s="9">
        <v>258</v>
      </c>
      <c r="AB39" s="9">
        <v>475</v>
      </c>
      <c r="AC39" s="9">
        <v>5</v>
      </c>
      <c r="AD39" s="9">
        <v>1</v>
      </c>
    </row>
    <row r="40" spans="1:30" x14ac:dyDescent="0.3">
      <c r="A40" s="1"/>
      <c r="B40" s="1" t="s">
        <v>58</v>
      </c>
      <c r="C40" s="9">
        <v>98</v>
      </c>
      <c r="D40">
        <v>6</v>
      </c>
      <c r="E40">
        <v>0.9</v>
      </c>
      <c r="F40" s="9">
        <v>10</v>
      </c>
      <c r="G40" s="9">
        <v>5</v>
      </c>
      <c r="H40" s="9">
        <v>4</v>
      </c>
      <c r="I40">
        <v>1</v>
      </c>
      <c r="J40">
        <v>4</v>
      </c>
      <c r="K40">
        <v>0</v>
      </c>
      <c r="L40">
        <v>1</v>
      </c>
      <c r="M40" s="1" t="s">
        <v>193</v>
      </c>
      <c r="N40">
        <v>3</v>
      </c>
      <c r="O40">
        <v>0.4</v>
      </c>
      <c r="P40">
        <v>100</v>
      </c>
      <c r="Q40">
        <v>100</v>
      </c>
      <c r="R40" s="9">
        <v>0</v>
      </c>
      <c r="S40" s="9">
        <v>0</v>
      </c>
      <c r="T40" s="9">
        <v>0</v>
      </c>
      <c r="U40" s="9">
        <v>0</v>
      </c>
      <c r="V40" s="9">
        <v>1</v>
      </c>
      <c r="W40" s="9">
        <v>2.65</v>
      </c>
      <c r="X40" s="9">
        <v>2</v>
      </c>
      <c r="Y40" s="9">
        <v>5</v>
      </c>
      <c r="Z40" s="9">
        <v>7</v>
      </c>
      <c r="AA40" s="9">
        <v>258</v>
      </c>
      <c r="AB40" s="9">
        <v>475</v>
      </c>
      <c r="AC40" s="9">
        <v>5</v>
      </c>
      <c r="AD40" s="9">
        <v>1</v>
      </c>
    </row>
    <row r="41" spans="1:30" x14ac:dyDescent="0.3">
      <c r="A41" s="1"/>
      <c r="B41" s="1" t="s">
        <v>59</v>
      </c>
      <c r="C41" s="9">
        <v>145</v>
      </c>
      <c r="D41">
        <v>6</v>
      </c>
      <c r="E41">
        <v>0.6</v>
      </c>
      <c r="F41" s="9">
        <v>10</v>
      </c>
      <c r="G41" s="9">
        <v>5</v>
      </c>
      <c r="H41" s="9">
        <v>4</v>
      </c>
      <c r="I41">
        <v>1</v>
      </c>
      <c r="J41">
        <v>4</v>
      </c>
      <c r="K41">
        <v>0</v>
      </c>
      <c r="L41">
        <v>1</v>
      </c>
      <c r="M41" s="1" t="s">
        <v>193</v>
      </c>
      <c r="N41">
        <v>3</v>
      </c>
      <c r="O41">
        <v>0.4</v>
      </c>
      <c r="P41">
        <v>100</v>
      </c>
      <c r="Q41">
        <v>100</v>
      </c>
      <c r="R41" s="9">
        <v>0</v>
      </c>
      <c r="S41" s="9">
        <v>0</v>
      </c>
      <c r="T41" s="9">
        <v>0</v>
      </c>
      <c r="U41" s="9">
        <v>0</v>
      </c>
      <c r="V41" s="9">
        <v>1</v>
      </c>
      <c r="W41" s="9">
        <v>2.65</v>
      </c>
      <c r="X41" s="9">
        <v>2</v>
      </c>
      <c r="Y41" s="9">
        <v>5</v>
      </c>
      <c r="Z41" s="9">
        <v>7</v>
      </c>
      <c r="AA41" s="9">
        <v>258</v>
      </c>
      <c r="AB41" s="9">
        <v>475</v>
      </c>
      <c r="AC41" s="9">
        <v>5</v>
      </c>
      <c r="AD41" s="9">
        <v>1</v>
      </c>
    </row>
    <row r="42" spans="1:30" x14ac:dyDescent="0.3">
      <c r="A42" s="1"/>
      <c r="B42" s="1" t="s">
        <v>60</v>
      </c>
      <c r="C42" s="9">
        <v>336</v>
      </c>
      <c r="D42">
        <v>6</v>
      </c>
      <c r="E42">
        <v>0.6</v>
      </c>
      <c r="F42" s="9">
        <v>10</v>
      </c>
      <c r="G42" s="9">
        <v>5</v>
      </c>
      <c r="H42" s="9">
        <v>4</v>
      </c>
      <c r="I42">
        <v>1</v>
      </c>
      <c r="J42">
        <v>4</v>
      </c>
      <c r="K42">
        <v>0</v>
      </c>
      <c r="L42">
        <v>1</v>
      </c>
      <c r="M42" s="1" t="s">
        <v>193</v>
      </c>
      <c r="N42">
        <v>3</v>
      </c>
      <c r="O42">
        <v>0.4</v>
      </c>
      <c r="P42">
        <v>100</v>
      </c>
      <c r="Q42">
        <v>100</v>
      </c>
      <c r="R42" s="9">
        <v>0</v>
      </c>
      <c r="S42" s="9">
        <v>0</v>
      </c>
      <c r="T42" s="9">
        <v>0</v>
      </c>
      <c r="U42" s="9">
        <v>0</v>
      </c>
      <c r="V42" s="9">
        <v>1</v>
      </c>
      <c r="W42" s="9">
        <v>2.65</v>
      </c>
      <c r="X42" s="9">
        <v>2</v>
      </c>
      <c r="Y42" s="9">
        <v>5</v>
      </c>
      <c r="Z42" s="9">
        <v>7</v>
      </c>
      <c r="AA42" s="9">
        <v>258</v>
      </c>
      <c r="AB42" s="9">
        <v>475</v>
      </c>
      <c r="AC42" s="9">
        <v>5</v>
      </c>
      <c r="AD42" s="9">
        <v>1</v>
      </c>
    </row>
    <row r="43" spans="1:30" x14ac:dyDescent="0.3">
      <c r="A43" s="1"/>
      <c r="B43" s="1" t="s">
        <v>61</v>
      </c>
      <c r="C43" s="9">
        <v>198</v>
      </c>
      <c r="D43">
        <v>6</v>
      </c>
      <c r="E43">
        <v>0</v>
      </c>
      <c r="F43" s="9">
        <v>10</v>
      </c>
      <c r="G43" s="9">
        <v>5</v>
      </c>
      <c r="H43" s="9">
        <v>4</v>
      </c>
      <c r="I43">
        <v>1</v>
      </c>
      <c r="J43">
        <v>2</v>
      </c>
      <c r="K43">
        <v>0</v>
      </c>
      <c r="L43">
        <v>1</v>
      </c>
      <c r="M43" s="1" t="s">
        <v>193</v>
      </c>
      <c r="N43">
        <v>3</v>
      </c>
      <c r="O43">
        <v>0.4</v>
      </c>
      <c r="P43">
        <v>100</v>
      </c>
      <c r="Q43">
        <v>100</v>
      </c>
      <c r="R43" s="9">
        <v>0</v>
      </c>
      <c r="S43" s="9">
        <v>0</v>
      </c>
      <c r="T43" s="9">
        <v>0</v>
      </c>
      <c r="U43" s="9">
        <v>0</v>
      </c>
      <c r="V43" s="9">
        <v>1</v>
      </c>
      <c r="W43" s="9">
        <v>2.65</v>
      </c>
      <c r="X43" s="9">
        <v>2</v>
      </c>
      <c r="Y43" s="9">
        <v>5</v>
      </c>
      <c r="Z43" s="9">
        <v>7</v>
      </c>
      <c r="AA43" s="9">
        <v>258</v>
      </c>
      <c r="AB43" s="9">
        <v>475</v>
      </c>
      <c r="AC43" s="9">
        <v>5</v>
      </c>
      <c r="AD43" s="9">
        <v>1</v>
      </c>
    </row>
    <row r="44" spans="1:30" x14ac:dyDescent="0.3">
      <c r="A44" s="1"/>
      <c r="B44" s="1" t="s">
        <v>62</v>
      </c>
      <c r="C44" s="9">
        <v>46</v>
      </c>
      <c r="D44">
        <v>15</v>
      </c>
      <c r="E44">
        <v>0.3</v>
      </c>
      <c r="F44" s="9">
        <v>10</v>
      </c>
      <c r="G44" s="9">
        <v>5</v>
      </c>
      <c r="H44" s="9">
        <v>4</v>
      </c>
      <c r="I44">
        <v>1</v>
      </c>
      <c r="J44">
        <v>13</v>
      </c>
      <c r="K44">
        <v>0</v>
      </c>
      <c r="L44">
        <v>1</v>
      </c>
      <c r="M44" s="1" t="s">
        <v>193</v>
      </c>
      <c r="N44">
        <v>3</v>
      </c>
      <c r="O44">
        <v>0.4</v>
      </c>
      <c r="P44">
        <v>100</v>
      </c>
      <c r="Q44">
        <v>100</v>
      </c>
      <c r="R44" s="9">
        <v>0</v>
      </c>
      <c r="S44" s="9">
        <v>0</v>
      </c>
      <c r="T44" s="9">
        <v>0</v>
      </c>
      <c r="U44" s="9">
        <v>0</v>
      </c>
      <c r="V44" s="9">
        <v>1</v>
      </c>
      <c r="W44" s="9">
        <v>2.65</v>
      </c>
      <c r="X44" s="9">
        <v>2</v>
      </c>
      <c r="Y44" s="9">
        <v>5</v>
      </c>
      <c r="Z44" s="9">
        <v>7</v>
      </c>
      <c r="AA44" s="9">
        <v>258</v>
      </c>
      <c r="AB44" s="9">
        <v>475</v>
      </c>
      <c r="AC44" s="9">
        <v>5</v>
      </c>
      <c r="AD44" s="9">
        <v>1</v>
      </c>
    </row>
    <row r="45" spans="1:30" x14ac:dyDescent="0.3">
      <c r="A45" s="1"/>
      <c r="B45" s="1" t="s">
        <v>63</v>
      </c>
      <c r="C45" s="9">
        <v>1733</v>
      </c>
      <c r="D45">
        <v>15</v>
      </c>
      <c r="E45">
        <v>0.7</v>
      </c>
      <c r="F45" s="9">
        <v>10</v>
      </c>
      <c r="G45" s="9">
        <v>5</v>
      </c>
      <c r="H45" s="9">
        <v>4</v>
      </c>
      <c r="I45">
        <v>1</v>
      </c>
      <c r="J45">
        <v>14</v>
      </c>
      <c r="K45">
        <v>0</v>
      </c>
      <c r="L45">
        <v>1</v>
      </c>
      <c r="M45" s="1" t="s">
        <v>193</v>
      </c>
      <c r="N45">
        <v>3</v>
      </c>
      <c r="O45">
        <v>0.4</v>
      </c>
      <c r="P45">
        <v>100</v>
      </c>
      <c r="Q45">
        <v>100</v>
      </c>
      <c r="R45" s="9">
        <v>0</v>
      </c>
      <c r="S45" s="9">
        <v>0</v>
      </c>
      <c r="T45" s="9">
        <v>0</v>
      </c>
      <c r="U45" s="9">
        <v>0</v>
      </c>
      <c r="V45" s="9">
        <v>1</v>
      </c>
      <c r="W45" s="9">
        <v>2.65</v>
      </c>
      <c r="X45" s="9">
        <v>2</v>
      </c>
      <c r="Y45" s="9">
        <v>5</v>
      </c>
      <c r="Z45" s="9">
        <v>7</v>
      </c>
      <c r="AA45" s="9">
        <v>258</v>
      </c>
      <c r="AB45" s="9">
        <v>475</v>
      </c>
      <c r="AC45" s="9">
        <v>5</v>
      </c>
      <c r="AD45" s="9">
        <v>1</v>
      </c>
    </row>
    <row r="46" spans="1:30" x14ac:dyDescent="0.3">
      <c r="A46" s="1"/>
      <c r="B46" s="1" t="s">
        <v>64</v>
      </c>
      <c r="C46" s="9">
        <v>211</v>
      </c>
      <c r="D46">
        <v>15</v>
      </c>
      <c r="E46">
        <v>0.7</v>
      </c>
      <c r="F46" s="9">
        <v>10</v>
      </c>
      <c r="G46" s="9">
        <v>5</v>
      </c>
      <c r="H46" s="9">
        <v>4</v>
      </c>
      <c r="I46">
        <v>1</v>
      </c>
      <c r="J46">
        <v>14</v>
      </c>
      <c r="K46">
        <v>0</v>
      </c>
      <c r="L46">
        <v>1</v>
      </c>
      <c r="M46" s="1" t="s">
        <v>193</v>
      </c>
      <c r="N46">
        <v>3</v>
      </c>
      <c r="O46">
        <v>0.4</v>
      </c>
      <c r="P46">
        <v>100</v>
      </c>
      <c r="Q46">
        <v>100</v>
      </c>
      <c r="R46" s="9">
        <v>0</v>
      </c>
      <c r="S46" s="9">
        <v>0</v>
      </c>
      <c r="T46" s="9">
        <v>0</v>
      </c>
      <c r="U46" s="9">
        <v>0</v>
      </c>
      <c r="V46" s="9">
        <v>1</v>
      </c>
      <c r="W46" s="9">
        <v>2.65</v>
      </c>
      <c r="X46" s="9">
        <v>2</v>
      </c>
      <c r="Y46" s="9">
        <v>5</v>
      </c>
      <c r="Z46" s="9">
        <v>7</v>
      </c>
      <c r="AA46" s="9">
        <v>258</v>
      </c>
      <c r="AB46" s="9">
        <v>475</v>
      </c>
      <c r="AC46" s="9">
        <v>5</v>
      </c>
      <c r="AD46" s="9">
        <v>1</v>
      </c>
    </row>
    <row r="47" spans="1:30" x14ac:dyDescent="0.3">
      <c r="A47" s="1"/>
      <c r="B47" s="1" t="s">
        <v>65</v>
      </c>
      <c r="C47" s="9">
        <v>1521</v>
      </c>
      <c r="D47">
        <v>15</v>
      </c>
      <c r="E47">
        <v>0.5</v>
      </c>
      <c r="F47" s="9">
        <v>10</v>
      </c>
      <c r="G47" s="9">
        <v>5</v>
      </c>
      <c r="H47" s="9">
        <v>4</v>
      </c>
      <c r="I47">
        <v>1</v>
      </c>
      <c r="J47">
        <v>14</v>
      </c>
      <c r="K47">
        <v>0</v>
      </c>
      <c r="L47">
        <v>1</v>
      </c>
      <c r="M47" s="1" t="s">
        <v>193</v>
      </c>
      <c r="N47">
        <v>3</v>
      </c>
      <c r="O47">
        <v>0.4</v>
      </c>
      <c r="P47">
        <v>100</v>
      </c>
      <c r="Q47">
        <v>100</v>
      </c>
      <c r="R47" s="9">
        <v>0</v>
      </c>
      <c r="S47" s="9">
        <v>0</v>
      </c>
      <c r="T47" s="9">
        <v>0</v>
      </c>
      <c r="U47" s="9">
        <v>0</v>
      </c>
      <c r="V47" s="9">
        <v>1</v>
      </c>
      <c r="W47" s="9">
        <v>2.65</v>
      </c>
      <c r="X47" s="9">
        <v>2</v>
      </c>
      <c r="Y47" s="9">
        <v>5</v>
      </c>
      <c r="Z47" s="9">
        <v>7</v>
      </c>
      <c r="AA47" s="9">
        <v>258</v>
      </c>
      <c r="AB47" s="9">
        <v>475</v>
      </c>
      <c r="AC47" s="9">
        <v>5</v>
      </c>
      <c r="AD47" s="9">
        <v>1</v>
      </c>
    </row>
    <row r="48" spans="1:30" x14ac:dyDescent="0.3">
      <c r="A48" s="1"/>
      <c r="B48" s="1" t="s">
        <v>66</v>
      </c>
      <c r="C48" s="9">
        <v>336</v>
      </c>
      <c r="D48">
        <v>15</v>
      </c>
      <c r="E48">
        <v>0.5</v>
      </c>
      <c r="F48" s="9">
        <v>10</v>
      </c>
      <c r="G48" s="9">
        <v>5</v>
      </c>
      <c r="H48" s="9">
        <v>4</v>
      </c>
      <c r="I48">
        <v>1</v>
      </c>
      <c r="J48">
        <v>13</v>
      </c>
      <c r="K48">
        <v>0</v>
      </c>
      <c r="L48">
        <v>1</v>
      </c>
      <c r="M48" s="1" t="s">
        <v>193</v>
      </c>
      <c r="N48">
        <v>3</v>
      </c>
      <c r="O48">
        <v>0.4</v>
      </c>
      <c r="P48">
        <v>100</v>
      </c>
      <c r="Q48">
        <v>100</v>
      </c>
      <c r="R48" s="9">
        <v>0</v>
      </c>
      <c r="S48" s="9">
        <v>0</v>
      </c>
      <c r="T48" s="9">
        <v>0</v>
      </c>
      <c r="U48" s="9">
        <v>0</v>
      </c>
      <c r="V48" s="9">
        <v>1</v>
      </c>
      <c r="W48" s="9">
        <v>2.65</v>
      </c>
      <c r="X48" s="9">
        <v>2</v>
      </c>
      <c r="Y48" s="9">
        <v>5</v>
      </c>
      <c r="Z48" s="9">
        <v>7</v>
      </c>
      <c r="AA48" s="9">
        <v>258</v>
      </c>
      <c r="AB48" s="9">
        <v>475</v>
      </c>
      <c r="AC48" s="9">
        <v>5</v>
      </c>
      <c r="AD48" s="9">
        <v>1</v>
      </c>
    </row>
    <row r="49" spans="1:30" x14ac:dyDescent="0.3">
      <c r="A49" s="1"/>
      <c r="B49" s="1" t="s">
        <v>67</v>
      </c>
      <c r="C49" s="9">
        <v>242</v>
      </c>
      <c r="D49">
        <v>16</v>
      </c>
      <c r="E49">
        <v>0.2</v>
      </c>
      <c r="F49" s="9">
        <v>10</v>
      </c>
      <c r="G49" s="9">
        <v>5</v>
      </c>
      <c r="H49" s="9">
        <v>4</v>
      </c>
      <c r="I49">
        <v>1</v>
      </c>
      <c r="J49">
        <v>18</v>
      </c>
      <c r="K49">
        <v>0</v>
      </c>
      <c r="L49">
        <v>1</v>
      </c>
      <c r="M49" s="1" t="s">
        <v>193</v>
      </c>
      <c r="N49">
        <v>3</v>
      </c>
      <c r="O49">
        <v>0.4</v>
      </c>
      <c r="P49">
        <v>100</v>
      </c>
      <c r="Q49">
        <v>100</v>
      </c>
      <c r="R49" s="9">
        <v>0</v>
      </c>
      <c r="S49" s="9">
        <v>0</v>
      </c>
      <c r="T49" s="9">
        <v>0</v>
      </c>
      <c r="U49" s="9">
        <v>0</v>
      </c>
      <c r="V49" s="9">
        <v>1</v>
      </c>
      <c r="W49" s="9">
        <v>2.65</v>
      </c>
      <c r="X49" s="9">
        <v>2</v>
      </c>
      <c r="Y49" s="9">
        <v>5</v>
      </c>
      <c r="Z49" s="9">
        <v>7</v>
      </c>
      <c r="AA49" s="9">
        <v>258</v>
      </c>
      <c r="AB49" s="9">
        <v>475</v>
      </c>
      <c r="AC49" s="9">
        <v>5</v>
      </c>
      <c r="AD49" s="9">
        <v>1</v>
      </c>
    </row>
    <row r="50" spans="1:30" x14ac:dyDescent="0.3">
      <c r="A50" s="1"/>
      <c r="B50" s="1" t="s">
        <v>68</v>
      </c>
      <c r="C50" s="9">
        <v>63</v>
      </c>
      <c r="D50">
        <v>16</v>
      </c>
      <c r="E50">
        <v>0.9</v>
      </c>
      <c r="F50" s="9">
        <v>10</v>
      </c>
      <c r="G50" s="9">
        <v>5</v>
      </c>
      <c r="H50" s="9">
        <v>4</v>
      </c>
      <c r="I50">
        <v>1</v>
      </c>
      <c r="J50">
        <v>18</v>
      </c>
      <c r="K50">
        <v>0</v>
      </c>
      <c r="L50">
        <v>1</v>
      </c>
      <c r="M50" s="1" t="s">
        <v>193</v>
      </c>
      <c r="N50">
        <v>3</v>
      </c>
      <c r="O50">
        <v>0.4</v>
      </c>
      <c r="P50">
        <v>100</v>
      </c>
      <c r="Q50">
        <v>100</v>
      </c>
      <c r="R50" s="9">
        <v>0</v>
      </c>
      <c r="S50" s="9">
        <v>0</v>
      </c>
      <c r="T50" s="9">
        <v>0</v>
      </c>
      <c r="U50" s="9">
        <v>0</v>
      </c>
      <c r="V50" s="9">
        <v>1</v>
      </c>
      <c r="W50" s="9">
        <v>2.65</v>
      </c>
      <c r="X50" s="9">
        <v>2</v>
      </c>
      <c r="Y50" s="9">
        <v>5</v>
      </c>
      <c r="Z50" s="9">
        <v>7</v>
      </c>
      <c r="AA50" s="9">
        <v>258</v>
      </c>
      <c r="AB50" s="9">
        <v>475</v>
      </c>
      <c r="AC50" s="9">
        <v>5</v>
      </c>
      <c r="AD50" s="9">
        <v>1</v>
      </c>
    </row>
    <row r="51" spans="1:30" x14ac:dyDescent="0.3">
      <c r="A51" s="1"/>
      <c r="B51" s="1" t="s">
        <v>69</v>
      </c>
      <c r="C51" s="9">
        <v>310</v>
      </c>
      <c r="D51">
        <v>16</v>
      </c>
      <c r="E51">
        <v>0.6</v>
      </c>
      <c r="F51" s="9">
        <v>10</v>
      </c>
      <c r="G51" s="9">
        <v>5</v>
      </c>
      <c r="H51" s="9">
        <v>4</v>
      </c>
      <c r="I51">
        <v>1</v>
      </c>
      <c r="J51">
        <v>18</v>
      </c>
      <c r="K51">
        <v>0</v>
      </c>
      <c r="L51">
        <v>1</v>
      </c>
      <c r="M51" s="1" t="s">
        <v>193</v>
      </c>
      <c r="N51">
        <v>3</v>
      </c>
      <c r="O51">
        <v>0.4</v>
      </c>
      <c r="P51">
        <v>100</v>
      </c>
      <c r="Q51">
        <v>100</v>
      </c>
      <c r="R51" s="9">
        <v>0</v>
      </c>
      <c r="S51" s="9">
        <v>0</v>
      </c>
      <c r="T51" s="9">
        <v>0</v>
      </c>
      <c r="U51" s="9">
        <v>0</v>
      </c>
      <c r="V51" s="9">
        <v>1</v>
      </c>
      <c r="W51" s="9">
        <v>2.65</v>
      </c>
      <c r="X51" s="9">
        <v>2</v>
      </c>
      <c r="Y51" s="9">
        <v>5</v>
      </c>
      <c r="Z51" s="9">
        <v>7</v>
      </c>
      <c r="AA51" s="9">
        <v>258</v>
      </c>
      <c r="AB51" s="9">
        <v>475</v>
      </c>
      <c r="AC51" s="9">
        <v>5</v>
      </c>
      <c r="AD51" s="9">
        <v>1</v>
      </c>
    </row>
    <row r="52" spans="1:30" x14ac:dyDescent="0.3">
      <c r="A52" s="1"/>
      <c r="B52" s="1" t="s">
        <v>70</v>
      </c>
      <c r="C52" s="9">
        <v>183</v>
      </c>
      <c r="D52">
        <v>16</v>
      </c>
      <c r="E52">
        <v>0.6</v>
      </c>
      <c r="F52" s="9">
        <v>10</v>
      </c>
      <c r="G52" s="9">
        <v>5</v>
      </c>
      <c r="H52" s="9">
        <v>4</v>
      </c>
      <c r="I52">
        <v>1</v>
      </c>
      <c r="J52">
        <v>18</v>
      </c>
      <c r="K52">
        <v>0</v>
      </c>
      <c r="L52">
        <v>1</v>
      </c>
      <c r="M52" s="1" t="s">
        <v>193</v>
      </c>
      <c r="N52">
        <v>3</v>
      </c>
      <c r="O52">
        <v>0.4</v>
      </c>
      <c r="P52">
        <v>100</v>
      </c>
      <c r="Q52">
        <v>100</v>
      </c>
      <c r="R52" s="9">
        <v>0</v>
      </c>
      <c r="S52" s="9">
        <v>0</v>
      </c>
      <c r="T52" s="9">
        <v>0</v>
      </c>
      <c r="U52" s="9">
        <v>0</v>
      </c>
      <c r="V52" s="9">
        <v>1</v>
      </c>
      <c r="W52" s="9">
        <v>2.65</v>
      </c>
      <c r="X52" s="9">
        <v>2</v>
      </c>
      <c r="Y52" s="9">
        <v>5</v>
      </c>
      <c r="Z52" s="9">
        <v>7</v>
      </c>
      <c r="AA52" s="9">
        <v>258</v>
      </c>
      <c r="AB52" s="9">
        <v>475</v>
      </c>
      <c r="AC52" s="9">
        <v>5</v>
      </c>
      <c r="AD52" s="9">
        <v>1</v>
      </c>
    </row>
    <row r="53" spans="1:30" x14ac:dyDescent="0.3">
      <c r="A53" s="1"/>
      <c r="B53" s="1" t="s">
        <v>71</v>
      </c>
      <c r="C53" s="9">
        <v>181</v>
      </c>
      <c r="D53">
        <v>16</v>
      </c>
      <c r="E53">
        <v>0.5</v>
      </c>
      <c r="F53" s="9">
        <v>10</v>
      </c>
      <c r="G53" s="9">
        <v>5</v>
      </c>
      <c r="H53" s="9">
        <v>4</v>
      </c>
      <c r="I53">
        <v>1</v>
      </c>
      <c r="J53">
        <v>18</v>
      </c>
      <c r="K53">
        <v>0</v>
      </c>
      <c r="L53">
        <v>1</v>
      </c>
      <c r="M53" s="1" t="s">
        <v>193</v>
      </c>
      <c r="N53">
        <v>3</v>
      </c>
      <c r="O53">
        <v>0.4</v>
      </c>
      <c r="P53">
        <v>100</v>
      </c>
      <c r="Q53">
        <v>100</v>
      </c>
      <c r="R53" s="9">
        <v>0</v>
      </c>
      <c r="S53" s="9">
        <v>0</v>
      </c>
      <c r="T53" s="9">
        <v>0</v>
      </c>
      <c r="U53" s="9">
        <v>0</v>
      </c>
      <c r="V53" s="9">
        <v>1</v>
      </c>
      <c r="W53" s="9">
        <v>2.65</v>
      </c>
      <c r="X53" s="9">
        <v>2</v>
      </c>
      <c r="Y53" s="9">
        <v>5</v>
      </c>
      <c r="Z53" s="9">
        <v>7</v>
      </c>
      <c r="AA53" s="9">
        <v>258</v>
      </c>
      <c r="AB53" s="9">
        <v>475</v>
      </c>
      <c r="AC53" s="9">
        <v>5</v>
      </c>
      <c r="AD53" s="9">
        <v>1</v>
      </c>
    </row>
    <row r="54" spans="1:30" x14ac:dyDescent="0.3">
      <c r="A54" s="1"/>
      <c r="B54" s="1" t="s">
        <v>72</v>
      </c>
      <c r="C54" s="9">
        <v>241</v>
      </c>
      <c r="D54">
        <v>3</v>
      </c>
      <c r="E54">
        <v>0.2</v>
      </c>
      <c r="F54" s="9">
        <v>10</v>
      </c>
      <c r="G54" s="9">
        <v>5</v>
      </c>
      <c r="H54" s="9">
        <v>4</v>
      </c>
      <c r="I54">
        <v>1</v>
      </c>
      <c r="J54">
        <v>1</v>
      </c>
      <c r="K54">
        <v>0</v>
      </c>
      <c r="L54">
        <v>1</v>
      </c>
      <c r="M54" s="1" t="s">
        <v>193</v>
      </c>
      <c r="N54">
        <v>3</v>
      </c>
      <c r="O54">
        <v>0.4</v>
      </c>
      <c r="P54">
        <v>100</v>
      </c>
      <c r="Q54">
        <v>100</v>
      </c>
      <c r="R54" s="9">
        <v>0</v>
      </c>
      <c r="S54" s="9">
        <v>0</v>
      </c>
      <c r="T54" s="9">
        <v>0</v>
      </c>
      <c r="U54" s="9">
        <v>0</v>
      </c>
      <c r="V54" s="9">
        <v>1</v>
      </c>
      <c r="W54" s="9">
        <v>2.65</v>
      </c>
      <c r="X54" s="9">
        <v>2</v>
      </c>
      <c r="Y54" s="9">
        <v>5</v>
      </c>
      <c r="Z54" s="9">
        <v>7</v>
      </c>
      <c r="AA54" s="9">
        <v>258</v>
      </c>
      <c r="AB54" s="9">
        <v>475</v>
      </c>
      <c r="AC54" s="9">
        <v>5</v>
      </c>
      <c r="AD54" s="9">
        <v>1</v>
      </c>
    </row>
    <row r="55" spans="1:30" x14ac:dyDescent="0.3">
      <c r="A55" s="1"/>
      <c r="B55" s="1" t="s">
        <v>73</v>
      </c>
      <c r="C55" s="9">
        <v>9</v>
      </c>
      <c r="D55">
        <v>3</v>
      </c>
      <c r="E55">
        <v>0.7</v>
      </c>
      <c r="F55" s="9">
        <v>10</v>
      </c>
      <c r="G55" s="9">
        <v>5</v>
      </c>
      <c r="H55" s="9">
        <v>4</v>
      </c>
      <c r="I55">
        <v>1</v>
      </c>
      <c r="J55">
        <v>1</v>
      </c>
      <c r="K55">
        <v>0</v>
      </c>
      <c r="L55">
        <v>1</v>
      </c>
      <c r="M55" s="1" t="s">
        <v>193</v>
      </c>
      <c r="N55">
        <v>3</v>
      </c>
      <c r="O55">
        <v>0.4</v>
      </c>
      <c r="P55">
        <v>100</v>
      </c>
      <c r="Q55">
        <v>100</v>
      </c>
      <c r="R55" s="9">
        <v>0</v>
      </c>
      <c r="S55" s="9">
        <v>0</v>
      </c>
      <c r="T55" s="9">
        <v>0</v>
      </c>
      <c r="U55" s="9">
        <v>0</v>
      </c>
      <c r="V55" s="9">
        <v>1</v>
      </c>
      <c r="W55" s="9">
        <v>2.65</v>
      </c>
      <c r="X55" s="9">
        <v>2</v>
      </c>
      <c r="Y55" s="9">
        <v>5</v>
      </c>
      <c r="Z55" s="9">
        <v>7</v>
      </c>
      <c r="AA55" s="9">
        <v>258</v>
      </c>
      <c r="AB55" s="9">
        <v>475</v>
      </c>
      <c r="AC55" s="9">
        <v>5</v>
      </c>
      <c r="AD55" s="9">
        <v>1</v>
      </c>
    </row>
    <row r="56" spans="1:30" x14ac:dyDescent="0.3">
      <c r="A56" s="1"/>
      <c r="B56" s="1" t="s">
        <v>74</v>
      </c>
      <c r="C56" s="9">
        <v>75</v>
      </c>
      <c r="D56">
        <v>3</v>
      </c>
      <c r="E56">
        <v>0.7</v>
      </c>
      <c r="F56" s="9">
        <v>10</v>
      </c>
      <c r="G56" s="9">
        <v>5</v>
      </c>
      <c r="H56" s="9">
        <v>4</v>
      </c>
      <c r="I56">
        <v>1</v>
      </c>
      <c r="J56">
        <v>1</v>
      </c>
      <c r="K56">
        <v>0</v>
      </c>
      <c r="L56">
        <v>1</v>
      </c>
      <c r="M56" s="1" t="s">
        <v>193</v>
      </c>
      <c r="N56">
        <v>3</v>
      </c>
      <c r="O56">
        <v>0.4</v>
      </c>
      <c r="P56">
        <v>100</v>
      </c>
      <c r="Q56">
        <v>100</v>
      </c>
      <c r="R56" s="9">
        <v>0</v>
      </c>
      <c r="S56" s="9">
        <v>0</v>
      </c>
      <c r="T56" s="9">
        <v>0</v>
      </c>
      <c r="U56" s="9">
        <v>0</v>
      </c>
      <c r="V56" s="9">
        <v>1</v>
      </c>
      <c r="W56" s="9">
        <v>2.65</v>
      </c>
      <c r="X56" s="9">
        <v>2</v>
      </c>
      <c r="Y56" s="9">
        <v>5</v>
      </c>
      <c r="Z56" s="9">
        <v>7</v>
      </c>
      <c r="AA56" s="9">
        <v>258</v>
      </c>
      <c r="AB56" s="9">
        <v>475</v>
      </c>
      <c r="AC56" s="9">
        <v>5</v>
      </c>
      <c r="AD56" s="9">
        <v>1</v>
      </c>
    </row>
    <row r="57" spans="1:30" x14ac:dyDescent="0.3">
      <c r="A57" s="1"/>
      <c r="B57" s="1" t="s">
        <v>75</v>
      </c>
      <c r="C57" s="9">
        <v>145</v>
      </c>
      <c r="D57">
        <v>3</v>
      </c>
      <c r="E57">
        <v>0.5</v>
      </c>
      <c r="F57" s="9">
        <v>10</v>
      </c>
      <c r="G57" s="9">
        <v>5</v>
      </c>
      <c r="H57" s="9">
        <v>4</v>
      </c>
      <c r="I57">
        <v>1</v>
      </c>
      <c r="J57">
        <v>1</v>
      </c>
      <c r="K57">
        <v>0</v>
      </c>
      <c r="L57">
        <v>1</v>
      </c>
      <c r="M57" s="1" t="s">
        <v>193</v>
      </c>
      <c r="N57">
        <v>3</v>
      </c>
      <c r="O57">
        <v>0.4</v>
      </c>
      <c r="P57">
        <v>100</v>
      </c>
      <c r="Q57">
        <v>100</v>
      </c>
      <c r="R57" s="9">
        <v>0</v>
      </c>
      <c r="S57" s="9">
        <v>0</v>
      </c>
      <c r="T57" s="9">
        <v>0</v>
      </c>
      <c r="U57" s="9">
        <v>0</v>
      </c>
      <c r="V57" s="9">
        <v>1</v>
      </c>
      <c r="W57" s="9">
        <v>2.65</v>
      </c>
      <c r="X57" s="9">
        <v>2</v>
      </c>
      <c r="Y57" s="9">
        <v>5</v>
      </c>
      <c r="Z57" s="9">
        <v>7</v>
      </c>
      <c r="AA57" s="9">
        <v>258</v>
      </c>
      <c r="AB57" s="9">
        <v>475</v>
      </c>
      <c r="AC57" s="9">
        <v>5</v>
      </c>
      <c r="AD57" s="9">
        <v>1</v>
      </c>
    </row>
    <row r="58" spans="1:30" x14ac:dyDescent="0.3">
      <c r="A58" s="1"/>
      <c r="B58" s="1" t="s">
        <v>76</v>
      </c>
      <c r="C58" s="9">
        <v>786</v>
      </c>
      <c r="D58">
        <v>3</v>
      </c>
      <c r="E58">
        <v>0.7</v>
      </c>
      <c r="F58" s="9">
        <v>10</v>
      </c>
      <c r="G58" s="9">
        <v>5</v>
      </c>
      <c r="H58" s="9">
        <v>4</v>
      </c>
      <c r="I58">
        <v>1</v>
      </c>
      <c r="J58">
        <v>1</v>
      </c>
      <c r="K58">
        <v>0</v>
      </c>
      <c r="L58">
        <v>1</v>
      </c>
      <c r="M58" s="1" t="s">
        <v>193</v>
      </c>
      <c r="N58">
        <v>3</v>
      </c>
      <c r="O58">
        <v>0.4</v>
      </c>
      <c r="P58">
        <v>100</v>
      </c>
      <c r="Q58">
        <v>100</v>
      </c>
      <c r="R58" s="9">
        <v>0</v>
      </c>
      <c r="S58" s="9">
        <v>0</v>
      </c>
      <c r="T58" s="9">
        <v>0</v>
      </c>
      <c r="U58" s="9">
        <v>0</v>
      </c>
      <c r="V58" s="9">
        <v>1</v>
      </c>
      <c r="W58" s="9">
        <v>2.65</v>
      </c>
      <c r="X58" s="9">
        <v>2</v>
      </c>
      <c r="Y58" s="9">
        <v>5</v>
      </c>
      <c r="Z58" s="9">
        <v>7</v>
      </c>
      <c r="AA58" s="9">
        <v>258</v>
      </c>
      <c r="AB58" s="9">
        <v>475</v>
      </c>
      <c r="AC58" s="9">
        <v>5</v>
      </c>
      <c r="AD58" s="9">
        <v>1</v>
      </c>
    </row>
    <row r="59" spans="1:30" x14ac:dyDescent="0.3">
      <c r="A59" s="1"/>
      <c r="B59" s="1" t="s">
        <v>77</v>
      </c>
      <c r="C59" s="9">
        <v>198</v>
      </c>
      <c r="D59">
        <v>3</v>
      </c>
      <c r="E59">
        <v>0</v>
      </c>
      <c r="F59" s="9">
        <v>10</v>
      </c>
      <c r="G59" s="9">
        <v>5</v>
      </c>
      <c r="H59" s="9">
        <v>4</v>
      </c>
      <c r="I59">
        <v>1</v>
      </c>
      <c r="J59">
        <v>2</v>
      </c>
      <c r="K59">
        <v>0</v>
      </c>
      <c r="L59">
        <v>1</v>
      </c>
      <c r="M59" s="1" t="s">
        <v>193</v>
      </c>
      <c r="N59">
        <v>3</v>
      </c>
      <c r="O59">
        <v>0.4</v>
      </c>
      <c r="P59">
        <v>100</v>
      </c>
      <c r="Q59">
        <v>100</v>
      </c>
      <c r="R59" s="9">
        <v>0</v>
      </c>
      <c r="S59" s="9">
        <v>0</v>
      </c>
      <c r="T59" s="9">
        <v>0</v>
      </c>
      <c r="U59" s="9">
        <v>0</v>
      </c>
      <c r="V59" s="9">
        <v>1</v>
      </c>
      <c r="W59" s="9">
        <v>2.65</v>
      </c>
      <c r="X59" s="9">
        <v>2</v>
      </c>
      <c r="Y59" s="9">
        <v>5</v>
      </c>
      <c r="Z59" s="9">
        <v>7</v>
      </c>
      <c r="AA59" s="9">
        <v>258</v>
      </c>
      <c r="AB59" s="9">
        <v>475</v>
      </c>
      <c r="AC59" s="9">
        <v>5</v>
      </c>
      <c r="AD59" s="9">
        <v>1</v>
      </c>
    </row>
    <row r="60" spans="1:30" x14ac:dyDescent="0.3">
      <c r="A60" s="1"/>
      <c r="B60" s="1" t="s">
        <v>78</v>
      </c>
      <c r="C60" s="9">
        <v>1402</v>
      </c>
      <c r="D60">
        <v>2</v>
      </c>
      <c r="E60">
        <v>0.25</v>
      </c>
      <c r="F60" s="9">
        <v>10</v>
      </c>
      <c r="G60" s="9">
        <v>5</v>
      </c>
      <c r="H60" s="9">
        <v>4</v>
      </c>
      <c r="I60">
        <v>1</v>
      </c>
      <c r="J60">
        <v>1</v>
      </c>
      <c r="K60">
        <v>0</v>
      </c>
      <c r="L60">
        <v>1</v>
      </c>
      <c r="M60" s="1" t="s">
        <v>193</v>
      </c>
      <c r="N60">
        <v>3</v>
      </c>
      <c r="O60">
        <v>0.4</v>
      </c>
      <c r="P60">
        <v>100</v>
      </c>
      <c r="Q60">
        <v>100</v>
      </c>
      <c r="R60" s="9">
        <v>0</v>
      </c>
      <c r="S60" s="9">
        <v>0</v>
      </c>
      <c r="T60" s="9">
        <v>0</v>
      </c>
      <c r="U60" s="9">
        <v>0</v>
      </c>
      <c r="V60" s="9">
        <v>1</v>
      </c>
      <c r="W60" s="9">
        <v>2.65</v>
      </c>
      <c r="X60" s="9">
        <v>2</v>
      </c>
      <c r="Y60" s="9">
        <v>5</v>
      </c>
      <c r="Z60" s="9">
        <v>7</v>
      </c>
      <c r="AA60" s="9">
        <v>258</v>
      </c>
      <c r="AB60" s="9">
        <v>475</v>
      </c>
      <c r="AC60" s="9">
        <v>5</v>
      </c>
      <c r="AD60" s="9">
        <v>1</v>
      </c>
    </row>
    <row r="61" spans="1:30" x14ac:dyDescent="0.3">
      <c r="A61" s="1"/>
      <c r="B61" s="1" t="s">
        <v>79</v>
      </c>
      <c r="C61" s="9">
        <v>1102</v>
      </c>
      <c r="D61">
        <v>2</v>
      </c>
      <c r="E61">
        <v>0.75</v>
      </c>
      <c r="F61" s="9">
        <v>10</v>
      </c>
      <c r="G61" s="9">
        <v>5</v>
      </c>
      <c r="H61" s="9">
        <v>4</v>
      </c>
      <c r="I61">
        <v>1</v>
      </c>
      <c r="J61">
        <v>1</v>
      </c>
      <c r="K61">
        <v>0</v>
      </c>
      <c r="L61">
        <v>1</v>
      </c>
      <c r="M61" s="1" t="s">
        <v>193</v>
      </c>
      <c r="N61">
        <v>3</v>
      </c>
      <c r="O61">
        <v>0.4</v>
      </c>
      <c r="P61">
        <v>100</v>
      </c>
      <c r="Q61">
        <v>100</v>
      </c>
      <c r="R61" s="9">
        <v>0</v>
      </c>
      <c r="S61" s="9">
        <v>0</v>
      </c>
      <c r="T61" s="9">
        <v>0</v>
      </c>
      <c r="U61" s="9">
        <v>0</v>
      </c>
      <c r="V61" s="9">
        <v>1</v>
      </c>
      <c r="W61" s="9">
        <v>2.65</v>
      </c>
      <c r="X61" s="9">
        <v>2</v>
      </c>
      <c r="Y61" s="9">
        <v>5</v>
      </c>
      <c r="Z61" s="9">
        <v>7</v>
      </c>
      <c r="AA61" s="9">
        <v>258</v>
      </c>
      <c r="AB61" s="9">
        <v>475</v>
      </c>
      <c r="AC61" s="9">
        <v>5</v>
      </c>
      <c r="AD61" s="9">
        <v>1</v>
      </c>
    </row>
    <row r="62" spans="1:30" x14ac:dyDescent="0.3">
      <c r="A62" s="1"/>
      <c r="B62" s="1" t="s">
        <v>80</v>
      </c>
      <c r="C62" s="9">
        <v>98</v>
      </c>
      <c r="D62">
        <v>2</v>
      </c>
      <c r="E62">
        <v>0.9</v>
      </c>
      <c r="F62" s="9">
        <v>10</v>
      </c>
      <c r="G62" s="9">
        <v>5</v>
      </c>
      <c r="H62" s="9">
        <v>4</v>
      </c>
      <c r="I62">
        <v>1</v>
      </c>
      <c r="J62">
        <v>1</v>
      </c>
      <c r="K62">
        <v>0</v>
      </c>
      <c r="L62">
        <v>1</v>
      </c>
      <c r="M62" s="1" t="s">
        <v>193</v>
      </c>
      <c r="N62">
        <v>3</v>
      </c>
      <c r="O62">
        <v>0.4</v>
      </c>
      <c r="P62">
        <v>100</v>
      </c>
      <c r="Q62">
        <v>100</v>
      </c>
      <c r="R62" s="9">
        <v>0</v>
      </c>
      <c r="S62" s="9">
        <v>0</v>
      </c>
      <c r="T62" s="9">
        <v>0</v>
      </c>
      <c r="U62" s="9">
        <v>0</v>
      </c>
      <c r="V62" s="9">
        <v>1</v>
      </c>
      <c r="W62" s="9">
        <v>2.65</v>
      </c>
      <c r="X62" s="9">
        <v>2</v>
      </c>
      <c r="Y62" s="9">
        <v>5</v>
      </c>
      <c r="Z62" s="9">
        <v>7</v>
      </c>
      <c r="AA62" s="9">
        <v>258</v>
      </c>
      <c r="AB62" s="9">
        <v>475</v>
      </c>
      <c r="AC62" s="9">
        <v>5</v>
      </c>
      <c r="AD62" s="9">
        <v>1</v>
      </c>
    </row>
    <row r="63" spans="1:30" x14ac:dyDescent="0.3">
      <c r="A63" s="1"/>
      <c r="B63" s="1" t="s">
        <v>81</v>
      </c>
      <c r="C63" s="9">
        <v>519</v>
      </c>
      <c r="D63">
        <v>2</v>
      </c>
      <c r="E63">
        <v>0.75</v>
      </c>
      <c r="F63" s="9">
        <v>10</v>
      </c>
      <c r="G63" s="9">
        <v>5</v>
      </c>
      <c r="H63" s="9">
        <v>4</v>
      </c>
      <c r="I63">
        <v>1</v>
      </c>
      <c r="J63">
        <v>1</v>
      </c>
      <c r="K63">
        <v>0</v>
      </c>
      <c r="L63">
        <v>1</v>
      </c>
      <c r="M63" s="1" t="s">
        <v>193</v>
      </c>
      <c r="N63">
        <v>3</v>
      </c>
      <c r="O63">
        <v>0.4</v>
      </c>
      <c r="P63">
        <v>100</v>
      </c>
      <c r="Q63">
        <v>100</v>
      </c>
      <c r="R63" s="9">
        <v>0</v>
      </c>
      <c r="S63" s="9">
        <v>0</v>
      </c>
      <c r="T63" s="9">
        <v>0</v>
      </c>
      <c r="U63" s="9">
        <v>0</v>
      </c>
      <c r="V63" s="9">
        <v>1</v>
      </c>
      <c r="W63" s="9">
        <v>2.65</v>
      </c>
      <c r="X63" s="9">
        <v>2</v>
      </c>
      <c r="Y63" s="9">
        <v>5</v>
      </c>
      <c r="Z63" s="9">
        <v>7</v>
      </c>
      <c r="AA63" s="9">
        <v>258</v>
      </c>
      <c r="AB63" s="9">
        <v>475</v>
      </c>
      <c r="AC63" s="9">
        <v>5</v>
      </c>
      <c r="AD63" s="9">
        <v>1</v>
      </c>
    </row>
    <row r="64" spans="1:30" x14ac:dyDescent="0.3">
      <c r="A64" s="1"/>
      <c r="B64" s="1" t="s">
        <v>82</v>
      </c>
      <c r="C64" s="9">
        <v>1102</v>
      </c>
      <c r="D64">
        <v>2</v>
      </c>
      <c r="E64">
        <v>0.9</v>
      </c>
      <c r="F64" s="9">
        <v>10</v>
      </c>
      <c r="G64" s="9">
        <v>5</v>
      </c>
      <c r="H64" s="9">
        <v>4</v>
      </c>
      <c r="I64">
        <v>1</v>
      </c>
      <c r="J64">
        <v>1</v>
      </c>
      <c r="K64">
        <v>0</v>
      </c>
      <c r="L64">
        <v>1</v>
      </c>
      <c r="M64" s="1" t="s">
        <v>193</v>
      </c>
      <c r="N64">
        <v>3</v>
      </c>
      <c r="O64">
        <v>0.4</v>
      </c>
      <c r="P64">
        <v>100</v>
      </c>
      <c r="Q64">
        <v>100</v>
      </c>
      <c r="R64" s="9">
        <v>0</v>
      </c>
      <c r="S64" s="9">
        <v>0</v>
      </c>
      <c r="T64" s="9">
        <v>0</v>
      </c>
      <c r="U64" s="9">
        <v>0</v>
      </c>
      <c r="V64" s="9">
        <v>1</v>
      </c>
      <c r="W64" s="9">
        <v>2.65</v>
      </c>
      <c r="X64" s="9">
        <v>2</v>
      </c>
      <c r="Y64" s="9">
        <v>5</v>
      </c>
      <c r="Z64" s="9">
        <v>7</v>
      </c>
      <c r="AA64" s="9">
        <v>258</v>
      </c>
      <c r="AB64" s="9">
        <v>475</v>
      </c>
      <c r="AC64" s="9">
        <v>5</v>
      </c>
      <c r="AD64" s="9">
        <v>1</v>
      </c>
    </row>
    <row r="65" spans="1:30" x14ac:dyDescent="0.3">
      <c r="A65" s="1"/>
      <c r="B65" s="1" t="s">
        <v>83</v>
      </c>
      <c r="C65" s="9">
        <v>198</v>
      </c>
      <c r="D65">
        <v>2</v>
      </c>
      <c r="E65">
        <v>0</v>
      </c>
      <c r="F65" s="9">
        <v>10</v>
      </c>
      <c r="G65" s="9">
        <v>5</v>
      </c>
      <c r="H65" s="9">
        <v>4</v>
      </c>
      <c r="I65">
        <v>1</v>
      </c>
      <c r="J65">
        <v>2</v>
      </c>
      <c r="K65">
        <v>0</v>
      </c>
      <c r="L65">
        <v>1</v>
      </c>
      <c r="M65" s="1" t="s">
        <v>193</v>
      </c>
      <c r="N65">
        <v>3</v>
      </c>
      <c r="O65">
        <v>0.4</v>
      </c>
      <c r="P65">
        <v>100</v>
      </c>
      <c r="Q65">
        <v>100</v>
      </c>
      <c r="R65" s="9">
        <v>0</v>
      </c>
      <c r="S65" s="9">
        <v>0</v>
      </c>
      <c r="T65" s="9">
        <v>0</v>
      </c>
      <c r="U65" s="9">
        <v>0</v>
      </c>
      <c r="V65" s="9">
        <v>1</v>
      </c>
      <c r="W65" s="9">
        <v>2.65</v>
      </c>
      <c r="X65" s="9">
        <v>2</v>
      </c>
      <c r="Y65" s="9">
        <v>5</v>
      </c>
      <c r="Z65" s="9">
        <v>7</v>
      </c>
      <c r="AA65" s="9">
        <v>258</v>
      </c>
      <c r="AB65" s="9">
        <v>475</v>
      </c>
      <c r="AC65" s="9">
        <v>5</v>
      </c>
      <c r="AD65" s="9">
        <v>1</v>
      </c>
    </row>
    <row r="66" spans="1:30" x14ac:dyDescent="0.3">
      <c r="A66" s="1"/>
      <c r="B66" s="1" t="s">
        <v>84</v>
      </c>
      <c r="C66" s="9">
        <v>528</v>
      </c>
      <c r="D66">
        <v>1</v>
      </c>
      <c r="E66">
        <v>0.25</v>
      </c>
      <c r="F66" s="9">
        <v>10</v>
      </c>
      <c r="G66" s="9">
        <v>5</v>
      </c>
      <c r="H66" s="9">
        <v>4</v>
      </c>
      <c r="I66">
        <v>1</v>
      </c>
      <c r="J66">
        <v>1</v>
      </c>
      <c r="K66">
        <v>0</v>
      </c>
      <c r="L66">
        <v>1</v>
      </c>
      <c r="M66" s="1" t="s">
        <v>193</v>
      </c>
      <c r="N66">
        <v>3</v>
      </c>
      <c r="O66">
        <v>0.4</v>
      </c>
      <c r="P66">
        <v>100</v>
      </c>
      <c r="Q66">
        <v>100</v>
      </c>
      <c r="R66" s="9">
        <v>0</v>
      </c>
      <c r="S66" s="9">
        <v>0</v>
      </c>
      <c r="T66" s="9">
        <v>0</v>
      </c>
      <c r="U66" s="9">
        <v>0</v>
      </c>
      <c r="V66" s="9">
        <v>1</v>
      </c>
      <c r="W66" s="9">
        <v>2.65</v>
      </c>
      <c r="X66" s="9">
        <v>2</v>
      </c>
      <c r="Y66" s="9">
        <v>5</v>
      </c>
      <c r="Z66" s="9">
        <v>7</v>
      </c>
      <c r="AA66" s="9">
        <v>258</v>
      </c>
      <c r="AB66" s="9">
        <v>475</v>
      </c>
      <c r="AC66" s="9">
        <v>5</v>
      </c>
      <c r="AD66" s="9">
        <v>1</v>
      </c>
    </row>
    <row r="67" spans="1:30" x14ac:dyDescent="0.3">
      <c r="A67" s="1"/>
      <c r="B67" s="1" t="s">
        <v>85</v>
      </c>
      <c r="C67" s="9">
        <v>1268</v>
      </c>
      <c r="D67">
        <v>1</v>
      </c>
      <c r="E67">
        <v>0.7</v>
      </c>
      <c r="F67" s="9">
        <v>10</v>
      </c>
      <c r="G67" s="9">
        <v>5</v>
      </c>
      <c r="H67" s="9">
        <v>4</v>
      </c>
      <c r="I67">
        <v>1</v>
      </c>
      <c r="J67">
        <v>1</v>
      </c>
      <c r="K67">
        <v>0</v>
      </c>
      <c r="L67">
        <v>1</v>
      </c>
      <c r="M67" s="1" t="s">
        <v>193</v>
      </c>
      <c r="N67">
        <v>3</v>
      </c>
      <c r="O67">
        <v>0.4</v>
      </c>
      <c r="P67">
        <v>100</v>
      </c>
      <c r="Q67">
        <v>100</v>
      </c>
      <c r="R67" s="9">
        <v>0</v>
      </c>
      <c r="S67" s="9">
        <v>0</v>
      </c>
      <c r="T67" s="9">
        <v>0</v>
      </c>
      <c r="U67" s="9">
        <v>0</v>
      </c>
      <c r="V67" s="9">
        <v>1</v>
      </c>
      <c r="W67" s="9">
        <v>2.65</v>
      </c>
      <c r="X67" s="9">
        <v>2</v>
      </c>
      <c r="Y67" s="9">
        <v>5</v>
      </c>
      <c r="Z67" s="9">
        <v>7</v>
      </c>
      <c r="AA67" s="9">
        <v>258</v>
      </c>
      <c r="AB67" s="9">
        <v>475</v>
      </c>
      <c r="AC67" s="9">
        <v>5</v>
      </c>
      <c r="AD67" s="9">
        <v>1</v>
      </c>
    </row>
    <row r="68" spans="1:30" x14ac:dyDescent="0.3">
      <c r="A68" s="1"/>
      <c r="B68" s="1" t="s">
        <v>86</v>
      </c>
      <c r="C68" s="9">
        <v>583</v>
      </c>
      <c r="D68">
        <v>1</v>
      </c>
      <c r="E68">
        <v>0.7</v>
      </c>
      <c r="F68" s="9">
        <v>10</v>
      </c>
      <c r="G68" s="9">
        <v>5</v>
      </c>
      <c r="H68" s="9">
        <v>4</v>
      </c>
      <c r="I68">
        <v>1</v>
      </c>
      <c r="J68">
        <v>1</v>
      </c>
      <c r="K68">
        <v>0</v>
      </c>
      <c r="L68">
        <v>1</v>
      </c>
      <c r="M68" s="1" t="s">
        <v>193</v>
      </c>
      <c r="N68">
        <v>3</v>
      </c>
      <c r="O68">
        <v>0.4</v>
      </c>
      <c r="P68">
        <v>100</v>
      </c>
      <c r="Q68">
        <v>100</v>
      </c>
      <c r="R68" s="9">
        <v>0</v>
      </c>
      <c r="S68" s="9">
        <v>0</v>
      </c>
      <c r="T68" s="9">
        <v>0</v>
      </c>
      <c r="U68" s="9">
        <v>0</v>
      </c>
      <c r="V68" s="9">
        <v>1</v>
      </c>
      <c r="W68" s="9">
        <v>2.65</v>
      </c>
      <c r="X68" s="9">
        <v>2</v>
      </c>
      <c r="Y68" s="9">
        <v>5</v>
      </c>
      <c r="Z68" s="9">
        <v>7</v>
      </c>
      <c r="AA68" s="9">
        <v>258</v>
      </c>
      <c r="AB68" s="9">
        <v>475</v>
      </c>
      <c r="AC68" s="9">
        <v>5</v>
      </c>
      <c r="AD68" s="9">
        <v>1</v>
      </c>
    </row>
    <row r="69" spans="1:30" x14ac:dyDescent="0.3">
      <c r="A69" s="1"/>
      <c r="B69" s="1" t="s">
        <v>87</v>
      </c>
      <c r="C69" s="9">
        <v>519</v>
      </c>
      <c r="D69">
        <v>1</v>
      </c>
      <c r="E69">
        <v>0.9</v>
      </c>
      <c r="F69" s="9">
        <v>10</v>
      </c>
      <c r="G69" s="9">
        <v>5</v>
      </c>
      <c r="H69" s="9">
        <v>4</v>
      </c>
      <c r="I69">
        <v>1</v>
      </c>
      <c r="J69">
        <v>1</v>
      </c>
      <c r="K69">
        <v>0</v>
      </c>
      <c r="L69">
        <v>1</v>
      </c>
      <c r="M69" s="1" t="s">
        <v>193</v>
      </c>
      <c r="N69">
        <v>3</v>
      </c>
      <c r="O69">
        <v>0.4</v>
      </c>
      <c r="P69">
        <v>100</v>
      </c>
      <c r="Q69">
        <v>100</v>
      </c>
      <c r="R69" s="9">
        <v>0</v>
      </c>
      <c r="S69" s="9">
        <v>0</v>
      </c>
      <c r="T69" s="9">
        <v>0</v>
      </c>
      <c r="U69" s="9">
        <v>0</v>
      </c>
      <c r="V69" s="9">
        <v>1</v>
      </c>
      <c r="W69" s="9">
        <v>2.65</v>
      </c>
      <c r="X69" s="9">
        <v>2</v>
      </c>
      <c r="Y69" s="9">
        <v>5</v>
      </c>
      <c r="Z69" s="9">
        <v>7</v>
      </c>
      <c r="AA69" s="9">
        <v>258</v>
      </c>
      <c r="AB69" s="9">
        <v>475</v>
      </c>
      <c r="AC69" s="9">
        <v>5</v>
      </c>
      <c r="AD69" s="9">
        <v>1</v>
      </c>
    </row>
    <row r="70" spans="1:30" x14ac:dyDescent="0.3">
      <c r="A70" s="1"/>
      <c r="B70" s="1" t="s">
        <v>88</v>
      </c>
      <c r="C70" s="9">
        <v>336</v>
      </c>
      <c r="D70">
        <v>1</v>
      </c>
      <c r="E70">
        <v>0.5</v>
      </c>
      <c r="F70" s="9">
        <v>10</v>
      </c>
      <c r="G70" s="9">
        <v>5</v>
      </c>
      <c r="H70" s="9">
        <v>4</v>
      </c>
      <c r="I70">
        <v>1</v>
      </c>
      <c r="J70">
        <v>1</v>
      </c>
      <c r="K70">
        <v>0</v>
      </c>
      <c r="L70">
        <v>1</v>
      </c>
      <c r="M70" s="1" t="s">
        <v>193</v>
      </c>
      <c r="N70">
        <v>3</v>
      </c>
      <c r="O70">
        <v>0.4</v>
      </c>
      <c r="P70">
        <v>100</v>
      </c>
      <c r="Q70">
        <v>100</v>
      </c>
      <c r="R70" s="9">
        <v>0</v>
      </c>
      <c r="S70" s="9">
        <v>0</v>
      </c>
      <c r="T70" s="9">
        <v>0</v>
      </c>
      <c r="U70" s="9">
        <v>0</v>
      </c>
      <c r="V70" s="9">
        <v>1</v>
      </c>
      <c r="W70" s="9">
        <v>2.65</v>
      </c>
      <c r="X70" s="9">
        <v>2</v>
      </c>
      <c r="Y70" s="9">
        <v>5</v>
      </c>
      <c r="Z70" s="9">
        <v>7</v>
      </c>
      <c r="AA70" s="9">
        <v>258</v>
      </c>
      <c r="AB70" s="9">
        <v>475</v>
      </c>
      <c r="AC70" s="9">
        <v>5</v>
      </c>
      <c r="AD70" s="9">
        <v>1</v>
      </c>
    </row>
    <row r="71" spans="1:30" x14ac:dyDescent="0.3">
      <c r="A71" s="1"/>
      <c r="B71" s="1" t="s">
        <v>89</v>
      </c>
      <c r="C71" s="9">
        <v>527</v>
      </c>
      <c r="D71">
        <v>1</v>
      </c>
      <c r="E71">
        <v>0</v>
      </c>
      <c r="F71" s="9">
        <v>10</v>
      </c>
      <c r="G71" s="9">
        <v>5</v>
      </c>
      <c r="H71" s="9">
        <v>4</v>
      </c>
      <c r="I71">
        <v>1</v>
      </c>
      <c r="J71">
        <v>2</v>
      </c>
      <c r="K71">
        <v>0</v>
      </c>
      <c r="L71">
        <v>1</v>
      </c>
      <c r="M71" s="1" t="s">
        <v>193</v>
      </c>
      <c r="N71">
        <v>3</v>
      </c>
      <c r="O71">
        <v>0.4</v>
      </c>
      <c r="P71">
        <v>100</v>
      </c>
      <c r="Q71">
        <v>100</v>
      </c>
      <c r="R71" s="9">
        <v>0</v>
      </c>
      <c r="S71" s="9">
        <v>0</v>
      </c>
      <c r="T71" s="9">
        <v>0</v>
      </c>
      <c r="U71" s="9">
        <v>0</v>
      </c>
      <c r="V71" s="9">
        <v>1</v>
      </c>
      <c r="W71" s="9">
        <v>2.65</v>
      </c>
      <c r="X71" s="9">
        <v>2</v>
      </c>
      <c r="Y71" s="9">
        <v>5</v>
      </c>
      <c r="Z71" s="9">
        <v>7</v>
      </c>
      <c r="AA71" s="9">
        <v>258</v>
      </c>
      <c r="AB71" s="9">
        <v>475</v>
      </c>
      <c r="AC71" s="9">
        <v>5</v>
      </c>
      <c r="AD71" s="9">
        <v>1</v>
      </c>
    </row>
    <row r="72" spans="1:30" x14ac:dyDescent="0.3">
      <c r="A72" s="1"/>
      <c r="B72" s="1" t="s">
        <v>90</v>
      </c>
      <c r="C72" s="9">
        <v>216</v>
      </c>
      <c r="D72">
        <v>4</v>
      </c>
      <c r="E72">
        <v>0.25</v>
      </c>
      <c r="F72" s="9">
        <v>10</v>
      </c>
      <c r="G72" s="9">
        <v>5</v>
      </c>
      <c r="H72" s="9">
        <v>4</v>
      </c>
      <c r="I72">
        <v>1</v>
      </c>
      <c r="J72">
        <v>20</v>
      </c>
      <c r="K72">
        <v>0</v>
      </c>
      <c r="L72">
        <v>1</v>
      </c>
      <c r="M72" s="1" t="s">
        <v>193</v>
      </c>
      <c r="N72">
        <v>3</v>
      </c>
      <c r="O72">
        <v>0.4</v>
      </c>
      <c r="P72">
        <v>100</v>
      </c>
      <c r="Q72">
        <v>100</v>
      </c>
      <c r="R72" s="9">
        <v>0</v>
      </c>
      <c r="S72" s="9">
        <v>0</v>
      </c>
      <c r="T72" s="9">
        <v>0</v>
      </c>
      <c r="U72" s="9">
        <v>0</v>
      </c>
      <c r="V72" s="9">
        <v>1</v>
      </c>
      <c r="W72" s="9">
        <v>2.65</v>
      </c>
      <c r="X72" s="9">
        <v>2</v>
      </c>
      <c r="Y72" s="9">
        <v>5</v>
      </c>
      <c r="Z72" s="9">
        <v>7</v>
      </c>
      <c r="AA72" s="9">
        <v>258</v>
      </c>
      <c r="AB72" s="9">
        <v>475</v>
      </c>
      <c r="AC72" s="9">
        <v>5</v>
      </c>
      <c r="AD72" s="9">
        <v>1</v>
      </c>
    </row>
    <row r="73" spans="1:30" x14ac:dyDescent="0.3">
      <c r="A73" s="1"/>
      <c r="B73" s="1" t="s">
        <v>91</v>
      </c>
      <c r="C73" s="9">
        <v>64</v>
      </c>
      <c r="D73">
        <v>4</v>
      </c>
      <c r="E73">
        <v>0.8</v>
      </c>
      <c r="F73" s="9">
        <v>10</v>
      </c>
      <c r="G73" s="9">
        <v>5</v>
      </c>
      <c r="H73" s="9">
        <v>4</v>
      </c>
      <c r="I73">
        <v>1</v>
      </c>
      <c r="J73">
        <v>20</v>
      </c>
      <c r="K73">
        <v>0</v>
      </c>
      <c r="L73">
        <v>1</v>
      </c>
      <c r="M73" s="1" t="s">
        <v>193</v>
      </c>
      <c r="N73">
        <v>3</v>
      </c>
      <c r="O73">
        <v>0.4</v>
      </c>
      <c r="P73">
        <v>100</v>
      </c>
      <c r="Q73">
        <v>100</v>
      </c>
      <c r="R73" s="9">
        <v>0</v>
      </c>
      <c r="S73" s="9">
        <v>0</v>
      </c>
      <c r="T73" s="9">
        <v>0</v>
      </c>
      <c r="U73" s="9">
        <v>0</v>
      </c>
      <c r="V73" s="9">
        <v>1</v>
      </c>
      <c r="W73" s="9">
        <v>2.65</v>
      </c>
      <c r="X73" s="9">
        <v>2</v>
      </c>
      <c r="Y73" s="9">
        <v>5</v>
      </c>
      <c r="Z73" s="9">
        <v>7</v>
      </c>
      <c r="AA73" s="9">
        <v>258</v>
      </c>
      <c r="AB73" s="9">
        <v>475</v>
      </c>
      <c r="AC73" s="9">
        <v>5</v>
      </c>
      <c r="AD73" s="9">
        <v>1</v>
      </c>
    </row>
    <row r="74" spans="1:30" x14ac:dyDescent="0.3">
      <c r="A74" s="1"/>
      <c r="B74" s="1" t="s">
        <v>92</v>
      </c>
      <c r="C74" s="9">
        <v>315</v>
      </c>
      <c r="D74">
        <v>4</v>
      </c>
      <c r="E74">
        <v>0.8</v>
      </c>
      <c r="F74" s="9">
        <v>10</v>
      </c>
      <c r="G74" s="9">
        <v>5</v>
      </c>
      <c r="H74" s="9">
        <v>4</v>
      </c>
      <c r="I74">
        <v>1</v>
      </c>
      <c r="J74">
        <v>19</v>
      </c>
      <c r="K74">
        <v>0</v>
      </c>
      <c r="L74">
        <v>1</v>
      </c>
      <c r="M74" s="1" t="s">
        <v>193</v>
      </c>
      <c r="N74">
        <v>3</v>
      </c>
      <c r="O74">
        <v>0.4</v>
      </c>
      <c r="P74">
        <v>100</v>
      </c>
      <c r="Q74">
        <v>100</v>
      </c>
      <c r="R74" s="9">
        <v>0</v>
      </c>
      <c r="S74" s="9">
        <v>0</v>
      </c>
      <c r="T74" s="9">
        <v>0</v>
      </c>
      <c r="U74" s="9">
        <v>0</v>
      </c>
      <c r="V74" s="9">
        <v>1</v>
      </c>
      <c r="W74" s="9">
        <v>2.65</v>
      </c>
      <c r="X74" s="9">
        <v>2</v>
      </c>
      <c r="Y74" s="9">
        <v>5</v>
      </c>
      <c r="Z74" s="9">
        <v>7</v>
      </c>
      <c r="AA74" s="9">
        <v>258</v>
      </c>
      <c r="AB74" s="9">
        <v>475</v>
      </c>
      <c r="AC74" s="9">
        <v>5</v>
      </c>
      <c r="AD74" s="9">
        <v>1</v>
      </c>
    </row>
    <row r="75" spans="1:30" x14ac:dyDescent="0.3">
      <c r="A75" s="1"/>
      <c r="B75" s="1" t="s">
        <v>93</v>
      </c>
      <c r="C75" s="9">
        <v>79</v>
      </c>
      <c r="D75">
        <v>4</v>
      </c>
      <c r="E75">
        <v>0.7</v>
      </c>
      <c r="F75" s="9">
        <v>10</v>
      </c>
      <c r="G75" s="9">
        <v>5</v>
      </c>
      <c r="H75" s="9">
        <v>4</v>
      </c>
      <c r="I75">
        <v>1</v>
      </c>
      <c r="J75">
        <v>19</v>
      </c>
      <c r="K75">
        <v>0</v>
      </c>
      <c r="L75">
        <v>1</v>
      </c>
      <c r="M75" s="1" t="s">
        <v>193</v>
      </c>
      <c r="N75">
        <v>3</v>
      </c>
      <c r="O75">
        <v>0.4</v>
      </c>
      <c r="P75">
        <v>100</v>
      </c>
      <c r="Q75">
        <v>100</v>
      </c>
      <c r="R75" s="9">
        <v>0</v>
      </c>
      <c r="S75" s="9">
        <v>0</v>
      </c>
      <c r="T75" s="9">
        <v>0</v>
      </c>
      <c r="U75" s="9">
        <v>0</v>
      </c>
      <c r="V75" s="9">
        <v>1</v>
      </c>
      <c r="W75" s="9">
        <v>2.65</v>
      </c>
      <c r="X75" s="9">
        <v>2</v>
      </c>
      <c r="Y75" s="9">
        <v>5</v>
      </c>
      <c r="Z75" s="9">
        <v>7</v>
      </c>
      <c r="AA75" s="9">
        <v>258</v>
      </c>
      <c r="AB75" s="9">
        <v>475</v>
      </c>
      <c r="AC75" s="9">
        <v>5</v>
      </c>
      <c r="AD75" s="9">
        <v>1</v>
      </c>
    </row>
    <row r="76" spans="1:30" x14ac:dyDescent="0.3">
      <c r="A76" s="1"/>
      <c r="B76" s="1" t="s">
        <v>94</v>
      </c>
      <c r="C76" s="9">
        <v>181</v>
      </c>
      <c r="D76">
        <v>4</v>
      </c>
      <c r="E76">
        <v>0.7</v>
      </c>
      <c r="F76" s="9">
        <v>10</v>
      </c>
      <c r="G76" s="9">
        <v>5</v>
      </c>
      <c r="H76" s="9">
        <v>4</v>
      </c>
      <c r="I76">
        <v>1</v>
      </c>
      <c r="J76">
        <v>20</v>
      </c>
      <c r="K76">
        <v>0</v>
      </c>
      <c r="L76">
        <v>1</v>
      </c>
      <c r="M76" s="1" t="s">
        <v>193</v>
      </c>
      <c r="N76">
        <v>3</v>
      </c>
      <c r="O76">
        <v>0.4</v>
      </c>
      <c r="P76">
        <v>100</v>
      </c>
      <c r="Q76">
        <v>100</v>
      </c>
      <c r="R76" s="9">
        <v>0</v>
      </c>
      <c r="S76" s="9">
        <v>0</v>
      </c>
      <c r="T76" s="9">
        <v>0</v>
      </c>
      <c r="U76" s="9">
        <v>0</v>
      </c>
      <c r="V76" s="9">
        <v>1</v>
      </c>
      <c r="W76" s="9">
        <v>2.65</v>
      </c>
      <c r="X76" s="9">
        <v>2</v>
      </c>
      <c r="Y76" s="9">
        <v>5</v>
      </c>
      <c r="Z76" s="9">
        <v>7</v>
      </c>
      <c r="AA76" s="9">
        <v>258</v>
      </c>
      <c r="AB76" s="9">
        <v>475</v>
      </c>
      <c r="AC76" s="9">
        <v>5</v>
      </c>
      <c r="AD76" s="9">
        <v>1</v>
      </c>
    </row>
    <row r="77" spans="1:30" x14ac:dyDescent="0.3">
      <c r="A77" s="1"/>
      <c r="B77" s="1" t="s">
        <v>95</v>
      </c>
      <c r="C77" s="9">
        <v>72</v>
      </c>
      <c r="D77">
        <v>4</v>
      </c>
      <c r="E77">
        <v>0</v>
      </c>
      <c r="F77" s="9">
        <v>10</v>
      </c>
      <c r="G77" s="9">
        <v>5</v>
      </c>
      <c r="H77" s="9">
        <v>4</v>
      </c>
      <c r="I77">
        <v>1</v>
      </c>
      <c r="J77">
        <v>18</v>
      </c>
      <c r="K77">
        <v>0</v>
      </c>
      <c r="L77">
        <v>1</v>
      </c>
      <c r="M77" s="1" t="s">
        <v>193</v>
      </c>
      <c r="N77">
        <v>3</v>
      </c>
      <c r="O77">
        <v>0.4</v>
      </c>
      <c r="P77">
        <v>100</v>
      </c>
      <c r="Q77">
        <v>100</v>
      </c>
      <c r="R77" s="9">
        <v>0</v>
      </c>
      <c r="S77" s="9">
        <v>0</v>
      </c>
      <c r="T77" s="9">
        <v>0</v>
      </c>
      <c r="U77" s="9">
        <v>0</v>
      </c>
      <c r="V77" s="9">
        <v>1</v>
      </c>
      <c r="W77" s="9">
        <v>2.65</v>
      </c>
      <c r="X77" s="9">
        <v>2</v>
      </c>
      <c r="Y77" s="9">
        <v>5</v>
      </c>
      <c r="Z77" s="9">
        <v>7</v>
      </c>
      <c r="AA77" s="9">
        <v>258</v>
      </c>
      <c r="AB77" s="9">
        <v>475</v>
      </c>
      <c r="AC77" s="9">
        <v>5</v>
      </c>
      <c r="AD77" s="9">
        <v>1</v>
      </c>
    </row>
    <row r="78" spans="1:30" x14ac:dyDescent="0.3">
      <c r="A78" s="1"/>
      <c r="B78" s="1" t="s">
        <v>96</v>
      </c>
      <c r="C78" s="9">
        <v>216</v>
      </c>
      <c r="D78">
        <v>5</v>
      </c>
      <c r="E78">
        <v>0.15</v>
      </c>
      <c r="F78" s="9">
        <v>10</v>
      </c>
      <c r="G78" s="9">
        <v>5</v>
      </c>
      <c r="H78" s="9">
        <v>4</v>
      </c>
      <c r="I78">
        <v>1</v>
      </c>
      <c r="J78">
        <v>6</v>
      </c>
      <c r="K78">
        <v>0</v>
      </c>
      <c r="L78">
        <v>1</v>
      </c>
      <c r="M78" s="1" t="s">
        <v>193</v>
      </c>
      <c r="N78">
        <v>3</v>
      </c>
      <c r="O78">
        <v>0.4</v>
      </c>
      <c r="P78">
        <v>100</v>
      </c>
      <c r="Q78">
        <v>100</v>
      </c>
      <c r="R78" s="9">
        <v>0</v>
      </c>
      <c r="S78" s="9">
        <v>0</v>
      </c>
      <c r="T78" s="9">
        <v>0</v>
      </c>
      <c r="U78" s="9">
        <v>0</v>
      </c>
      <c r="V78" s="9">
        <v>1</v>
      </c>
      <c r="W78" s="9">
        <v>2.65</v>
      </c>
      <c r="X78" s="9">
        <v>2</v>
      </c>
      <c r="Y78" s="9">
        <v>5</v>
      </c>
      <c r="Z78" s="9">
        <v>7</v>
      </c>
      <c r="AA78" s="9">
        <v>258</v>
      </c>
      <c r="AB78" s="9">
        <v>475</v>
      </c>
      <c r="AC78" s="9">
        <v>5</v>
      </c>
      <c r="AD78" s="9">
        <v>1</v>
      </c>
    </row>
    <row r="79" spans="1:30" x14ac:dyDescent="0.3">
      <c r="A79" s="1"/>
      <c r="B79" s="1" t="s">
        <v>97</v>
      </c>
      <c r="C79" s="9">
        <v>150</v>
      </c>
      <c r="D79">
        <v>5</v>
      </c>
      <c r="E79">
        <v>0.8</v>
      </c>
      <c r="F79" s="9">
        <v>10</v>
      </c>
      <c r="G79" s="9">
        <v>5</v>
      </c>
      <c r="H79" s="9">
        <v>4</v>
      </c>
      <c r="I79">
        <v>1</v>
      </c>
      <c r="J79">
        <v>6</v>
      </c>
      <c r="K79">
        <v>0</v>
      </c>
      <c r="L79">
        <v>1</v>
      </c>
      <c r="M79" s="1" t="s">
        <v>193</v>
      </c>
      <c r="N79">
        <v>3</v>
      </c>
      <c r="O79">
        <v>0.4</v>
      </c>
      <c r="P79">
        <v>100</v>
      </c>
      <c r="Q79">
        <v>100</v>
      </c>
      <c r="R79" s="9">
        <v>0</v>
      </c>
      <c r="S79" s="9">
        <v>0</v>
      </c>
      <c r="T79" s="9">
        <v>0</v>
      </c>
      <c r="U79" s="9">
        <v>0</v>
      </c>
      <c r="V79" s="9">
        <v>1</v>
      </c>
      <c r="W79" s="9">
        <v>2.65</v>
      </c>
      <c r="X79" s="9">
        <v>2</v>
      </c>
      <c r="Y79" s="9">
        <v>5</v>
      </c>
      <c r="Z79" s="9">
        <v>7</v>
      </c>
      <c r="AA79" s="9">
        <v>258</v>
      </c>
      <c r="AB79" s="9">
        <v>475</v>
      </c>
      <c r="AC79" s="9">
        <v>5</v>
      </c>
      <c r="AD79" s="9">
        <v>1</v>
      </c>
    </row>
    <row r="80" spans="1:30" x14ac:dyDescent="0.3">
      <c r="A80" s="1"/>
      <c r="B80" s="1" t="s">
        <v>98</v>
      </c>
      <c r="C80" s="9">
        <v>129</v>
      </c>
      <c r="D80">
        <v>5</v>
      </c>
      <c r="E80">
        <v>0.8</v>
      </c>
      <c r="F80" s="9">
        <v>10</v>
      </c>
      <c r="G80" s="9">
        <v>5</v>
      </c>
      <c r="H80" s="9">
        <v>4</v>
      </c>
      <c r="I80">
        <v>1</v>
      </c>
      <c r="J80">
        <v>6</v>
      </c>
      <c r="K80">
        <v>0</v>
      </c>
      <c r="L80">
        <v>1</v>
      </c>
      <c r="M80" s="1" t="s">
        <v>193</v>
      </c>
      <c r="N80">
        <v>3</v>
      </c>
      <c r="O80">
        <v>0.4</v>
      </c>
      <c r="P80">
        <v>100</v>
      </c>
      <c r="Q80">
        <v>100</v>
      </c>
      <c r="R80" s="9">
        <v>0</v>
      </c>
      <c r="S80" s="9">
        <v>0</v>
      </c>
      <c r="T80" s="9">
        <v>0</v>
      </c>
      <c r="U80" s="9">
        <v>0</v>
      </c>
      <c r="V80" s="9">
        <v>1</v>
      </c>
      <c r="W80" s="9">
        <v>2.65</v>
      </c>
      <c r="X80" s="9">
        <v>2</v>
      </c>
      <c r="Y80" s="9">
        <v>5</v>
      </c>
      <c r="Z80" s="9">
        <v>7</v>
      </c>
      <c r="AA80" s="9">
        <v>258</v>
      </c>
      <c r="AB80" s="9">
        <v>475</v>
      </c>
      <c r="AC80" s="9">
        <v>5</v>
      </c>
      <c r="AD80" s="9">
        <v>1</v>
      </c>
    </row>
    <row r="81" spans="1:30" x14ac:dyDescent="0.3">
      <c r="A81" s="1"/>
      <c r="B81" s="1" t="s">
        <v>99</v>
      </c>
      <c r="C81" s="9">
        <v>257</v>
      </c>
      <c r="D81">
        <v>5</v>
      </c>
      <c r="E81">
        <v>0.45</v>
      </c>
      <c r="F81" s="9">
        <v>10</v>
      </c>
      <c r="G81" s="9">
        <v>5</v>
      </c>
      <c r="H81" s="9">
        <v>4</v>
      </c>
      <c r="I81">
        <v>1</v>
      </c>
      <c r="J81">
        <v>6</v>
      </c>
      <c r="K81">
        <v>0</v>
      </c>
      <c r="L81">
        <v>1</v>
      </c>
      <c r="M81" s="1" t="s">
        <v>193</v>
      </c>
      <c r="N81">
        <v>3</v>
      </c>
      <c r="O81">
        <v>0.4</v>
      </c>
      <c r="P81">
        <v>100</v>
      </c>
      <c r="Q81">
        <v>100</v>
      </c>
      <c r="R81" s="9">
        <v>0</v>
      </c>
      <c r="S81" s="9">
        <v>0</v>
      </c>
      <c r="T81" s="9">
        <v>0</v>
      </c>
      <c r="U81" s="9">
        <v>0</v>
      </c>
      <c r="V81" s="9">
        <v>1</v>
      </c>
      <c r="W81" s="9">
        <v>2.65</v>
      </c>
      <c r="X81" s="9">
        <v>2</v>
      </c>
      <c r="Y81" s="9">
        <v>5</v>
      </c>
      <c r="Z81" s="9">
        <v>7</v>
      </c>
      <c r="AA81" s="9">
        <v>258</v>
      </c>
      <c r="AB81" s="9">
        <v>475</v>
      </c>
      <c r="AC81" s="9">
        <v>5</v>
      </c>
      <c r="AD81" s="9">
        <v>1</v>
      </c>
    </row>
    <row r="82" spans="1:30" x14ac:dyDescent="0.3">
      <c r="A82" s="1"/>
      <c r="B82" s="1" t="s">
        <v>100</v>
      </c>
      <c r="C82" s="9">
        <v>42</v>
      </c>
      <c r="D82">
        <v>5</v>
      </c>
      <c r="E82">
        <v>0.5</v>
      </c>
      <c r="F82" s="9">
        <v>10</v>
      </c>
      <c r="G82" s="9">
        <v>5</v>
      </c>
      <c r="H82" s="9">
        <v>4</v>
      </c>
      <c r="I82">
        <v>1</v>
      </c>
      <c r="J82">
        <v>6</v>
      </c>
      <c r="K82">
        <v>0</v>
      </c>
      <c r="L82">
        <v>1</v>
      </c>
      <c r="M82" s="1" t="s">
        <v>193</v>
      </c>
      <c r="N82">
        <v>3</v>
      </c>
      <c r="O82">
        <v>0.4</v>
      </c>
      <c r="P82">
        <v>100</v>
      </c>
      <c r="Q82">
        <v>100</v>
      </c>
      <c r="R82" s="9">
        <v>0</v>
      </c>
      <c r="S82" s="9">
        <v>0</v>
      </c>
      <c r="T82" s="9">
        <v>0</v>
      </c>
      <c r="U82" s="9">
        <v>0</v>
      </c>
      <c r="V82" s="9">
        <v>1</v>
      </c>
      <c r="W82" s="9">
        <v>2.65</v>
      </c>
      <c r="X82" s="9">
        <v>2</v>
      </c>
      <c r="Y82" s="9">
        <v>5</v>
      </c>
      <c r="Z82" s="9">
        <v>7</v>
      </c>
      <c r="AA82" s="9">
        <v>258</v>
      </c>
      <c r="AB82" s="9">
        <v>475</v>
      </c>
      <c r="AC82" s="9">
        <v>5</v>
      </c>
      <c r="AD82" s="9">
        <v>1</v>
      </c>
    </row>
    <row r="83" spans="1:30" x14ac:dyDescent="0.3">
      <c r="A83" s="1"/>
      <c r="B83" s="1" t="s">
        <v>101</v>
      </c>
      <c r="C83" s="9">
        <v>106</v>
      </c>
      <c r="D83">
        <v>5</v>
      </c>
      <c r="E83">
        <v>0</v>
      </c>
      <c r="F83" s="9">
        <v>10</v>
      </c>
      <c r="G83" s="9">
        <v>5</v>
      </c>
      <c r="H83" s="9">
        <v>4</v>
      </c>
      <c r="I83">
        <v>1</v>
      </c>
      <c r="J83">
        <v>2</v>
      </c>
      <c r="K83">
        <v>0</v>
      </c>
      <c r="L83">
        <v>1</v>
      </c>
      <c r="M83" s="1" t="s">
        <v>193</v>
      </c>
      <c r="N83">
        <v>3</v>
      </c>
      <c r="O83">
        <v>0.4</v>
      </c>
      <c r="P83">
        <v>100</v>
      </c>
      <c r="Q83">
        <v>100</v>
      </c>
      <c r="R83" s="9">
        <v>0</v>
      </c>
      <c r="S83" s="9">
        <v>0</v>
      </c>
      <c r="T83" s="9">
        <v>0</v>
      </c>
      <c r="U83" s="9">
        <v>0</v>
      </c>
      <c r="V83" s="9">
        <v>1</v>
      </c>
      <c r="W83" s="9">
        <v>2.65</v>
      </c>
      <c r="X83" s="9">
        <v>2</v>
      </c>
      <c r="Y83" s="9">
        <v>5</v>
      </c>
      <c r="Z83" s="9">
        <v>7</v>
      </c>
      <c r="AA83" s="9">
        <v>258</v>
      </c>
      <c r="AB83" s="9">
        <v>475</v>
      </c>
      <c r="AC83" s="9">
        <v>5</v>
      </c>
      <c r="AD83" s="9">
        <v>1</v>
      </c>
    </row>
    <row r="84" spans="1:30" x14ac:dyDescent="0.3">
      <c r="A84" s="1"/>
      <c r="B84" s="1" t="s">
        <v>102</v>
      </c>
      <c r="C84" s="9">
        <v>254</v>
      </c>
      <c r="D84">
        <v>8</v>
      </c>
      <c r="E84">
        <v>0.5</v>
      </c>
      <c r="F84" s="9">
        <v>10</v>
      </c>
      <c r="G84" s="9">
        <v>5</v>
      </c>
      <c r="H84" s="9">
        <v>4</v>
      </c>
      <c r="I84">
        <v>1</v>
      </c>
      <c r="J84">
        <v>18</v>
      </c>
      <c r="K84">
        <v>0</v>
      </c>
      <c r="L84">
        <v>1</v>
      </c>
      <c r="M84" s="1" t="s">
        <v>193</v>
      </c>
      <c r="N84">
        <v>3</v>
      </c>
      <c r="O84">
        <v>0.4</v>
      </c>
      <c r="P84">
        <v>100</v>
      </c>
      <c r="Q84">
        <v>100</v>
      </c>
      <c r="R84" s="9">
        <v>0</v>
      </c>
      <c r="S84" s="9">
        <v>0</v>
      </c>
      <c r="T84" s="9">
        <v>0</v>
      </c>
      <c r="U84" s="9">
        <v>0</v>
      </c>
      <c r="V84" s="9">
        <v>1</v>
      </c>
      <c r="W84" s="9">
        <v>2.65</v>
      </c>
      <c r="X84" s="9">
        <v>2</v>
      </c>
      <c r="Y84" s="9">
        <v>5</v>
      </c>
      <c r="Z84" s="9">
        <v>7</v>
      </c>
      <c r="AA84" s="9">
        <v>258</v>
      </c>
      <c r="AB84" s="9">
        <v>475</v>
      </c>
      <c r="AC84" s="9">
        <v>5</v>
      </c>
      <c r="AD84" s="9">
        <v>1</v>
      </c>
    </row>
    <row r="85" spans="1:30" x14ac:dyDescent="0.3">
      <c r="A85" s="1"/>
      <c r="B85" s="1" t="s">
        <v>103</v>
      </c>
      <c r="C85" s="9">
        <v>175</v>
      </c>
      <c r="D85">
        <v>8</v>
      </c>
      <c r="E85">
        <v>0.7</v>
      </c>
      <c r="F85" s="9">
        <v>10</v>
      </c>
      <c r="G85" s="9">
        <v>5</v>
      </c>
      <c r="H85" s="9">
        <v>4</v>
      </c>
      <c r="I85">
        <v>1</v>
      </c>
      <c r="J85">
        <v>20</v>
      </c>
      <c r="K85">
        <v>0</v>
      </c>
      <c r="L85">
        <v>1</v>
      </c>
      <c r="M85" s="1" t="s">
        <v>193</v>
      </c>
      <c r="N85">
        <v>3</v>
      </c>
      <c r="O85">
        <v>0.4</v>
      </c>
      <c r="P85">
        <v>100</v>
      </c>
      <c r="Q85">
        <v>100</v>
      </c>
      <c r="R85" s="9">
        <v>0</v>
      </c>
      <c r="S85" s="9">
        <v>0</v>
      </c>
      <c r="T85" s="9">
        <v>0</v>
      </c>
      <c r="U85" s="9">
        <v>0</v>
      </c>
      <c r="V85" s="9">
        <v>1</v>
      </c>
      <c r="W85" s="9">
        <v>2.65</v>
      </c>
      <c r="X85" s="9">
        <v>2</v>
      </c>
      <c r="Y85" s="9">
        <v>5</v>
      </c>
      <c r="Z85" s="9">
        <v>7</v>
      </c>
      <c r="AA85" s="9">
        <v>258</v>
      </c>
      <c r="AB85" s="9">
        <v>475</v>
      </c>
      <c r="AC85" s="9">
        <v>5</v>
      </c>
      <c r="AD85" s="9">
        <v>1</v>
      </c>
    </row>
    <row r="86" spans="1:30" x14ac:dyDescent="0.3">
      <c r="A86" s="1"/>
      <c r="B86" s="1" t="s">
        <v>104</v>
      </c>
      <c r="C86" s="9">
        <v>127</v>
      </c>
      <c r="D86">
        <v>8</v>
      </c>
      <c r="E86">
        <v>0.7</v>
      </c>
      <c r="F86" s="9">
        <v>10</v>
      </c>
      <c r="G86" s="9">
        <v>5</v>
      </c>
      <c r="H86" s="9">
        <v>4</v>
      </c>
      <c r="I86">
        <v>1</v>
      </c>
      <c r="J86">
        <v>20</v>
      </c>
      <c r="K86">
        <v>0</v>
      </c>
      <c r="L86">
        <v>1</v>
      </c>
      <c r="M86" s="1" t="s">
        <v>193</v>
      </c>
      <c r="N86">
        <v>3</v>
      </c>
      <c r="O86">
        <v>0.4</v>
      </c>
      <c r="P86">
        <v>100</v>
      </c>
      <c r="Q86">
        <v>100</v>
      </c>
      <c r="R86" s="9">
        <v>0</v>
      </c>
      <c r="S86" s="9">
        <v>0</v>
      </c>
      <c r="T86" s="9">
        <v>0</v>
      </c>
      <c r="U86" s="9">
        <v>0</v>
      </c>
      <c r="V86" s="9">
        <v>1</v>
      </c>
      <c r="W86" s="9">
        <v>2.65</v>
      </c>
      <c r="X86" s="9">
        <v>2</v>
      </c>
      <c r="Y86" s="9">
        <v>5</v>
      </c>
      <c r="Z86" s="9">
        <v>7</v>
      </c>
      <c r="AA86" s="9">
        <v>258</v>
      </c>
      <c r="AB86" s="9">
        <v>475</v>
      </c>
      <c r="AC86" s="9">
        <v>5</v>
      </c>
      <c r="AD86" s="9">
        <v>1</v>
      </c>
    </row>
    <row r="87" spans="1:30" x14ac:dyDescent="0.3">
      <c r="A87" s="1"/>
      <c r="B87" s="1" t="s">
        <v>105</v>
      </c>
      <c r="C87" s="9">
        <v>1822</v>
      </c>
      <c r="D87">
        <v>8</v>
      </c>
      <c r="E87">
        <v>0.6</v>
      </c>
      <c r="F87" s="9">
        <v>10</v>
      </c>
      <c r="G87" s="9">
        <v>5</v>
      </c>
      <c r="H87" s="9">
        <v>4</v>
      </c>
      <c r="I87">
        <v>1</v>
      </c>
      <c r="J87">
        <v>19</v>
      </c>
      <c r="K87">
        <v>0</v>
      </c>
      <c r="L87">
        <v>1</v>
      </c>
      <c r="M87" s="1" t="s">
        <v>193</v>
      </c>
      <c r="N87">
        <v>3</v>
      </c>
      <c r="O87">
        <v>0.4</v>
      </c>
      <c r="P87">
        <v>100</v>
      </c>
      <c r="Q87">
        <v>100</v>
      </c>
      <c r="R87" s="9">
        <v>0</v>
      </c>
      <c r="S87" s="9">
        <v>0</v>
      </c>
      <c r="T87" s="9">
        <v>0</v>
      </c>
      <c r="U87" s="9">
        <v>0</v>
      </c>
      <c r="V87" s="9">
        <v>1</v>
      </c>
      <c r="W87" s="9">
        <v>2.65</v>
      </c>
      <c r="X87" s="9">
        <v>2</v>
      </c>
      <c r="Y87" s="9">
        <v>5</v>
      </c>
      <c r="Z87" s="9">
        <v>7</v>
      </c>
      <c r="AA87" s="9">
        <v>258</v>
      </c>
      <c r="AB87" s="9">
        <v>475</v>
      </c>
      <c r="AC87" s="9">
        <v>5</v>
      </c>
      <c r="AD87" s="9">
        <v>1</v>
      </c>
    </row>
    <row r="88" spans="1:30" x14ac:dyDescent="0.3">
      <c r="A88" s="1"/>
      <c r="B88" s="1" t="s">
        <v>106</v>
      </c>
      <c r="C88" s="9">
        <v>451</v>
      </c>
      <c r="D88">
        <v>8</v>
      </c>
      <c r="E88">
        <v>0.5</v>
      </c>
      <c r="F88" s="9">
        <v>10</v>
      </c>
      <c r="G88" s="9">
        <v>5</v>
      </c>
      <c r="H88" s="9">
        <v>4</v>
      </c>
      <c r="I88">
        <v>1</v>
      </c>
      <c r="J88">
        <v>19</v>
      </c>
      <c r="K88">
        <v>0</v>
      </c>
      <c r="L88">
        <v>1</v>
      </c>
      <c r="M88" s="1" t="s">
        <v>193</v>
      </c>
      <c r="N88">
        <v>3</v>
      </c>
      <c r="O88">
        <v>0.4</v>
      </c>
      <c r="P88">
        <v>100</v>
      </c>
      <c r="Q88">
        <v>100</v>
      </c>
      <c r="R88" s="9">
        <v>0</v>
      </c>
      <c r="S88" s="9">
        <v>0</v>
      </c>
      <c r="T88" s="9">
        <v>0</v>
      </c>
      <c r="U88" s="9">
        <v>0</v>
      </c>
      <c r="V88" s="9">
        <v>1</v>
      </c>
      <c r="W88" s="9">
        <v>2.65</v>
      </c>
      <c r="X88" s="9">
        <v>2</v>
      </c>
      <c r="Y88" s="9">
        <v>5</v>
      </c>
      <c r="Z88" s="9">
        <v>7</v>
      </c>
      <c r="AA88" s="9">
        <v>258</v>
      </c>
      <c r="AB88" s="9">
        <v>475</v>
      </c>
      <c r="AC88" s="9">
        <v>5</v>
      </c>
      <c r="AD88" s="9">
        <v>1</v>
      </c>
    </row>
    <row r="89" spans="1:30" x14ac:dyDescent="0.3">
      <c r="A89" s="1"/>
      <c r="B89" s="1" t="s">
        <v>107</v>
      </c>
      <c r="C89" s="9">
        <v>973</v>
      </c>
      <c r="D89">
        <v>8</v>
      </c>
      <c r="E89">
        <v>0</v>
      </c>
      <c r="F89" s="9">
        <v>10</v>
      </c>
      <c r="G89" s="9">
        <v>5</v>
      </c>
      <c r="H89" s="9">
        <v>4</v>
      </c>
      <c r="I89">
        <v>1</v>
      </c>
      <c r="J89">
        <v>2</v>
      </c>
      <c r="K89">
        <v>0</v>
      </c>
      <c r="L89">
        <v>1</v>
      </c>
      <c r="M89" s="1" t="s">
        <v>193</v>
      </c>
      <c r="N89">
        <v>3</v>
      </c>
      <c r="O89">
        <v>0.4</v>
      </c>
      <c r="P89">
        <v>100</v>
      </c>
      <c r="Q89">
        <v>100</v>
      </c>
      <c r="R89" s="9">
        <v>0</v>
      </c>
      <c r="S89" s="9">
        <v>0</v>
      </c>
      <c r="T89" s="9">
        <v>0</v>
      </c>
      <c r="U89" s="9">
        <v>0</v>
      </c>
      <c r="V89" s="9">
        <v>1</v>
      </c>
      <c r="W89" s="9">
        <v>2.65</v>
      </c>
      <c r="X89" s="9">
        <v>2</v>
      </c>
      <c r="Y89" s="9">
        <v>5</v>
      </c>
      <c r="Z89" s="9">
        <v>7</v>
      </c>
      <c r="AA89" s="9">
        <v>258</v>
      </c>
      <c r="AB89" s="9">
        <v>475</v>
      </c>
      <c r="AC89" s="9">
        <v>5</v>
      </c>
      <c r="AD89" s="9">
        <v>1</v>
      </c>
    </row>
    <row r="90" spans="1:30" x14ac:dyDescent="0.3">
      <c r="A90" s="1"/>
      <c r="B90" s="1" t="s">
        <v>108</v>
      </c>
      <c r="C90" s="9">
        <v>145</v>
      </c>
      <c r="D90">
        <v>7</v>
      </c>
      <c r="E90">
        <v>0.25</v>
      </c>
      <c r="F90" s="9">
        <v>10</v>
      </c>
      <c r="G90" s="9">
        <v>5</v>
      </c>
      <c r="H90" s="9">
        <v>4</v>
      </c>
      <c r="I90">
        <v>1</v>
      </c>
      <c r="J90">
        <v>18</v>
      </c>
      <c r="K90">
        <v>0</v>
      </c>
      <c r="L90">
        <v>1</v>
      </c>
      <c r="M90" s="1" t="s">
        <v>193</v>
      </c>
      <c r="N90">
        <v>3</v>
      </c>
      <c r="O90">
        <v>0.4</v>
      </c>
      <c r="P90">
        <v>100</v>
      </c>
      <c r="Q90">
        <v>100</v>
      </c>
      <c r="R90" s="9">
        <v>0</v>
      </c>
      <c r="S90" s="9">
        <v>0</v>
      </c>
      <c r="T90" s="9">
        <v>0</v>
      </c>
      <c r="U90" s="9">
        <v>0</v>
      </c>
      <c r="V90" s="9">
        <v>1</v>
      </c>
      <c r="W90" s="9">
        <v>2.65</v>
      </c>
      <c r="X90" s="9">
        <v>2</v>
      </c>
      <c r="Y90" s="9">
        <v>5</v>
      </c>
      <c r="Z90" s="9">
        <v>7</v>
      </c>
      <c r="AA90" s="9">
        <v>258</v>
      </c>
      <c r="AB90" s="9">
        <v>475</v>
      </c>
      <c r="AC90" s="9">
        <v>5</v>
      </c>
      <c r="AD90" s="9">
        <v>1</v>
      </c>
    </row>
    <row r="91" spans="1:30" x14ac:dyDescent="0.3">
      <c r="A91" s="1"/>
      <c r="B91" s="1" t="s">
        <v>109</v>
      </c>
      <c r="C91" s="9">
        <v>9</v>
      </c>
      <c r="D91">
        <v>7</v>
      </c>
      <c r="E91">
        <v>0.8</v>
      </c>
      <c r="F91" s="9">
        <v>10</v>
      </c>
      <c r="G91" s="9">
        <v>5</v>
      </c>
      <c r="H91" s="9">
        <v>4</v>
      </c>
      <c r="I91">
        <v>1</v>
      </c>
      <c r="J91">
        <v>20</v>
      </c>
      <c r="K91">
        <v>0</v>
      </c>
      <c r="L91">
        <v>1</v>
      </c>
      <c r="M91" s="1" t="s">
        <v>193</v>
      </c>
      <c r="N91">
        <v>3</v>
      </c>
      <c r="O91">
        <v>0.4</v>
      </c>
      <c r="P91">
        <v>100</v>
      </c>
      <c r="Q91">
        <v>100</v>
      </c>
      <c r="R91" s="9">
        <v>0</v>
      </c>
      <c r="S91" s="9">
        <v>0</v>
      </c>
      <c r="T91" s="9">
        <v>0</v>
      </c>
      <c r="U91" s="9">
        <v>0</v>
      </c>
      <c r="V91" s="9">
        <v>1</v>
      </c>
      <c r="W91" s="9">
        <v>2.65</v>
      </c>
      <c r="X91" s="9">
        <v>2</v>
      </c>
      <c r="Y91" s="9">
        <v>5</v>
      </c>
      <c r="Z91" s="9">
        <v>7</v>
      </c>
      <c r="AA91" s="9">
        <v>258</v>
      </c>
      <c r="AB91" s="9">
        <v>475</v>
      </c>
      <c r="AC91" s="9">
        <v>5</v>
      </c>
      <c r="AD91" s="9">
        <v>1</v>
      </c>
    </row>
    <row r="92" spans="1:30" x14ac:dyDescent="0.3">
      <c r="A92" s="1"/>
      <c r="B92" s="1" t="s">
        <v>110</v>
      </c>
      <c r="C92" s="9">
        <v>306</v>
      </c>
      <c r="D92">
        <v>7</v>
      </c>
      <c r="E92">
        <v>0.8</v>
      </c>
      <c r="F92" s="9">
        <v>10</v>
      </c>
      <c r="G92" s="9">
        <v>5</v>
      </c>
      <c r="H92" s="9">
        <v>4</v>
      </c>
      <c r="I92">
        <v>1</v>
      </c>
      <c r="J92">
        <v>20</v>
      </c>
      <c r="K92">
        <v>0</v>
      </c>
      <c r="L92">
        <v>1</v>
      </c>
      <c r="M92" s="1" t="s">
        <v>193</v>
      </c>
      <c r="N92">
        <v>3</v>
      </c>
      <c r="O92">
        <v>0.4</v>
      </c>
      <c r="P92">
        <v>100</v>
      </c>
      <c r="Q92">
        <v>100</v>
      </c>
      <c r="R92" s="9">
        <v>0</v>
      </c>
      <c r="S92" s="9">
        <v>0</v>
      </c>
      <c r="T92" s="9">
        <v>0</v>
      </c>
      <c r="U92" s="9">
        <v>0</v>
      </c>
      <c r="V92" s="9">
        <v>1</v>
      </c>
      <c r="W92" s="9">
        <v>2.65</v>
      </c>
      <c r="X92" s="9">
        <v>2</v>
      </c>
      <c r="Y92" s="9">
        <v>5</v>
      </c>
      <c r="Z92" s="9">
        <v>7</v>
      </c>
      <c r="AA92" s="9">
        <v>258</v>
      </c>
      <c r="AB92" s="9">
        <v>475</v>
      </c>
      <c r="AC92" s="9">
        <v>5</v>
      </c>
      <c r="AD92" s="9">
        <v>1</v>
      </c>
    </row>
    <row r="93" spans="1:30" x14ac:dyDescent="0.3">
      <c r="A93" s="1"/>
      <c r="B93" s="1" t="s">
        <v>111</v>
      </c>
      <c r="C93" s="9">
        <v>29</v>
      </c>
      <c r="D93">
        <v>7</v>
      </c>
      <c r="E93">
        <v>0.9</v>
      </c>
      <c r="F93" s="9">
        <v>10</v>
      </c>
      <c r="G93" s="9">
        <v>5</v>
      </c>
      <c r="H93" s="9">
        <v>4</v>
      </c>
      <c r="I93">
        <v>1</v>
      </c>
      <c r="J93">
        <v>19</v>
      </c>
      <c r="K93">
        <v>0</v>
      </c>
      <c r="L93">
        <v>1</v>
      </c>
      <c r="M93" s="1" t="s">
        <v>193</v>
      </c>
      <c r="N93">
        <v>3</v>
      </c>
      <c r="O93">
        <v>0.4</v>
      </c>
      <c r="P93">
        <v>100</v>
      </c>
      <c r="Q93">
        <v>100</v>
      </c>
      <c r="R93" s="9">
        <v>0</v>
      </c>
      <c r="S93" s="9">
        <v>0</v>
      </c>
      <c r="T93" s="9">
        <v>0</v>
      </c>
      <c r="U93" s="9">
        <v>0</v>
      </c>
      <c r="V93" s="9">
        <v>1</v>
      </c>
      <c r="W93" s="9">
        <v>2.65</v>
      </c>
      <c r="X93" s="9">
        <v>2</v>
      </c>
      <c r="Y93" s="9">
        <v>5</v>
      </c>
      <c r="Z93" s="9">
        <v>7</v>
      </c>
      <c r="AA93" s="9">
        <v>258</v>
      </c>
      <c r="AB93" s="9">
        <v>475</v>
      </c>
      <c r="AC93" s="9">
        <v>5</v>
      </c>
      <c r="AD93" s="9">
        <v>1</v>
      </c>
    </row>
    <row r="94" spans="1:30" x14ac:dyDescent="0.3">
      <c r="A94" s="1"/>
      <c r="B94" s="1" t="s">
        <v>112</v>
      </c>
      <c r="C94" s="9">
        <v>63</v>
      </c>
      <c r="D94">
        <v>7</v>
      </c>
      <c r="E94">
        <v>0.8</v>
      </c>
      <c r="F94" s="9">
        <v>10</v>
      </c>
      <c r="G94" s="9">
        <v>5</v>
      </c>
      <c r="H94" s="9">
        <v>4</v>
      </c>
      <c r="I94">
        <v>1</v>
      </c>
      <c r="J94">
        <v>19</v>
      </c>
      <c r="K94">
        <v>0</v>
      </c>
      <c r="L94">
        <v>1</v>
      </c>
      <c r="M94" s="1" t="s">
        <v>193</v>
      </c>
      <c r="N94">
        <v>3</v>
      </c>
      <c r="O94">
        <v>0.4</v>
      </c>
      <c r="P94">
        <v>100</v>
      </c>
      <c r="Q94">
        <v>100</v>
      </c>
      <c r="R94" s="9">
        <v>0</v>
      </c>
      <c r="S94" s="9">
        <v>0</v>
      </c>
      <c r="T94" s="9">
        <v>0</v>
      </c>
      <c r="U94" s="9">
        <v>0</v>
      </c>
      <c r="V94" s="9">
        <v>1</v>
      </c>
      <c r="W94" s="9">
        <v>2.65</v>
      </c>
      <c r="X94" s="9">
        <v>2</v>
      </c>
      <c r="Y94" s="9">
        <v>5</v>
      </c>
      <c r="Z94" s="9">
        <v>7</v>
      </c>
      <c r="AA94" s="9">
        <v>258</v>
      </c>
      <c r="AB94" s="9">
        <v>475</v>
      </c>
      <c r="AC94" s="9">
        <v>5</v>
      </c>
      <c r="AD94" s="9">
        <v>1</v>
      </c>
    </row>
    <row r="95" spans="1:30" x14ac:dyDescent="0.3">
      <c r="A95" s="1"/>
      <c r="B95" s="1" t="s">
        <v>113</v>
      </c>
      <c r="C95" s="9">
        <v>72</v>
      </c>
      <c r="D95">
        <v>7</v>
      </c>
      <c r="E95">
        <v>0</v>
      </c>
      <c r="F95" s="9">
        <v>10</v>
      </c>
      <c r="G95" s="9">
        <v>5</v>
      </c>
      <c r="H95" s="9">
        <v>4</v>
      </c>
      <c r="I95">
        <v>1</v>
      </c>
      <c r="J95">
        <v>2</v>
      </c>
      <c r="K95">
        <v>0</v>
      </c>
      <c r="L95">
        <v>1</v>
      </c>
      <c r="M95" s="1" t="s">
        <v>193</v>
      </c>
      <c r="N95">
        <v>3</v>
      </c>
      <c r="O95">
        <v>0.4</v>
      </c>
      <c r="P95">
        <v>100</v>
      </c>
      <c r="Q95">
        <v>100</v>
      </c>
      <c r="R95" s="9">
        <v>0</v>
      </c>
      <c r="S95" s="9">
        <v>0</v>
      </c>
      <c r="T95" s="9">
        <v>0</v>
      </c>
      <c r="U95" s="9">
        <v>0</v>
      </c>
      <c r="V95" s="9">
        <v>1</v>
      </c>
      <c r="W95" s="9">
        <v>2.65</v>
      </c>
      <c r="X95" s="9">
        <v>2</v>
      </c>
      <c r="Y95" s="9">
        <v>5</v>
      </c>
      <c r="Z95" s="9">
        <v>7</v>
      </c>
      <c r="AA95" s="9">
        <v>258</v>
      </c>
      <c r="AB95" s="9">
        <v>475</v>
      </c>
      <c r="AC95" s="9">
        <v>5</v>
      </c>
      <c r="AD95" s="9">
        <v>1</v>
      </c>
    </row>
    <row r="96" spans="1:30" x14ac:dyDescent="0.3">
      <c r="A96" s="1"/>
      <c r="B96" s="1" t="s">
        <v>230</v>
      </c>
      <c r="C96" s="14">
        <v>1125</v>
      </c>
      <c r="D96">
        <v>7</v>
      </c>
      <c r="E96">
        <v>0</v>
      </c>
      <c r="F96" s="14">
        <v>10</v>
      </c>
      <c r="G96" s="14">
        <v>5</v>
      </c>
      <c r="H96" s="14">
        <v>4</v>
      </c>
      <c r="I96">
        <v>1</v>
      </c>
      <c r="J96">
        <v>23</v>
      </c>
      <c r="K96">
        <v>0</v>
      </c>
      <c r="L96">
        <v>1</v>
      </c>
      <c r="M96" s="1" t="s">
        <v>193</v>
      </c>
      <c r="N96">
        <v>3</v>
      </c>
      <c r="O96">
        <v>0.4</v>
      </c>
      <c r="P96">
        <v>100</v>
      </c>
      <c r="Q96">
        <v>100</v>
      </c>
      <c r="R96" s="14">
        <v>0</v>
      </c>
      <c r="S96" s="14">
        <v>0</v>
      </c>
      <c r="T96" s="14">
        <v>0</v>
      </c>
      <c r="U96" s="14">
        <v>0</v>
      </c>
      <c r="V96" s="14">
        <v>1</v>
      </c>
      <c r="W96" s="14">
        <v>2.65</v>
      </c>
      <c r="X96" s="14">
        <v>2</v>
      </c>
      <c r="Y96" s="14">
        <v>5</v>
      </c>
      <c r="Z96" s="14">
        <v>7</v>
      </c>
      <c r="AA96" s="14">
        <v>258</v>
      </c>
      <c r="AB96" s="14">
        <v>475</v>
      </c>
      <c r="AC96" s="14">
        <v>5</v>
      </c>
      <c r="AD96" s="14">
        <v>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137"/>
  <sheetViews>
    <sheetView topLeftCell="N1" zoomScale="85" zoomScaleNormal="85" workbookViewId="0">
      <pane xSplit="3" ySplit="1" topLeftCell="Q59" activePane="bottomRight" state="frozen"/>
      <selection activeCell="N1" sqref="N1"/>
      <selection pane="topRight" activeCell="Q1" sqref="Q1"/>
      <selection pane="bottomLeft" activeCell="N2" sqref="N2"/>
      <selection pane="bottomRight" activeCell="Q2" sqref="Q2"/>
    </sheetView>
  </sheetViews>
  <sheetFormatPr baseColWidth="10" defaultRowHeight="14.4" outlineLevelCol="1" x14ac:dyDescent="0.3"/>
  <cols>
    <col min="1" max="13" width="11.5546875" hidden="1" customWidth="1" outlineLevel="1"/>
    <col min="14" max="14" width="10" bestFit="1" customWidth="1" collapsed="1"/>
    <col min="15" max="15" width="20" bestFit="1" customWidth="1"/>
    <col min="16" max="16" width="11.33203125" bestFit="1" customWidth="1"/>
    <col min="17" max="17" width="8.44140625" bestFit="1" customWidth="1"/>
    <col min="18" max="18" width="12" style="3" customWidth="1"/>
    <col min="19" max="19" width="10.77734375" style="3" customWidth="1"/>
    <col min="20" max="21" width="13.33203125" style="3" customWidth="1"/>
    <col min="22" max="22" width="9.21875" style="3" customWidth="1"/>
    <col min="23" max="23" width="9.88671875" style="3" customWidth="1"/>
  </cols>
  <sheetData>
    <row r="1" spans="1:26" ht="43.2" x14ac:dyDescent="0.3">
      <c r="A1" t="s">
        <v>137</v>
      </c>
      <c r="B1" t="s">
        <v>138</v>
      </c>
      <c r="C1" t="s">
        <v>139</v>
      </c>
      <c r="D1" t="s">
        <v>140</v>
      </c>
      <c r="E1" t="s">
        <v>141</v>
      </c>
      <c r="F1" t="s">
        <v>142</v>
      </c>
      <c r="G1" t="s">
        <v>143</v>
      </c>
      <c r="H1" t="s">
        <v>144</v>
      </c>
      <c r="I1" t="s">
        <v>145</v>
      </c>
      <c r="J1" t="s">
        <v>146</v>
      </c>
      <c r="K1" t="s">
        <v>147</v>
      </c>
      <c r="L1" t="s">
        <v>148</v>
      </c>
      <c r="N1" s="7" t="s">
        <v>196</v>
      </c>
      <c r="O1" s="7" t="s">
        <v>114</v>
      </c>
      <c r="P1" s="7" t="s">
        <v>219</v>
      </c>
      <c r="Q1" s="7" t="s">
        <v>189</v>
      </c>
      <c r="R1" s="20" t="s">
        <v>159</v>
      </c>
      <c r="S1" s="20" t="s">
        <v>154</v>
      </c>
      <c r="T1" s="20" t="s">
        <v>226</v>
      </c>
      <c r="U1" s="20" t="s">
        <v>227</v>
      </c>
      <c r="V1" s="12" t="s">
        <v>114</v>
      </c>
      <c r="W1" s="12" t="s">
        <v>158</v>
      </c>
      <c r="Y1" s="20" t="s">
        <v>263</v>
      </c>
      <c r="Z1" s="20" t="s">
        <v>264</v>
      </c>
    </row>
    <row r="2" spans="1:26" x14ac:dyDescent="0.3">
      <c r="A2" t="s">
        <v>20</v>
      </c>
      <c r="B2">
        <v>0.1</v>
      </c>
      <c r="C2">
        <v>0.60535773500000001</v>
      </c>
      <c r="D2">
        <v>0.25943902899999999</v>
      </c>
      <c r="E2">
        <v>3.5203234999999999E-2</v>
      </c>
      <c r="F2">
        <v>0.1</v>
      </c>
      <c r="G2">
        <v>0.60535773500000001</v>
      </c>
      <c r="H2">
        <v>0.25243334099999998</v>
      </c>
      <c r="I2" s="3">
        <v>8.2396499999999995E-7</v>
      </c>
      <c r="J2">
        <v>0</v>
      </c>
      <c r="K2">
        <v>3.5203234999999999E-2</v>
      </c>
      <c r="L2">
        <v>7.0048649999999999E-3</v>
      </c>
      <c r="N2" s="11" t="s">
        <v>20</v>
      </c>
      <c r="O2" s="11" t="s">
        <v>115</v>
      </c>
      <c r="P2" s="11" t="s">
        <v>160</v>
      </c>
      <c r="Q2" s="11"/>
      <c r="R2" s="13">
        <f>B2</f>
        <v>0.1</v>
      </c>
      <c r="S2" s="13">
        <f t="shared" ref="S2:S33" si="0">C2+E2*AgriSoil</f>
        <v>0.61943902900000003</v>
      </c>
      <c r="T2" s="13">
        <f t="shared" ref="T2:T33" si="1">E2*NatSoil</f>
        <v>2.0417876299999999E-2</v>
      </c>
      <c r="U2" s="13">
        <f t="shared" ref="U2:U33" si="2">E2*Water</f>
        <v>7.0406470000000004E-4</v>
      </c>
      <c r="V2" s="13">
        <f>D2</f>
        <v>0.25943902899999999</v>
      </c>
      <c r="W2" s="13">
        <f>SUM(R2:V2)</f>
        <v>0.99999999899999992</v>
      </c>
      <c r="Y2" s="5">
        <f>IF(ISNUMBER(MATCH(LEFT($P2,3),Params!$C$12:$C$14,0)),INDEX(Params!$D$12:$D$14,MATCH(LEFT($P2,3),Params!$C$12:$C$14,0),1),0)</f>
        <v>0.28635926529078265</v>
      </c>
      <c r="Z2" s="5">
        <f>IF(LEFT($P2,3)="Hrb",0.5,0)</f>
        <v>0.5</v>
      </c>
    </row>
    <row r="3" spans="1:26" x14ac:dyDescent="0.3">
      <c r="A3" t="s">
        <v>21</v>
      </c>
      <c r="B3">
        <v>0.1</v>
      </c>
      <c r="C3">
        <v>0.43239838200000003</v>
      </c>
      <c r="D3">
        <v>0.43239838200000003</v>
      </c>
      <c r="E3">
        <v>3.5203234999999999E-2</v>
      </c>
      <c r="F3">
        <v>0.1</v>
      </c>
      <c r="G3">
        <v>0.43239838200000003</v>
      </c>
      <c r="H3">
        <v>0.174917931</v>
      </c>
      <c r="I3">
        <v>0.216538745</v>
      </c>
      <c r="J3">
        <v>0</v>
      </c>
      <c r="K3">
        <v>3.5203234999999999E-2</v>
      </c>
      <c r="L3">
        <v>4.0941706000000001E-2</v>
      </c>
      <c r="N3" t="s">
        <v>21</v>
      </c>
      <c r="O3" t="s">
        <v>115</v>
      </c>
      <c r="P3" t="s">
        <v>116</v>
      </c>
      <c r="Q3" t="s">
        <v>162</v>
      </c>
      <c r="R3" s="3">
        <f t="shared" ref="R3:R66" si="3">B3</f>
        <v>0.1</v>
      </c>
      <c r="S3" s="3">
        <f t="shared" si="0"/>
        <v>0.44647967600000005</v>
      </c>
      <c r="T3" s="3">
        <f t="shared" si="1"/>
        <v>2.0417876299999999E-2</v>
      </c>
      <c r="U3" s="3">
        <f t="shared" si="2"/>
        <v>7.0406470000000004E-4</v>
      </c>
      <c r="V3" s="3">
        <f t="shared" ref="V3:V66" si="4">D3</f>
        <v>0.43239838200000003</v>
      </c>
      <c r="W3" s="3">
        <f t="shared" ref="W3:W66" si="5">SUM(R3:V3)</f>
        <v>0.99999999900000003</v>
      </c>
      <c r="Y3" s="5">
        <f>IF(ISNUMBER(MATCH(LEFT($P3,3),Params!$C$12:$C$14,0)),INDEX(Params!$D$12:$D$14,MATCH(LEFT($P3,3),Params!$C$12:$C$14,0),1),0)</f>
        <v>0.18187729754306076</v>
      </c>
      <c r="Z3" s="5">
        <f t="shared" ref="Z3:Z66" si="6">IF(LEFT($P3,3)="Hrb",0.5,0)</f>
        <v>0</v>
      </c>
    </row>
    <row r="4" spans="1:26" x14ac:dyDescent="0.3">
      <c r="A4" t="s">
        <v>22</v>
      </c>
      <c r="B4">
        <v>0.1</v>
      </c>
      <c r="C4">
        <v>0.25943902899999999</v>
      </c>
      <c r="D4">
        <v>0.60535773500000001</v>
      </c>
      <c r="E4">
        <v>3.5203234999999999E-2</v>
      </c>
      <c r="F4">
        <v>0.1</v>
      </c>
      <c r="G4">
        <v>0.25943902899999999</v>
      </c>
      <c r="H4">
        <v>0.148919304</v>
      </c>
      <c r="I4">
        <v>0.420863243</v>
      </c>
      <c r="J4">
        <v>0</v>
      </c>
      <c r="K4">
        <v>3.5203234999999999E-2</v>
      </c>
      <c r="L4">
        <v>3.5575188000000001E-2</v>
      </c>
      <c r="N4" t="s">
        <v>22</v>
      </c>
      <c r="O4" t="s">
        <v>115</v>
      </c>
      <c r="P4" t="s">
        <v>117</v>
      </c>
      <c r="R4" s="3">
        <f t="shared" si="3"/>
        <v>0.1</v>
      </c>
      <c r="S4" s="3">
        <f t="shared" si="0"/>
        <v>0.27352032300000001</v>
      </c>
      <c r="T4" s="3">
        <f t="shared" si="1"/>
        <v>2.0417876299999999E-2</v>
      </c>
      <c r="U4" s="3">
        <f t="shared" si="2"/>
        <v>7.0406470000000004E-4</v>
      </c>
      <c r="V4" s="3">
        <f t="shared" si="4"/>
        <v>0.60535773500000001</v>
      </c>
      <c r="W4" s="3">
        <f t="shared" si="5"/>
        <v>0.99999999900000014</v>
      </c>
      <c r="Y4" s="5">
        <f>IF(ISNUMBER(MATCH(LEFT($P4,3),Params!$C$12:$C$14,0)),INDEX(Params!$D$12:$D$14,MATCH(LEFT($P4,3),Params!$C$12:$C$14,0),1),0)</f>
        <v>0.24540417187537389</v>
      </c>
      <c r="Z4" s="5">
        <f t="shared" si="6"/>
        <v>0</v>
      </c>
    </row>
    <row r="5" spans="1:26" x14ac:dyDescent="0.3">
      <c r="A5" t="s">
        <v>23</v>
      </c>
      <c r="B5">
        <v>0.1</v>
      </c>
      <c r="C5">
        <v>0.34591870600000002</v>
      </c>
      <c r="D5">
        <v>0.51887805899999995</v>
      </c>
      <c r="E5">
        <v>3.5203234999999999E-2</v>
      </c>
      <c r="F5">
        <v>0.1</v>
      </c>
      <c r="G5">
        <v>0.34591870600000002</v>
      </c>
      <c r="H5">
        <v>0</v>
      </c>
      <c r="I5">
        <v>0.51785679799999995</v>
      </c>
      <c r="J5">
        <v>0</v>
      </c>
      <c r="K5">
        <v>3.5203234999999999E-2</v>
      </c>
      <c r="L5">
        <v>1.0212610000000001E-3</v>
      </c>
      <c r="N5" t="s">
        <v>23</v>
      </c>
      <c r="O5" t="s">
        <v>115</v>
      </c>
      <c r="P5" t="s">
        <v>118</v>
      </c>
      <c r="Q5" t="s">
        <v>163</v>
      </c>
      <c r="R5" s="3">
        <f t="shared" si="3"/>
        <v>0.1</v>
      </c>
      <c r="S5" s="3">
        <f t="shared" si="0"/>
        <v>0.36000000000000004</v>
      </c>
      <c r="T5" s="3">
        <f t="shared" si="1"/>
        <v>2.0417876299999999E-2</v>
      </c>
      <c r="U5" s="3">
        <f t="shared" si="2"/>
        <v>7.0406470000000004E-4</v>
      </c>
      <c r="V5" s="3">
        <f t="shared" si="4"/>
        <v>0.51887805899999995</v>
      </c>
      <c r="W5" s="3">
        <f t="shared" si="5"/>
        <v>1</v>
      </c>
      <c r="Y5" s="5">
        <f>IF(ISNUMBER(MATCH(LEFT($P5,3),Params!$C$12:$C$14,0)),INDEX(Params!$D$12:$D$14,MATCH(LEFT($P5,3),Params!$C$12:$C$14,0),1),0)</f>
        <v>0</v>
      </c>
      <c r="Z5" s="5">
        <f t="shared" si="6"/>
        <v>0</v>
      </c>
    </row>
    <row r="6" spans="1:26" x14ac:dyDescent="0.3">
      <c r="A6" t="s">
        <v>24</v>
      </c>
      <c r="B6">
        <v>0.1</v>
      </c>
      <c r="C6">
        <v>0.51887805899999995</v>
      </c>
      <c r="D6">
        <v>0.34591870600000002</v>
      </c>
      <c r="E6">
        <v>3.5203234999999999E-2</v>
      </c>
      <c r="F6">
        <v>0.1</v>
      </c>
      <c r="G6">
        <v>0.51887805899999995</v>
      </c>
      <c r="H6">
        <v>6.9033259E-2</v>
      </c>
      <c r="I6">
        <v>0.27316541799999999</v>
      </c>
      <c r="J6">
        <v>0</v>
      </c>
      <c r="K6">
        <v>3.5203234999999999E-2</v>
      </c>
      <c r="L6">
        <v>3.7200290000000001E-3</v>
      </c>
      <c r="N6" t="s">
        <v>24</v>
      </c>
      <c r="O6" t="s">
        <v>115</v>
      </c>
      <c r="P6" t="s">
        <v>119</v>
      </c>
      <c r="R6" s="3">
        <f t="shared" si="3"/>
        <v>0.1</v>
      </c>
      <c r="S6" s="3">
        <f t="shared" si="0"/>
        <v>0.53295935299999997</v>
      </c>
      <c r="T6" s="3">
        <f t="shared" si="1"/>
        <v>2.0417876299999999E-2</v>
      </c>
      <c r="U6" s="3">
        <f t="shared" si="2"/>
        <v>7.0406470000000004E-4</v>
      </c>
      <c r="V6" s="3">
        <f t="shared" si="4"/>
        <v>0.34591870600000002</v>
      </c>
      <c r="W6" s="3">
        <f t="shared" si="5"/>
        <v>1</v>
      </c>
      <c r="Y6" s="5">
        <f>IF(ISNUMBER(MATCH(LEFT($P6,3),Params!$C$12:$C$14,0)),INDEX(Params!$D$12:$D$14,MATCH(LEFT($P6,3),Params!$C$12:$C$14,0),1),0)</f>
        <v>0</v>
      </c>
      <c r="Z6" s="5">
        <f t="shared" si="6"/>
        <v>0</v>
      </c>
    </row>
    <row r="7" spans="1:26" x14ac:dyDescent="0.3">
      <c r="A7" t="s">
        <v>25</v>
      </c>
      <c r="B7">
        <v>0.1</v>
      </c>
      <c r="C7">
        <v>0.86479676500000002</v>
      </c>
      <c r="D7">
        <v>0</v>
      </c>
      <c r="E7">
        <v>3.5203234999999999E-2</v>
      </c>
      <c r="F7">
        <v>0.1</v>
      </c>
      <c r="G7">
        <v>0.86479676500000002</v>
      </c>
      <c r="H7">
        <v>0</v>
      </c>
      <c r="I7">
        <v>0</v>
      </c>
      <c r="J7">
        <v>0</v>
      </c>
      <c r="K7">
        <v>3.5203234999999999E-2</v>
      </c>
      <c r="L7" s="3">
        <v>4.8228100000000001E-13</v>
      </c>
      <c r="N7" t="s">
        <v>25</v>
      </c>
      <c r="O7" t="s">
        <v>115</v>
      </c>
      <c r="P7" t="s">
        <v>161</v>
      </c>
      <c r="Q7" t="s">
        <v>164</v>
      </c>
      <c r="R7" s="3">
        <f t="shared" si="3"/>
        <v>0.1</v>
      </c>
      <c r="S7" s="3">
        <f t="shared" si="0"/>
        <v>0.87887805900000004</v>
      </c>
      <c r="T7" s="3">
        <f t="shared" si="1"/>
        <v>2.0417876299999999E-2</v>
      </c>
      <c r="U7" s="3">
        <f t="shared" si="2"/>
        <v>7.0406470000000004E-4</v>
      </c>
      <c r="V7" s="3">
        <f t="shared" si="4"/>
        <v>0</v>
      </c>
      <c r="W7" s="3">
        <f t="shared" si="5"/>
        <v>1</v>
      </c>
      <c r="Y7" s="5">
        <f>IF(ISNUMBER(MATCH(LEFT($P7,3),Params!$C$12:$C$14,0)),INDEX(Params!$D$12:$D$14,MATCH(LEFT($P7,3),Params!$C$12:$C$14,0),1),0)</f>
        <v>0.28635926529078265</v>
      </c>
      <c r="Z7" s="5">
        <f t="shared" si="6"/>
        <v>0.5</v>
      </c>
    </row>
    <row r="8" spans="1:26" x14ac:dyDescent="0.3">
      <c r="A8" t="s">
        <v>26</v>
      </c>
      <c r="B8">
        <v>0.1</v>
      </c>
      <c r="C8">
        <v>0.79919874700000004</v>
      </c>
      <c r="D8">
        <v>8.8799860999999994E-2</v>
      </c>
      <c r="E8">
        <v>1.2001392E-2</v>
      </c>
      <c r="F8">
        <v>0.1</v>
      </c>
      <c r="G8">
        <v>0.79919874700000004</v>
      </c>
      <c r="H8">
        <v>0</v>
      </c>
      <c r="I8">
        <v>8.8789363999999996E-2</v>
      </c>
      <c r="J8">
        <v>0</v>
      </c>
      <c r="K8">
        <v>1.2001392E-2</v>
      </c>
      <c r="L8" s="3">
        <v>1.04972E-5</v>
      </c>
      <c r="N8" s="11" t="s">
        <v>26</v>
      </c>
      <c r="O8" s="11" t="s">
        <v>120</v>
      </c>
      <c r="P8" s="11" t="s">
        <v>160</v>
      </c>
      <c r="Q8" s="11" t="s">
        <v>165</v>
      </c>
      <c r="R8" s="13">
        <f t="shared" si="3"/>
        <v>0.1</v>
      </c>
      <c r="S8" s="13">
        <f t="shared" si="0"/>
        <v>0.80399930380000006</v>
      </c>
      <c r="T8" s="13">
        <f t="shared" si="1"/>
        <v>6.9608073599999997E-3</v>
      </c>
      <c r="U8" s="13">
        <f t="shared" si="2"/>
        <v>2.4002784E-4</v>
      </c>
      <c r="V8" s="13">
        <f t="shared" si="4"/>
        <v>8.8799860999999994E-2</v>
      </c>
      <c r="W8" s="13">
        <f t="shared" si="5"/>
        <v>1</v>
      </c>
      <c r="Y8" s="5">
        <f>IF(ISNUMBER(MATCH(LEFT($P8,3),Params!$C$12:$C$14,0)),INDEX(Params!$D$12:$D$14,MATCH(LEFT($P8,3),Params!$C$12:$C$14,0),1),0)</f>
        <v>0.28635926529078265</v>
      </c>
      <c r="Z8" s="5">
        <f t="shared" si="6"/>
        <v>0.5</v>
      </c>
    </row>
    <row r="9" spans="1:26" x14ac:dyDescent="0.3">
      <c r="A9" t="s">
        <v>27</v>
      </c>
      <c r="B9">
        <v>0.1</v>
      </c>
      <c r="C9">
        <v>0.53279916500000002</v>
      </c>
      <c r="D9">
        <v>0.355199443</v>
      </c>
      <c r="E9">
        <v>1.2001392E-2</v>
      </c>
      <c r="F9">
        <v>0.1</v>
      </c>
      <c r="G9">
        <v>0.53279916500000002</v>
      </c>
      <c r="H9">
        <v>7.6041599999999998E-4</v>
      </c>
      <c r="I9">
        <v>0.352304177</v>
      </c>
      <c r="J9">
        <v>0</v>
      </c>
      <c r="K9">
        <v>1.2001392E-2</v>
      </c>
      <c r="L9">
        <v>2.1348510000000001E-3</v>
      </c>
      <c r="N9" t="s">
        <v>27</v>
      </c>
      <c r="O9" t="s">
        <v>120</v>
      </c>
      <c r="P9" t="s">
        <v>116</v>
      </c>
      <c r="Q9" t="s">
        <v>166</v>
      </c>
      <c r="R9" s="3">
        <f t="shared" si="3"/>
        <v>0.1</v>
      </c>
      <c r="S9" s="3">
        <f t="shared" si="0"/>
        <v>0.53759972180000004</v>
      </c>
      <c r="T9" s="3">
        <f t="shared" si="1"/>
        <v>6.9608073599999997E-3</v>
      </c>
      <c r="U9" s="3">
        <f t="shared" si="2"/>
        <v>2.4002784E-4</v>
      </c>
      <c r="V9" s="3">
        <f t="shared" si="4"/>
        <v>0.355199443</v>
      </c>
      <c r="W9" s="3">
        <f t="shared" si="5"/>
        <v>1</v>
      </c>
      <c r="Y9" s="5">
        <f>IF(ISNUMBER(MATCH(LEFT($P9,3),Params!$C$12:$C$14,0)),INDEX(Params!$D$12:$D$14,MATCH(LEFT($P9,3),Params!$C$12:$C$14,0),1),0)</f>
        <v>0.18187729754306076</v>
      </c>
      <c r="Z9" s="5">
        <f t="shared" si="6"/>
        <v>0</v>
      </c>
    </row>
    <row r="10" spans="1:26" x14ac:dyDescent="0.3">
      <c r="A10" t="s">
        <v>28</v>
      </c>
      <c r="B10">
        <v>0.1</v>
      </c>
      <c r="C10">
        <v>0.53279916500000002</v>
      </c>
      <c r="D10">
        <v>0.355199443</v>
      </c>
      <c r="E10">
        <v>1.2001392E-2</v>
      </c>
      <c r="F10">
        <v>0.1</v>
      </c>
      <c r="G10">
        <v>0.53279916500000002</v>
      </c>
      <c r="H10">
        <v>0.23593925499999999</v>
      </c>
      <c r="I10">
        <v>7.2840835000000007E-2</v>
      </c>
      <c r="J10">
        <v>0</v>
      </c>
      <c r="K10">
        <v>1.2001392E-2</v>
      </c>
      <c r="L10">
        <v>4.6419352999999997E-2</v>
      </c>
      <c r="N10" t="s">
        <v>28</v>
      </c>
      <c r="O10" t="s">
        <v>120</v>
      </c>
      <c r="P10" t="s">
        <v>117</v>
      </c>
      <c r="Q10" t="s">
        <v>166</v>
      </c>
      <c r="R10" s="3">
        <f t="shared" si="3"/>
        <v>0.1</v>
      </c>
      <c r="S10" s="3">
        <f t="shared" si="0"/>
        <v>0.53759972180000004</v>
      </c>
      <c r="T10" s="3">
        <f t="shared" si="1"/>
        <v>6.9608073599999997E-3</v>
      </c>
      <c r="U10" s="3">
        <f t="shared" si="2"/>
        <v>2.4002784E-4</v>
      </c>
      <c r="V10" s="3">
        <f t="shared" si="4"/>
        <v>0.355199443</v>
      </c>
      <c r="W10" s="3">
        <f t="shared" si="5"/>
        <v>1</v>
      </c>
      <c r="Y10" s="5">
        <f>IF(ISNUMBER(MATCH(LEFT($P10,3),Params!$C$12:$C$14,0)),INDEX(Params!$D$12:$D$14,MATCH(LEFT($P10,3),Params!$C$12:$C$14,0),1),0)</f>
        <v>0.24540417187537389</v>
      </c>
      <c r="Z10" s="5">
        <f t="shared" si="6"/>
        <v>0</v>
      </c>
    </row>
    <row r="11" spans="1:26" x14ac:dyDescent="0.3">
      <c r="A11" t="s">
        <v>29</v>
      </c>
      <c r="B11">
        <v>0.1</v>
      </c>
      <c r="C11">
        <v>0.79919874700000004</v>
      </c>
      <c r="D11">
        <v>8.8799860999999994E-2</v>
      </c>
      <c r="E11">
        <v>1.2001392E-2</v>
      </c>
      <c r="F11">
        <v>0.1</v>
      </c>
      <c r="G11">
        <v>0.79919874700000004</v>
      </c>
      <c r="H11">
        <v>0</v>
      </c>
      <c r="I11">
        <v>8.8784928999999999E-2</v>
      </c>
      <c r="J11">
        <v>0</v>
      </c>
      <c r="K11">
        <v>1.2001392E-2</v>
      </c>
      <c r="L11" s="3">
        <v>1.49317E-5</v>
      </c>
      <c r="N11" t="s">
        <v>29</v>
      </c>
      <c r="O11" t="s">
        <v>120</v>
      </c>
      <c r="P11" t="s">
        <v>118</v>
      </c>
      <c r="Q11" t="s">
        <v>165</v>
      </c>
      <c r="R11" s="3">
        <f t="shared" si="3"/>
        <v>0.1</v>
      </c>
      <c r="S11" s="3">
        <f t="shared" si="0"/>
        <v>0.80399930380000006</v>
      </c>
      <c r="T11" s="3">
        <f t="shared" si="1"/>
        <v>6.9608073599999997E-3</v>
      </c>
      <c r="U11" s="3">
        <f t="shared" si="2"/>
        <v>2.4002784E-4</v>
      </c>
      <c r="V11" s="3">
        <f t="shared" si="4"/>
        <v>8.8799860999999994E-2</v>
      </c>
      <c r="W11" s="3">
        <f t="shared" si="5"/>
        <v>1</v>
      </c>
      <c r="Y11" s="5">
        <f>IF(ISNUMBER(MATCH(LEFT($P11,3),Params!$C$12:$C$14,0)),INDEX(Params!$D$12:$D$14,MATCH(LEFT($P11,3),Params!$C$12:$C$14,0),1),0)</f>
        <v>0</v>
      </c>
      <c r="Z11" s="5">
        <f t="shared" si="6"/>
        <v>0</v>
      </c>
    </row>
    <row r="12" spans="1:26" x14ac:dyDescent="0.3">
      <c r="A12" t="s">
        <v>30</v>
      </c>
      <c r="B12">
        <v>0.1</v>
      </c>
      <c r="C12">
        <v>0.53279916500000002</v>
      </c>
      <c r="D12">
        <v>0.355199443</v>
      </c>
      <c r="E12">
        <v>1.2001392E-2</v>
      </c>
      <c r="F12">
        <v>0.1</v>
      </c>
      <c r="G12">
        <v>0.53279916500000002</v>
      </c>
      <c r="H12">
        <v>0</v>
      </c>
      <c r="I12">
        <v>0.35517489299999999</v>
      </c>
      <c r="J12">
        <v>0</v>
      </c>
      <c r="K12">
        <v>1.2001392E-2</v>
      </c>
      <c r="L12" s="3">
        <v>2.45498E-5</v>
      </c>
      <c r="N12" t="s">
        <v>30</v>
      </c>
      <c r="O12" t="s">
        <v>120</v>
      </c>
      <c r="P12" t="s">
        <v>119</v>
      </c>
      <c r="Q12" t="s">
        <v>166</v>
      </c>
      <c r="R12" s="3">
        <f t="shared" si="3"/>
        <v>0.1</v>
      </c>
      <c r="S12" s="3">
        <f t="shared" si="0"/>
        <v>0.53759972180000004</v>
      </c>
      <c r="T12" s="3">
        <f t="shared" si="1"/>
        <v>6.9608073599999997E-3</v>
      </c>
      <c r="U12" s="3">
        <f t="shared" si="2"/>
        <v>2.4002784E-4</v>
      </c>
      <c r="V12" s="3">
        <f t="shared" si="4"/>
        <v>0.355199443</v>
      </c>
      <c r="W12" s="3">
        <f t="shared" si="5"/>
        <v>1</v>
      </c>
      <c r="Y12" s="5">
        <f>IF(ISNUMBER(MATCH(LEFT($P12,3),Params!$C$12:$C$14,0)),INDEX(Params!$D$12:$D$14,MATCH(LEFT($P12,3),Params!$C$12:$C$14,0),1),0)</f>
        <v>0</v>
      </c>
      <c r="Z12" s="5">
        <f t="shared" si="6"/>
        <v>0</v>
      </c>
    </row>
    <row r="13" spans="1:26" x14ac:dyDescent="0.3">
      <c r="A13" t="s">
        <v>31</v>
      </c>
      <c r="B13">
        <v>0.1</v>
      </c>
      <c r="C13">
        <v>0.88847563299999999</v>
      </c>
      <c r="D13">
        <v>0</v>
      </c>
      <c r="E13">
        <v>1.1524367000000001E-2</v>
      </c>
      <c r="F13">
        <v>0.1</v>
      </c>
      <c r="G13">
        <v>0.88847563299999999</v>
      </c>
      <c r="H13">
        <v>0</v>
      </c>
      <c r="I13">
        <v>0</v>
      </c>
      <c r="J13">
        <v>0</v>
      </c>
      <c r="K13">
        <v>1.1524367000000001E-2</v>
      </c>
      <c r="L13" s="3">
        <v>2.9309900000000002E-14</v>
      </c>
      <c r="N13" t="s">
        <v>31</v>
      </c>
      <c r="O13" t="s">
        <v>120</v>
      </c>
      <c r="P13" t="s">
        <v>161</v>
      </c>
      <c r="R13" s="3">
        <f t="shared" si="3"/>
        <v>0.1</v>
      </c>
      <c r="S13" s="3">
        <f t="shared" si="0"/>
        <v>0.89308537980000002</v>
      </c>
      <c r="T13" s="3">
        <f t="shared" si="1"/>
        <v>6.6841328599999998E-3</v>
      </c>
      <c r="U13" s="3">
        <f t="shared" si="2"/>
        <v>2.3048734000000003E-4</v>
      </c>
      <c r="V13" s="3">
        <f t="shared" si="4"/>
        <v>0</v>
      </c>
      <c r="W13" s="3">
        <f t="shared" si="5"/>
        <v>1</v>
      </c>
      <c r="Y13" s="5">
        <f>IF(ISNUMBER(MATCH(LEFT($P13,3),Params!$C$12:$C$14,0)),INDEX(Params!$D$12:$D$14,MATCH(LEFT($P13,3),Params!$C$12:$C$14,0),1),0)</f>
        <v>0.28635926529078265</v>
      </c>
      <c r="Z13" s="5">
        <f t="shared" si="6"/>
        <v>0.5</v>
      </c>
    </row>
    <row r="14" spans="1:26" x14ac:dyDescent="0.3">
      <c r="A14" t="s">
        <v>32</v>
      </c>
      <c r="B14">
        <v>0.2</v>
      </c>
      <c r="C14">
        <v>0.75842792800000003</v>
      </c>
      <c r="D14">
        <v>0</v>
      </c>
      <c r="E14">
        <v>4.1572072000000002E-2</v>
      </c>
      <c r="F14">
        <v>0.20000000100000001</v>
      </c>
      <c r="G14">
        <v>0.75842792699999995</v>
      </c>
      <c r="H14">
        <v>0</v>
      </c>
      <c r="I14">
        <v>0</v>
      </c>
      <c r="J14">
        <v>0</v>
      </c>
      <c r="K14">
        <v>4.1572072000000002E-2</v>
      </c>
      <c r="L14" s="3">
        <v>5.5955200000000002E-14</v>
      </c>
      <c r="N14" s="11" t="s">
        <v>32</v>
      </c>
      <c r="O14" s="11" t="s">
        <v>121</v>
      </c>
      <c r="P14" s="11" t="s">
        <v>160</v>
      </c>
      <c r="Q14" s="11" t="s">
        <v>167</v>
      </c>
      <c r="R14" s="13">
        <f t="shared" si="3"/>
        <v>0.2</v>
      </c>
      <c r="S14" s="13">
        <f t="shared" si="0"/>
        <v>0.77505675680000008</v>
      </c>
      <c r="T14" s="13">
        <f t="shared" si="1"/>
        <v>2.4111801759999999E-2</v>
      </c>
      <c r="U14" s="13">
        <f t="shared" si="2"/>
        <v>8.3144144000000001E-4</v>
      </c>
      <c r="V14" s="13">
        <f t="shared" si="4"/>
        <v>0</v>
      </c>
      <c r="W14" s="13">
        <f t="shared" si="5"/>
        <v>1.0000000000000002</v>
      </c>
      <c r="Y14" s="5">
        <f>IF(ISNUMBER(MATCH(LEFT($P14,3),Params!$C$12:$C$14,0)),INDEX(Params!$D$12:$D$14,MATCH(LEFT($P14,3),Params!$C$12:$C$14,0),1),0)</f>
        <v>0.28635926529078265</v>
      </c>
      <c r="Z14" s="5">
        <f t="shared" si="6"/>
        <v>0.5</v>
      </c>
    </row>
    <row r="15" spans="1:26" x14ac:dyDescent="0.3">
      <c r="A15" t="s">
        <v>33</v>
      </c>
      <c r="B15">
        <v>0.08</v>
      </c>
      <c r="C15">
        <v>0.26596482300000002</v>
      </c>
      <c r="D15">
        <v>0.62058458599999999</v>
      </c>
      <c r="E15">
        <v>3.3450591000000002E-2</v>
      </c>
      <c r="F15">
        <v>0.08</v>
      </c>
      <c r="G15">
        <v>0.26596482300000002</v>
      </c>
      <c r="H15">
        <v>0</v>
      </c>
      <c r="I15">
        <v>0.62057975899999995</v>
      </c>
      <c r="J15">
        <v>0</v>
      </c>
      <c r="K15">
        <v>3.3450591000000002E-2</v>
      </c>
      <c r="L15" s="3">
        <v>4.8272699999999999E-6</v>
      </c>
      <c r="N15" t="s">
        <v>33</v>
      </c>
      <c r="O15" t="s">
        <v>121</v>
      </c>
      <c r="P15" t="s">
        <v>116</v>
      </c>
      <c r="Q15" t="s">
        <v>168</v>
      </c>
      <c r="R15" s="3">
        <f t="shared" si="3"/>
        <v>0.08</v>
      </c>
      <c r="S15" s="3">
        <f t="shared" si="0"/>
        <v>0.27934505940000004</v>
      </c>
      <c r="T15" s="3">
        <f t="shared" si="1"/>
        <v>1.9401342780000001E-2</v>
      </c>
      <c r="U15" s="3">
        <f t="shared" si="2"/>
        <v>6.6901182000000004E-4</v>
      </c>
      <c r="V15" s="3">
        <f t="shared" si="4"/>
        <v>0.62058458599999999</v>
      </c>
      <c r="W15" s="3">
        <f t="shared" si="5"/>
        <v>1</v>
      </c>
      <c r="Y15" s="5">
        <f>IF(ISNUMBER(MATCH(LEFT($P15,3),Params!$C$12:$C$14,0)),INDEX(Params!$D$12:$D$14,MATCH(LEFT($P15,3),Params!$C$12:$C$14,0),1),0)</f>
        <v>0.18187729754306076</v>
      </c>
      <c r="Z15" s="5">
        <f t="shared" si="6"/>
        <v>0</v>
      </c>
    </row>
    <row r="16" spans="1:26" x14ac:dyDescent="0.3">
      <c r="A16" t="s">
        <v>34</v>
      </c>
      <c r="B16">
        <v>0.08</v>
      </c>
      <c r="C16">
        <v>0.26596482300000002</v>
      </c>
      <c r="D16">
        <v>0.62058458599999999</v>
      </c>
      <c r="E16">
        <v>3.3450591000000002E-2</v>
      </c>
      <c r="F16">
        <v>0.08</v>
      </c>
      <c r="G16">
        <v>0.26596482300000002</v>
      </c>
      <c r="H16">
        <v>0</v>
      </c>
      <c r="I16">
        <v>0.61992445699999998</v>
      </c>
      <c r="J16">
        <v>0</v>
      </c>
      <c r="K16">
        <v>3.3450591000000002E-2</v>
      </c>
      <c r="L16">
        <v>6.6012899999999997E-4</v>
      </c>
      <c r="N16" t="s">
        <v>34</v>
      </c>
      <c r="O16" t="s">
        <v>121</v>
      </c>
      <c r="P16" t="s">
        <v>122</v>
      </c>
      <c r="Q16" t="s">
        <v>168</v>
      </c>
      <c r="R16" s="3">
        <f t="shared" si="3"/>
        <v>0.08</v>
      </c>
      <c r="S16" s="3">
        <f t="shared" si="0"/>
        <v>0.27934505940000004</v>
      </c>
      <c r="T16" s="3">
        <f t="shared" si="1"/>
        <v>1.9401342780000001E-2</v>
      </c>
      <c r="U16" s="3">
        <f t="shared" si="2"/>
        <v>6.6901182000000004E-4</v>
      </c>
      <c r="V16" s="3">
        <f t="shared" si="4"/>
        <v>0.62058458599999999</v>
      </c>
      <c r="W16" s="3">
        <f t="shared" si="5"/>
        <v>1</v>
      </c>
      <c r="Y16" s="5">
        <f>IF(ISNUMBER(MATCH(LEFT($P16,3),Params!$C$12:$C$14,0)),INDEX(Params!$D$12:$D$14,MATCH(LEFT($P16,3),Params!$C$12:$C$14,0),1),0)</f>
        <v>0.24540417187537389</v>
      </c>
      <c r="Z16" s="5">
        <f t="shared" si="6"/>
        <v>0</v>
      </c>
    </row>
    <row r="17" spans="1:26" x14ac:dyDescent="0.3">
      <c r="A17" t="s">
        <v>35</v>
      </c>
      <c r="B17">
        <v>0.08</v>
      </c>
      <c r="C17">
        <v>0.44327470499999999</v>
      </c>
      <c r="D17">
        <v>0.44327470499999999</v>
      </c>
      <c r="E17">
        <v>3.3450591000000002E-2</v>
      </c>
      <c r="F17">
        <v>0.08</v>
      </c>
      <c r="G17">
        <v>0.44327470499999999</v>
      </c>
      <c r="H17">
        <v>0</v>
      </c>
      <c r="I17">
        <v>0.44311649600000003</v>
      </c>
      <c r="J17">
        <v>0</v>
      </c>
      <c r="K17">
        <v>3.3450591000000002E-2</v>
      </c>
      <c r="L17">
        <v>1.58209E-4</v>
      </c>
      <c r="N17" t="s">
        <v>35</v>
      </c>
      <c r="O17" t="s">
        <v>121</v>
      </c>
      <c r="P17" t="s">
        <v>119</v>
      </c>
      <c r="Q17" t="s">
        <v>169</v>
      </c>
      <c r="R17" s="3">
        <f t="shared" si="3"/>
        <v>0.08</v>
      </c>
      <c r="S17" s="3">
        <f t="shared" si="0"/>
        <v>0.45665494140000001</v>
      </c>
      <c r="T17" s="3">
        <f t="shared" si="1"/>
        <v>1.9401342780000001E-2</v>
      </c>
      <c r="U17" s="3">
        <f t="shared" si="2"/>
        <v>6.6901182000000004E-4</v>
      </c>
      <c r="V17" s="3">
        <f t="shared" si="4"/>
        <v>0.44327470499999999</v>
      </c>
      <c r="W17" s="3">
        <f t="shared" si="5"/>
        <v>1.0000000010000001</v>
      </c>
      <c r="Y17" s="5">
        <f>IF(ISNUMBER(MATCH(LEFT($P17,3),Params!$C$12:$C$14,0)),INDEX(Params!$D$12:$D$14,MATCH(LEFT($P17,3),Params!$C$12:$C$14,0),1),0)</f>
        <v>0</v>
      </c>
      <c r="Z17" s="5">
        <f t="shared" si="6"/>
        <v>0</v>
      </c>
    </row>
    <row r="18" spans="1:26" x14ac:dyDescent="0.3">
      <c r="A18" t="s">
        <v>36</v>
      </c>
      <c r="B18">
        <v>0.2</v>
      </c>
      <c r="C18">
        <v>0.37921396400000001</v>
      </c>
      <c r="D18">
        <v>0.37921396400000001</v>
      </c>
      <c r="E18">
        <v>4.1572072000000002E-2</v>
      </c>
      <c r="F18">
        <v>0.2</v>
      </c>
      <c r="G18">
        <v>0.37921396400000001</v>
      </c>
      <c r="H18">
        <v>0</v>
      </c>
      <c r="I18">
        <v>0.379191852</v>
      </c>
      <c r="J18">
        <v>0</v>
      </c>
      <c r="K18">
        <v>4.1572072000000002E-2</v>
      </c>
      <c r="L18" s="3">
        <v>2.2112100000000001E-5</v>
      </c>
      <c r="N18" t="s">
        <v>36</v>
      </c>
      <c r="O18" t="s">
        <v>121</v>
      </c>
      <c r="P18" t="s">
        <v>118</v>
      </c>
      <c r="Q18" t="s">
        <v>170</v>
      </c>
      <c r="R18" s="3">
        <f t="shared" si="3"/>
        <v>0.2</v>
      </c>
      <c r="S18" s="3">
        <f t="shared" si="0"/>
        <v>0.39584279280000001</v>
      </c>
      <c r="T18" s="3">
        <f t="shared" si="1"/>
        <v>2.4111801759999999E-2</v>
      </c>
      <c r="U18" s="3">
        <f t="shared" si="2"/>
        <v>8.3144144000000001E-4</v>
      </c>
      <c r="V18" s="3">
        <f t="shared" si="4"/>
        <v>0.37921396400000001</v>
      </c>
      <c r="W18" s="3">
        <f t="shared" si="5"/>
        <v>1.0000000000000002</v>
      </c>
      <c r="Y18" s="5">
        <f>IF(ISNUMBER(MATCH(LEFT($P18,3),Params!$C$12:$C$14,0)),INDEX(Params!$D$12:$D$14,MATCH(LEFT($P18,3),Params!$C$12:$C$14,0),1),0)</f>
        <v>0</v>
      </c>
      <c r="Z18" s="5">
        <f t="shared" si="6"/>
        <v>0</v>
      </c>
    </row>
    <row r="19" spans="1:26" x14ac:dyDescent="0.3">
      <c r="A19" t="s">
        <v>37</v>
      </c>
      <c r="B19">
        <v>0.2</v>
      </c>
      <c r="C19">
        <v>0.75842792800000003</v>
      </c>
      <c r="D19">
        <v>0</v>
      </c>
      <c r="E19">
        <v>4.1572072000000002E-2</v>
      </c>
      <c r="F19">
        <v>0.20000000100000001</v>
      </c>
      <c r="G19">
        <v>0.75842792699999995</v>
      </c>
      <c r="H19">
        <v>0</v>
      </c>
      <c r="I19">
        <v>0</v>
      </c>
      <c r="J19">
        <v>0</v>
      </c>
      <c r="K19">
        <v>4.1572072000000002E-2</v>
      </c>
      <c r="L19" s="3">
        <v>5.5955200000000002E-14</v>
      </c>
      <c r="N19" s="11" t="s">
        <v>37</v>
      </c>
      <c r="O19" s="11" t="s">
        <v>123</v>
      </c>
      <c r="P19" s="11" t="s">
        <v>160</v>
      </c>
      <c r="Q19" s="11" t="s">
        <v>167</v>
      </c>
      <c r="R19" s="13">
        <f t="shared" si="3"/>
        <v>0.2</v>
      </c>
      <c r="S19" s="13">
        <f t="shared" si="0"/>
        <v>0.77505675680000008</v>
      </c>
      <c r="T19" s="13">
        <f t="shared" si="1"/>
        <v>2.4111801759999999E-2</v>
      </c>
      <c r="U19" s="13">
        <f t="shared" si="2"/>
        <v>8.3144144000000001E-4</v>
      </c>
      <c r="V19" s="13">
        <f t="shared" si="4"/>
        <v>0</v>
      </c>
      <c r="W19" s="13">
        <f t="shared" si="5"/>
        <v>1.0000000000000002</v>
      </c>
      <c r="Y19" s="5">
        <f>IF(ISNUMBER(MATCH(LEFT($P19,3),Params!$C$12:$C$14,0)),INDEX(Params!$D$12:$D$14,MATCH(LEFT($P19,3),Params!$C$12:$C$14,0),1),0)</f>
        <v>0.28635926529078265</v>
      </c>
      <c r="Z19" s="5">
        <f t="shared" si="6"/>
        <v>0.5</v>
      </c>
    </row>
    <row r="20" spans="1:26" x14ac:dyDescent="0.3">
      <c r="A20" t="s">
        <v>38</v>
      </c>
      <c r="B20">
        <v>0.08</v>
      </c>
      <c r="C20">
        <v>0.177309882</v>
      </c>
      <c r="D20">
        <v>0.70923952700000004</v>
      </c>
      <c r="E20">
        <v>3.3450591000000002E-2</v>
      </c>
      <c r="F20">
        <v>0.08</v>
      </c>
      <c r="G20">
        <v>0.177309882</v>
      </c>
      <c r="H20">
        <v>0</v>
      </c>
      <c r="I20">
        <v>0.70918968599999999</v>
      </c>
      <c r="J20">
        <v>0</v>
      </c>
      <c r="K20">
        <v>3.3450591000000002E-2</v>
      </c>
      <c r="L20" s="3">
        <v>4.9841600000000001E-5</v>
      </c>
      <c r="N20" t="s">
        <v>38</v>
      </c>
      <c r="O20" t="s">
        <v>123</v>
      </c>
      <c r="P20" t="s">
        <v>116</v>
      </c>
      <c r="Q20" t="s">
        <v>171</v>
      </c>
      <c r="R20" s="3">
        <f t="shared" si="3"/>
        <v>0.08</v>
      </c>
      <c r="S20" s="3">
        <f t="shared" si="0"/>
        <v>0.1906901184</v>
      </c>
      <c r="T20" s="3">
        <f t="shared" si="1"/>
        <v>1.9401342780000001E-2</v>
      </c>
      <c r="U20" s="3">
        <f t="shared" si="2"/>
        <v>6.6901182000000004E-4</v>
      </c>
      <c r="V20" s="3">
        <f t="shared" si="4"/>
        <v>0.70923952700000004</v>
      </c>
      <c r="W20" s="3">
        <f t="shared" si="5"/>
        <v>1</v>
      </c>
      <c r="Y20" s="5">
        <f>IF(ISNUMBER(MATCH(LEFT($P20,3),Params!$C$12:$C$14,0)),INDEX(Params!$D$12:$D$14,MATCH(LEFT($P20,3),Params!$C$12:$C$14,0),1),0)</f>
        <v>0.18187729754306076</v>
      </c>
      <c r="Z20" s="5">
        <f t="shared" si="6"/>
        <v>0</v>
      </c>
    </row>
    <row r="21" spans="1:26" x14ac:dyDescent="0.3">
      <c r="A21" t="s">
        <v>39</v>
      </c>
      <c r="B21">
        <v>0.08</v>
      </c>
      <c r="C21">
        <v>0.26596482300000002</v>
      </c>
      <c r="D21">
        <v>0.62058458599999999</v>
      </c>
      <c r="E21">
        <v>3.3450591000000002E-2</v>
      </c>
      <c r="F21">
        <v>0.08</v>
      </c>
      <c r="G21">
        <v>0.26596482300000002</v>
      </c>
      <c r="H21" s="3">
        <v>4.67E-16</v>
      </c>
      <c r="I21">
        <v>0.61902590300000004</v>
      </c>
      <c r="J21">
        <v>0</v>
      </c>
      <c r="K21">
        <v>3.3450591000000002E-2</v>
      </c>
      <c r="L21">
        <v>1.5586829999999999E-3</v>
      </c>
      <c r="N21" t="s">
        <v>39</v>
      </c>
      <c r="O21" t="s">
        <v>123</v>
      </c>
      <c r="P21" t="s">
        <v>122</v>
      </c>
      <c r="Q21" t="s">
        <v>168</v>
      </c>
      <c r="R21" s="3">
        <f t="shared" si="3"/>
        <v>0.08</v>
      </c>
      <c r="S21" s="3">
        <f t="shared" si="0"/>
        <v>0.27934505940000004</v>
      </c>
      <c r="T21" s="3">
        <f t="shared" si="1"/>
        <v>1.9401342780000001E-2</v>
      </c>
      <c r="U21" s="3">
        <f t="shared" si="2"/>
        <v>6.6901182000000004E-4</v>
      </c>
      <c r="V21" s="3">
        <f t="shared" si="4"/>
        <v>0.62058458599999999</v>
      </c>
      <c r="W21" s="3">
        <f t="shared" si="5"/>
        <v>1</v>
      </c>
      <c r="Y21" s="5">
        <f>IF(ISNUMBER(MATCH(LEFT($P21,3),Params!$C$12:$C$14,0)),INDEX(Params!$D$12:$D$14,MATCH(LEFT($P21,3),Params!$C$12:$C$14,0),1),0)</f>
        <v>0.24540417187537389</v>
      </c>
      <c r="Z21" s="5">
        <f t="shared" si="6"/>
        <v>0</v>
      </c>
    </row>
    <row r="22" spans="1:26" x14ac:dyDescent="0.3">
      <c r="A22" t="s">
        <v>40</v>
      </c>
      <c r="B22">
        <v>0.08</v>
      </c>
      <c r="C22">
        <v>0.26596482300000002</v>
      </c>
      <c r="D22">
        <v>0.62058458599999999</v>
      </c>
      <c r="E22">
        <v>3.3450591000000002E-2</v>
      </c>
      <c r="F22">
        <v>0.08</v>
      </c>
      <c r="G22">
        <v>0.26596482300000002</v>
      </c>
      <c r="H22">
        <v>0</v>
      </c>
      <c r="I22">
        <v>0.62056001699999996</v>
      </c>
      <c r="J22">
        <v>0</v>
      </c>
      <c r="K22">
        <v>3.3450591000000002E-2</v>
      </c>
      <c r="L22" s="3">
        <v>2.45697E-5</v>
      </c>
      <c r="N22" t="s">
        <v>40</v>
      </c>
      <c r="O22" t="s">
        <v>123</v>
      </c>
      <c r="P22" t="s">
        <v>119</v>
      </c>
      <c r="Q22" t="s">
        <v>168</v>
      </c>
      <c r="R22" s="3">
        <f t="shared" si="3"/>
        <v>0.08</v>
      </c>
      <c r="S22" s="3">
        <f t="shared" si="0"/>
        <v>0.27934505940000004</v>
      </c>
      <c r="T22" s="3">
        <f t="shared" si="1"/>
        <v>1.9401342780000001E-2</v>
      </c>
      <c r="U22" s="3">
        <f t="shared" si="2"/>
        <v>6.6901182000000004E-4</v>
      </c>
      <c r="V22" s="3">
        <f t="shared" si="4"/>
        <v>0.62058458599999999</v>
      </c>
      <c r="W22" s="3">
        <f t="shared" si="5"/>
        <v>1</v>
      </c>
      <c r="Y22" s="5">
        <f>IF(ISNUMBER(MATCH(LEFT($P22,3),Params!$C$12:$C$14,0)),INDEX(Params!$D$12:$D$14,MATCH(LEFT($P22,3),Params!$C$12:$C$14,0),1),0)</f>
        <v>0</v>
      </c>
      <c r="Z22" s="5">
        <f t="shared" si="6"/>
        <v>0</v>
      </c>
    </row>
    <row r="23" spans="1:26" x14ac:dyDescent="0.3">
      <c r="A23" t="s">
        <v>41</v>
      </c>
      <c r="B23">
        <v>0.2</v>
      </c>
      <c r="C23">
        <v>0.45505675699999998</v>
      </c>
      <c r="D23">
        <v>0.303371171</v>
      </c>
      <c r="E23">
        <v>4.1572072000000002E-2</v>
      </c>
      <c r="F23">
        <v>0.2</v>
      </c>
      <c r="G23">
        <v>0.45505675699999998</v>
      </c>
      <c r="H23">
        <v>0</v>
      </c>
      <c r="I23">
        <v>0.30286746199999998</v>
      </c>
      <c r="J23">
        <v>0</v>
      </c>
      <c r="K23">
        <v>4.1572072000000002E-2</v>
      </c>
      <c r="L23">
        <v>5.0370899999999997E-4</v>
      </c>
      <c r="N23" t="s">
        <v>41</v>
      </c>
      <c r="O23" t="s">
        <v>123</v>
      </c>
      <c r="P23" t="s">
        <v>118</v>
      </c>
      <c r="Q23" t="s">
        <v>172</v>
      </c>
      <c r="R23" s="3">
        <f t="shared" si="3"/>
        <v>0.2</v>
      </c>
      <c r="S23" s="3">
        <f t="shared" si="0"/>
        <v>0.47168558579999997</v>
      </c>
      <c r="T23" s="3">
        <f t="shared" si="1"/>
        <v>2.4111801759999999E-2</v>
      </c>
      <c r="U23" s="3">
        <f t="shared" si="2"/>
        <v>8.3144144000000001E-4</v>
      </c>
      <c r="V23" s="3">
        <f t="shared" si="4"/>
        <v>0.303371171</v>
      </c>
      <c r="W23" s="3">
        <f t="shared" si="5"/>
        <v>1</v>
      </c>
      <c r="Y23" s="5">
        <f>IF(ISNUMBER(MATCH(LEFT($P23,3),Params!$C$12:$C$14,0)),INDEX(Params!$D$12:$D$14,MATCH(LEFT($P23,3),Params!$C$12:$C$14,0),1),0)</f>
        <v>0</v>
      </c>
      <c r="Z23" s="5">
        <f t="shared" si="6"/>
        <v>0</v>
      </c>
    </row>
    <row r="24" spans="1:26" x14ac:dyDescent="0.3">
      <c r="A24" t="s">
        <v>42</v>
      </c>
      <c r="B24">
        <v>0.2</v>
      </c>
      <c r="C24">
        <v>0.75842792800000003</v>
      </c>
      <c r="D24">
        <v>0</v>
      </c>
      <c r="E24">
        <v>4.1572072000000002E-2</v>
      </c>
      <c r="F24">
        <v>0.2</v>
      </c>
      <c r="G24">
        <v>0.75842792800000003</v>
      </c>
      <c r="H24">
        <v>0</v>
      </c>
      <c r="I24">
        <v>0</v>
      </c>
      <c r="J24">
        <v>0</v>
      </c>
      <c r="K24">
        <v>4.1572072000000002E-2</v>
      </c>
      <c r="L24" s="3">
        <v>7.1942499999999999E-14</v>
      </c>
      <c r="N24" s="11" t="s">
        <v>42</v>
      </c>
      <c r="O24" s="11" t="s">
        <v>124</v>
      </c>
      <c r="P24" s="11" t="s">
        <v>160</v>
      </c>
      <c r="Q24" s="11" t="s">
        <v>167</v>
      </c>
      <c r="R24" s="13">
        <f t="shared" si="3"/>
        <v>0.2</v>
      </c>
      <c r="S24" s="13">
        <f t="shared" si="0"/>
        <v>0.77505675680000008</v>
      </c>
      <c r="T24" s="13">
        <f t="shared" si="1"/>
        <v>2.4111801759999999E-2</v>
      </c>
      <c r="U24" s="13">
        <f t="shared" si="2"/>
        <v>8.3144144000000001E-4</v>
      </c>
      <c r="V24" s="13">
        <f t="shared" si="4"/>
        <v>0</v>
      </c>
      <c r="W24" s="13">
        <f t="shared" si="5"/>
        <v>1.0000000000000002</v>
      </c>
      <c r="Y24" s="5">
        <f>IF(ISNUMBER(MATCH(LEFT($P24,3),Params!$C$12:$C$14,0)),INDEX(Params!$D$12:$D$14,MATCH(LEFT($P24,3),Params!$C$12:$C$14,0),1),0)</f>
        <v>0.28635926529078265</v>
      </c>
      <c r="Z24" s="5">
        <f t="shared" si="6"/>
        <v>0.5</v>
      </c>
    </row>
    <row r="25" spans="1:26" x14ac:dyDescent="0.3">
      <c r="A25" t="s">
        <v>43</v>
      </c>
      <c r="B25">
        <v>0.08</v>
      </c>
      <c r="C25">
        <v>0.177309882</v>
      </c>
      <c r="D25">
        <v>0.70923952700000004</v>
      </c>
      <c r="E25">
        <v>3.3450591000000002E-2</v>
      </c>
      <c r="F25">
        <v>0.08</v>
      </c>
      <c r="G25">
        <v>0.177309882</v>
      </c>
      <c r="H25">
        <v>0</v>
      </c>
      <c r="I25">
        <v>0.70919162400000002</v>
      </c>
      <c r="J25">
        <v>0</v>
      </c>
      <c r="K25">
        <v>3.3450591000000002E-2</v>
      </c>
      <c r="L25" s="3">
        <v>4.79037E-5</v>
      </c>
      <c r="N25" t="s">
        <v>43</v>
      </c>
      <c r="O25" t="s">
        <v>124</v>
      </c>
      <c r="P25" t="s">
        <v>116</v>
      </c>
      <c r="Q25" t="s">
        <v>171</v>
      </c>
      <c r="R25" s="3">
        <f t="shared" si="3"/>
        <v>0.08</v>
      </c>
      <c r="S25" s="3">
        <f t="shared" si="0"/>
        <v>0.1906901184</v>
      </c>
      <c r="T25" s="3">
        <f t="shared" si="1"/>
        <v>1.9401342780000001E-2</v>
      </c>
      <c r="U25" s="3">
        <f t="shared" si="2"/>
        <v>6.6901182000000004E-4</v>
      </c>
      <c r="V25" s="3">
        <f t="shared" si="4"/>
        <v>0.70923952700000004</v>
      </c>
      <c r="W25" s="3">
        <f t="shared" si="5"/>
        <v>1</v>
      </c>
      <c r="Y25" s="5">
        <f>IF(ISNUMBER(MATCH(LEFT($P25,3),Params!$C$12:$C$14,0)),INDEX(Params!$D$12:$D$14,MATCH(LEFT($P25,3),Params!$C$12:$C$14,0),1),0)</f>
        <v>0.18187729754306076</v>
      </c>
      <c r="Z25" s="5">
        <f t="shared" si="6"/>
        <v>0</v>
      </c>
    </row>
    <row r="26" spans="1:26" x14ac:dyDescent="0.3">
      <c r="A26" t="s">
        <v>44</v>
      </c>
      <c r="B26">
        <v>0.08</v>
      </c>
      <c r="C26">
        <v>0.26596482300000002</v>
      </c>
      <c r="D26">
        <v>0.62058458599999999</v>
      </c>
      <c r="E26">
        <v>3.3450591000000002E-2</v>
      </c>
      <c r="F26">
        <v>0.08</v>
      </c>
      <c r="G26">
        <v>0.26596482300000002</v>
      </c>
      <c r="H26">
        <v>0</v>
      </c>
      <c r="I26">
        <v>0.62025850100000002</v>
      </c>
      <c r="J26">
        <v>0</v>
      </c>
      <c r="K26">
        <v>3.3450591000000002E-2</v>
      </c>
      <c r="L26">
        <v>3.2608499999999999E-4</v>
      </c>
      <c r="N26" t="s">
        <v>44</v>
      </c>
      <c r="O26" t="s">
        <v>124</v>
      </c>
      <c r="P26" t="s">
        <v>122</v>
      </c>
      <c r="Q26" t="s">
        <v>168</v>
      </c>
      <c r="R26" s="3">
        <f t="shared" si="3"/>
        <v>0.08</v>
      </c>
      <c r="S26" s="3">
        <f t="shared" si="0"/>
        <v>0.27934505940000004</v>
      </c>
      <c r="T26" s="3">
        <f t="shared" si="1"/>
        <v>1.9401342780000001E-2</v>
      </c>
      <c r="U26" s="3">
        <f t="shared" si="2"/>
        <v>6.6901182000000004E-4</v>
      </c>
      <c r="V26" s="3">
        <f t="shared" si="4"/>
        <v>0.62058458599999999</v>
      </c>
      <c r="W26" s="3">
        <f t="shared" si="5"/>
        <v>1</v>
      </c>
      <c r="Y26" s="5">
        <f>IF(ISNUMBER(MATCH(LEFT($P26,3),Params!$C$12:$C$14,0)),INDEX(Params!$D$12:$D$14,MATCH(LEFT($P26,3),Params!$C$12:$C$14,0),1),0)</f>
        <v>0.24540417187537389</v>
      </c>
      <c r="Z26" s="5">
        <f t="shared" si="6"/>
        <v>0</v>
      </c>
    </row>
    <row r="27" spans="1:26" x14ac:dyDescent="0.3">
      <c r="A27" t="s">
        <v>45</v>
      </c>
      <c r="B27">
        <v>0.08</v>
      </c>
      <c r="C27">
        <v>0.26596482300000002</v>
      </c>
      <c r="D27">
        <v>0.62058458599999999</v>
      </c>
      <c r="E27">
        <v>3.3450591000000002E-2</v>
      </c>
      <c r="F27">
        <v>0.08</v>
      </c>
      <c r="G27">
        <v>0.26596482300000002</v>
      </c>
      <c r="H27">
        <v>0</v>
      </c>
      <c r="I27">
        <v>0.61996074099999998</v>
      </c>
      <c r="J27">
        <v>0</v>
      </c>
      <c r="K27">
        <v>3.3450591000000002E-2</v>
      </c>
      <c r="L27">
        <v>6.2384500000000004E-4</v>
      </c>
      <c r="N27" t="s">
        <v>45</v>
      </c>
      <c r="O27" t="s">
        <v>124</v>
      </c>
      <c r="P27" t="s">
        <v>119</v>
      </c>
      <c r="Q27" t="s">
        <v>168</v>
      </c>
      <c r="R27" s="3">
        <f t="shared" si="3"/>
        <v>0.08</v>
      </c>
      <c r="S27" s="3">
        <f t="shared" si="0"/>
        <v>0.27934505940000004</v>
      </c>
      <c r="T27" s="3">
        <f t="shared" si="1"/>
        <v>1.9401342780000001E-2</v>
      </c>
      <c r="U27" s="3">
        <f t="shared" si="2"/>
        <v>6.6901182000000004E-4</v>
      </c>
      <c r="V27" s="3">
        <f t="shared" si="4"/>
        <v>0.62058458599999999</v>
      </c>
      <c r="W27" s="3">
        <f t="shared" si="5"/>
        <v>1</v>
      </c>
      <c r="Y27" s="5">
        <f>IF(ISNUMBER(MATCH(LEFT($P27,3),Params!$C$12:$C$14,0)),INDEX(Params!$D$12:$D$14,MATCH(LEFT($P27,3),Params!$C$12:$C$14,0),1),0)</f>
        <v>0</v>
      </c>
      <c r="Z27" s="5">
        <f t="shared" si="6"/>
        <v>0</v>
      </c>
    </row>
    <row r="28" spans="1:26" x14ac:dyDescent="0.3">
      <c r="A28" t="s">
        <v>46</v>
      </c>
      <c r="B28">
        <v>0.2</v>
      </c>
      <c r="C28">
        <v>0.45505675699999998</v>
      </c>
      <c r="D28">
        <v>0.303371171</v>
      </c>
      <c r="E28">
        <v>4.1572072000000002E-2</v>
      </c>
      <c r="F28">
        <v>0.2</v>
      </c>
      <c r="G28">
        <v>0.45505675699999998</v>
      </c>
      <c r="H28" s="3">
        <v>2.5410799999999999E-7</v>
      </c>
      <c r="I28">
        <v>0.29875895299999999</v>
      </c>
      <c r="J28">
        <v>0</v>
      </c>
      <c r="K28">
        <v>4.1572072000000002E-2</v>
      </c>
      <c r="L28">
        <v>4.6119639999999996E-3</v>
      </c>
      <c r="N28" t="s">
        <v>46</v>
      </c>
      <c r="O28" t="s">
        <v>124</v>
      </c>
      <c r="P28" t="s">
        <v>118</v>
      </c>
      <c r="Q28" t="s">
        <v>172</v>
      </c>
      <c r="R28" s="3">
        <f t="shared" si="3"/>
        <v>0.2</v>
      </c>
      <c r="S28" s="3">
        <f t="shared" si="0"/>
        <v>0.47168558579999997</v>
      </c>
      <c r="T28" s="3">
        <f t="shared" si="1"/>
        <v>2.4111801759999999E-2</v>
      </c>
      <c r="U28" s="3">
        <f t="shared" si="2"/>
        <v>8.3144144000000001E-4</v>
      </c>
      <c r="V28" s="3">
        <f t="shared" si="4"/>
        <v>0.303371171</v>
      </c>
      <c r="W28" s="3">
        <f t="shared" si="5"/>
        <v>1</v>
      </c>
      <c r="Y28" s="5">
        <f>IF(ISNUMBER(MATCH(LEFT($P28,3),Params!$C$12:$C$14,0)),INDEX(Params!$D$12:$D$14,MATCH(LEFT($P28,3),Params!$C$12:$C$14,0),1),0)</f>
        <v>0</v>
      </c>
      <c r="Z28" s="5">
        <f t="shared" si="6"/>
        <v>0</v>
      </c>
    </row>
    <row r="29" spans="1:26" x14ac:dyDescent="0.3">
      <c r="A29" t="s">
        <v>47</v>
      </c>
      <c r="B29">
        <v>0.15</v>
      </c>
      <c r="C29">
        <v>0.80166282300000002</v>
      </c>
      <c r="D29">
        <v>0</v>
      </c>
      <c r="E29">
        <v>4.8337177000000002E-2</v>
      </c>
      <c r="F29">
        <v>0.15000000099999999</v>
      </c>
      <c r="G29">
        <v>0.80166282200000005</v>
      </c>
      <c r="H29">
        <v>0</v>
      </c>
      <c r="I29">
        <v>0</v>
      </c>
      <c r="J29">
        <v>0</v>
      </c>
      <c r="K29">
        <v>4.8337177000000002E-2</v>
      </c>
      <c r="L29" s="3">
        <v>5.8619800000000005E-14</v>
      </c>
      <c r="N29" s="11" t="s">
        <v>47</v>
      </c>
      <c r="O29" s="11" t="s">
        <v>125</v>
      </c>
      <c r="P29" s="11" t="s">
        <v>160</v>
      </c>
      <c r="Q29" s="11"/>
      <c r="R29" s="13">
        <f t="shared" si="3"/>
        <v>0.15</v>
      </c>
      <c r="S29" s="13">
        <f t="shared" si="0"/>
        <v>0.82099769379999998</v>
      </c>
      <c r="T29" s="13">
        <f t="shared" si="1"/>
        <v>2.8035562659999999E-2</v>
      </c>
      <c r="U29" s="13">
        <f t="shared" si="2"/>
        <v>9.6674354000000006E-4</v>
      </c>
      <c r="V29" s="13">
        <f t="shared" si="4"/>
        <v>0</v>
      </c>
      <c r="W29" s="13">
        <f t="shared" si="5"/>
        <v>1</v>
      </c>
      <c r="Y29" s="5">
        <f>IF(ISNUMBER(MATCH(LEFT($P29,3),Params!$C$12:$C$14,0)),INDEX(Params!$D$12:$D$14,MATCH(LEFT($P29,3),Params!$C$12:$C$14,0),1),0)</f>
        <v>0.28635926529078265</v>
      </c>
      <c r="Z29" s="5">
        <f t="shared" si="6"/>
        <v>0.5</v>
      </c>
    </row>
    <row r="30" spans="1:26" x14ac:dyDescent="0.3">
      <c r="A30" t="s">
        <v>48</v>
      </c>
      <c r="B30">
        <v>0.15</v>
      </c>
      <c r="C30">
        <v>0.16033256500000001</v>
      </c>
      <c r="D30">
        <v>0.64133025899999996</v>
      </c>
      <c r="E30">
        <v>4.8337177000000002E-2</v>
      </c>
      <c r="F30">
        <v>0.15</v>
      </c>
      <c r="G30">
        <v>0.16033256500000001</v>
      </c>
      <c r="H30">
        <v>0</v>
      </c>
      <c r="I30">
        <v>0.641314936</v>
      </c>
      <c r="J30">
        <v>0</v>
      </c>
      <c r="K30">
        <v>4.8337177000000002E-2</v>
      </c>
      <c r="L30" s="3">
        <v>1.5322799999999998E-5</v>
      </c>
      <c r="N30" t="s">
        <v>48</v>
      </c>
      <c r="O30" t="s">
        <v>125</v>
      </c>
      <c r="P30" t="s">
        <v>116</v>
      </c>
      <c r="R30" s="3">
        <f t="shared" si="3"/>
        <v>0.15</v>
      </c>
      <c r="S30" s="3">
        <f t="shared" si="0"/>
        <v>0.1796674358</v>
      </c>
      <c r="T30" s="3">
        <f t="shared" si="1"/>
        <v>2.8035562659999999E-2</v>
      </c>
      <c r="U30" s="3">
        <f t="shared" si="2"/>
        <v>9.6674354000000006E-4</v>
      </c>
      <c r="V30" s="3">
        <f t="shared" si="4"/>
        <v>0.64133025899999996</v>
      </c>
      <c r="W30" s="3">
        <f t="shared" si="5"/>
        <v>1.0000000010000001</v>
      </c>
      <c r="Y30" s="5">
        <f>IF(ISNUMBER(MATCH(LEFT($P30,3),Params!$C$12:$C$14,0)),INDEX(Params!$D$12:$D$14,MATCH(LEFT($P30,3),Params!$C$12:$C$14,0),1),0)</f>
        <v>0.18187729754306076</v>
      </c>
      <c r="Z30" s="5">
        <f t="shared" si="6"/>
        <v>0</v>
      </c>
    </row>
    <row r="31" spans="1:26" x14ac:dyDescent="0.3">
      <c r="A31" t="s">
        <v>49</v>
      </c>
      <c r="B31">
        <v>0.15</v>
      </c>
      <c r="C31">
        <v>0.400831412</v>
      </c>
      <c r="D31">
        <v>0.400831412</v>
      </c>
      <c r="E31">
        <v>4.8337177000000002E-2</v>
      </c>
      <c r="F31">
        <v>0.15000000099999999</v>
      </c>
      <c r="G31">
        <v>0.40083141100000003</v>
      </c>
      <c r="H31">
        <v>0</v>
      </c>
      <c r="I31">
        <v>0.400673793</v>
      </c>
      <c r="J31">
        <v>0</v>
      </c>
      <c r="K31">
        <v>4.8337177000000002E-2</v>
      </c>
      <c r="L31">
        <v>1.5761900000000001E-4</v>
      </c>
      <c r="N31" t="s">
        <v>49</v>
      </c>
      <c r="O31" t="s">
        <v>125</v>
      </c>
      <c r="P31" t="s">
        <v>117</v>
      </c>
      <c r="R31" s="3">
        <f t="shared" si="3"/>
        <v>0.15</v>
      </c>
      <c r="S31" s="3">
        <f t="shared" si="0"/>
        <v>0.42016628280000001</v>
      </c>
      <c r="T31" s="3">
        <f t="shared" si="1"/>
        <v>2.8035562659999999E-2</v>
      </c>
      <c r="U31" s="3">
        <f t="shared" si="2"/>
        <v>9.6674354000000006E-4</v>
      </c>
      <c r="V31" s="3">
        <f t="shared" si="4"/>
        <v>0.400831412</v>
      </c>
      <c r="W31" s="3">
        <f t="shared" si="5"/>
        <v>1.0000000010000001</v>
      </c>
      <c r="Y31" s="5">
        <f>IF(ISNUMBER(MATCH(LEFT($P31,3),Params!$C$12:$C$14,0)),INDEX(Params!$D$12:$D$14,MATCH(LEFT($P31,3),Params!$C$12:$C$14,0),1),0)</f>
        <v>0.24540417187537389</v>
      </c>
      <c r="Z31" s="5">
        <f t="shared" si="6"/>
        <v>0</v>
      </c>
    </row>
    <row r="32" spans="1:26" x14ac:dyDescent="0.3">
      <c r="A32" t="s">
        <v>50</v>
      </c>
      <c r="B32">
        <v>0.15</v>
      </c>
      <c r="C32">
        <v>0.32066512899999999</v>
      </c>
      <c r="D32">
        <v>0.48099769399999998</v>
      </c>
      <c r="E32">
        <v>4.8337177000000002E-2</v>
      </c>
      <c r="F32">
        <v>0.15</v>
      </c>
      <c r="G32">
        <v>0.32066512899999999</v>
      </c>
      <c r="H32">
        <v>0</v>
      </c>
      <c r="I32">
        <v>0.480301963</v>
      </c>
      <c r="J32">
        <v>0</v>
      </c>
      <c r="K32">
        <v>4.8337177000000002E-2</v>
      </c>
      <c r="L32">
        <v>6.95731E-4</v>
      </c>
      <c r="N32" t="s">
        <v>50</v>
      </c>
      <c r="O32" t="s">
        <v>125</v>
      </c>
      <c r="P32" t="s">
        <v>118</v>
      </c>
      <c r="Q32" t="s">
        <v>173</v>
      </c>
      <c r="R32" s="3">
        <f t="shared" si="3"/>
        <v>0.15</v>
      </c>
      <c r="S32" s="3">
        <f t="shared" si="0"/>
        <v>0.33999999980000001</v>
      </c>
      <c r="T32" s="3">
        <f t="shared" si="1"/>
        <v>2.8035562659999999E-2</v>
      </c>
      <c r="U32" s="3">
        <f t="shared" si="2"/>
        <v>9.6674354000000006E-4</v>
      </c>
      <c r="V32" s="3">
        <f t="shared" si="4"/>
        <v>0.48099769399999998</v>
      </c>
      <c r="W32" s="3">
        <f t="shared" si="5"/>
        <v>1</v>
      </c>
      <c r="Y32" s="5">
        <f>IF(ISNUMBER(MATCH(LEFT($P32,3),Params!$C$12:$C$14,0)),INDEX(Params!$D$12:$D$14,MATCH(LEFT($P32,3),Params!$C$12:$C$14,0),1),0)</f>
        <v>0</v>
      </c>
      <c r="Z32" s="5">
        <f t="shared" si="6"/>
        <v>0</v>
      </c>
    </row>
    <row r="33" spans="1:26" x14ac:dyDescent="0.3">
      <c r="A33" t="s">
        <v>51</v>
      </c>
      <c r="B33">
        <v>0.15</v>
      </c>
      <c r="C33">
        <v>0.32066512899999999</v>
      </c>
      <c r="D33">
        <v>0.48099769399999998</v>
      </c>
      <c r="E33">
        <v>4.8337177000000002E-2</v>
      </c>
      <c r="F33">
        <v>0.15</v>
      </c>
      <c r="G33">
        <v>0.32066512899999999</v>
      </c>
      <c r="H33">
        <v>0</v>
      </c>
      <c r="I33">
        <v>0.48078159100000001</v>
      </c>
      <c r="J33">
        <v>0</v>
      </c>
      <c r="K33">
        <v>4.8337177000000002E-2</v>
      </c>
      <c r="L33">
        <v>2.1610299999999999E-4</v>
      </c>
      <c r="N33" t="s">
        <v>51</v>
      </c>
      <c r="O33" t="s">
        <v>125</v>
      </c>
      <c r="P33" t="s">
        <v>119</v>
      </c>
      <c r="Q33" t="s">
        <v>173</v>
      </c>
      <c r="R33" s="3">
        <f t="shared" si="3"/>
        <v>0.15</v>
      </c>
      <c r="S33" s="3">
        <f t="shared" si="0"/>
        <v>0.33999999980000001</v>
      </c>
      <c r="T33" s="3">
        <f t="shared" si="1"/>
        <v>2.8035562659999999E-2</v>
      </c>
      <c r="U33" s="3">
        <f t="shared" si="2"/>
        <v>9.6674354000000006E-4</v>
      </c>
      <c r="V33" s="3">
        <f t="shared" si="4"/>
        <v>0.48099769399999998</v>
      </c>
      <c r="W33" s="3">
        <f t="shared" si="5"/>
        <v>1</v>
      </c>
      <c r="Y33" s="5">
        <f>IF(ISNUMBER(MATCH(LEFT($P33,3),Params!$C$12:$C$14,0)),INDEX(Params!$D$12:$D$14,MATCH(LEFT($P33,3),Params!$C$12:$C$14,0),1),0)</f>
        <v>0</v>
      </c>
      <c r="Z33" s="5">
        <f t="shared" si="6"/>
        <v>0</v>
      </c>
    </row>
    <row r="34" spans="1:26" x14ac:dyDescent="0.3">
      <c r="A34" t="s">
        <v>52</v>
      </c>
      <c r="B34">
        <v>0.1</v>
      </c>
      <c r="C34">
        <v>0.88876386500000004</v>
      </c>
      <c r="D34">
        <v>0</v>
      </c>
      <c r="E34">
        <v>1.1236135E-2</v>
      </c>
      <c r="F34">
        <v>0.1</v>
      </c>
      <c r="G34">
        <v>0.88876386500000004</v>
      </c>
      <c r="H34">
        <v>0</v>
      </c>
      <c r="I34">
        <v>0</v>
      </c>
      <c r="J34">
        <v>0</v>
      </c>
      <c r="K34">
        <v>1.1236135E-2</v>
      </c>
      <c r="L34" s="3">
        <v>2.1316300000000001E-14</v>
      </c>
      <c r="N34" s="11" t="s">
        <v>52</v>
      </c>
      <c r="O34" s="11" t="s">
        <v>126</v>
      </c>
      <c r="P34" s="11" t="s">
        <v>161</v>
      </c>
      <c r="Q34" s="11" t="s">
        <v>174</v>
      </c>
      <c r="R34" s="13">
        <f t="shared" si="3"/>
        <v>0.1</v>
      </c>
      <c r="S34" s="13">
        <f t="shared" ref="S34:S65" si="7">C34+E34*AgriSoil</f>
        <v>0.89325831900000008</v>
      </c>
      <c r="T34" s="13">
        <f t="shared" ref="T34:T65" si="8">E34*NatSoil</f>
        <v>6.5169582999999994E-3</v>
      </c>
      <c r="U34" s="13">
        <f t="shared" ref="U34:U65" si="9">E34*Water</f>
        <v>2.247227E-4</v>
      </c>
      <c r="V34" s="13">
        <f t="shared" si="4"/>
        <v>0</v>
      </c>
      <c r="W34" s="13">
        <f t="shared" si="5"/>
        <v>1</v>
      </c>
      <c r="Y34" s="5">
        <f>IF(ISNUMBER(MATCH(LEFT($P34,3),Params!$C$12:$C$14,0)),INDEX(Params!$D$12:$D$14,MATCH(LEFT($P34,3),Params!$C$12:$C$14,0),1),0)</f>
        <v>0.28635926529078265</v>
      </c>
      <c r="Z34" s="5">
        <f t="shared" si="6"/>
        <v>0.5</v>
      </c>
    </row>
    <row r="35" spans="1:26" x14ac:dyDescent="0.3">
      <c r="A35" t="s">
        <v>53</v>
      </c>
      <c r="B35">
        <v>0.1</v>
      </c>
      <c r="C35">
        <v>0.53368350799999997</v>
      </c>
      <c r="D35">
        <v>0.35578900600000002</v>
      </c>
      <c r="E35">
        <v>1.0527486000000001E-2</v>
      </c>
      <c r="F35">
        <v>0.10000000100000001</v>
      </c>
      <c r="G35">
        <v>0.53368350799999997</v>
      </c>
      <c r="H35">
        <v>0.210795543</v>
      </c>
      <c r="I35">
        <v>0.13569468100000001</v>
      </c>
      <c r="J35">
        <v>0</v>
      </c>
      <c r="K35">
        <v>1.0527486000000001E-2</v>
      </c>
      <c r="L35">
        <v>9.2987810000000008E-3</v>
      </c>
      <c r="N35" t="s">
        <v>53</v>
      </c>
      <c r="O35" t="s">
        <v>126</v>
      </c>
      <c r="P35" t="s">
        <v>160</v>
      </c>
      <c r="Q35" t="s">
        <v>175</v>
      </c>
      <c r="R35" s="3">
        <f t="shared" si="3"/>
        <v>0.1</v>
      </c>
      <c r="S35" s="3">
        <f t="shared" si="7"/>
        <v>0.53789450239999992</v>
      </c>
      <c r="T35" s="3">
        <f t="shared" si="8"/>
        <v>6.1059418800000001E-3</v>
      </c>
      <c r="U35" s="3">
        <f t="shared" si="9"/>
        <v>2.1054972000000003E-4</v>
      </c>
      <c r="V35" s="3">
        <f t="shared" si="4"/>
        <v>0.35578900600000002</v>
      </c>
      <c r="W35" s="3">
        <f t="shared" si="5"/>
        <v>1</v>
      </c>
      <c r="Y35" s="5">
        <f>IF(ISNUMBER(MATCH(LEFT($P35,3),Params!$C$12:$C$14,0)),INDEX(Params!$D$12:$D$14,MATCH(LEFT($P35,3),Params!$C$12:$C$14,0),1),0)</f>
        <v>0.28635926529078265</v>
      </c>
      <c r="Z35" s="5">
        <f t="shared" si="6"/>
        <v>0.5</v>
      </c>
    </row>
    <row r="36" spans="1:26" x14ac:dyDescent="0.3">
      <c r="A36" t="s">
        <v>54</v>
      </c>
      <c r="B36">
        <v>0.1</v>
      </c>
      <c r="C36">
        <v>0.53368350799999997</v>
      </c>
      <c r="D36">
        <v>0.35578900600000002</v>
      </c>
      <c r="E36">
        <v>1.0527486000000001E-2</v>
      </c>
      <c r="F36">
        <v>0.1</v>
      </c>
      <c r="G36">
        <v>0.53368350799999997</v>
      </c>
      <c r="H36">
        <v>4.2248200000000001E-4</v>
      </c>
      <c r="I36">
        <v>0.34470615100000002</v>
      </c>
      <c r="J36">
        <v>0</v>
      </c>
      <c r="K36">
        <v>1.0527486000000001E-2</v>
      </c>
      <c r="L36">
        <v>1.0660371E-2</v>
      </c>
      <c r="N36" t="s">
        <v>54</v>
      </c>
      <c r="O36" t="s">
        <v>126</v>
      </c>
      <c r="P36" t="s">
        <v>116</v>
      </c>
      <c r="Q36" t="s">
        <v>175</v>
      </c>
      <c r="R36" s="3">
        <f t="shared" si="3"/>
        <v>0.1</v>
      </c>
      <c r="S36" s="3">
        <f t="shared" si="7"/>
        <v>0.53789450239999992</v>
      </c>
      <c r="T36" s="3">
        <f t="shared" si="8"/>
        <v>6.1059418800000001E-3</v>
      </c>
      <c r="U36" s="3">
        <f t="shared" si="9"/>
        <v>2.1054972000000003E-4</v>
      </c>
      <c r="V36" s="3">
        <f t="shared" si="4"/>
        <v>0.35578900600000002</v>
      </c>
      <c r="W36" s="3">
        <f t="shared" si="5"/>
        <v>1</v>
      </c>
      <c r="Y36" s="5">
        <f>IF(ISNUMBER(MATCH(LEFT($P36,3),Params!$C$12:$C$14,0)),INDEX(Params!$D$12:$D$14,MATCH(LEFT($P36,3),Params!$C$12:$C$14,0),1),0)</f>
        <v>0.18187729754306076</v>
      </c>
      <c r="Z36" s="5">
        <f t="shared" si="6"/>
        <v>0</v>
      </c>
    </row>
    <row r="37" spans="1:26" x14ac:dyDescent="0.3">
      <c r="A37" t="s">
        <v>55</v>
      </c>
      <c r="B37">
        <v>0.1</v>
      </c>
      <c r="C37">
        <v>0.53368350799999997</v>
      </c>
      <c r="D37">
        <v>0.35578900600000002</v>
      </c>
      <c r="E37">
        <v>1.0527486000000001E-2</v>
      </c>
      <c r="F37">
        <v>0.1</v>
      </c>
      <c r="G37">
        <v>0.53368350799999997</v>
      </c>
      <c r="H37">
        <v>0</v>
      </c>
      <c r="I37">
        <v>0.35546909700000001</v>
      </c>
      <c r="J37">
        <v>0</v>
      </c>
      <c r="K37">
        <v>1.0527486000000001E-2</v>
      </c>
      <c r="L37">
        <v>3.19909E-4</v>
      </c>
      <c r="N37" t="s">
        <v>55</v>
      </c>
      <c r="O37" t="s">
        <v>126</v>
      </c>
      <c r="P37" t="s">
        <v>122</v>
      </c>
      <c r="Q37" t="s">
        <v>175</v>
      </c>
      <c r="R37" s="3">
        <f t="shared" si="3"/>
        <v>0.1</v>
      </c>
      <c r="S37" s="3">
        <f t="shared" si="7"/>
        <v>0.53789450239999992</v>
      </c>
      <c r="T37" s="3">
        <f t="shared" si="8"/>
        <v>6.1059418800000001E-3</v>
      </c>
      <c r="U37" s="3">
        <f t="shared" si="9"/>
        <v>2.1054972000000003E-4</v>
      </c>
      <c r="V37" s="3">
        <f t="shared" si="4"/>
        <v>0.35578900600000002</v>
      </c>
      <c r="W37" s="3">
        <f t="shared" si="5"/>
        <v>1</v>
      </c>
      <c r="Y37" s="5">
        <f>IF(ISNUMBER(MATCH(LEFT($P37,3),Params!$C$12:$C$14,0)),INDEX(Params!$D$12:$D$14,MATCH(LEFT($P37,3),Params!$C$12:$C$14,0),1),0)</f>
        <v>0.24540417187537389</v>
      </c>
      <c r="Z37" s="5">
        <f t="shared" si="6"/>
        <v>0</v>
      </c>
    </row>
    <row r="38" spans="1:26" x14ac:dyDescent="0.3">
      <c r="A38" t="s">
        <v>56</v>
      </c>
      <c r="B38">
        <v>0.08</v>
      </c>
      <c r="C38">
        <v>0.72734102499999997</v>
      </c>
      <c r="D38">
        <v>0.181835256</v>
      </c>
      <c r="E38">
        <v>1.0823718E-2</v>
      </c>
      <c r="F38">
        <v>0.08</v>
      </c>
      <c r="G38">
        <v>0.72734102499999997</v>
      </c>
      <c r="H38">
        <v>0.17650708300000001</v>
      </c>
      <c r="I38" s="3">
        <v>5.7682000000000005E-7</v>
      </c>
      <c r="J38">
        <v>0</v>
      </c>
      <c r="K38">
        <v>1.0823718E-2</v>
      </c>
      <c r="L38">
        <v>5.3275960000000004E-3</v>
      </c>
      <c r="N38" s="11" t="s">
        <v>56</v>
      </c>
      <c r="O38" s="11" t="s">
        <v>127</v>
      </c>
      <c r="P38" s="11" t="s">
        <v>160</v>
      </c>
      <c r="Q38" s="11"/>
      <c r="R38" s="13">
        <f t="shared" si="3"/>
        <v>0.08</v>
      </c>
      <c r="S38" s="13">
        <f t="shared" si="7"/>
        <v>0.73167051220000001</v>
      </c>
      <c r="T38" s="13">
        <f t="shared" si="8"/>
        <v>6.2777564399999989E-3</v>
      </c>
      <c r="U38" s="13">
        <f t="shared" si="9"/>
        <v>2.1647436E-4</v>
      </c>
      <c r="V38" s="13">
        <f t="shared" si="4"/>
        <v>0.181835256</v>
      </c>
      <c r="W38" s="13">
        <f t="shared" si="5"/>
        <v>0.99999999899999992</v>
      </c>
      <c r="Y38" s="5">
        <f>IF(ISNUMBER(MATCH(LEFT($P38,3),Params!$C$12:$C$14,0)),INDEX(Params!$D$12:$D$14,MATCH(LEFT($P38,3),Params!$C$12:$C$14,0),1),0)</f>
        <v>0.28635926529078265</v>
      </c>
      <c r="Z38" s="5">
        <f t="shared" si="6"/>
        <v>0.5</v>
      </c>
    </row>
    <row r="39" spans="1:26" x14ac:dyDescent="0.3">
      <c r="A39" t="s">
        <v>57</v>
      </c>
      <c r="B39">
        <v>0.1</v>
      </c>
      <c r="C39">
        <v>8.8747172999999999E-2</v>
      </c>
      <c r="D39">
        <v>0.79872455899999995</v>
      </c>
      <c r="E39">
        <v>1.2528268E-2</v>
      </c>
      <c r="F39">
        <v>0.1</v>
      </c>
      <c r="G39">
        <v>8.8747172999999999E-2</v>
      </c>
      <c r="H39">
        <v>0</v>
      </c>
      <c r="I39">
        <v>0.798619776</v>
      </c>
      <c r="J39">
        <v>0</v>
      </c>
      <c r="K39">
        <v>1.2528268E-2</v>
      </c>
      <c r="L39">
        <v>1.04782E-4</v>
      </c>
      <c r="N39" t="s">
        <v>57</v>
      </c>
      <c r="O39" t="s">
        <v>127</v>
      </c>
      <c r="P39" t="s">
        <v>116</v>
      </c>
      <c r="Q39" t="s">
        <v>176</v>
      </c>
      <c r="R39" s="3">
        <f t="shared" si="3"/>
        <v>0.1</v>
      </c>
      <c r="S39" s="3">
        <f t="shared" si="7"/>
        <v>9.3758480199999994E-2</v>
      </c>
      <c r="T39" s="3">
        <f t="shared" si="8"/>
        <v>7.2663954400000001E-3</v>
      </c>
      <c r="U39" s="3">
        <f t="shared" si="9"/>
        <v>2.5056536000000004E-4</v>
      </c>
      <c r="V39" s="3">
        <f t="shared" si="4"/>
        <v>0.79872455899999995</v>
      </c>
      <c r="W39" s="3">
        <f t="shared" si="5"/>
        <v>1</v>
      </c>
      <c r="Y39" s="5">
        <f>IF(ISNUMBER(MATCH(LEFT($P39,3),Params!$C$12:$C$14,0)),INDEX(Params!$D$12:$D$14,MATCH(LEFT($P39,3),Params!$C$12:$C$14,0),1),0)</f>
        <v>0.18187729754306076</v>
      </c>
      <c r="Z39" s="5">
        <f t="shared" si="6"/>
        <v>0</v>
      </c>
    </row>
    <row r="40" spans="1:26" x14ac:dyDescent="0.3">
      <c r="A40" t="s">
        <v>58</v>
      </c>
      <c r="B40">
        <v>0.1</v>
      </c>
      <c r="C40">
        <v>8.8747172999999999E-2</v>
      </c>
      <c r="D40">
        <v>0.79872455899999995</v>
      </c>
      <c r="E40">
        <v>1.2528268E-2</v>
      </c>
      <c r="F40">
        <v>0.1</v>
      </c>
      <c r="G40">
        <v>8.8747172999999999E-2</v>
      </c>
      <c r="H40">
        <v>0</v>
      </c>
      <c r="I40">
        <v>0.79857451000000002</v>
      </c>
      <c r="J40">
        <v>0</v>
      </c>
      <c r="K40">
        <v>1.2528268E-2</v>
      </c>
      <c r="L40">
        <v>1.5004800000000001E-4</v>
      </c>
      <c r="N40" t="s">
        <v>58</v>
      </c>
      <c r="O40" t="s">
        <v>127</v>
      </c>
      <c r="P40" t="s">
        <v>117</v>
      </c>
      <c r="Q40" t="s">
        <v>176</v>
      </c>
      <c r="R40" s="3">
        <f t="shared" si="3"/>
        <v>0.1</v>
      </c>
      <c r="S40" s="3">
        <f t="shared" si="7"/>
        <v>9.3758480199999994E-2</v>
      </c>
      <c r="T40" s="3">
        <f t="shared" si="8"/>
        <v>7.2663954400000001E-3</v>
      </c>
      <c r="U40" s="3">
        <f t="shared" si="9"/>
        <v>2.5056536000000004E-4</v>
      </c>
      <c r="V40" s="3">
        <f t="shared" si="4"/>
        <v>0.79872455899999995</v>
      </c>
      <c r="W40" s="3">
        <f t="shared" si="5"/>
        <v>1</v>
      </c>
      <c r="Y40" s="5">
        <f>IF(ISNUMBER(MATCH(LEFT($P40,3),Params!$C$12:$C$14,0)),INDEX(Params!$D$12:$D$14,MATCH(LEFT($P40,3),Params!$C$12:$C$14,0),1),0)</f>
        <v>0.24540417187537389</v>
      </c>
      <c r="Z40" s="5">
        <f t="shared" si="6"/>
        <v>0</v>
      </c>
    </row>
    <row r="41" spans="1:26" x14ac:dyDescent="0.3">
      <c r="A41" t="s">
        <v>59</v>
      </c>
      <c r="B41">
        <v>0.1</v>
      </c>
      <c r="C41">
        <v>0.35498869300000002</v>
      </c>
      <c r="D41">
        <v>0.53248303900000005</v>
      </c>
      <c r="E41">
        <v>1.2528268E-2</v>
      </c>
      <c r="F41">
        <v>0.1</v>
      </c>
      <c r="G41">
        <v>0.35498869300000002</v>
      </c>
      <c r="H41">
        <v>0</v>
      </c>
      <c r="I41">
        <v>0.53235190099999996</v>
      </c>
      <c r="J41">
        <v>0</v>
      </c>
      <c r="K41">
        <v>1.2528268E-2</v>
      </c>
      <c r="L41">
        <v>1.3113799999999999E-4</v>
      </c>
      <c r="N41" t="s">
        <v>59</v>
      </c>
      <c r="O41" t="s">
        <v>127</v>
      </c>
      <c r="P41" t="s">
        <v>118</v>
      </c>
      <c r="Q41" t="s">
        <v>177</v>
      </c>
      <c r="R41" s="3">
        <f t="shared" si="3"/>
        <v>0.1</v>
      </c>
      <c r="S41" s="3">
        <f t="shared" si="7"/>
        <v>0.3600000002</v>
      </c>
      <c r="T41" s="3">
        <f t="shared" si="8"/>
        <v>7.2663954400000001E-3</v>
      </c>
      <c r="U41" s="3">
        <f t="shared" si="9"/>
        <v>2.5056536000000004E-4</v>
      </c>
      <c r="V41" s="3">
        <f t="shared" si="4"/>
        <v>0.53248303900000005</v>
      </c>
      <c r="W41" s="3">
        <f t="shared" si="5"/>
        <v>1</v>
      </c>
      <c r="Y41" s="5">
        <f>IF(ISNUMBER(MATCH(LEFT($P41,3),Params!$C$12:$C$14,0)),INDEX(Params!$D$12:$D$14,MATCH(LEFT($P41,3),Params!$C$12:$C$14,0),1),0)</f>
        <v>0</v>
      </c>
      <c r="Z41" s="5">
        <f t="shared" si="6"/>
        <v>0</v>
      </c>
    </row>
    <row r="42" spans="1:26" x14ac:dyDescent="0.3">
      <c r="A42" t="s">
        <v>60</v>
      </c>
      <c r="B42">
        <v>0.1</v>
      </c>
      <c r="C42">
        <v>0.35498869300000002</v>
      </c>
      <c r="D42">
        <v>0.53248303900000005</v>
      </c>
      <c r="E42">
        <v>1.2528268E-2</v>
      </c>
      <c r="F42">
        <v>0.1</v>
      </c>
      <c r="G42">
        <v>0.35498869300000002</v>
      </c>
      <c r="H42">
        <v>0</v>
      </c>
      <c r="I42">
        <v>0.531765029</v>
      </c>
      <c r="J42">
        <v>0</v>
      </c>
      <c r="K42">
        <v>1.2528268E-2</v>
      </c>
      <c r="L42">
        <v>7.1801000000000005E-4</v>
      </c>
      <c r="N42" t="s">
        <v>60</v>
      </c>
      <c r="O42" t="s">
        <v>127</v>
      </c>
      <c r="P42" t="s">
        <v>119</v>
      </c>
      <c r="Q42" t="s">
        <v>177</v>
      </c>
      <c r="R42" s="3">
        <f t="shared" si="3"/>
        <v>0.1</v>
      </c>
      <c r="S42" s="3">
        <f t="shared" si="7"/>
        <v>0.3600000002</v>
      </c>
      <c r="T42" s="3">
        <f t="shared" si="8"/>
        <v>7.2663954400000001E-3</v>
      </c>
      <c r="U42" s="3">
        <f t="shared" si="9"/>
        <v>2.5056536000000004E-4</v>
      </c>
      <c r="V42" s="3">
        <f t="shared" si="4"/>
        <v>0.53248303900000005</v>
      </c>
      <c r="W42" s="3">
        <f t="shared" si="5"/>
        <v>1</v>
      </c>
      <c r="Y42" s="5">
        <f>IF(ISNUMBER(MATCH(LEFT($P42,3),Params!$C$12:$C$14,0)),INDEX(Params!$D$12:$D$14,MATCH(LEFT($P42,3),Params!$C$12:$C$14,0),1),0)</f>
        <v>0</v>
      </c>
      <c r="Z42" s="5">
        <f t="shared" si="6"/>
        <v>0</v>
      </c>
    </row>
    <row r="43" spans="1:26" x14ac:dyDescent="0.3">
      <c r="A43" t="s">
        <v>61</v>
      </c>
      <c r="B43">
        <v>0.1</v>
      </c>
      <c r="C43">
        <v>0.88876386500000004</v>
      </c>
      <c r="D43">
        <v>0</v>
      </c>
      <c r="E43">
        <v>1.1236135E-2</v>
      </c>
      <c r="F43">
        <v>0.1</v>
      </c>
      <c r="G43">
        <v>0.88876386500000004</v>
      </c>
      <c r="H43">
        <v>0</v>
      </c>
      <c r="I43">
        <v>0</v>
      </c>
      <c r="J43">
        <v>0</v>
      </c>
      <c r="K43">
        <v>1.1236135E-2</v>
      </c>
      <c r="L43" s="3">
        <v>2.1316300000000001E-14</v>
      </c>
      <c r="N43" t="s">
        <v>61</v>
      </c>
      <c r="O43" t="s">
        <v>127</v>
      </c>
      <c r="P43" t="s">
        <v>161</v>
      </c>
      <c r="Q43" t="s">
        <v>174</v>
      </c>
      <c r="R43" s="3">
        <f t="shared" si="3"/>
        <v>0.1</v>
      </c>
      <c r="S43" s="3">
        <f t="shared" si="7"/>
        <v>0.89325831900000008</v>
      </c>
      <c r="T43" s="3">
        <f t="shared" si="8"/>
        <v>6.5169582999999994E-3</v>
      </c>
      <c r="U43" s="3">
        <f t="shared" si="9"/>
        <v>2.247227E-4</v>
      </c>
      <c r="V43" s="3">
        <f t="shared" si="4"/>
        <v>0</v>
      </c>
      <c r="W43" s="3">
        <f t="shared" si="5"/>
        <v>1</v>
      </c>
      <c r="Y43" s="5">
        <f>IF(ISNUMBER(MATCH(LEFT($P43,3),Params!$C$12:$C$14,0)),INDEX(Params!$D$12:$D$14,MATCH(LEFT($P43,3),Params!$C$12:$C$14,0),1),0)</f>
        <v>0.28635926529078265</v>
      </c>
      <c r="Z43" s="5">
        <f t="shared" si="6"/>
        <v>0.5</v>
      </c>
    </row>
    <row r="44" spans="1:26" x14ac:dyDescent="0.3">
      <c r="A44" t="s">
        <v>62</v>
      </c>
      <c r="B44">
        <v>0.2</v>
      </c>
      <c r="C44">
        <v>0.53089955</v>
      </c>
      <c r="D44">
        <v>0.227528378</v>
      </c>
      <c r="E44">
        <v>4.1572072000000002E-2</v>
      </c>
      <c r="F44">
        <v>0.2</v>
      </c>
      <c r="G44">
        <v>0.53089955</v>
      </c>
      <c r="H44">
        <v>0.199617503</v>
      </c>
      <c r="I44">
        <v>2.4104332999999999E-2</v>
      </c>
      <c r="J44">
        <v>0</v>
      </c>
      <c r="K44">
        <v>4.1572072000000002E-2</v>
      </c>
      <c r="L44">
        <v>3.806542E-3</v>
      </c>
      <c r="N44" s="11" t="s">
        <v>62</v>
      </c>
      <c r="O44" s="11" t="s">
        <v>128</v>
      </c>
      <c r="P44" s="11" t="s">
        <v>160</v>
      </c>
      <c r="Q44" s="11"/>
      <c r="R44" s="13">
        <f t="shared" si="3"/>
        <v>0.2</v>
      </c>
      <c r="S44" s="13">
        <f t="shared" si="7"/>
        <v>0.54752837880000005</v>
      </c>
      <c r="T44" s="13">
        <f t="shared" si="8"/>
        <v>2.4111801759999999E-2</v>
      </c>
      <c r="U44" s="13">
        <f t="shared" si="9"/>
        <v>8.3144144000000001E-4</v>
      </c>
      <c r="V44" s="13">
        <f t="shared" si="4"/>
        <v>0.227528378</v>
      </c>
      <c r="W44" s="13">
        <f t="shared" si="5"/>
        <v>1</v>
      </c>
      <c r="Y44" s="5">
        <f>IF(ISNUMBER(MATCH(LEFT($P44,3),Params!$C$12:$C$14,0)),INDEX(Params!$D$12:$D$14,MATCH(LEFT($P44,3),Params!$C$12:$C$14,0),1),0)</f>
        <v>0.28635926529078265</v>
      </c>
      <c r="Z44" s="5">
        <f t="shared" si="6"/>
        <v>0.5</v>
      </c>
    </row>
    <row r="45" spans="1:26" x14ac:dyDescent="0.3">
      <c r="A45" t="s">
        <v>63</v>
      </c>
      <c r="B45">
        <v>0.08</v>
      </c>
      <c r="C45">
        <v>0.26596482300000002</v>
      </c>
      <c r="D45">
        <v>0.62058458599999999</v>
      </c>
      <c r="E45">
        <v>3.3450591000000002E-2</v>
      </c>
      <c r="F45">
        <v>0.08</v>
      </c>
      <c r="G45">
        <v>0.26596482300000002</v>
      </c>
      <c r="H45">
        <v>0</v>
      </c>
      <c r="I45">
        <v>0.62057019899999999</v>
      </c>
      <c r="J45">
        <v>0</v>
      </c>
      <c r="K45">
        <v>3.3450591000000002E-2</v>
      </c>
      <c r="L45" s="3">
        <v>1.4386899999999999E-5</v>
      </c>
      <c r="N45" t="s">
        <v>63</v>
      </c>
      <c r="O45" t="s">
        <v>128</v>
      </c>
      <c r="P45" t="s">
        <v>116</v>
      </c>
      <c r="Q45" t="s">
        <v>168</v>
      </c>
      <c r="R45" s="3">
        <f t="shared" si="3"/>
        <v>0.08</v>
      </c>
      <c r="S45" s="3">
        <f t="shared" si="7"/>
        <v>0.27934505940000004</v>
      </c>
      <c r="T45" s="3">
        <f t="shared" si="8"/>
        <v>1.9401342780000001E-2</v>
      </c>
      <c r="U45" s="3">
        <f t="shared" si="9"/>
        <v>6.6901182000000004E-4</v>
      </c>
      <c r="V45" s="3">
        <f t="shared" si="4"/>
        <v>0.62058458599999999</v>
      </c>
      <c r="W45" s="3">
        <f t="shared" si="5"/>
        <v>1</v>
      </c>
      <c r="Y45" s="5">
        <f>IF(ISNUMBER(MATCH(LEFT($P45,3),Params!$C$12:$C$14,0)),INDEX(Params!$D$12:$D$14,MATCH(LEFT($P45,3),Params!$C$12:$C$14,0),1),0)</f>
        <v>0.18187729754306076</v>
      </c>
      <c r="Z45" s="5">
        <f t="shared" si="6"/>
        <v>0</v>
      </c>
    </row>
    <row r="46" spans="1:26" x14ac:dyDescent="0.3">
      <c r="A46" t="s">
        <v>64</v>
      </c>
      <c r="B46">
        <v>0.08</v>
      </c>
      <c r="C46">
        <v>0.26596482300000002</v>
      </c>
      <c r="D46">
        <v>0.62058458599999999</v>
      </c>
      <c r="E46">
        <v>3.3450591000000002E-2</v>
      </c>
      <c r="F46">
        <v>0.08</v>
      </c>
      <c r="G46">
        <v>0.26596482300000002</v>
      </c>
      <c r="H46">
        <v>0</v>
      </c>
      <c r="I46">
        <v>0.62016369100000002</v>
      </c>
      <c r="J46">
        <v>0</v>
      </c>
      <c r="K46">
        <v>3.3450591000000002E-2</v>
      </c>
      <c r="L46">
        <v>4.2089599999999998E-4</v>
      </c>
      <c r="N46" t="s">
        <v>64</v>
      </c>
      <c r="O46" t="s">
        <v>128</v>
      </c>
      <c r="P46" t="s">
        <v>117</v>
      </c>
      <c r="Q46" t="s">
        <v>168</v>
      </c>
      <c r="R46" s="3">
        <f t="shared" si="3"/>
        <v>0.08</v>
      </c>
      <c r="S46" s="3">
        <f t="shared" si="7"/>
        <v>0.27934505940000004</v>
      </c>
      <c r="T46" s="3">
        <f t="shared" si="8"/>
        <v>1.9401342780000001E-2</v>
      </c>
      <c r="U46" s="3">
        <f t="shared" si="9"/>
        <v>6.6901182000000004E-4</v>
      </c>
      <c r="V46" s="3">
        <f t="shared" si="4"/>
        <v>0.62058458599999999</v>
      </c>
      <c r="W46" s="3">
        <f t="shared" si="5"/>
        <v>1</v>
      </c>
      <c r="Y46" s="5">
        <f>IF(ISNUMBER(MATCH(LEFT($P46,3),Params!$C$12:$C$14,0)),INDEX(Params!$D$12:$D$14,MATCH(LEFT($P46,3),Params!$C$12:$C$14,0),1),0)</f>
        <v>0.24540417187537389</v>
      </c>
      <c r="Z46" s="5">
        <f t="shared" si="6"/>
        <v>0</v>
      </c>
    </row>
    <row r="47" spans="1:26" x14ac:dyDescent="0.3">
      <c r="A47" t="s">
        <v>65</v>
      </c>
      <c r="B47">
        <v>0.08</v>
      </c>
      <c r="C47">
        <v>0.44327470499999999</v>
      </c>
      <c r="D47">
        <v>0.44327470499999999</v>
      </c>
      <c r="E47">
        <v>3.3450591000000002E-2</v>
      </c>
      <c r="F47">
        <v>0.08</v>
      </c>
      <c r="G47">
        <v>0.44327470499999999</v>
      </c>
      <c r="H47">
        <v>0</v>
      </c>
      <c r="I47">
        <v>0.44263353700000002</v>
      </c>
      <c r="J47">
        <v>0</v>
      </c>
      <c r="K47">
        <v>3.3450591000000002E-2</v>
      </c>
      <c r="L47">
        <v>6.41167E-4</v>
      </c>
      <c r="N47" t="s">
        <v>65</v>
      </c>
      <c r="O47" t="s">
        <v>128</v>
      </c>
      <c r="P47" t="s">
        <v>118</v>
      </c>
      <c r="Q47" t="s">
        <v>169</v>
      </c>
      <c r="R47" s="3">
        <f t="shared" si="3"/>
        <v>0.08</v>
      </c>
      <c r="S47" s="3">
        <f t="shared" si="7"/>
        <v>0.45665494140000001</v>
      </c>
      <c r="T47" s="3">
        <f t="shared" si="8"/>
        <v>1.9401342780000001E-2</v>
      </c>
      <c r="U47" s="3">
        <f t="shared" si="9"/>
        <v>6.6901182000000004E-4</v>
      </c>
      <c r="V47" s="3">
        <f t="shared" si="4"/>
        <v>0.44327470499999999</v>
      </c>
      <c r="W47" s="3">
        <f t="shared" si="5"/>
        <v>1.0000000010000001</v>
      </c>
      <c r="Y47" s="5">
        <f>IF(ISNUMBER(MATCH(LEFT($P47,3),Params!$C$12:$C$14,0)),INDEX(Params!$D$12:$D$14,MATCH(LEFT($P47,3),Params!$C$12:$C$14,0),1),0)</f>
        <v>0</v>
      </c>
      <c r="Z47" s="5">
        <f t="shared" si="6"/>
        <v>0</v>
      </c>
    </row>
    <row r="48" spans="1:26" x14ac:dyDescent="0.3">
      <c r="A48" t="s">
        <v>66</v>
      </c>
      <c r="B48">
        <v>0.2</v>
      </c>
      <c r="C48">
        <v>0.37921396400000001</v>
      </c>
      <c r="D48">
        <v>0.37921396400000001</v>
      </c>
      <c r="E48">
        <v>4.1572072000000002E-2</v>
      </c>
      <c r="F48">
        <v>0.2</v>
      </c>
      <c r="G48">
        <v>0.37921396400000001</v>
      </c>
      <c r="H48">
        <v>0</v>
      </c>
      <c r="I48">
        <v>0.37886810500000001</v>
      </c>
      <c r="J48">
        <v>0</v>
      </c>
      <c r="K48">
        <v>4.1572072000000002E-2</v>
      </c>
      <c r="L48">
        <v>3.4585900000000001E-4</v>
      </c>
      <c r="N48" t="s">
        <v>66</v>
      </c>
      <c r="O48" t="s">
        <v>128</v>
      </c>
      <c r="P48" t="s">
        <v>119</v>
      </c>
      <c r="Q48" t="s">
        <v>170</v>
      </c>
      <c r="R48" s="3">
        <f t="shared" si="3"/>
        <v>0.2</v>
      </c>
      <c r="S48" s="3">
        <f t="shared" si="7"/>
        <v>0.39584279280000001</v>
      </c>
      <c r="T48" s="3">
        <f t="shared" si="8"/>
        <v>2.4111801759999999E-2</v>
      </c>
      <c r="U48" s="3">
        <f t="shared" si="9"/>
        <v>8.3144144000000001E-4</v>
      </c>
      <c r="V48" s="3">
        <f t="shared" si="4"/>
        <v>0.37921396400000001</v>
      </c>
      <c r="W48" s="3">
        <f t="shared" si="5"/>
        <v>1.0000000000000002</v>
      </c>
      <c r="Y48" s="5">
        <f>IF(ISNUMBER(MATCH(LEFT($P48,3),Params!$C$12:$C$14,0)),INDEX(Params!$D$12:$D$14,MATCH(LEFT($P48,3),Params!$C$12:$C$14,0),1),0)</f>
        <v>0</v>
      </c>
      <c r="Z48" s="5">
        <f t="shared" si="6"/>
        <v>0</v>
      </c>
    </row>
    <row r="49" spans="1:26" x14ac:dyDescent="0.3">
      <c r="A49" t="s">
        <v>67</v>
      </c>
      <c r="B49">
        <v>0.1</v>
      </c>
      <c r="C49">
        <v>0.69183741200000004</v>
      </c>
      <c r="D49">
        <v>0.17295935300000001</v>
      </c>
      <c r="E49">
        <v>3.5203234999999999E-2</v>
      </c>
      <c r="F49">
        <v>0.1</v>
      </c>
      <c r="G49">
        <v>0.69183741200000004</v>
      </c>
      <c r="H49">
        <v>8.2263459999999997E-2</v>
      </c>
      <c r="I49">
        <v>8.8308338E-2</v>
      </c>
      <c r="J49">
        <v>0</v>
      </c>
      <c r="K49">
        <v>3.5203234999999999E-2</v>
      </c>
      <c r="L49">
        <v>2.387555E-3</v>
      </c>
      <c r="N49" s="11" t="s">
        <v>67</v>
      </c>
      <c r="O49" s="11" t="s">
        <v>129</v>
      </c>
      <c r="P49" s="11" t="s">
        <v>160</v>
      </c>
      <c r="Q49" s="11"/>
      <c r="R49" s="13">
        <f t="shared" si="3"/>
        <v>0.1</v>
      </c>
      <c r="S49" s="13">
        <f t="shared" si="7"/>
        <v>0.70591870600000006</v>
      </c>
      <c r="T49" s="13">
        <f t="shared" si="8"/>
        <v>2.0417876299999999E-2</v>
      </c>
      <c r="U49" s="13">
        <f t="shared" si="9"/>
        <v>7.0406470000000004E-4</v>
      </c>
      <c r="V49" s="13">
        <f t="shared" si="4"/>
        <v>0.17295935300000001</v>
      </c>
      <c r="W49" s="13">
        <f t="shared" si="5"/>
        <v>1</v>
      </c>
      <c r="Y49" s="5">
        <f>IF(ISNUMBER(MATCH(LEFT($P49,3),Params!$C$12:$C$14,0)),INDEX(Params!$D$12:$D$14,MATCH(LEFT($P49,3),Params!$C$12:$C$14,0),1),0)</f>
        <v>0.28635926529078265</v>
      </c>
      <c r="Z49" s="5">
        <f t="shared" si="6"/>
        <v>0.5</v>
      </c>
    </row>
    <row r="50" spans="1:26" x14ac:dyDescent="0.3">
      <c r="A50" t="s">
        <v>68</v>
      </c>
      <c r="B50">
        <v>0.1</v>
      </c>
      <c r="C50">
        <v>8.6479676000000005E-2</v>
      </c>
      <c r="D50">
        <v>0.77831708799999999</v>
      </c>
      <c r="E50">
        <v>3.5203234999999999E-2</v>
      </c>
      <c r="F50">
        <v>0.100000006</v>
      </c>
      <c r="G50">
        <v>8.6479676000000005E-2</v>
      </c>
      <c r="H50">
        <v>0.668325163</v>
      </c>
      <c r="I50">
        <v>5.2598803E-2</v>
      </c>
      <c r="J50">
        <v>0</v>
      </c>
      <c r="K50">
        <v>3.5203234999999999E-2</v>
      </c>
      <c r="L50">
        <v>5.7393117E-2</v>
      </c>
      <c r="N50" t="s">
        <v>68</v>
      </c>
      <c r="O50" t="s">
        <v>129</v>
      </c>
      <c r="P50" t="s">
        <v>116</v>
      </c>
      <c r="R50" s="3">
        <f t="shared" si="3"/>
        <v>0.1</v>
      </c>
      <c r="S50" s="3">
        <f t="shared" si="7"/>
        <v>0.10056097</v>
      </c>
      <c r="T50" s="3">
        <f t="shared" si="8"/>
        <v>2.0417876299999999E-2</v>
      </c>
      <c r="U50" s="3">
        <f t="shared" si="9"/>
        <v>7.0406470000000004E-4</v>
      </c>
      <c r="V50" s="3">
        <f t="shared" si="4"/>
        <v>0.77831708799999999</v>
      </c>
      <c r="W50" s="3">
        <f t="shared" si="5"/>
        <v>0.99999999900000003</v>
      </c>
      <c r="Y50" s="5">
        <f>IF(ISNUMBER(MATCH(LEFT($P50,3),Params!$C$12:$C$14,0)),INDEX(Params!$D$12:$D$14,MATCH(LEFT($P50,3),Params!$C$12:$C$14,0),1),0)</f>
        <v>0.18187729754306076</v>
      </c>
      <c r="Z50" s="5">
        <f t="shared" si="6"/>
        <v>0</v>
      </c>
    </row>
    <row r="51" spans="1:26" x14ac:dyDescent="0.3">
      <c r="A51" t="s">
        <v>69</v>
      </c>
      <c r="B51">
        <v>0.1</v>
      </c>
      <c r="C51">
        <v>0.34591870600000002</v>
      </c>
      <c r="D51">
        <v>0.51887805899999995</v>
      </c>
      <c r="E51">
        <v>3.5203234999999999E-2</v>
      </c>
      <c r="F51">
        <v>0.1</v>
      </c>
      <c r="G51">
        <v>0.34591870600000002</v>
      </c>
      <c r="H51">
        <v>0</v>
      </c>
      <c r="I51">
        <v>0.51879816999999995</v>
      </c>
      <c r="J51">
        <v>0</v>
      </c>
      <c r="K51">
        <v>3.5203234999999999E-2</v>
      </c>
      <c r="L51" s="3">
        <v>7.9888600000000006E-5</v>
      </c>
      <c r="N51" t="s">
        <v>69</v>
      </c>
      <c r="O51" t="s">
        <v>129</v>
      </c>
      <c r="P51" t="s">
        <v>117</v>
      </c>
      <c r="Q51" t="s">
        <v>163</v>
      </c>
      <c r="R51" s="3">
        <f t="shared" si="3"/>
        <v>0.1</v>
      </c>
      <c r="S51" s="3">
        <f t="shared" si="7"/>
        <v>0.36000000000000004</v>
      </c>
      <c r="T51" s="3">
        <f t="shared" si="8"/>
        <v>2.0417876299999999E-2</v>
      </c>
      <c r="U51" s="3">
        <f t="shared" si="9"/>
        <v>7.0406470000000004E-4</v>
      </c>
      <c r="V51" s="3">
        <f t="shared" si="4"/>
        <v>0.51887805899999995</v>
      </c>
      <c r="W51" s="3">
        <f t="shared" si="5"/>
        <v>1</v>
      </c>
      <c r="Y51" s="5">
        <f>IF(ISNUMBER(MATCH(LEFT($P51,3),Params!$C$12:$C$14,0)),INDEX(Params!$D$12:$D$14,MATCH(LEFT($P51,3),Params!$C$12:$C$14,0),1),0)</f>
        <v>0.24540417187537389</v>
      </c>
      <c r="Z51" s="5">
        <f t="shared" si="6"/>
        <v>0</v>
      </c>
    </row>
    <row r="52" spans="1:26" x14ac:dyDescent="0.3">
      <c r="A52" t="s">
        <v>70</v>
      </c>
      <c r="B52">
        <v>0.1</v>
      </c>
      <c r="C52">
        <v>0.34591870600000002</v>
      </c>
      <c r="D52">
        <v>0.51887805899999995</v>
      </c>
      <c r="E52">
        <v>3.5203234999999999E-2</v>
      </c>
      <c r="F52">
        <v>0.1</v>
      </c>
      <c r="G52">
        <v>0.34591870600000002</v>
      </c>
      <c r="H52">
        <v>0.31912474000000002</v>
      </c>
      <c r="I52">
        <v>0.188273577</v>
      </c>
      <c r="J52">
        <v>0</v>
      </c>
      <c r="K52">
        <v>3.5203234999999999E-2</v>
      </c>
      <c r="L52">
        <v>1.1479741E-2</v>
      </c>
      <c r="N52" t="s">
        <v>70</v>
      </c>
      <c r="O52" t="s">
        <v>129</v>
      </c>
      <c r="P52" t="s">
        <v>118</v>
      </c>
      <c r="Q52" t="s">
        <v>163</v>
      </c>
      <c r="R52" s="3">
        <f t="shared" si="3"/>
        <v>0.1</v>
      </c>
      <c r="S52" s="3">
        <f t="shared" si="7"/>
        <v>0.36000000000000004</v>
      </c>
      <c r="T52" s="3">
        <f t="shared" si="8"/>
        <v>2.0417876299999999E-2</v>
      </c>
      <c r="U52" s="3">
        <f t="shared" si="9"/>
        <v>7.0406470000000004E-4</v>
      </c>
      <c r="V52" s="3">
        <f t="shared" si="4"/>
        <v>0.51887805899999995</v>
      </c>
      <c r="W52" s="3">
        <f t="shared" si="5"/>
        <v>1</v>
      </c>
      <c r="Y52" s="5">
        <f>IF(ISNUMBER(MATCH(LEFT($P52,3),Params!$C$12:$C$14,0)),INDEX(Params!$D$12:$D$14,MATCH(LEFT($P52,3),Params!$C$12:$C$14,0),1),0)</f>
        <v>0</v>
      </c>
      <c r="Z52" s="5">
        <f t="shared" si="6"/>
        <v>0</v>
      </c>
    </row>
    <row r="53" spans="1:26" x14ac:dyDescent="0.3">
      <c r="A53" t="s">
        <v>71</v>
      </c>
      <c r="B53">
        <v>0.1</v>
      </c>
      <c r="C53">
        <v>0.43239838200000003</v>
      </c>
      <c r="D53">
        <v>0.43239838200000003</v>
      </c>
      <c r="E53">
        <v>3.5203234999999999E-2</v>
      </c>
      <c r="F53">
        <v>0.1</v>
      </c>
      <c r="G53">
        <v>0.43239838200000003</v>
      </c>
      <c r="H53">
        <v>0</v>
      </c>
      <c r="I53">
        <v>0.432170155</v>
      </c>
      <c r="J53">
        <v>0</v>
      </c>
      <c r="K53">
        <v>3.5203234999999999E-2</v>
      </c>
      <c r="L53">
        <v>2.2822700000000001E-4</v>
      </c>
      <c r="N53" t="s">
        <v>71</v>
      </c>
      <c r="O53" t="s">
        <v>129</v>
      </c>
      <c r="P53" t="s">
        <v>119</v>
      </c>
      <c r="Q53" t="s">
        <v>162</v>
      </c>
      <c r="R53" s="3">
        <f t="shared" si="3"/>
        <v>0.1</v>
      </c>
      <c r="S53" s="3">
        <f t="shared" si="7"/>
        <v>0.44647967600000005</v>
      </c>
      <c r="T53" s="3">
        <f t="shared" si="8"/>
        <v>2.0417876299999999E-2</v>
      </c>
      <c r="U53" s="3">
        <f t="shared" si="9"/>
        <v>7.0406470000000004E-4</v>
      </c>
      <c r="V53" s="3">
        <f t="shared" si="4"/>
        <v>0.43239838200000003</v>
      </c>
      <c r="W53" s="3">
        <f t="shared" si="5"/>
        <v>0.99999999900000003</v>
      </c>
      <c r="Y53" s="5">
        <f>IF(ISNUMBER(MATCH(LEFT($P53,3),Params!$C$12:$C$14,0)),INDEX(Params!$D$12:$D$14,MATCH(LEFT($P53,3),Params!$C$12:$C$14,0),1),0)</f>
        <v>0</v>
      </c>
      <c r="Z53" s="5">
        <f t="shared" si="6"/>
        <v>0</v>
      </c>
    </row>
    <row r="54" spans="1:26" x14ac:dyDescent="0.3">
      <c r="A54" t="s">
        <v>72</v>
      </c>
      <c r="B54">
        <v>0.1</v>
      </c>
      <c r="C54">
        <v>0.71157801099999995</v>
      </c>
      <c r="D54">
        <v>0.17789450300000001</v>
      </c>
      <c r="E54">
        <v>1.0527486000000001E-2</v>
      </c>
      <c r="F54">
        <v>0.1</v>
      </c>
      <c r="G54">
        <v>0.71157801099999995</v>
      </c>
      <c r="H54">
        <v>2.7564511999999999E-2</v>
      </c>
      <c r="I54">
        <v>0.14443508099999999</v>
      </c>
      <c r="J54">
        <v>0</v>
      </c>
      <c r="K54">
        <v>1.0527486000000001E-2</v>
      </c>
      <c r="L54">
        <v>5.8949099999999997E-3</v>
      </c>
      <c r="N54" s="11" t="s">
        <v>72</v>
      </c>
      <c r="O54" s="11" t="s">
        <v>130</v>
      </c>
      <c r="P54" s="11" t="s">
        <v>160</v>
      </c>
      <c r="Q54" s="11"/>
      <c r="R54" s="13">
        <f t="shared" si="3"/>
        <v>0.1</v>
      </c>
      <c r="S54" s="13">
        <f t="shared" si="7"/>
        <v>0.7157890053999999</v>
      </c>
      <c r="T54" s="13">
        <f t="shared" si="8"/>
        <v>6.1059418800000001E-3</v>
      </c>
      <c r="U54" s="13">
        <f t="shared" si="9"/>
        <v>2.1054972000000003E-4</v>
      </c>
      <c r="V54" s="13">
        <f t="shared" si="4"/>
        <v>0.17789450300000001</v>
      </c>
      <c r="W54" s="13">
        <f t="shared" si="5"/>
        <v>0.99999999999999989</v>
      </c>
      <c r="Y54" s="5">
        <f>IF(ISNUMBER(MATCH(LEFT($P54,3),Params!$C$12:$C$14,0)),INDEX(Params!$D$12:$D$14,MATCH(LEFT($P54,3),Params!$C$12:$C$14,0),1),0)</f>
        <v>0.28635926529078265</v>
      </c>
      <c r="Z54" s="5">
        <f t="shared" si="6"/>
        <v>0.5</v>
      </c>
    </row>
    <row r="55" spans="1:26" x14ac:dyDescent="0.3">
      <c r="A55" t="s">
        <v>73</v>
      </c>
      <c r="B55">
        <v>0.1</v>
      </c>
      <c r="C55">
        <v>0.26684175399999999</v>
      </c>
      <c r="D55">
        <v>0.62263075999999995</v>
      </c>
      <c r="E55">
        <v>1.0527486000000001E-2</v>
      </c>
      <c r="F55">
        <v>0.1</v>
      </c>
      <c r="G55">
        <v>0.26684175399999999</v>
      </c>
      <c r="H55" s="3">
        <v>9.2271900000000007E-5</v>
      </c>
      <c r="I55">
        <v>0.61628822299999997</v>
      </c>
      <c r="J55">
        <v>0</v>
      </c>
      <c r="K55">
        <v>1.0527486000000001E-2</v>
      </c>
      <c r="L55">
        <v>6.2502649999999996E-3</v>
      </c>
      <c r="N55" t="s">
        <v>73</v>
      </c>
      <c r="O55" t="s">
        <v>130</v>
      </c>
      <c r="P55" t="s">
        <v>116</v>
      </c>
      <c r="Q55" t="s">
        <v>178</v>
      </c>
      <c r="R55" s="3">
        <f t="shared" si="3"/>
        <v>0.1</v>
      </c>
      <c r="S55" s="3">
        <f t="shared" si="7"/>
        <v>0.27105274839999999</v>
      </c>
      <c r="T55" s="3">
        <f t="shared" si="8"/>
        <v>6.1059418800000001E-3</v>
      </c>
      <c r="U55" s="3">
        <f t="shared" si="9"/>
        <v>2.1054972000000003E-4</v>
      </c>
      <c r="V55" s="3">
        <f t="shared" si="4"/>
        <v>0.62263075999999995</v>
      </c>
      <c r="W55" s="3">
        <f t="shared" si="5"/>
        <v>1</v>
      </c>
      <c r="Y55" s="5">
        <f>IF(ISNUMBER(MATCH(LEFT($P55,3),Params!$C$12:$C$14,0)),INDEX(Params!$D$12:$D$14,MATCH(LEFT($P55,3),Params!$C$12:$C$14,0),1),0)</f>
        <v>0.18187729754306076</v>
      </c>
      <c r="Z55" s="5">
        <f t="shared" si="6"/>
        <v>0</v>
      </c>
    </row>
    <row r="56" spans="1:26" x14ac:dyDescent="0.3">
      <c r="A56" t="s">
        <v>74</v>
      </c>
      <c r="B56">
        <v>0.1</v>
      </c>
      <c r="C56">
        <v>0.26684175399999999</v>
      </c>
      <c r="D56">
        <v>0.62263075999999995</v>
      </c>
      <c r="E56">
        <v>1.0527486000000001E-2</v>
      </c>
      <c r="F56">
        <v>0.1</v>
      </c>
      <c r="G56">
        <v>0.26684175399999999</v>
      </c>
      <c r="H56">
        <v>0</v>
      </c>
      <c r="I56">
        <v>0.62261299800000003</v>
      </c>
      <c r="J56">
        <v>0</v>
      </c>
      <c r="K56">
        <v>1.0527486000000001E-2</v>
      </c>
      <c r="L56" s="3">
        <v>1.7761599999999999E-5</v>
      </c>
      <c r="N56" t="s">
        <v>74</v>
      </c>
      <c r="O56" t="s">
        <v>130</v>
      </c>
      <c r="P56" t="s">
        <v>117</v>
      </c>
      <c r="Q56" t="s">
        <v>178</v>
      </c>
      <c r="R56" s="3">
        <f t="shared" si="3"/>
        <v>0.1</v>
      </c>
      <c r="S56" s="3">
        <f t="shared" si="7"/>
        <v>0.27105274839999999</v>
      </c>
      <c r="T56" s="3">
        <f t="shared" si="8"/>
        <v>6.1059418800000001E-3</v>
      </c>
      <c r="U56" s="3">
        <f t="shared" si="9"/>
        <v>2.1054972000000003E-4</v>
      </c>
      <c r="V56" s="3">
        <f t="shared" si="4"/>
        <v>0.62263075999999995</v>
      </c>
      <c r="W56" s="3">
        <f t="shared" si="5"/>
        <v>1</v>
      </c>
      <c r="Y56" s="5">
        <f>IF(ISNUMBER(MATCH(LEFT($P56,3),Params!$C$12:$C$14,0)),INDEX(Params!$D$12:$D$14,MATCH(LEFT($P56,3),Params!$C$12:$C$14,0),1),0)</f>
        <v>0.24540417187537389</v>
      </c>
      <c r="Z56" s="5">
        <f t="shared" si="6"/>
        <v>0</v>
      </c>
    </row>
    <row r="57" spans="1:26" x14ac:dyDescent="0.3">
      <c r="A57" t="s">
        <v>75</v>
      </c>
      <c r="B57">
        <v>0.1</v>
      </c>
      <c r="C57">
        <v>0.44473625700000002</v>
      </c>
      <c r="D57">
        <v>0.44473625700000002</v>
      </c>
      <c r="E57">
        <v>1.0527486000000001E-2</v>
      </c>
      <c r="F57">
        <v>0.1</v>
      </c>
      <c r="G57">
        <v>0.44473625700000002</v>
      </c>
      <c r="H57">
        <v>0</v>
      </c>
      <c r="I57">
        <v>0.44466047600000003</v>
      </c>
      <c r="J57">
        <v>0</v>
      </c>
      <c r="K57">
        <v>1.0527486000000001E-2</v>
      </c>
      <c r="L57" s="3">
        <v>7.5780799999999998E-5</v>
      </c>
      <c r="N57" t="s">
        <v>75</v>
      </c>
      <c r="O57" t="s">
        <v>130</v>
      </c>
      <c r="P57" t="s">
        <v>118</v>
      </c>
      <c r="Q57" t="s">
        <v>179</v>
      </c>
      <c r="R57" s="3">
        <f t="shared" si="3"/>
        <v>0.1</v>
      </c>
      <c r="S57" s="3">
        <f t="shared" si="7"/>
        <v>0.44894725140000002</v>
      </c>
      <c r="T57" s="3">
        <f t="shared" si="8"/>
        <v>6.1059418800000001E-3</v>
      </c>
      <c r="U57" s="3">
        <f t="shared" si="9"/>
        <v>2.1054972000000003E-4</v>
      </c>
      <c r="V57" s="3">
        <f t="shared" si="4"/>
        <v>0.44473625700000002</v>
      </c>
      <c r="W57" s="3">
        <f t="shared" si="5"/>
        <v>1</v>
      </c>
      <c r="Y57" s="5">
        <f>IF(ISNUMBER(MATCH(LEFT($P57,3),Params!$C$12:$C$14,0)),INDEX(Params!$D$12:$D$14,MATCH(LEFT($P57,3),Params!$C$12:$C$14,0),1),0)</f>
        <v>0</v>
      </c>
      <c r="Z57" s="5">
        <f t="shared" si="6"/>
        <v>0</v>
      </c>
    </row>
    <row r="58" spans="1:26" x14ac:dyDescent="0.3">
      <c r="A58" t="s">
        <v>76</v>
      </c>
      <c r="B58">
        <v>0.1</v>
      </c>
      <c r="C58">
        <v>0.26684175399999999</v>
      </c>
      <c r="D58">
        <v>0.62263075999999995</v>
      </c>
      <c r="E58">
        <v>1.0527486000000001E-2</v>
      </c>
      <c r="F58">
        <v>0.1</v>
      </c>
      <c r="G58">
        <v>0.26684175399999999</v>
      </c>
      <c r="H58" s="3">
        <v>1.29537E-7</v>
      </c>
      <c r="I58">
        <v>0.61725056300000003</v>
      </c>
      <c r="J58">
        <v>0</v>
      </c>
      <c r="K58">
        <v>1.0527486000000001E-2</v>
      </c>
      <c r="L58">
        <v>5.3800669999999997E-3</v>
      </c>
      <c r="N58" t="s">
        <v>76</v>
      </c>
      <c r="O58" t="s">
        <v>130</v>
      </c>
      <c r="P58" t="s">
        <v>119</v>
      </c>
      <c r="Q58" t="s">
        <v>178</v>
      </c>
      <c r="R58" s="3">
        <f t="shared" si="3"/>
        <v>0.1</v>
      </c>
      <c r="S58" s="3">
        <f t="shared" si="7"/>
        <v>0.27105274839999999</v>
      </c>
      <c r="T58" s="3">
        <f t="shared" si="8"/>
        <v>6.1059418800000001E-3</v>
      </c>
      <c r="U58" s="3">
        <f t="shared" si="9"/>
        <v>2.1054972000000003E-4</v>
      </c>
      <c r="V58" s="3">
        <f t="shared" si="4"/>
        <v>0.62263075999999995</v>
      </c>
      <c r="W58" s="3">
        <f t="shared" si="5"/>
        <v>1</v>
      </c>
      <c r="Y58" s="5">
        <f>IF(ISNUMBER(MATCH(LEFT($P58,3),Params!$C$12:$C$14,0)),INDEX(Params!$D$12:$D$14,MATCH(LEFT($P58,3),Params!$C$12:$C$14,0),1),0)</f>
        <v>0</v>
      </c>
      <c r="Z58" s="5">
        <f t="shared" si="6"/>
        <v>0</v>
      </c>
    </row>
    <row r="59" spans="1:26" x14ac:dyDescent="0.3">
      <c r="A59" t="s">
        <v>77</v>
      </c>
      <c r="B59">
        <v>0.1</v>
      </c>
      <c r="C59">
        <v>0.88876386500000004</v>
      </c>
      <c r="D59">
        <v>0</v>
      </c>
      <c r="E59">
        <v>1.1236135E-2</v>
      </c>
      <c r="F59">
        <v>0.1</v>
      </c>
      <c r="G59">
        <v>0.88876386500000004</v>
      </c>
      <c r="H59">
        <v>0</v>
      </c>
      <c r="I59">
        <v>0</v>
      </c>
      <c r="J59">
        <v>0</v>
      </c>
      <c r="K59">
        <v>1.1236135E-2</v>
      </c>
      <c r="L59" s="3">
        <v>2.1316300000000001E-14</v>
      </c>
      <c r="N59" t="s">
        <v>77</v>
      </c>
      <c r="O59" t="s">
        <v>130</v>
      </c>
      <c r="P59" t="s">
        <v>161</v>
      </c>
      <c r="Q59" t="s">
        <v>174</v>
      </c>
      <c r="R59" s="3">
        <f t="shared" si="3"/>
        <v>0.1</v>
      </c>
      <c r="S59" s="3">
        <f t="shared" si="7"/>
        <v>0.89325831900000008</v>
      </c>
      <c r="T59" s="3">
        <f t="shared" si="8"/>
        <v>6.5169582999999994E-3</v>
      </c>
      <c r="U59" s="3">
        <f t="shared" si="9"/>
        <v>2.247227E-4</v>
      </c>
      <c r="V59" s="3">
        <f t="shared" si="4"/>
        <v>0</v>
      </c>
      <c r="W59" s="3">
        <f t="shared" si="5"/>
        <v>1</v>
      </c>
      <c r="Y59" s="5">
        <f>IF(ISNUMBER(MATCH(LEFT($P59,3),Params!$C$12:$C$14,0)),INDEX(Params!$D$12:$D$14,MATCH(LEFT($P59,3),Params!$C$12:$C$14,0),1),0)</f>
        <v>0.28635926529078265</v>
      </c>
      <c r="Z59" s="5">
        <f t="shared" si="6"/>
        <v>0.5</v>
      </c>
    </row>
    <row r="60" spans="1:26" x14ac:dyDescent="0.3">
      <c r="A60" t="s">
        <v>78</v>
      </c>
      <c r="B60">
        <v>0.1</v>
      </c>
      <c r="C60">
        <v>0.66710438500000002</v>
      </c>
      <c r="D60">
        <v>0.222368128</v>
      </c>
      <c r="E60">
        <v>1.0527486000000001E-2</v>
      </c>
      <c r="F60">
        <v>0.1</v>
      </c>
      <c r="G60">
        <v>0.66710438500000002</v>
      </c>
      <c r="H60">
        <v>8.5784922999999999E-2</v>
      </c>
      <c r="I60">
        <v>0.130478926</v>
      </c>
      <c r="J60">
        <v>0</v>
      </c>
      <c r="K60">
        <v>1.0527486000000001E-2</v>
      </c>
      <c r="L60">
        <v>6.1042800000000001E-3</v>
      </c>
      <c r="N60" s="11" t="s">
        <v>78</v>
      </c>
      <c r="O60" s="11" t="s">
        <v>131</v>
      </c>
      <c r="P60" s="11" t="s">
        <v>160</v>
      </c>
      <c r="Q60" s="11" t="s">
        <v>180</v>
      </c>
      <c r="R60" s="13">
        <f t="shared" si="3"/>
        <v>0.1</v>
      </c>
      <c r="S60" s="13">
        <f t="shared" si="7"/>
        <v>0.67131537939999997</v>
      </c>
      <c r="T60" s="13">
        <f t="shared" si="8"/>
        <v>6.1059418800000001E-3</v>
      </c>
      <c r="U60" s="13">
        <f t="shared" si="9"/>
        <v>2.1054972000000003E-4</v>
      </c>
      <c r="V60" s="13">
        <f t="shared" si="4"/>
        <v>0.222368128</v>
      </c>
      <c r="W60" s="13">
        <f t="shared" si="5"/>
        <v>0.99999999899999992</v>
      </c>
      <c r="Y60" s="5">
        <f>IF(ISNUMBER(MATCH(LEFT($P60,3),Params!$C$12:$C$14,0)),INDEX(Params!$D$12:$D$14,MATCH(LEFT($P60,3),Params!$C$12:$C$14,0),1),0)</f>
        <v>0.28635926529078265</v>
      </c>
      <c r="Z60" s="5">
        <f t="shared" si="6"/>
        <v>0.5</v>
      </c>
    </row>
    <row r="61" spans="1:26" x14ac:dyDescent="0.3">
      <c r="A61" t="s">
        <v>79</v>
      </c>
      <c r="B61">
        <v>0.1</v>
      </c>
      <c r="C61">
        <v>0.222368128</v>
      </c>
      <c r="D61">
        <v>0.66710438500000002</v>
      </c>
      <c r="E61">
        <v>1.0527486000000001E-2</v>
      </c>
      <c r="F61">
        <v>0.1</v>
      </c>
      <c r="G61">
        <v>0.222368128</v>
      </c>
      <c r="H61">
        <v>0</v>
      </c>
      <c r="I61">
        <v>0.66702693899999999</v>
      </c>
      <c r="J61">
        <v>0</v>
      </c>
      <c r="K61">
        <v>1.0527486000000001E-2</v>
      </c>
      <c r="L61" s="3">
        <v>7.7446099999999997E-5</v>
      </c>
      <c r="N61" t="s">
        <v>79</v>
      </c>
      <c r="O61" t="s">
        <v>131</v>
      </c>
      <c r="P61" t="s">
        <v>116</v>
      </c>
      <c r="Q61" t="s">
        <v>181</v>
      </c>
      <c r="R61" s="3">
        <f t="shared" si="3"/>
        <v>0.1</v>
      </c>
      <c r="S61" s="3">
        <f t="shared" si="7"/>
        <v>0.2265791224</v>
      </c>
      <c r="T61" s="3">
        <f t="shared" si="8"/>
        <v>6.1059418800000001E-3</v>
      </c>
      <c r="U61" s="3">
        <f t="shared" si="9"/>
        <v>2.1054972000000003E-4</v>
      </c>
      <c r="V61" s="3">
        <f t="shared" si="4"/>
        <v>0.66710438500000002</v>
      </c>
      <c r="W61" s="3">
        <f t="shared" si="5"/>
        <v>0.99999999900000003</v>
      </c>
      <c r="Y61" s="5">
        <f>IF(ISNUMBER(MATCH(LEFT($P61,3),Params!$C$12:$C$14,0)),INDEX(Params!$D$12:$D$14,MATCH(LEFT($P61,3),Params!$C$12:$C$14,0),1),0)</f>
        <v>0.18187729754306076</v>
      </c>
      <c r="Z61" s="5">
        <f t="shared" si="6"/>
        <v>0</v>
      </c>
    </row>
    <row r="62" spans="1:26" x14ac:dyDescent="0.3">
      <c r="A62" t="s">
        <v>80</v>
      </c>
      <c r="B62">
        <v>0.1</v>
      </c>
      <c r="C62">
        <v>8.8947251000000005E-2</v>
      </c>
      <c r="D62">
        <v>0.80052526300000004</v>
      </c>
      <c r="E62">
        <v>1.0527486000000001E-2</v>
      </c>
      <c r="F62">
        <v>0.1</v>
      </c>
      <c r="G62">
        <v>8.8947251000000005E-2</v>
      </c>
      <c r="H62">
        <v>0</v>
      </c>
      <c r="I62">
        <v>0.80045159899999996</v>
      </c>
      <c r="J62">
        <v>0</v>
      </c>
      <c r="K62">
        <v>1.0527486000000001E-2</v>
      </c>
      <c r="L62" s="3">
        <v>7.3663200000000003E-5</v>
      </c>
      <c r="N62" t="s">
        <v>80</v>
      </c>
      <c r="O62" t="s">
        <v>131</v>
      </c>
      <c r="P62" t="s">
        <v>117</v>
      </c>
      <c r="Q62" t="s">
        <v>182</v>
      </c>
      <c r="R62" s="3">
        <f t="shared" si="3"/>
        <v>0.1</v>
      </c>
      <c r="S62" s="3">
        <f t="shared" si="7"/>
        <v>9.3158245400000006E-2</v>
      </c>
      <c r="T62" s="3">
        <f t="shared" si="8"/>
        <v>6.1059418800000001E-3</v>
      </c>
      <c r="U62" s="3">
        <f t="shared" si="9"/>
        <v>2.1054972000000003E-4</v>
      </c>
      <c r="V62" s="3">
        <f t="shared" si="4"/>
        <v>0.80052526300000004</v>
      </c>
      <c r="W62" s="3">
        <f t="shared" si="5"/>
        <v>1</v>
      </c>
      <c r="Y62" s="5">
        <f>IF(ISNUMBER(MATCH(LEFT($P62,3),Params!$C$12:$C$14,0)),INDEX(Params!$D$12:$D$14,MATCH(LEFT($P62,3),Params!$C$12:$C$14,0),1),0)</f>
        <v>0.24540417187537389</v>
      </c>
      <c r="Z62" s="5">
        <f t="shared" si="6"/>
        <v>0</v>
      </c>
    </row>
    <row r="63" spans="1:26" x14ac:dyDescent="0.3">
      <c r="A63" t="s">
        <v>81</v>
      </c>
      <c r="B63">
        <v>0.1</v>
      </c>
      <c r="C63">
        <v>0.222368128</v>
      </c>
      <c r="D63">
        <v>0.66710438500000002</v>
      </c>
      <c r="E63">
        <v>1.0527486000000001E-2</v>
      </c>
      <c r="F63">
        <v>0.1</v>
      </c>
      <c r="G63">
        <v>0.222368128</v>
      </c>
      <c r="H63">
        <v>0.476887275</v>
      </c>
      <c r="I63">
        <v>0.18360257299999999</v>
      </c>
      <c r="J63">
        <v>0</v>
      </c>
      <c r="K63">
        <v>1.0527486000000001E-2</v>
      </c>
      <c r="L63">
        <v>6.6145370000000002E-3</v>
      </c>
      <c r="N63" t="s">
        <v>81</v>
      </c>
      <c r="O63" t="s">
        <v>131</v>
      </c>
      <c r="P63" t="s">
        <v>118</v>
      </c>
      <c r="Q63" t="s">
        <v>181</v>
      </c>
      <c r="R63" s="3">
        <f t="shared" si="3"/>
        <v>0.1</v>
      </c>
      <c r="S63" s="3">
        <f t="shared" si="7"/>
        <v>0.2265791224</v>
      </c>
      <c r="T63" s="3">
        <f t="shared" si="8"/>
        <v>6.1059418800000001E-3</v>
      </c>
      <c r="U63" s="3">
        <f t="shared" si="9"/>
        <v>2.1054972000000003E-4</v>
      </c>
      <c r="V63" s="3">
        <f t="shared" si="4"/>
        <v>0.66710438500000002</v>
      </c>
      <c r="W63" s="3">
        <f t="shared" si="5"/>
        <v>0.99999999900000003</v>
      </c>
      <c r="Y63" s="5">
        <f>IF(ISNUMBER(MATCH(LEFT($P63,3),Params!$C$12:$C$14,0)),INDEX(Params!$D$12:$D$14,MATCH(LEFT($P63,3),Params!$C$12:$C$14,0),1),0)</f>
        <v>0</v>
      </c>
      <c r="Z63" s="5">
        <f t="shared" si="6"/>
        <v>0</v>
      </c>
    </row>
    <row r="64" spans="1:26" x14ac:dyDescent="0.3">
      <c r="A64" t="s">
        <v>82</v>
      </c>
      <c r="B64">
        <v>0.1</v>
      </c>
      <c r="C64">
        <v>8.8947251000000005E-2</v>
      </c>
      <c r="D64">
        <v>0.80052526300000004</v>
      </c>
      <c r="E64">
        <v>1.0527486000000001E-2</v>
      </c>
      <c r="F64">
        <v>0.1</v>
      </c>
      <c r="G64">
        <v>8.8947251000000005E-2</v>
      </c>
      <c r="H64">
        <v>0</v>
      </c>
      <c r="I64">
        <v>0.800432327</v>
      </c>
      <c r="J64">
        <v>0</v>
      </c>
      <c r="K64">
        <v>1.0527486000000001E-2</v>
      </c>
      <c r="L64" s="3">
        <v>9.2935299999999998E-5</v>
      </c>
      <c r="N64" t="s">
        <v>82</v>
      </c>
      <c r="O64" t="s">
        <v>131</v>
      </c>
      <c r="P64" t="s">
        <v>119</v>
      </c>
      <c r="Q64" t="s">
        <v>182</v>
      </c>
      <c r="R64" s="3">
        <f t="shared" si="3"/>
        <v>0.1</v>
      </c>
      <c r="S64" s="3">
        <f t="shared" si="7"/>
        <v>9.3158245400000006E-2</v>
      </c>
      <c r="T64" s="3">
        <f t="shared" si="8"/>
        <v>6.1059418800000001E-3</v>
      </c>
      <c r="U64" s="3">
        <f t="shared" si="9"/>
        <v>2.1054972000000003E-4</v>
      </c>
      <c r="V64" s="3">
        <f t="shared" si="4"/>
        <v>0.80052526300000004</v>
      </c>
      <c r="W64" s="3">
        <f t="shared" si="5"/>
        <v>1</v>
      </c>
      <c r="Y64" s="5">
        <f>IF(ISNUMBER(MATCH(LEFT($P64,3),Params!$C$12:$C$14,0)),INDEX(Params!$D$12:$D$14,MATCH(LEFT($P64,3),Params!$C$12:$C$14,0),1),0)</f>
        <v>0</v>
      </c>
      <c r="Z64" s="5">
        <f t="shared" si="6"/>
        <v>0</v>
      </c>
    </row>
    <row r="65" spans="1:26" x14ac:dyDescent="0.3">
      <c r="A65" t="s">
        <v>83</v>
      </c>
      <c r="B65">
        <v>0.1</v>
      </c>
      <c r="C65">
        <v>0.88876386500000004</v>
      </c>
      <c r="D65">
        <v>0</v>
      </c>
      <c r="E65">
        <v>1.1236135E-2</v>
      </c>
      <c r="F65">
        <v>0.1</v>
      </c>
      <c r="G65">
        <v>0.88876386500000004</v>
      </c>
      <c r="H65">
        <v>0</v>
      </c>
      <c r="I65">
        <v>0</v>
      </c>
      <c r="J65">
        <v>0</v>
      </c>
      <c r="K65">
        <v>1.1236135E-2</v>
      </c>
      <c r="L65" s="3">
        <v>2.1316300000000001E-14</v>
      </c>
      <c r="N65" t="s">
        <v>83</v>
      </c>
      <c r="O65" t="s">
        <v>131</v>
      </c>
      <c r="P65" t="s">
        <v>161</v>
      </c>
      <c r="Q65" t="s">
        <v>174</v>
      </c>
      <c r="R65" s="3">
        <f t="shared" si="3"/>
        <v>0.1</v>
      </c>
      <c r="S65" s="3">
        <f t="shared" si="7"/>
        <v>0.89325831900000008</v>
      </c>
      <c r="T65" s="3">
        <f t="shared" si="8"/>
        <v>6.5169582999999994E-3</v>
      </c>
      <c r="U65" s="3">
        <f t="shared" si="9"/>
        <v>2.247227E-4</v>
      </c>
      <c r="V65" s="3">
        <f t="shared" si="4"/>
        <v>0</v>
      </c>
      <c r="W65" s="3">
        <f t="shared" si="5"/>
        <v>1</v>
      </c>
      <c r="Y65" s="5">
        <f>IF(ISNUMBER(MATCH(LEFT($P65,3),Params!$C$12:$C$14,0)),INDEX(Params!$D$12:$D$14,MATCH(LEFT($P65,3),Params!$C$12:$C$14,0),1),0)</f>
        <v>0.28635926529078265</v>
      </c>
      <c r="Z65" s="5">
        <f t="shared" si="6"/>
        <v>0.5</v>
      </c>
    </row>
    <row r="66" spans="1:26" x14ac:dyDescent="0.3">
      <c r="A66" t="s">
        <v>84</v>
      </c>
      <c r="B66">
        <v>0.1</v>
      </c>
      <c r="C66">
        <v>0.66710438500000002</v>
      </c>
      <c r="D66">
        <v>0.222368128</v>
      </c>
      <c r="E66">
        <v>1.0527486000000001E-2</v>
      </c>
      <c r="F66">
        <v>0.1</v>
      </c>
      <c r="G66">
        <v>0.66710438500000002</v>
      </c>
      <c r="H66">
        <v>3.4123159999999999E-3</v>
      </c>
      <c r="I66">
        <v>0.199545467</v>
      </c>
      <c r="J66">
        <v>0</v>
      </c>
      <c r="K66">
        <v>1.0527486000000001E-2</v>
      </c>
      <c r="L66">
        <v>1.9410344999999999E-2</v>
      </c>
      <c r="N66" s="11" t="s">
        <v>84</v>
      </c>
      <c r="O66" s="11" t="s">
        <v>132</v>
      </c>
      <c r="P66" s="11" t="s">
        <v>160</v>
      </c>
      <c r="Q66" s="11" t="s">
        <v>180</v>
      </c>
      <c r="R66" s="13">
        <f t="shared" si="3"/>
        <v>0.1</v>
      </c>
      <c r="S66" s="13">
        <f t="shared" ref="S66:S95" si="10">C66+E66*AgriSoil</f>
        <v>0.67131537939999997</v>
      </c>
      <c r="T66" s="13">
        <f t="shared" ref="T66:T95" si="11">E66*NatSoil</f>
        <v>6.1059418800000001E-3</v>
      </c>
      <c r="U66" s="13">
        <f t="shared" ref="U66:U95" si="12">E66*Water</f>
        <v>2.1054972000000003E-4</v>
      </c>
      <c r="V66" s="13">
        <f t="shared" si="4"/>
        <v>0.222368128</v>
      </c>
      <c r="W66" s="13">
        <f t="shared" si="5"/>
        <v>0.99999999899999992</v>
      </c>
      <c r="Y66" s="5">
        <f>IF(ISNUMBER(MATCH(LEFT($P66,3),Params!$C$12:$C$14,0)),INDEX(Params!$D$12:$D$14,MATCH(LEFT($P66,3),Params!$C$12:$C$14,0),1),0)</f>
        <v>0.28635926529078265</v>
      </c>
      <c r="Z66" s="5">
        <f t="shared" si="6"/>
        <v>0.5</v>
      </c>
    </row>
    <row r="67" spans="1:26" x14ac:dyDescent="0.3">
      <c r="A67" t="s">
        <v>85</v>
      </c>
      <c r="B67">
        <v>0.1</v>
      </c>
      <c r="C67">
        <v>0.26684175399999999</v>
      </c>
      <c r="D67">
        <v>0.62263075999999995</v>
      </c>
      <c r="E67">
        <v>1.0527486000000001E-2</v>
      </c>
      <c r="F67">
        <v>0.10000000100000001</v>
      </c>
      <c r="G67">
        <v>0.26684175399999999</v>
      </c>
      <c r="H67">
        <v>7.3934399999999996E-4</v>
      </c>
      <c r="I67">
        <v>0.60323576499999998</v>
      </c>
      <c r="J67">
        <v>0</v>
      </c>
      <c r="K67">
        <v>1.0527486000000001E-2</v>
      </c>
      <c r="L67">
        <v>1.8655649999999999E-2</v>
      </c>
      <c r="N67" t="s">
        <v>85</v>
      </c>
      <c r="O67" t="s">
        <v>132</v>
      </c>
      <c r="P67" t="s">
        <v>116</v>
      </c>
      <c r="Q67" t="s">
        <v>178</v>
      </c>
      <c r="R67" s="3">
        <f t="shared" ref="R67:R95" si="13">B67</f>
        <v>0.1</v>
      </c>
      <c r="S67" s="3">
        <f t="shared" si="10"/>
        <v>0.27105274839999999</v>
      </c>
      <c r="T67" s="3">
        <f t="shared" si="11"/>
        <v>6.1059418800000001E-3</v>
      </c>
      <c r="U67" s="3">
        <f t="shared" si="12"/>
        <v>2.1054972000000003E-4</v>
      </c>
      <c r="V67" s="3">
        <f t="shared" ref="V67:V95" si="14">D67</f>
        <v>0.62263075999999995</v>
      </c>
      <c r="W67" s="3">
        <f t="shared" ref="W67:W95" si="15">SUM(R67:V67)</f>
        <v>1</v>
      </c>
      <c r="Y67" s="5">
        <f>IF(ISNUMBER(MATCH(LEFT($P67,3),Params!$C$12:$C$14,0)),INDEX(Params!$D$12:$D$14,MATCH(LEFT($P67,3),Params!$C$12:$C$14,0),1),0)</f>
        <v>0.18187729754306076</v>
      </c>
      <c r="Z67" s="5">
        <f t="shared" ref="Z67:Z96" si="16">IF(LEFT($P67,3)="Hrb",0.5,0)</f>
        <v>0</v>
      </c>
    </row>
    <row r="68" spans="1:26" x14ac:dyDescent="0.3">
      <c r="A68" t="s">
        <v>86</v>
      </c>
      <c r="B68">
        <v>0.1</v>
      </c>
      <c r="C68">
        <v>0.26684175399999999</v>
      </c>
      <c r="D68">
        <v>0.62263075999999995</v>
      </c>
      <c r="E68">
        <v>1.0527486000000001E-2</v>
      </c>
      <c r="F68">
        <v>0.1</v>
      </c>
      <c r="G68">
        <v>0.26684175399999999</v>
      </c>
      <c r="H68" s="3">
        <v>6.1491100000000002E-15</v>
      </c>
      <c r="I68">
        <v>0.62050650399999996</v>
      </c>
      <c r="J68">
        <v>0</v>
      </c>
      <c r="K68">
        <v>1.0527486000000001E-2</v>
      </c>
      <c r="L68">
        <v>2.1242560000000001E-3</v>
      </c>
      <c r="N68" t="s">
        <v>86</v>
      </c>
      <c r="O68" t="s">
        <v>132</v>
      </c>
      <c r="P68" t="s">
        <v>117</v>
      </c>
      <c r="Q68" t="s">
        <v>178</v>
      </c>
      <c r="R68" s="3">
        <f t="shared" si="13"/>
        <v>0.1</v>
      </c>
      <c r="S68" s="3">
        <f t="shared" si="10"/>
        <v>0.27105274839999999</v>
      </c>
      <c r="T68" s="3">
        <f t="shared" si="11"/>
        <v>6.1059418800000001E-3</v>
      </c>
      <c r="U68" s="3">
        <f t="shared" si="12"/>
        <v>2.1054972000000003E-4</v>
      </c>
      <c r="V68" s="3">
        <f t="shared" si="14"/>
        <v>0.62263075999999995</v>
      </c>
      <c r="W68" s="3">
        <f t="shared" si="15"/>
        <v>1</v>
      </c>
      <c r="Y68" s="5">
        <f>IF(ISNUMBER(MATCH(LEFT($P68,3),Params!$C$12:$C$14,0)),INDEX(Params!$D$12:$D$14,MATCH(LEFT($P68,3),Params!$C$12:$C$14,0),1),0)</f>
        <v>0.24540417187537389</v>
      </c>
      <c r="Z68" s="5">
        <f t="shared" si="16"/>
        <v>0</v>
      </c>
    </row>
    <row r="69" spans="1:26" x14ac:dyDescent="0.3">
      <c r="A69" t="s">
        <v>87</v>
      </c>
      <c r="B69">
        <v>0.1</v>
      </c>
      <c r="C69">
        <v>8.8947251000000005E-2</v>
      </c>
      <c r="D69">
        <v>0.80052526300000004</v>
      </c>
      <c r="E69">
        <v>1.0527486000000001E-2</v>
      </c>
      <c r="F69">
        <v>0.1</v>
      </c>
      <c r="G69">
        <v>8.8947251000000005E-2</v>
      </c>
      <c r="H69">
        <v>0.56024653300000005</v>
      </c>
      <c r="I69">
        <v>0.21813058900000001</v>
      </c>
      <c r="J69">
        <v>0</v>
      </c>
      <c r="K69">
        <v>1.0527486000000001E-2</v>
      </c>
      <c r="L69">
        <v>2.214814E-2</v>
      </c>
      <c r="N69" t="s">
        <v>87</v>
      </c>
      <c r="O69" t="s">
        <v>132</v>
      </c>
      <c r="P69" t="s">
        <v>118</v>
      </c>
      <c r="Q69" t="s">
        <v>182</v>
      </c>
      <c r="R69" s="3">
        <f t="shared" si="13"/>
        <v>0.1</v>
      </c>
      <c r="S69" s="3">
        <f t="shared" si="10"/>
        <v>9.3158245400000006E-2</v>
      </c>
      <c r="T69" s="3">
        <f t="shared" si="11"/>
        <v>6.1059418800000001E-3</v>
      </c>
      <c r="U69" s="3">
        <f t="shared" si="12"/>
        <v>2.1054972000000003E-4</v>
      </c>
      <c r="V69" s="3">
        <f t="shared" si="14"/>
        <v>0.80052526300000004</v>
      </c>
      <c r="W69" s="3">
        <f t="shared" si="15"/>
        <v>1</v>
      </c>
      <c r="Y69" s="5">
        <f>IF(ISNUMBER(MATCH(LEFT($P69,3),Params!$C$12:$C$14,0)),INDEX(Params!$D$12:$D$14,MATCH(LEFT($P69,3),Params!$C$12:$C$14,0),1),0)</f>
        <v>0</v>
      </c>
      <c r="Z69" s="5">
        <f t="shared" si="16"/>
        <v>0</v>
      </c>
    </row>
    <row r="70" spans="1:26" x14ac:dyDescent="0.3">
      <c r="A70" t="s">
        <v>88</v>
      </c>
      <c r="B70">
        <v>0.1</v>
      </c>
      <c r="C70">
        <v>0.44473625700000002</v>
      </c>
      <c r="D70">
        <v>0.44473625700000002</v>
      </c>
      <c r="E70">
        <v>1.0527486000000001E-2</v>
      </c>
      <c r="F70">
        <v>0.1</v>
      </c>
      <c r="G70">
        <v>0.44473625700000002</v>
      </c>
      <c r="H70">
        <v>0</v>
      </c>
      <c r="I70">
        <v>0.44390887800000001</v>
      </c>
      <c r="J70">
        <v>0</v>
      </c>
      <c r="K70">
        <v>1.0527486000000001E-2</v>
      </c>
      <c r="L70">
        <v>8.2737900000000005E-4</v>
      </c>
      <c r="N70" t="s">
        <v>88</v>
      </c>
      <c r="O70" t="s">
        <v>132</v>
      </c>
      <c r="P70" t="s">
        <v>119</v>
      </c>
      <c r="Q70" t="s">
        <v>179</v>
      </c>
      <c r="R70" s="3">
        <f t="shared" si="13"/>
        <v>0.1</v>
      </c>
      <c r="S70" s="3">
        <f t="shared" si="10"/>
        <v>0.44894725140000002</v>
      </c>
      <c r="T70" s="3">
        <f t="shared" si="11"/>
        <v>6.1059418800000001E-3</v>
      </c>
      <c r="U70" s="3">
        <f t="shared" si="12"/>
        <v>2.1054972000000003E-4</v>
      </c>
      <c r="V70" s="3">
        <f t="shared" si="14"/>
        <v>0.44473625700000002</v>
      </c>
      <c r="W70" s="3">
        <f t="shared" si="15"/>
        <v>1</v>
      </c>
      <c r="Y70" s="5">
        <f>IF(ISNUMBER(MATCH(LEFT($P70,3),Params!$C$12:$C$14,0)),INDEX(Params!$D$12:$D$14,MATCH(LEFT($P70,3),Params!$C$12:$C$14,0),1),0)</f>
        <v>0</v>
      </c>
      <c r="Z70" s="5">
        <f t="shared" si="16"/>
        <v>0</v>
      </c>
    </row>
    <row r="71" spans="1:26" x14ac:dyDescent="0.3">
      <c r="A71" t="s">
        <v>89</v>
      </c>
      <c r="B71">
        <v>0.1</v>
      </c>
      <c r="C71">
        <v>0.88876386500000004</v>
      </c>
      <c r="D71">
        <v>0</v>
      </c>
      <c r="E71">
        <v>1.1236135E-2</v>
      </c>
      <c r="F71">
        <v>0.1</v>
      </c>
      <c r="G71">
        <v>0.88876386500000004</v>
      </c>
      <c r="H71">
        <v>0</v>
      </c>
      <c r="I71">
        <v>0</v>
      </c>
      <c r="J71">
        <v>0</v>
      </c>
      <c r="K71">
        <v>1.1236135E-2</v>
      </c>
      <c r="L71" s="3">
        <v>1.18838E-12</v>
      </c>
      <c r="N71" t="s">
        <v>89</v>
      </c>
      <c r="O71" t="s">
        <v>132</v>
      </c>
      <c r="P71" t="s">
        <v>161</v>
      </c>
      <c r="Q71" t="s">
        <v>174</v>
      </c>
      <c r="R71" s="3">
        <f t="shared" si="13"/>
        <v>0.1</v>
      </c>
      <c r="S71" s="3">
        <f t="shared" si="10"/>
        <v>0.89325831900000008</v>
      </c>
      <c r="T71" s="3">
        <f t="shared" si="11"/>
        <v>6.5169582999999994E-3</v>
      </c>
      <c r="U71" s="3">
        <f t="shared" si="12"/>
        <v>2.247227E-4</v>
      </c>
      <c r="V71" s="3">
        <f t="shared" si="14"/>
        <v>0</v>
      </c>
      <c r="W71" s="3">
        <f t="shared" si="15"/>
        <v>1</v>
      </c>
      <c r="Y71" s="5">
        <f>IF(ISNUMBER(MATCH(LEFT($P71,3),Params!$C$12:$C$14,0)),INDEX(Params!$D$12:$D$14,MATCH(LEFT($P71,3),Params!$C$12:$C$14,0),1),0)</f>
        <v>0.28635926529078265</v>
      </c>
      <c r="Z71" s="5">
        <f t="shared" si="16"/>
        <v>0.5</v>
      </c>
    </row>
    <row r="72" spans="1:26" x14ac:dyDescent="0.3">
      <c r="A72" t="s">
        <v>90</v>
      </c>
      <c r="B72">
        <v>0.1</v>
      </c>
      <c r="C72">
        <v>0.66393469400000005</v>
      </c>
      <c r="D72">
        <v>0.22131156499999999</v>
      </c>
      <c r="E72">
        <v>1.4753741000000001E-2</v>
      </c>
      <c r="F72">
        <v>0.1</v>
      </c>
      <c r="G72">
        <v>0.66393469400000005</v>
      </c>
      <c r="H72">
        <v>6.9273199999999998E-3</v>
      </c>
      <c r="I72">
        <v>0.15673197899999999</v>
      </c>
      <c r="J72">
        <v>0</v>
      </c>
      <c r="K72">
        <v>1.4753741000000001E-2</v>
      </c>
      <c r="L72">
        <v>5.7652265000000001E-2</v>
      </c>
      <c r="N72" s="11" t="s">
        <v>90</v>
      </c>
      <c r="O72" s="11" t="s">
        <v>133</v>
      </c>
      <c r="P72" s="11" t="s">
        <v>160</v>
      </c>
      <c r="Q72" s="11"/>
      <c r="R72" s="13">
        <f t="shared" si="13"/>
        <v>0.1</v>
      </c>
      <c r="S72" s="13">
        <f t="shared" si="10"/>
        <v>0.66983619040000009</v>
      </c>
      <c r="T72" s="13">
        <f t="shared" si="11"/>
        <v>8.5571697800000002E-3</v>
      </c>
      <c r="U72" s="13">
        <f t="shared" si="12"/>
        <v>2.9507482000000002E-4</v>
      </c>
      <c r="V72" s="13">
        <f t="shared" si="14"/>
        <v>0.22131156499999999</v>
      </c>
      <c r="W72" s="13">
        <f t="shared" si="15"/>
        <v>1</v>
      </c>
      <c r="Y72" s="5">
        <f>IF(ISNUMBER(MATCH(LEFT($P72,3),Params!$C$12:$C$14,0)),INDEX(Params!$D$12:$D$14,MATCH(LEFT($P72,3),Params!$C$12:$C$14,0),1),0)</f>
        <v>0.28635926529078265</v>
      </c>
      <c r="Z72" s="5">
        <f t="shared" si="16"/>
        <v>0.5</v>
      </c>
    </row>
    <row r="73" spans="1:26" x14ac:dyDescent="0.3">
      <c r="A73" t="s">
        <v>91</v>
      </c>
      <c r="B73">
        <v>0.1</v>
      </c>
      <c r="C73">
        <v>0.17704925199999999</v>
      </c>
      <c r="D73">
        <v>0.70819700699999999</v>
      </c>
      <c r="E73">
        <v>1.4753741000000001E-2</v>
      </c>
      <c r="F73">
        <v>0.1</v>
      </c>
      <c r="G73">
        <v>0.17704925199999999</v>
      </c>
      <c r="H73">
        <v>0</v>
      </c>
      <c r="I73">
        <v>0.70801506800000003</v>
      </c>
      <c r="J73">
        <v>0</v>
      </c>
      <c r="K73">
        <v>1.4753741000000001E-2</v>
      </c>
      <c r="L73">
        <v>1.8193899999999999E-4</v>
      </c>
      <c r="N73" t="s">
        <v>91</v>
      </c>
      <c r="O73" t="s">
        <v>133</v>
      </c>
      <c r="P73" t="s">
        <v>116</v>
      </c>
      <c r="Q73" t="s">
        <v>183</v>
      </c>
      <c r="R73" s="3">
        <f t="shared" si="13"/>
        <v>0.1</v>
      </c>
      <c r="S73" s="3">
        <f t="shared" si="10"/>
        <v>0.1829507484</v>
      </c>
      <c r="T73" s="3">
        <f t="shared" si="11"/>
        <v>8.5571697800000002E-3</v>
      </c>
      <c r="U73" s="3">
        <f t="shared" si="12"/>
        <v>2.9507482000000002E-4</v>
      </c>
      <c r="V73" s="3">
        <f t="shared" si="14"/>
        <v>0.70819700699999999</v>
      </c>
      <c r="W73" s="3">
        <f t="shared" si="15"/>
        <v>1</v>
      </c>
      <c r="Y73" s="5">
        <f>IF(ISNUMBER(MATCH(LEFT($P73,3),Params!$C$12:$C$14,0)),INDEX(Params!$D$12:$D$14,MATCH(LEFT($P73,3),Params!$C$12:$C$14,0),1),0)</f>
        <v>0.18187729754306076</v>
      </c>
      <c r="Z73" s="5">
        <f t="shared" si="16"/>
        <v>0</v>
      </c>
    </row>
    <row r="74" spans="1:26" x14ac:dyDescent="0.3">
      <c r="A74" t="s">
        <v>92</v>
      </c>
      <c r="B74">
        <v>0.06</v>
      </c>
      <c r="C74">
        <v>0.185899973</v>
      </c>
      <c r="D74">
        <v>0.74359989199999998</v>
      </c>
      <c r="E74">
        <v>1.0500135000000001E-2</v>
      </c>
      <c r="F74">
        <v>0.06</v>
      </c>
      <c r="G74">
        <v>0.185899973</v>
      </c>
      <c r="H74">
        <v>0.51609822100000002</v>
      </c>
      <c r="I74">
        <v>7.6259280999999998E-2</v>
      </c>
      <c r="J74">
        <v>0</v>
      </c>
      <c r="K74">
        <v>1.0500135000000001E-2</v>
      </c>
      <c r="L74">
        <v>0.15124239</v>
      </c>
      <c r="N74" t="s">
        <v>92</v>
      </c>
      <c r="O74" t="s">
        <v>133</v>
      </c>
      <c r="P74" t="s">
        <v>117</v>
      </c>
      <c r="Q74" t="s">
        <v>184</v>
      </c>
      <c r="R74" s="3">
        <f t="shared" si="13"/>
        <v>0.06</v>
      </c>
      <c r="S74" s="3">
        <f t="shared" si="10"/>
        <v>0.190100027</v>
      </c>
      <c r="T74" s="3">
        <f t="shared" si="11"/>
        <v>6.0900783000000002E-3</v>
      </c>
      <c r="U74" s="3">
        <f t="shared" si="12"/>
        <v>2.1000270000000001E-4</v>
      </c>
      <c r="V74" s="3">
        <f t="shared" si="14"/>
        <v>0.74359989199999998</v>
      </c>
      <c r="W74" s="3">
        <f t="shared" si="15"/>
        <v>1</v>
      </c>
      <c r="Y74" s="5">
        <f>IF(ISNUMBER(MATCH(LEFT($P74,3),Params!$C$12:$C$14,0)),INDEX(Params!$D$12:$D$14,MATCH(LEFT($P74,3),Params!$C$12:$C$14,0),1),0)</f>
        <v>0.24540417187537389</v>
      </c>
      <c r="Z74" s="5">
        <f t="shared" si="16"/>
        <v>0</v>
      </c>
    </row>
    <row r="75" spans="1:26" x14ac:dyDescent="0.3">
      <c r="A75" t="s">
        <v>93</v>
      </c>
      <c r="B75">
        <v>0.06</v>
      </c>
      <c r="C75">
        <v>0.27884996000000001</v>
      </c>
      <c r="D75">
        <v>0.65064990599999994</v>
      </c>
      <c r="E75">
        <v>1.0500135000000001E-2</v>
      </c>
      <c r="F75">
        <v>0.06</v>
      </c>
      <c r="G75">
        <v>0.27884996000000001</v>
      </c>
      <c r="H75">
        <v>2.8988923E-2</v>
      </c>
      <c r="I75">
        <v>0.61414660399999998</v>
      </c>
      <c r="J75">
        <v>0</v>
      </c>
      <c r="K75">
        <v>1.0500135000000001E-2</v>
      </c>
      <c r="L75">
        <v>7.5143789999999999E-3</v>
      </c>
      <c r="N75" t="s">
        <v>93</v>
      </c>
      <c r="O75" t="s">
        <v>133</v>
      </c>
      <c r="P75" t="s">
        <v>118</v>
      </c>
      <c r="R75" s="3">
        <f t="shared" si="13"/>
        <v>0.06</v>
      </c>
      <c r="S75" s="3">
        <f t="shared" si="10"/>
        <v>0.28305001400000002</v>
      </c>
      <c r="T75" s="3">
        <f t="shared" si="11"/>
        <v>6.0900783000000002E-3</v>
      </c>
      <c r="U75" s="3">
        <f t="shared" si="12"/>
        <v>2.1000270000000001E-4</v>
      </c>
      <c r="V75" s="3">
        <f t="shared" si="14"/>
        <v>0.65064990599999994</v>
      </c>
      <c r="W75" s="3">
        <f t="shared" si="15"/>
        <v>1.0000000010000001</v>
      </c>
      <c r="Y75" s="5">
        <f>IF(ISNUMBER(MATCH(LEFT($P75,3),Params!$C$12:$C$14,0)),INDEX(Params!$D$12:$D$14,MATCH(LEFT($P75,3),Params!$C$12:$C$14,0),1),0)</f>
        <v>0</v>
      </c>
      <c r="Z75" s="5">
        <f t="shared" si="16"/>
        <v>0</v>
      </c>
    </row>
    <row r="76" spans="1:26" x14ac:dyDescent="0.3">
      <c r="A76" t="s">
        <v>94</v>
      </c>
      <c r="B76">
        <v>0.1</v>
      </c>
      <c r="C76">
        <v>0.26557387799999999</v>
      </c>
      <c r="D76">
        <v>0.61967238099999999</v>
      </c>
      <c r="E76">
        <v>1.4753741000000001E-2</v>
      </c>
      <c r="F76">
        <v>0.1</v>
      </c>
      <c r="G76">
        <v>0.26557387799999999</v>
      </c>
      <c r="H76">
        <v>0</v>
      </c>
      <c r="I76">
        <v>0.61900494900000003</v>
      </c>
      <c r="J76">
        <v>0</v>
      </c>
      <c r="K76">
        <v>1.4753741000000001E-2</v>
      </c>
      <c r="L76">
        <v>6.6743200000000003E-4</v>
      </c>
      <c r="N76" t="s">
        <v>94</v>
      </c>
      <c r="O76" t="s">
        <v>133</v>
      </c>
      <c r="P76" t="s">
        <v>119</v>
      </c>
      <c r="Q76" t="s">
        <v>185</v>
      </c>
      <c r="R76" s="3">
        <f t="shared" si="13"/>
        <v>0.1</v>
      </c>
      <c r="S76" s="3">
        <f t="shared" si="10"/>
        <v>0.27147537439999997</v>
      </c>
      <c r="T76" s="3">
        <f t="shared" si="11"/>
        <v>8.5571697800000002E-3</v>
      </c>
      <c r="U76" s="3">
        <f t="shared" si="12"/>
        <v>2.9507482000000002E-4</v>
      </c>
      <c r="V76" s="3">
        <f t="shared" si="14"/>
        <v>0.61967238099999999</v>
      </c>
      <c r="W76" s="3">
        <f t="shared" si="15"/>
        <v>1</v>
      </c>
      <c r="Y76" s="5">
        <f>IF(ISNUMBER(MATCH(LEFT($P76,3),Params!$C$12:$C$14,0)),INDEX(Params!$D$12:$D$14,MATCH(LEFT($P76,3),Params!$C$12:$C$14,0),1),0)</f>
        <v>0</v>
      </c>
      <c r="Z76" s="5">
        <f t="shared" si="16"/>
        <v>0</v>
      </c>
    </row>
    <row r="77" spans="1:26" x14ac:dyDescent="0.3">
      <c r="A77" t="s">
        <v>95</v>
      </c>
      <c r="B77">
        <v>0.1</v>
      </c>
      <c r="C77">
        <v>0.86479676500000002</v>
      </c>
      <c r="D77">
        <v>0</v>
      </c>
      <c r="E77">
        <v>3.5203234999999999E-2</v>
      </c>
      <c r="F77">
        <v>0.100000006</v>
      </c>
      <c r="G77">
        <v>0.86479675899999997</v>
      </c>
      <c r="H77">
        <v>0</v>
      </c>
      <c r="I77">
        <v>0</v>
      </c>
      <c r="J77">
        <v>0</v>
      </c>
      <c r="K77">
        <v>3.5203234999999999E-2</v>
      </c>
      <c r="L77" s="3">
        <v>2.8776999999999999E-13</v>
      </c>
      <c r="N77" t="s">
        <v>95</v>
      </c>
      <c r="O77" t="s">
        <v>133</v>
      </c>
      <c r="P77" t="s">
        <v>161</v>
      </c>
      <c r="Q77" t="s">
        <v>164</v>
      </c>
      <c r="R77" s="3">
        <f t="shared" si="13"/>
        <v>0.1</v>
      </c>
      <c r="S77" s="3">
        <f t="shared" si="10"/>
        <v>0.87887805900000004</v>
      </c>
      <c r="T77" s="3">
        <f t="shared" si="11"/>
        <v>2.0417876299999999E-2</v>
      </c>
      <c r="U77" s="3">
        <f t="shared" si="12"/>
        <v>7.0406470000000004E-4</v>
      </c>
      <c r="V77" s="3">
        <f t="shared" si="14"/>
        <v>0</v>
      </c>
      <c r="W77" s="3">
        <f t="shared" si="15"/>
        <v>1</v>
      </c>
      <c r="Y77" s="5">
        <f>IF(ISNUMBER(MATCH(LEFT($P77,3),Params!$C$12:$C$14,0)),INDEX(Params!$D$12:$D$14,MATCH(LEFT($P77,3),Params!$C$12:$C$14,0),1),0)</f>
        <v>0.28635926529078265</v>
      </c>
      <c r="Z77" s="5">
        <f t="shared" si="16"/>
        <v>0.5</v>
      </c>
    </row>
    <row r="78" spans="1:26" x14ac:dyDescent="0.3">
      <c r="A78" t="s">
        <v>96</v>
      </c>
      <c r="B78">
        <v>0.1</v>
      </c>
      <c r="C78">
        <v>0.75520428799999995</v>
      </c>
      <c r="D78">
        <v>0.13327134500000001</v>
      </c>
      <c r="E78">
        <v>1.1524367000000001E-2</v>
      </c>
      <c r="F78">
        <v>0.1</v>
      </c>
      <c r="G78">
        <v>0.75520428799999995</v>
      </c>
      <c r="H78">
        <v>4.3501750000000004E-3</v>
      </c>
      <c r="I78">
        <v>9.5406398000000003E-2</v>
      </c>
      <c r="J78">
        <v>0</v>
      </c>
      <c r="K78">
        <v>1.1524367000000001E-2</v>
      </c>
      <c r="L78">
        <v>3.3514770999999999E-2</v>
      </c>
      <c r="N78" s="11" t="s">
        <v>96</v>
      </c>
      <c r="O78" s="11" t="s">
        <v>134</v>
      </c>
      <c r="P78" s="11" t="s">
        <v>160</v>
      </c>
      <c r="Q78" s="11"/>
      <c r="R78" s="13">
        <f t="shared" si="13"/>
        <v>0.1</v>
      </c>
      <c r="S78" s="13">
        <f t="shared" si="10"/>
        <v>0.75981403479999998</v>
      </c>
      <c r="T78" s="13">
        <f t="shared" si="11"/>
        <v>6.6841328599999998E-3</v>
      </c>
      <c r="U78" s="13">
        <f t="shared" si="12"/>
        <v>2.3048734000000003E-4</v>
      </c>
      <c r="V78" s="13">
        <f t="shared" si="14"/>
        <v>0.13327134500000001</v>
      </c>
      <c r="W78" s="13">
        <f t="shared" si="15"/>
        <v>1</v>
      </c>
      <c r="Y78" s="5">
        <f>IF(ISNUMBER(MATCH(LEFT($P78,3),Params!$C$12:$C$14,0)),INDEX(Params!$D$12:$D$14,MATCH(LEFT($P78,3),Params!$C$12:$C$14,0),1),0)</f>
        <v>0.28635926529078265</v>
      </c>
      <c r="Z78" s="5">
        <f t="shared" si="16"/>
        <v>0.5</v>
      </c>
    </row>
    <row r="79" spans="1:26" x14ac:dyDescent="0.3">
      <c r="A79" t="s">
        <v>97</v>
      </c>
      <c r="B79">
        <v>0.1</v>
      </c>
      <c r="C79">
        <v>0.17769512700000001</v>
      </c>
      <c r="D79">
        <v>0.71078050599999998</v>
      </c>
      <c r="E79">
        <v>1.1524367000000001E-2</v>
      </c>
      <c r="F79">
        <v>0.1</v>
      </c>
      <c r="G79">
        <v>0.17769512700000001</v>
      </c>
      <c r="H79" s="3">
        <v>1.08131E-5</v>
      </c>
      <c r="I79">
        <v>0.69682273500000003</v>
      </c>
      <c r="J79">
        <v>0</v>
      </c>
      <c r="K79">
        <v>1.1524367000000001E-2</v>
      </c>
      <c r="L79">
        <v>1.3946958000000001E-2</v>
      </c>
      <c r="N79" t="s">
        <v>97</v>
      </c>
      <c r="O79" t="s">
        <v>134</v>
      </c>
      <c r="P79" t="s">
        <v>116</v>
      </c>
      <c r="Q79" t="s">
        <v>186</v>
      </c>
      <c r="R79" s="3">
        <f t="shared" si="13"/>
        <v>0.1</v>
      </c>
      <c r="S79" s="3">
        <f t="shared" si="10"/>
        <v>0.18230487380000002</v>
      </c>
      <c r="T79" s="3">
        <f t="shared" si="11"/>
        <v>6.6841328599999998E-3</v>
      </c>
      <c r="U79" s="3">
        <f t="shared" si="12"/>
        <v>2.3048734000000003E-4</v>
      </c>
      <c r="V79" s="3">
        <f t="shared" si="14"/>
        <v>0.71078050599999998</v>
      </c>
      <c r="W79" s="3">
        <f t="shared" si="15"/>
        <v>1</v>
      </c>
      <c r="Y79" s="5">
        <f>IF(ISNUMBER(MATCH(LEFT($P79,3),Params!$C$12:$C$14,0)),INDEX(Params!$D$12:$D$14,MATCH(LEFT($P79,3),Params!$C$12:$C$14,0),1),0)</f>
        <v>0.18187729754306076</v>
      </c>
      <c r="Z79" s="5">
        <f t="shared" si="16"/>
        <v>0</v>
      </c>
    </row>
    <row r="80" spans="1:26" x14ac:dyDescent="0.3">
      <c r="A80" t="s">
        <v>98</v>
      </c>
      <c r="B80">
        <v>0.1</v>
      </c>
      <c r="C80">
        <v>0.17769512700000001</v>
      </c>
      <c r="D80">
        <v>0.71078050599999998</v>
      </c>
      <c r="E80">
        <v>1.1524367000000001E-2</v>
      </c>
      <c r="F80">
        <v>0.1</v>
      </c>
      <c r="G80">
        <v>0.17769512700000001</v>
      </c>
      <c r="H80">
        <v>0.472132</v>
      </c>
      <c r="I80">
        <v>0.14575992900000001</v>
      </c>
      <c r="J80">
        <v>0</v>
      </c>
      <c r="K80">
        <v>1.1524367000000001E-2</v>
      </c>
      <c r="L80">
        <v>9.2888577E-2</v>
      </c>
      <c r="N80" t="s">
        <v>98</v>
      </c>
      <c r="O80" t="s">
        <v>134</v>
      </c>
      <c r="P80" t="s">
        <v>117</v>
      </c>
      <c r="Q80" t="s">
        <v>186</v>
      </c>
      <c r="R80" s="3">
        <f t="shared" si="13"/>
        <v>0.1</v>
      </c>
      <c r="S80" s="3">
        <f t="shared" si="10"/>
        <v>0.18230487380000002</v>
      </c>
      <c r="T80" s="3">
        <f t="shared" si="11"/>
        <v>6.6841328599999998E-3</v>
      </c>
      <c r="U80" s="3">
        <f t="shared" si="12"/>
        <v>2.3048734000000003E-4</v>
      </c>
      <c r="V80" s="3">
        <f t="shared" si="14"/>
        <v>0.71078050599999998</v>
      </c>
      <c r="W80" s="3">
        <f t="shared" si="15"/>
        <v>1</v>
      </c>
      <c r="Y80" s="5">
        <f>IF(ISNUMBER(MATCH(LEFT($P80,3),Params!$C$12:$C$14,0)),INDEX(Params!$D$12:$D$14,MATCH(LEFT($P80,3),Params!$C$12:$C$14,0),1),0)</f>
        <v>0.24540417187537389</v>
      </c>
      <c r="Z80" s="5">
        <f t="shared" si="16"/>
        <v>0</v>
      </c>
    </row>
    <row r="81" spans="1:26" x14ac:dyDescent="0.3">
      <c r="A81" t="s">
        <v>99</v>
      </c>
      <c r="B81">
        <v>0.1</v>
      </c>
      <c r="C81">
        <v>0.48866159799999997</v>
      </c>
      <c r="D81">
        <v>0.39981403500000001</v>
      </c>
      <c r="E81">
        <v>1.1524367000000001E-2</v>
      </c>
      <c r="F81">
        <v>0.1</v>
      </c>
      <c r="G81">
        <v>0.48866159799999997</v>
      </c>
      <c r="H81">
        <v>0</v>
      </c>
      <c r="I81">
        <v>0.39973809199999999</v>
      </c>
      <c r="J81">
        <v>0</v>
      </c>
      <c r="K81">
        <v>1.1524367000000001E-2</v>
      </c>
      <c r="L81" s="3">
        <v>7.5942499999999993E-5</v>
      </c>
      <c r="N81" t="s">
        <v>99</v>
      </c>
      <c r="O81" t="s">
        <v>134</v>
      </c>
      <c r="P81" t="s">
        <v>118</v>
      </c>
      <c r="R81" s="3">
        <f t="shared" si="13"/>
        <v>0.1</v>
      </c>
      <c r="S81" s="3">
        <f t="shared" si="10"/>
        <v>0.49327134479999996</v>
      </c>
      <c r="T81" s="3">
        <f t="shared" si="11"/>
        <v>6.6841328599999998E-3</v>
      </c>
      <c r="U81" s="3">
        <f t="shared" si="12"/>
        <v>2.3048734000000003E-4</v>
      </c>
      <c r="V81" s="3">
        <f t="shared" si="14"/>
        <v>0.39981403500000001</v>
      </c>
      <c r="W81" s="3">
        <f t="shared" si="15"/>
        <v>1</v>
      </c>
      <c r="Y81" s="5">
        <f>IF(ISNUMBER(MATCH(LEFT($P81,3),Params!$C$12:$C$14,0)),INDEX(Params!$D$12:$D$14,MATCH(LEFT($P81,3),Params!$C$12:$C$14,0),1),0)</f>
        <v>0</v>
      </c>
      <c r="Z81" s="5">
        <f t="shared" si="16"/>
        <v>0</v>
      </c>
    </row>
    <row r="82" spans="1:26" x14ac:dyDescent="0.3">
      <c r="A82" t="s">
        <v>100</v>
      </c>
      <c r="B82">
        <v>0.1</v>
      </c>
      <c r="C82">
        <v>0.44423781600000001</v>
      </c>
      <c r="D82">
        <v>0.44423781600000001</v>
      </c>
      <c r="E82">
        <v>1.1524367000000001E-2</v>
      </c>
      <c r="F82">
        <v>0.1</v>
      </c>
      <c r="G82">
        <v>0.44423781600000001</v>
      </c>
      <c r="H82">
        <v>0</v>
      </c>
      <c r="I82">
        <v>0.44348835800000003</v>
      </c>
      <c r="J82">
        <v>0</v>
      </c>
      <c r="K82">
        <v>1.1524367000000001E-2</v>
      </c>
      <c r="L82">
        <v>7.4945800000000005E-4</v>
      </c>
      <c r="N82" t="s">
        <v>100</v>
      </c>
      <c r="O82" t="s">
        <v>134</v>
      </c>
      <c r="P82" t="s">
        <v>119</v>
      </c>
      <c r="R82" s="3">
        <f t="shared" si="13"/>
        <v>0.1</v>
      </c>
      <c r="S82" s="3">
        <f t="shared" si="10"/>
        <v>0.44884756279999999</v>
      </c>
      <c r="T82" s="3">
        <f t="shared" si="11"/>
        <v>6.6841328599999998E-3</v>
      </c>
      <c r="U82" s="3">
        <f t="shared" si="12"/>
        <v>2.3048734000000003E-4</v>
      </c>
      <c r="V82" s="3">
        <f t="shared" si="14"/>
        <v>0.44423781600000001</v>
      </c>
      <c r="W82" s="3">
        <f t="shared" si="15"/>
        <v>0.99999999900000003</v>
      </c>
      <c r="Y82" s="5">
        <f>IF(ISNUMBER(MATCH(LEFT($P82,3),Params!$C$12:$C$14,0)),INDEX(Params!$D$12:$D$14,MATCH(LEFT($P82,3),Params!$C$12:$C$14,0),1),0)</f>
        <v>0</v>
      </c>
      <c r="Z82" s="5">
        <f t="shared" si="16"/>
        <v>0</v>
      </c>
    </row>
    <row r="83" spans="1:26" x14ac:dyDescent="0.3">
      <c r="A83" t="s">
        <v>101</v>
      </c>
      <c r="B83">
        <v>0.1</v>
      </c>
      <c r="C83">
        <v>0.88876386500000004</v>
      </c>
      <c r="D83">
        <v>0</v>
      </c>
      <c r="E83">
        <v>1.1236135E-2</v>
      </c>
      <c r="F83">
        <v>0.1</v>
      </c>
      <c r="G83">
        <v>0.88876386500000004</v>
      </c>
      <c r="H83">
        <v>0</v>
      </c>
      <c r="I83">
        <v>0</v>
      </c>
      <c r="J83">
        <v>0</v>
      </c>
      <c r="K83">
        <v>1.1236135E-2</v>
      </c>
      <c r="L83" s="3">
        <v>4.9560400000000002E-13</v>
      </c>
      <c r="N83" t="s">
        <v>101</v>
      </c>
      <c r="O83" t="s">
        <v>134</v>
      </c>
      <c r="P83" t="s">
        <v>161</v>
      </c>
      <c r="Q83" t="s">
        <v>174</v>
      </c>
      <c r="R83" s="3">
        <f t="shared" si="13"/>
        <v>0.1</v>
      </c>
      <c r="S83" s="3">
        <f t="shared" si="10"/>
        <v>0.89325831900000008</v>
      </c>
      <c r="T83" s="3">
        <f t="shared" si="11"/>
        <v>6.5169582999999994E-3</v>
      </c>
      <c r="U83" s="3">
        <f t="shared" si="12"/>
        <v>2.247227E-4</v>
      </c>
      <c r="V83" s="3">
        <f t="shared" si="14"/>
        <v>0</v>
      </c>
      <c r="W83" s="3">
        <f t="shared" si="15"/>
        <v>1</v>
      </c>
      <c r="Y83" s="5">
        <f>IF(ISNUMBER(MATCH(LEFT($P83,3),Params!$C$12:$C$14,0)),INDEX(Params!$D$12:$D$14,MATCH(LEFT($P83,3),Params!$C$12:$C$14,0),1),0)</f>
        <v>0.28635926529078265</v>
      </c>
      <c r="Z83" s="5">
        <f t="shared" si="16"/>
        <v>0.5</v>
      </c>
    </row>
    <row r="84" spans="1:26" x14ac:dyDescent="0.3">
      <c r="A84" t="s">
        <v>102</v>
      </c>
      <c r="B84">
        <v>0.1</v>
      </c>
      <c r="C84">
        <v>0.43239838200000003</v>
      </c>
      <c r="D84">
        <v>0.43239838200000003</v>
      </c>
      <c r="E84">
        <v>3.5203234999999999E-2</v>
      </c>
      <c r="F84">
        <v>0.1</v>
      </c>
      <c r="G84">
        <v>0.43239838200000003</v>
      </c>
      <c r="H84">
        <v>0.20664733800000001</v>
      </c>
      <c r="I84">
        <v>1.6232099999999999E-4</v>
      </c>
      <c r="J84">
        <v>0</v>
      </c>
      <c r="K84">
        <v>3.5203234999999999E-2</v>
      </c>
      <c r="L84">
        <v>0.22558872299999999</v>
      </c>
      <c r="N84" s="11" t="s">
        <v>102</v>
      </c>
      <c r="O84" s="11" t="s">
        <v>135</v>
      </c>
      <c r="P84" s="11" t="s">
        <v>160</v>
      </c>
      <c r="Q84" s="11" t="s">
        <v>162</v>
      </c>
      <c r="R84" s="13">
        <f t="shared" si="13"/>
        <v>0.1</v>
      </c>
      <c r="S84" s="13">
        <f t="shared" si="10"/>
        <v>0.44647967600000005</v>
      </c>
      <c r="T84" s="13">
        <f t="shared" si="11"/>
        <v>2.0417876299999999E-2</v>
      </c>
      <c r="U84" s="13">
        <f t="shared" si="12"/>
        <v>7.0406470000000004E-4</v>
      </c>
      <c r="V84" s="13">
        <f t="shared" si="14"/>
        <v>0.43239838200000003</v>
      </c>
      <c r="W84" s="13">
        <f t="shared" si="15"/>
        <v>0.99999999900000003</v>
      </c>
      <c r="Y84" s="5">
        <f>IF(ISNUMBER(MATCH(LEFT($P84,3),Params!$C$12:$C$14,0)),INDEX(Params!$D$12:$D$14,MATCH(LEFT($P84,3),Params!$C$12:$C$14,0),1),0)</f>
        <v>0.28635926529078265</v>
      </c>
      <c r="Z84" s="5">
        <f t="shared" si="16"/>
        <v>0.5</v>
      </c>
    </row>
    <row r="85" spans="1:26" x14ac:dyDescent="0.3">
      <c r="A85" t="s">
        <v>103</v>
      </c>
      <c r="B85">
        <v>0.1</v>
      </c>
      <c r="C85">
        <v>0.26557387799999999</v>
      </c>
      <c r="D85">
        <v>0.61967238099999999</v>
      </c>
      <c r="E85">
        <v>1.4753741000000001E-2</v>
      </c>
      <c r="F85">
        <v>0.1</v>
      </c>
      <c r="G85">
        <v>0.26557387799999999</v>
      </c>
      <c r="H85">
        <v>9.2444190000000002E-3</v>
      </c>
      <c r="I85">
        <v>0.51365049699999998</v>
      </c>
      <c r="J85">
        <v>0</v>
      </c>
      <c r="K85">
        <v>1.4753741000000001E-2</v>
      </c>
      <c r="L85">
        <v>9.6777464999999993E-2</v>
      </c>
      <c r="N85" t="s">
        <v>103</v>
      </c>
      <c r="O85" t="s">
        <v>135</v>
      </c>
      <c r="P85" t="s">
        <v>116</v>
      </c>
      <c r="Q85" t="s">
        <v>185</v>
      </c>
      <c r="R85" s="3">
        <f t="shared" si="13"/>
        <v>0.1</v>
      </c>
      <c r="S85" s="3">
        <f t="shared" si="10"/>
        <v>0.27147537439999997</v>
      </c>
      <c r="T85" s="3">
        <f t="shared" si="11"/>
        <v>8.5571697800000002E-3</v>
      </c>
      <c r="U85" s="3">
        <f t="shared" si="12"/>
        <v>2.9507482000000002E-4</v>
      </c>
      <c r="V85" s="3">
        <f t="shared" si="14"/>
        <v>0.61967238099999999</v>
      </c>
      <c r="W85" s="3">
        <f t="shared" si="15"/>
        <v>1</v>
      </c>
      <c r="Y85" s="5">
        <f>IF(ISNUMBER(MATCH(LEFT($P85,3),Params!$C$12:$C$14,0)),INDEX(Params!$D$12:$D$14,MATCH(LEFT($P85,3),Params!$C$12:$C$14,0),1),0)</f>
        <v>0.18187729754306076</v>
      </c>
      <c r="Z85" s="5">
        <f t="shared" si="16"/>
        <v>0</v>
      </c>
    </row>
    <row r="86" spans="1:26" x14ac:dyDescent="0.3">
      <c r="A86" t="s">
        <v>104</v>
      </c>
      <c r="B86">
        <v>0.1</v>
      </c>
      <c r="C86">
        <v>0.26557387799999999</v>
      </c>
      <c r="D86">
        <v>0.61967238099999999</v>
      </c>
      <c r="E86">
        <v>1.4753741000000001E-2</v>
      </c>
      <c r="F86">
        <v>0.1</v>
      </c>
      <c r="G86">
        <v>0.26557387799999999</v>
      </c>
      <c r="H86">
        <v>0</v>
      </c>
      <c r="I86">
        <v>0.61962773999999998</v>
      </c>
      <c r="J86">
        <v>0</v>
      </c>
      <c r="K86">
        <v>1.4753741000000001E-2</v>
      </c>
      <c r="L86" s="3">
        <v>4.4641700000000003E-5</v>
      </c>
      <c r="N86" t="s">
        <v>104</v>
      </c>
      <c r="O86" t="s">
        <v>135</v>
      </c>
      <c r="P86" t="s">
        <v>117</v>
      </c>
      <c r="Q86" t="s">
        <v>185</v>
      </c>
      <c r="R86" s="3">
        <f t="shared" si="13"/>
        <v>0.1</v>
      </c>
      <c r="S86" s="3">
        <f t="shared" si="10"/>
        <v>0.27147537439999997</v>
      </c>
      <c r="T86" s="3">
        <f t="shared" si="11"/>
        <v>8.5571697800000002E-3</v>
      </c>
      <c r="U86" s="3">
        <f t="shared" si="12"/>
        <v>2.9507482000000002E-4</v>
      </c>
      <c r="V86" s="3">
        <f t="shared" si="14"/>
        <v>0.61967238099999999</v>
      </c>
      <c r="W86" s="3">
        <f t="shared" si="15"/>
        <v>1</v>
      </c>
      <c r="Y86" s="5">
        <f>IF(ISNUMBER(MATCH(LEFT($P86,3),Params!$C$12:$C$14,0)),INDEX(Params!$D$12:$D$14,MATCH(LEFT($P86,3),Params!$C$12:$C$14,0),1),0)</f>
        <v>0.24540417187537389</v>
      </c>
      <c r="Z86" s="5">
        <f t="shared" si="16"/>
        <v>0</v>
      </c>
    </row>
    <row r="87" spans="1:26" x14ac:dyDescent="0.3">
      <c r="A87" t="s">
        <v>105</v>
      </c>
      <c r="B87">
        <v>0.06</v>
      </c>
      <c r="C87">
        <v>0.37179994599999999</v>
      </c>
      <c r="D87">
        <v>0.55769991900000004</v>
      </c>
      <c r="E87">
        <v>1.0500135000000001E-2</v>
      </c>
      <c r="F87">
        <v>0.06</v>
      </c>
      <c r="G87">
        <v>0.37179994599999999</v>
      </c>
      <c r="H87">
        <v>0.54262155599999995</v>
      </c>
      <c r="I87">
        <v>1.3280400000000001E-4</v>
      </c>
      <c r="J87">
        <v>0</v>
      </c>
      <c r="K87">
        <v>1.0500135000000001E-2</v>
      </c>
      <c r="L87">
        <v>1.4945559000000001E-2</v>
      </c>
      <c r="N87" t="s">
        <v>105</v>
      </c>
      <c r="O87" t="s">
        <v>135</v>
      </c>
      <c r="P87" t="s">
        <v>118</v>
      </c>
      <c r="R87" s="3">
        <f t="shared" si="13"/>
        <v>0.06</v>
      </c>
      <c r="S87" s="3">
        <f t="shared" si="10"/>
        <v>0.376</v>
      </c>
      <c r="T87" s="3">
        <f t="shared" si="11"/>
        <v>6.0900783000000002E-3</v>
      </c>
      <c r="U87" s="3">
        <f t="shared" si="12"/>
        <v>2.1000270000000001E-4</v>
      </c>
      <c r="V87" s="3">
        <f t="shared" si="14"/>
        <v>0.55769991900000004</v>
      </c>
      <c r="W87" s="3">
        <f t="shared" si="15"/>
        <v>1</v>
      </c>
      <c r="Y87" s="5">
        <f>IF(ISNUMBER(MATCH(LEFT($P87,3),Params!$C$12:$C$14,0)),INDEX(Params!$D$12:$D$14,MATCH(LEFT($P87,3),Params!$C$12:$C$14,0),1),0)</f>
        <v>0</v>
      </c>
      <c r="Z87" s="5">
        <f t="shared" si="16"/>
        <v>0</v>
      </c>
    </row>
    <row r="88" spans="1:26" x14ac:dyDescent="0.3">
      <c r="A88" t="s">
        <v>106</v>
      </c>
      <c r="B88">
        <v>0.06</v>
      </c>
      <c r="C88">
        <v>0.464749933</v>
      </c>
      <c r="D88">
        <v>0.464749933</v>
      </c>
      <c r="E88">
        <v>1.0500135000000001E-2</v>
      </c>
      <c r="F88">
        <v>0.06</v>
      </c>
      <c r="G88">
        <v>0.464749933</v>
      </c>
      <c r="H88">
        <v>0</v>
      </c>
      <c r="I88">
        <v>0.46470406399999997</v>
      </c>
      <c r="J88">
        <v>0</v>
      </c>
      <c r="K88">
        <v>1.0500135000000001E-2</v>
      </c>
      <c r="L88" s="3">
        <v>4.5868699999999997E-5</v>
      </c>
      <c r="N88" t="s">
        <v>106</v>
      </c>
      <c r="O88" t="s">
        <v>135</v>
      </c>
      <c r="P88" t="s">
        <v>119</v>
      </c>
      <c r="R88" s="3">
        <f t="shared" si="13"/>
        <v>0.06</v>
      </c>
      <c r="S88" s="3">
        <f t="shared" si="10"/>
        <v>0.46894998700000001</v>
      </c>
      <c r="T88" s="3">
        <f t="shared" si="11"/>
        <v>6.0900783000000002E-3</v>
      </c>
      <c r="U88" s="3">
        <f t="shared" si="12"/>
        <v>2.1000270000000001E-4</v>
      </c>
      <c r="V88" s="3">
        <f t="shared" si="14"/>
        <v>0.464749933</v>
      </c>
      <c r="W88" s="3">
        <f t="shared" si="15"/>
        <v>1.0000000010000001</v>
      </c>
      <c r="Y88" s="5">
        <f>IF(ISNUMBER(MATCH(LEFT($P88,3),Params!$C$12:$C$14,0)),INDEX(Params!$D$12:$D$14,MATCH(LEFT($P88,3),Params!$C$12:$C$14,0),1),0)</f>
        <v>0</v>
      </c>
      <c r="Z88" s="5">
        <f t="shared" si="16"/>
        <v>0</v>
      </c>
    </row>
    <row r="89" spans="1:26" x14ac:dyDescent="0.3">
      <c r="A89" t="s">
        <v>107</v>
      </c>
      <c r="B89">
        <v>0.1</v>
      </c>
      <c r="C89">
        <v>0.88876386500000004</v>
      </c>
      <c r="D89">
        <v>0</v>
      </c>
      <c r="E89">
        <v>1.1236135E-2</v>
      </c>
      <c r="F89">
        <v>0.10000000100000001</v>
      </c>
      <c r="G89">
        <v>0.88876386399999996</v>
      </c>
      <c r="H89">
        <v>0</v>
      </c>
      <c r="I89">
        <v>0</v>
      </c>
      <c r="J89">
        <v>0</v>
      </c>
      <c r="K89">
        <v>1.1236135E-2</v>
      </c>
      <c r="L89" s="3">
        <v>6.66134E-14</v>
      </c>
      <c r="N89" t="s">
        <v>107</v>
      </c>
      <c r="O89" t="s">
        <v>135</v>
      </c>
      <c r="P89" t="s">
        <v>161</v>
      </c>
      <c r="Q89" t="s">
        <v>174</v>
      </c>
      <c r="R89" s="3">
        <f t="shared" si="13"/>
        <v>0.1</v>
      </c>
      <c r="S89" s="3">
        <f t="shared" si="10"/>
        <v>0.89325831900000008</v>
      </c>
      <c r="T89" s="3">
        <f t="shared" si="11"/>
        <v>6.5169582999999994E-3</v>
      </c>
      <c r="U89" s="3">
        <f t="shared" si="12"/>
        <v>2.247227E-4</v>
      </c>
      <c r="V89" s="3">
        <f t="shared" si="14"/>
        <v>0</v>
      </c>
      <c r="W89" s="3">
        <f t="shared" si="15"/>
        <v>1</v>
      </c>
      <c r="Y89" s="5">
        <f>IF(ISNUMBER(MATCH(LEFT($P89,3),Params!$C$12:$C$14,0)),INDEX(Params!$D$12:$D$14,MATCH(LEFT($P89,3),Params!$C$12:$C$14,0),1),0)</f>
        <v>0.28635926529078265</v>
      </c>
      <c r="Z89" s="5">
        <f t="shared" si="16"/>
        <v>0.5</v>
      </c>
    </row>
    <row r="90" spans="1:26" x14ac:dyDescent="0.3">
      <c r="A90" t="s">
        <v>108</v>
      </c>
      <c r="B90">
        <v>0.1</v>
      </c>
      <c r="C90">
        <v>0.64859757399999995</v>
      </c>
      <c r="D90">
        <v>0.21619919100000001</v>
      </c>
      <c r="E90">
        <v>3.5203234999999999E-2</v>
      </c>
      <c r="F90">
        <v>0.1</v>
      </c>
      <c r="G90">
        <v>0.64859757399999995</v>
      </c>
      <c r="H90">
        <v>0</v>
      </c>
      <c r="I90">
        <v>0.21614213900000001</v>
      </c>
      <c r="J90">
        <v>0</v>
      </c>
      <c r="K90">
        <v>3.5203234999999999E-2</v>
      </c>
      <c r="L90" s="3">
        <v>5.7051900000000002E-5</v>
      </c>
      <c r="N90" s="11" t="s">
        <v>108</v>
      </c>
      <c r="O90" s="11" t="s">
        <v>136</v>
      </c>
      <c r="P90" s="11" t="s">
        <v>160</v>
      </c>
      <c r="Q90" s="11"/>
      <c r="R90" s="13">
        <f t="shared" si="13"/>
        <v>0.1</v>
      </c>
      <c r="S90" s="13">
        <f t="shared" si="10"/>
        <v>0.66267886799999998</v>
      </c>
      <c r="T90" s="13">
        <f t="shared" si="11"/>
        <v>2.0417876299999999E-2</v>
      </c>
      <c r="U90" s="13">
        <f t="shared" si="12"/>
        <v>7.0406470000000004E-4</v>
      </c>
      <c r="V90" s="13">
        <f t="shared" si="14"/>
        <v>0.21619919100000001</v>
      </c>
      <c r="W90" s="13">
        <f t="shared" si="15"/>
        <v>1</v>
      </c>
      <c r="Y90" s="5">
        <f>IF(ISNUMBER(MATCH(LEFT($P90,3),Params!$C$12:$C$14,0)),INDEX(Params!$D$12:$D$14,MATCH(LEFT($P90,3),Params!$C$12:$C$14,0),1),0)</f>
        <v>0.28635926529078265</v>
      </c>
      <c r="Z90" s="5">
        <f t="shared" si="16"/>
        <v>0.5</v>
      </c>
    </row>
    <row r="91" spans="1:26" x14ac:dyDescent="0.3">
      <c r="A91" t="s">
        <v>109</v>
      </c>
      <c r="B91">
        <v>0.1</v>
      </c>
      <c r="C91">
        <v>0.17704925199999999</v>
      </c>
      <c r="D91">
        <v>0.70819700699999999</v>
      </c>
      <c r="E91">
        <v>1.4753741000000001E-2</v>
      </c>
      <c r="F91">
        <v>0.1</v>
      </c>
      <c r="G91">
        <v>0.17704925199999999</v>
      </c>
      <c r="H91" s="3">
        <v>9.9975600000000006E-5</v>
      </c>
      <c r="I91">
        <v>0.69714641600000005</v>
      </c>
      <c r="J91">
        <v>0</v>
      </c>
      <c r="K91">
        <v>1.4753741000000001E-2</v>
      </c>
      <c r="L91">
        <v>1.0950616E-2</v>
      </c>
      <c r="N91" t="s">
        <v>109</v>
      </c>
      <c r="O91" t="s">
        <v>136</v>
      </c>
      <c r="P91" t="s">
        <v>116</v>
      </c>
      <c r="Q91" t="s">
        <v>183</v>
      </c>
      <c r="R91" s="3">
        <f t="shared" si="13"/>
        <v>0.1</v>
      </c>
      <c r="S91" s="3">
        <f t="shared" si="10"/>
        <v>0.1829507484</v>
      </c>
      <c r="T91" s="3">
        <f t="shared" si="11"/>
        <v>8.5571697800000002E-3</v>
      </c>
      <c r="U91" s="3">
        <f t="shared" si="12"/>
        <v>2.9507482000000002E-4</v>
      </c>
      <c r="V91" s="3">
        <f t="shared" si="14"/>
        <v>0.70819700699999999</v>
      </c>
      <c r="W91" s="3">
        <f t="shared" si="15"/>
        <v>1</v>
      </c>
      <c r="Y91" s="5">
        <f>IF(ISNUMBER(MATCH(LEFT($P91,3),Params!$C$12:$C$14,0)),INDEX(Params!$D$12:$D$14,MATCH(LEFT($P91,3),Params!$C$12:$C$14,0),1),0)</f>
        <v>0.18187729754306076</v>
      </c>
      <c r="Z91" s="5">
        <f t="shared" si="16"/>
        <v>0</v>
      </c>
    </row>
    <row r="92" spans="1:26" x14ac:dyDescent="0.3">
      <c r="A92" t="s">
        <v>110</v>
      </c>
      <c r="B92">
        <v>0.1</v>
      </c>
      <c r="C92">
        <v>0.17704925199999999</v>
      </c>
      <c r="D92">
        <v>0.70819700699999999</v>
      </c>
      <c r="E92">
        <v>1.4753741000000001E-2</v>
      </c>
      <c r="F92">
        <v>0.1</v>
      </c>
      <c r="G92">
        <v>0.17704925199999999</v>
      </c>
      <c r="H92">
        <v>0</v>
      </c>
      <c r="I92">
        <v>0.70817556500000001</v>
      </c>
      <c r="J92">
        <v>0</v>
      </c>
      <c r="K92">
        <v>1.4753741000000001E-2</v>
      </c>
      <c r="L92" s="3">
        <v>2.1441799999999999E-5</v>
      </c>
      <c r="N92" t="s">
        <v>110</v>
      </c>
      <c r="O92" t="s">
        <v>136</v>
      </c>
      <c r="P92" t="s">
        <v>117</v>
      </c>
      <c r="Q92" t="s">
        <v>183</v>
      </c>
      <c r="R92" s="3">
        <f t="shared" si="13"/>
        <v>0.1</v>
      </c>
      <c r="S92" s="3">
        <f t="shared" si="10"/>
        <v>0.1829507484</v>
      </c>
      <c r="T92" s="3">
        <f t="shared" si="11"/>
        <v>8.5571697800000002E-3</v>
      </c>
      <c r="U92" s="3">
        <f t="shared" si="12"/>
        <v>2.9507482000000002E-4</v>
      </c>
      <c r="V92" s="3">
        <f t="shared" si="14"/>
        <v>0.70819700699999999</v>
      </c>
      <c r="W92" s="3">
        <f t="shared" si="15"/>
        <v>1</v>
      </c>
      <c r="Y92" s="5">
        <f>IF(ISNUMBER(MATCH(LEFT($P92,3),Params!$C$12:$C$14,0)),INDEX(Params!$D$12:$D$14,MATCH(LEFT($P92,3),Params!$C$12:$C$14,0),1),0)</f>
        <v>0.24540417187537389</v>
      </c>
      <c r="Z92" s="5">
        <f t="shared" si="16"/>
        <v>0</v>
      </c>
    </row>
    <row r="93" spans="1:26" x14ac:dyDescent="0.3">
      <c r="A93" t="s">
        <v>111</v>
      </c>
      <c r="B93">
        <v>0.06</v>
      </c>
      <c r="C93">
        <v>9.2949986999999998E-2</v>
      </c>
      <c r="D93">
        <v>0.836549879</v>
      </c>
      <c r="E93">
        <v>1.0500135000000001E-2</v>
      </c>
      <c r="F93">
        <v>0.06</v>
      </c>
      <c r="G93">
        <v>9.2949986999999998E-2</v>
      </c>
      <c r="H93">
        <v>0.378261291</v>
      </c>
      <c r="I93">
        <v>0.445203823</v>
      </c>
      <c r="J93">
        <v>0</v>
      </c>
      <c r="K93">
        <v>1.0500135000000001E-2</v>
      </c>
      <c r="L93">
        <v>1.3084765E-2</v>
      </c>
      <c r="N93" t="s">
        <v>111</v>
      </c>
      <c r="O93" t="s">
        <v>136</v>
      </c>
      <c r="P93" t="s">
        <v>118</v>
      </c>
      <c r="R93" s="3">
        <f t="shared" si="13"/>
        <v>0.06</v>
      </c>
      <c r="S93" s="3">
        <f t="shared" si="10"/>
        <v>9.7150040999999993E-2</v>
      </c>
      <c r="T93" s="3">
        <f t="shared" si="11"/>
        <v>6.0900783000000002E-3</v>
      </c>
      <c r="U93" s="3">
        <f t="shared" si="12"/>
        <v>2.1000270000000001E-4</v>
      </c>
      <c r="V93" s="3">
        <f t="shared" si="14"/>
        <v>0.836549879</v>
      </c>
      <c r="W93" s="3">
        <f t="shared" si="15"/>
        <v>1.0000000010000001</v>
      </c>
      <c r="Y93" s="5">
        <f>IF(ISNUMBER(MATCH(LEFT($P93,3),Params!$C$12:$C$14,0)),INDEX(Params!$D$12:$D$14,MATCH(LEFT($P93,3),Params!$C$12:$C$14,0),1),0)</f>
        <v>0</v>
      </c>
      <c r="Z93" s="5">
        <f t="shared" si="16"/>
        <v>0</v>
      </c>
    </row>
    <row r="94" spans="1:26" x14ac:dyDescent="0.3">
      <c r="A94" t="s">
        <v>112</v>
      </c>
      <c r="B94">
        <v>0.06</v>
      </c>
      <c r="C94">
        <v>0.185899973</v>
      </c>
      <c r="D94">
        <v>0.74359989199999998</v>
      </c>
      <c r="E94">
        <v>1.0500135000000001E-2</v>
      </c>
      <c r="F94">
        <v>6.0000006000000002E-2</v>
      </c>
      <c r="G94">
        <v>0.185899973</v>
      </c>
      <c r="H94">
        <v>0.62104363500000004</v>
      </c>
      <c r="I94">
        <v>4.9579392999999999E-2</v>
      </c>
      <c r="J94">
        <v>0</v>
      </c>
      <c r="K94">
        <v>1.0500135000000001E-2</v>
      </c>
      <c r="L94">
        <v>7.2976858000000006E-2</v>
      </c>
      <c r="N94" t="s">
        <v>112</v>
      </c>
      <c r="O94" t="s">
        <v>136</v>
      </c>
      <c r="P94" t="s">
        <v>119</v>
      </c>
      <c r="Q94" t="s">
        <v>184</v>
      </c>
      <c r="R94" s="3">
        <f t="shared" si="13"/>
        <v>0.06</v>
      </c>
      <c r="S94" s="3">
        <f t="shared" si="10"/>
        <v>0.190100027</v>
      </c>
      <c r="T94" s="3">
        <f t="shared" si="11"/>
        <v>6.0900783000000002E-3</v>
      </c>
      <c r="U94" s="3">
        <f t="shared" si="12"/>
        <v>2.1000270000000001E-4</v>
      </c>
      <c r="V94" s="3">
        <f t="shared" si="14"/>
        <v>0.74359989199999998</v>
      </c>
      <c r="W94" s="3">
        <f t="shared" si="15"/>
        <v>1</v>
      </c>
      <c r="Y94" s="5">
        <f>IF(ISNUMBER(MATCH(LEFT($P94,3),Params!$C$12:$C$14,0)),INDEX(Params!$D$12:$D$14,MATCH(LEFT($P94,3),Params!$C$12:$C$14,0),1),0)</f>
        <v>0</v>
      </c>
      <c r="Z94" s="5">
        <f t="shared" si="16"/>
        <v>0</v>
      </c>
    </row>
    <row r="95" spans="1:26" x14ac:dyDescent="0.3">
      <c r="A95" t="s">
        <v>113</v>
      </c>
      <c r="B95">
        <v>0.1</v>
      </c>
      <c r="C95">
        <v>0.88876386500000004</v>
      </c>
      <c r="D95">
        <v>0</v>
      </c>
      <c r="E95">
        <v>1.1236135E-2</v>
      </c>
      <c r="F95">
        <v>0.100000007</v>
      </c>
      <c r="G95">
        <v>0.88876385899999999</v>
      </c>
      <c r="H95">
        <v>0</v>
      </c>
      <c r="I95">
        <v>0</v>
      </c>
      <c r="J95">
        <v>0</v>
      </c>
      <c r="K95">
        <v>1.1236135E-2</v>
      </c>
      <c r="L95" s="3">
        <v>2.9576300000000001E-13</v>
      </c>
      <c r="N95" t="s">
        <v>113</v>
      </c>
      <c r="O95" t="s">
        <v>136</v>
      </c>
      <c r="P95" t="s">
        <v>161</v>
      </c>
      <c r="Q95" t="s">
        <v>174</v>
      </c>
      <c r="R95" s="3">
        <f t="shared" si="13"/>
        <v>0.1</v>
      </c>
      <c r="S95" s="3">
        <f t="shared" si="10"/>
        <v>0.89325831900000008</v>
      </c>
      <c r="T95" s="3">
        <f t="shared" si="11"/>
        <v>6.5169582999999994E-3</v>
      </c>
      <c r="U95" s="3">
        <f t="shared" si="12"/>
        <v>2.247227E-4</v>
      </c>
      <c r="V95" s="3">
        <f t="shared" si="14"/>
        <v>0</v>
      </c>
      <c r="W95" s="3">
        <f t="shared" si="15"/>
        <v>1</v>
      </c>
      <c r="Y95" s="5">
        <f>IF(ISNUMBER(MATCH(LEFT($P95,3),Params!$C$12:$C$14,0)),INDEX(Params!$D$12:$D$14,MATCH(LEFT($P95,3),Params!$C$12:$C$14,0),1),0)</f>
        <v>0.28635926529078265</v>
      </c>
      <c r="Z95" s="5">
        <f t="shared" si="16"/>
        <v>0.5</v>
      </c>
    </row>
    <row r="96" spans="1:26" x14ac:dyDescent="0.3">
      <c r="A96" t="s">
        <v>230</v>
      </c>
      <c r="B96">
        <v>0</v>
      </c>
      <c r="C96">
        <v>1</v>
      </c>
      <c r="D96">
        <v>0</v>
      </c>
      <c r="E96">
        <v>0</v>
      </c>
      <c r="F96" t="s">
        <v>234</v>
      </c>
      <c r="G96" t="s">
        <v>234</v>
      </c>
      <c r="H96" t="s">
        <v>234</v>
      </c>
      <c r="I96" t="s">
        <v>234</v>
      </c>
      <c r="J96" t="s">
        <v>234</v>
      </c>
      <c r="K96" t="s">
        <v>234</v>
      </c>
      <c r="L96" t="s">
        <v>234</v>
      </c>
      <c r="N96" t="s">
        <v>230</v>
      </c>
      <c r="O96" t="s">
        <v>231</v>
      </c>
      <c r="P96" t="s">
        <v>235</v>
      </c>
      <c r="R96" s="3">
        <f t="shared" ref="R96" si="17">B96</f>
        <v>0</v>
      </c>
      <c r="S96" s="3">
        <f t="shared" ref="S96" si="18">C96+E96*AgriSoil</f>
        <v>1</v>
      </c>
      <c r="T96" s="3">
        <f t="shared" ref="T96" si="19">E96*NatSoil</f>
        <v>0</v>
      </c>
      <c r="U96" s="3">
        <f t="shared" ref="U96" si="20">E96*Water</f>
        <v>0</v>
      </c>
      <c r="V96" s="3">
        <f t="shared" ref="V96" si="21">D96</f>
        <v>0</v>
      </c>
      <c r="W96" s="3">
        <f t="shared" ref="W96" si="22">SUM(R96:V96)</f>
        <v>1</v>
      </c>
      <c r="Y96" s="5">
        <f>IF(ISNUMBER(MATCH(LEFT($P96,3),Params!$C$12:$C$14,0)),INDEX(Params!$D$12:$D$14,MATCH(LEFT($P96,3),Params!$C$12:$C$14,0),1),0)</f>
        <v>0</v>
      </c>
      <c r="Z96" s="5">
        <f t="shared" si="16"/>
        <v>0</v>
      </c>
    </row>
    <row r="100" spans="14:23" ht="15" customHeight="1" x14ac:dyDescent="0.3"/>
    <row r="101" spans="14:23" x14ac:dyDescent="0.3">
      <c r="N101" t="s">
        <v>243</v>
      </c>
      <c r="O101" t="s">
        <v>115</v>
      </c>
      <c r="P101" t="s">
        <v>284</v>
      </c>
      <c r="R101" s="3">
        <f>SUMPRODUCT(R2:R7,$Y2:$Y7)</f>
        <v>0.1</v>
      </c>
      <c r="S101" s="3">
        <f t="shared" ref="S101:W101" si="23">SUMPRODUCT(S2:S7,$Y2:$Y7)</f>
        <v>0.57738452572798615</v>
      </c>
      <c r="T101" s="3">
        <f t="shared" si="23"/>
        <v>2.0417876299999999E-2</v>
      </c>
      <c r="U101" s="3">
        <f t="shared" si="23"/>
        <v>7.0406470000000004E-4</v>
      </c>
      <c r="V101" s="3">
        <f t="shared" si="23"/>
        <v>0.30149353255837313</v>
      </c>
      <c r="W101" s="3">
        <f t="shared" si="23"/>
        <v>0.9999999992863593</v>
      </c>
    </row>
    <row r="102" spans="14:23" x14ac:dyDescent="0.3">
      <c r="N102" t="s">
        <v>247</v>
      </c>
      <c r="O102" t="s">
        <v>120</v>
      </c>
      <c r="P102" t="s">
        <v>284</v>
      </c>
      <c r="R102" s="3">
        <f>SUMPRODUCT(R8:R13,$Y8:$Y13)</f>
        <v>0.1</v>
      </c>
      <c r="S102" s="3">
        <f t="shared" ref="S102:W102" si="24">SUMPRODUCT(S8:S13,$Y8:$Y13)</f>
        <v>0.71568232222158201</v>
      </c>
      <c r="T102" s="3">
        <f t="shared" si="24"/>
        <v>6.8815790534553049E-3</v>
      </c>
      <c r="U102" s="3">
        <f t="shared" si="24"/>
        <v>2.3729582942949329E-4</v>
      </c>
      <c r="V102" s="3">
        <f t="shared" si="24"/>
        <v>0.17719880289553314</v>
      </c>
      <c r="W102" s="3">
        <f t="shared" si="24"/>
        <v>1</v>
      </c>
    </row>
    <row r="103" spans="14:23" x14ac:dyDescent="0.3">
      <c r="N103" t="s">
        <v>248</v>
      </c>
      <c r="O103" t="s">
        <v>121</v>
      </c>
      <c r="P103" t="s">
        <v>284</v>
      </c>
      <c r="R103" s="3">
        <f>SUMPRODUCT(R14:R18,$Y14:$Y18)</f>
        <v>9.1454370611631308E-2</v>
      </c>
      <c r="S103" s="3">
        <f t="shared" ref="S103:W103" si="25">SUMPRODUCT(S14:S18,$Y14:$Y18)</f>
        <v>0.34130365089111681</v>
      </c>
      <c r="T103" s="3">
        <f t="shared" si="25"/>
        <v>1.5194472088559736E-2</v>
      </c>
      <c r="U103" s="3">
        <f t="shared" si="25"/>
        <v>5.2394731339861173E-4</v>
      </c>
      <c r="V103" s="3">
        <f t="shared" si="25"/>
        <v>0.2651642938045109</v>
      </c>
      <c r="W103" s="3">
        <f t="shared" si="25"/>
        <v>0.71364073470921729</v>
      </c>
    </row>
    <row r="104" spans="14:23" x14ac:dyDescent="0.3">
      <c r="N104" t="s">
        <v>249</v>
      </c>
      <c r="O104" t="s">
        <v>123</v>
      </c>
      <c r="P104" t="s">
        <v>284</v>
      </c>
      <c r="R104" s="3">
        <f>SUMPRODUCT(R19:R23,$Y19:$Y23)</f>
        <v>9.1454370611631308E-2</v>
      </c>
      <c r="S104" s="3">
        <f>SUMPRODUCT(S19:S23,$Y19:$Y23)</f>
        <v>0.3251793298081973</v>
      </c>
      <c r="T104" s="3">
        <f t="shared" ref="T104:W104" si="26">SUMPRODUCT(T19:T23,$Y19:$Y23)</f>
        <v>1.5194472088559736E-2</v>
      </c>
      <c r="U104" s="3">
        <f t="shared" si="26"/>
        <v>5.2394731339861173E-4</v>
      </c>
      <c r="V104" s="3">
        <f t="shared" si="26"/>
        <v>0.2812886148874304</v>
      </c>
      <c r="W104" s="3">
        <f t="shared" si="26"/>
        <v>0.71364073470921729</v>
      </c>
    </row>
    <row r="105" spans="14:23" x14ac:dyDescent="0.3">
      <c r="N105" t="s">
        <v>250</v>
      </c>
      <c r="O105" t="s">
        <v>124</v>
      </c>
      <c r="P105" t="s">
        <v>284</v>
      </c>
      <c r="R105" s="3">
        <f>SUMPRODUCT(R24:R28,$Y24:$Y28)</f>
        <v>9.1454370611631308E-2</v>
      </c>
      <c r="S105" s="3">
        <f>SUMPRODUCT(S24:S28,$Y24:$Y28)</f>
        <v>0.3251793298081973</v>
      </c>
      <c r="T105" s="3">
        <f t="shared" ref="T105:W105" si="27">SUMPRODUCT(T24:T28,$Y24:$Y28)</f>
        <v>1.5194472088559736E-2</v>
      </c>
      <c r="U105" s="3">
        <f t="shared" si="27"/>
        <v>5.2394731339861173E-4</v>
      </c>
      <c r="V105" s="3">
        <f t="shared" si="27"/>
        <v>0.2812886148874304</v>
      </c>
      <c r="W105" s="3">
        <f t="shared" si="27"/>
        <v>0.71364073470921729</v>
      </c>
    </row>
    <row r="106" spans="14:23" x14ac:dyDescent="0.3">
      <c r="N106" t="s">
        <v>251</v>
      </c>
      <c r="O106" t="s">
        <v>125</v>
      </c>
      <c r="P106" t="s">
        <v>284</v>
      </c>
      <c r="R106" s="3">
        <f>SUMPRODUCT(R29:R33,$Y29:$Y33)</f>
        <v>0.10704611020638261</v>
      </c>
      <c r="S106" s="3">
        <f>SUMPRODUCT(S29:S33,$Y29:$Y33)</f>
        <v>0.37088828276227848</v>
      </c>
      <c r="T106" s="3">
        <f t="shared" ref="T106:W106" si="28">SUMPRODUCT(T29:T33,$Y29:$Y33)</f>
        <v>2.0007319534668697E-2</v>
      </c>
      <c r="U106" s="3">
        <f t="shared" si="28"/>
        <v>6.8990757016098962E-4</v>
      </c>
      <c r="V106" s="3">
        <f t="shared" si="28"/>
        <v>0.21500911506300802</v>
      </c>
      <c r="W106" s="3">
        <f t="shared" si="28"/>
        <v>0.71364073513649884</v>
      </c>
    </row>
    <row r="107" spans="14:23" x14ac:dyDescent="0.3">
      <c r="N107" t="s">
        <v>252</v>
      </c>
      <c r="O107" t="s">
        <v>126</v>
      </c>
      <c r="P107" t="s">
        <v>284</v>
      </c>
      <c r="R107" s="3">
        <f>SUMPRODUCT(R34:R37,$Y34:$Y37)</f>
        <v>0.1</v>
      </c>
      <c r="S107" s="3">
        <f t="shared" ref="S107:W107" si="29">SUMPRODUCT(S34:S37,$Y34:$Y37)</f>
        <v>0.63965622383250431</v>
      </c>
      <c r="T107" s="3">
        <f>SUMPRODUCT(T34:T37,$Y34:$Y37)</f>
        <v>6.2236402400536479E-3</v>
      </c>
      <c r="U107" s="3">
        <f t="shared" si="29"/>
        <v>2.1460828413978096E-4</v>
      </c>
      <c r="V107" s="3">
        <f t="shared" si="29"/>
        <v>0.2539055276433021</v>
      </c>
      <c r="W107" s="3">
        <f t="shared" si="29"/>
        <v>1</v>
      </c>
    </row>
    <row r="108" spans="14:23" x14ac:dyDescent="0.3">
      <c r="N108" t="s">
        <v>253</v>
      </c>
      <c r="O108" t="s">
        <v>127</v>
      </c>
      <c r="P108" t="s">
        <v>284</v>
      </c>
      <c r="R108" s="3">
        <f>SUMPRODUCT(R38:R43,$Y38:$Y43)</f>
        <v>9.4272814694184331E-2</v>
      </c>
      <c r="S108" s="3">
        <f t="shared" ref="S108:W108" si="30">SUMPRODUCT(S38:S43,$Y38:$Y43)</f>
        <v>0.50537468744253744</v>
      </c>
      <c r="T108" s="3">
        <f>SUMPRODUCT(T38:T43,$Y38:$Y43)</f>
        <v>6.76868123353016E-3</v>
      </c>
      <c r="U108" s="3">
        <f>SUMPRODUCT(U38:U43,$Y38:$Y43)</f>
        <v>2.3340280115621243E-4</v>
      </c>
      <c r="V108" s="3">
        <f t="shared" si="30"/>
        <v>0.39335041354223255</v>
      </c>
      <c r="W108" s="3">
        <f t="shared" si="30"/>
        <v>0.99999999971364062</v>
      </c>
    </row>
    <row r="109" spans="14:23" x14ac:dyDescent="0.3">
      <c r="N109" t="s">
        <v>254</v>
      </c>
      <c r="O109" t="s">
        <v>128</v>
      </c>
      <c r="P109" t="s">
        <v>284</v>
      </c>
      <c r="R109" s="19">
        <f>SUMPRODUCT(R44:R48,$Y44:$Y48)</f>
        <v>9.1454370611631308E-2</v>
      </c>
      <c r="S109" s="19">
        <f t="shared" ref="S109:W109" si="31">SUMPRODUCT(S44:S48,$Y44:$Y48)</f>
        <v>0.27614879173423329</v>
      </c>
      <c r="T109" s="19">
        <f>SUMPRODUCT(T44:T48,$Y44:$Y48)</f>
        <v>1.5194472088559736E-2</v>
      </c>
      <c r="U109" s="19">
        <f>SUMPRODUCT(U44:U48,$Y44:$Y48)</f>
        <v>5.2394731339861173E-4</v>
      </c>
      <c r="V109" s="19">
        <f t="shared" si="31"/>
        <v>0.33031915296139436</v>
      </c>
      <c r="W109" s="19">
        <f t="shared" si="31"/>
        <v>0.71364073470921729</v>
      </c>
    </row>
    <row r="110" spans="14:23" x14ac:dyDescent="0.3">
      <c r="N110" t="s">
        <v>255</v>
      </c>
      <c r="O110" t="s">
        <v>129</v>
      </c>
      <c r="P110" t="s">
        <v>284</v>
      </c>
      <c r="R110" s="19">
        <f>SUMPRODUCT(R49:R53,$Y49:$Y53)</f>
        <v>7.1364073470921732E-2</v>
      </c>
      <c r="S110" s="19">
        <f t="shared" ref="S110:W110" si="32">SUMPRODUCT(S49:S53,$Y49:$Y53)</f>
        <v>0.30878162134222342</v>
      </c>
      <c r="T110" s="19">
        <f t="shared" si="32"/>
        <v>1.4571028243933914E-2</v>
      </c>
      <c r="U110" s="19">
        <f>SUMPRODUCT(U49:U53,$Y49:$Y53)</f>
        <v>5.0244924979082472E-4</v>
      </c>
      <c r="V110" s="19">
        <f t="shared" si="32"/>
        <v>0.31842156222047008</v>
      </c>
      <c r="W110" s="19">
        <f t="shared" si="32"/>
        <v>0.71364073452734</v>
      </c>
    </row>
    <row r="111" spans="14:23" x14ac:dyDescent="0.3">
      <c r="N111" t="s">
        <v>256</v>
      </c>
      <c r="O111" t="s">
        <v>130</v>
      </c>
      <c r="P111" t="s">
        <v>284</v>
      </c>
      <c r="R111" s="19">
        <f>SUMPRODUCT(R54:R59,$Y54:$Y59)</f>
        <v>0.1</v>
      </c>
      <c r="S111" s="19">
        <f t="shared" ref="S111:W111" si="33">SUMPRODUCT(S54:S59,$Y54:$Y59)</f>
        <v>0.57658142625954079</v>
      </c>
      <c r="T111" s="19">
        <f t="shared" si="33"/>
        <v>6.223640240053647E-3</v>
      </c>
      <c r="U111" s="19">
        <f>SUMPRODUCT(U54:U59,$Y54:$Y59)</f>
        <v>2.1460828413978096E-4</v>
      </c>
      <c r="V111" s="19">
        <f t="shared" si="33"/>
        <v>0.31698032521626562</v>
      </c>
      <c r="W111" s="19">
        <f t="shared" si="33"/>
        <v>1</v>
      </c>
    </row>
    <row r="112" spans="14:23" x14ac:dyDescent="0.3">
      <c r="N112" t="s">
        <v>257</v>
      </c>
      <c r="O112" t="s">
        <v>131</v>
      </c>
      <c r="P112" t="s">
        <v>284</v>
      </c>
      <c r="R112" s="19">
        <f>SUMPRODUCT(R60:R65,$Y60:$Y65)</f>
        <v>0.1</v>
      </c>
      <c r="S112" s="19">
        <f t="shared" ref="S112:W112" si="34">SUMPRODUCT(S60:S65,$Y60:$Y65)</f>
        <v>0.51210119529464682</v>
      </c>
      <c r="T112" s="19">
        <f t="shared" si="34"/>
        <v>6.223640240053647E-3</v>
      </c>
      <c r="U112" s="19">
        <f>SUMPRODUCT(U60:U65,$Y60:$Y65)</f>
        <v>2.1460828413978096E-4</v>
      </c>
      <c r="V112" s="19">
        <f t="shared" si="34"/>
        <v>0.38146055571292314</v>
      </c>
      <c r="W112" s="19">
        <f t="shared" si="34"/>
        <v>0.99999999953176344</v>
      </c>
    </row>
    <row r="113" spans="14:23" x14ac:dyDescent="0.3">
      <c r="N113" t="s">
        <v>258</v>
      </c>
      <c r="O113" t="s">
        <v>132</v>
      </c>
      <c r="P113" t="s">
        <v>284</v>
      </c>
      <c r="R113" s="19">
        <f>SUMPRODUCT(R66:R71,$Y66:$Y71)</f>
        <v>0.1</v>
      </c>
      <c r="S113" s="19">
        <f t="shared" ref="S113:W113" si="35">SUMPRODUCT(S66:S71,$Y66:$Y71)</f>
        <v>0.56384599139336378</v>
      </c>
      <c r="T113" s="19">
        <f t="shared" si="35"/>
        <v>6.223640240053647E-3</v>
      </c>
      <c r="U113" s="19">
        <f>SUMPRODUCT(U66:U71,$Y66:$Y71)</f>
        <v>2.1460828413978096E-4</v>
      </c>
      <c r="V113" s="19">
        <f t="shared" si="35"/>
        <v>0.32971575979608336</v>
      </c>
      <c r="W113" s="19">
        <f t="shared" si="35"/>
        <v>0.99999999971364062</v>
      </c>
    </row>
    <row r="114" spans="14:23" x14ac:dyDescent="0.3">
      <c r="N114" t="s">
        <v>259</v>
      </c>
      <c r="O114" t="s">
        <v>133</v>
      </c>
      <c r="P114" t="s">
        <v>284</v>
      </c>
      <c r="R114" s="19">
        <f>SUMPRODUCT(R72:R77,$Y72:$Y77)</f>
        <v>9.0183833124985041E-2</v>
      </c>
      <c r="S114" s="19">
        <f t="shared" ref="S114:W114" si="36">SUMPRODUCT(S72:S77,$Y72:$Y77)</f>
        <v>0.52341460200544354</v>
      </c>
      <c r="T114" s="19">
        <f t="shared" si="36"/>
        <v>1.1348158443306604E-2</v>
      </c>
      <c r="U114" s="19">
        <f>SUMPRODUCT(U72:U77,$Y72:$Y77)</f>
        <v>3.9131580838988296E-4</v>
      </c>
      <c r="V114" s="19">
        <f t="shared" si="36"/>
        <v>0.37466209061787481</v>
      </c>
      <c r="W114" s="19">
        <f t="shared" si="36"/>
        <v>1</v>
      </c>
    </row>
    <row r="115" spans="14:23" x14ac:dyDescent="0.3">
      <c r="N115" t="s">
        <v>260</v>
      </c>
      <c r="O115" t="s">
        <v>134</v>
      </c>
      <c r="P115" t="s">
        <v>284</v>
      </c>
      <c r="R115" s="19">
        <f>SUMPRODUCT(R78:R83,$Y78:$Y83)</f>
        <v>0.1</v>
      </c>
      <c r="S115" s="19">
        <f t="shared" ref="S115:W115" si="37">SUMPRODUCT(S78:S83,$Y78:$Y83)</f>
        <v>0.551268079066079</v>
      </c>
      <c r="T115" s="19">
        <f t="shared" si="37"/>
        <v>6.63626087582309E-3</v>
      </c>
      <c r="U115" s="19">
        <f>SUMPRODUCT(U78:U83,$Y78:$Y83)</f>
        <v>2.2883658192493416E-4</v>
      </c>
      <c r="V115" s="19">
        <f t="shared" si="37"/>
        <v>0.34186682347617292</v>
      </c>
      <c r="W115" s="19">
        <f t="shared" si="37"/>
        <v>1</v>
      </c>
    </row>
    <row r="116" spans="14:23" x14ac:dyDescent="0.3">
      <c r="N116" t="s">
        <v>261</v>
      </c>
      <c r="O116" t="s">
        <v>135</v>
      </c>
      <c r="P116" t="s">
        <v>284</v>
      </c>
      <c r="R116" s="19">
        <f>SUMPRODUCT(R84:R89,$Y84:$Y89)</f>
        <v>0.1</v>
      </c>
      <c r="S116" s="19">
        <f t="shared" ref="S116:W116" si="38">SUMPRODUCT(S84:S89,$Y84:$Y89)</f>
        <v>0.49964278481489793</v>
      </c>
      <c r="T116" s="19">
        <f t="shared" si="38"/>
        <v>1.1369359524446175E-2</v>
      </c>
      <c r="U116" s="19">
        <f>SUMPRODUCT(U84:U89,$Y84:$Y89)</f>
        <v>3.9204688015331639E-4</v>
      </c>
      <c r="V116" s="19">
        <f t="shared" si="38"/>
        <v>0.38859580849414327</v>
      </c>
      <c r="W116" s="19">
        <f t="shared" si="38"/>
        <v>0.99999999971364062</v>
      </c>
    </row>
    <row r="117" spans="14:23" x14ac:dyDescent="0.3">
      <c r="N117" t="s">
        <v>262</v>
      </c>
      <c r="O117" t="s">
        <v>136</v>
      </c>
      <c r="P117" t="s">
        <v>284</v>
      </c>
      <c r="R117" s="19">
        <f>SUMPRODUCT(R90:R95,$Y90:$Y95)</f>
        <v>0.1</v>
      </c>
      <c r="S117" s="19">
        <f t="shared" ref="S117:W117" si="39">SUMPRODUCT(S90:S95,$Y90:$Y95)</f>
        <v>0.52372849431548141</v>
      </c>
      <c r="T117" s="19">
        <f t="shared" si="39"/>
        <v>1.1369359524446175E-2</v>
      </c>
      <c r="U117" s="19">
        <f>SUMPRODUCT(U90:U95,$Y90:$Y95)</f>
        <v>3.9204688015331639E-4</v>
      </c>
      <c r="V117" s="19">
        <f t="shared" si="39"/>
        <v>0.36451009927991906</v>
      </c>
      <c r="W117" s="19">
        <f t="shared" si="39"/>
        <v>1</v>
      </c>
    </row>
    <row r="121" spans="14:23" x14ac:dyDescent="0.3">
      <c r="N121" t="s">
        <v>265</v>
      </c>
      <c r="O121" t="s">
        <v>115</v>
      </c>
      <c r="P121" t="s">
        <v>267</v>
      </c>
      <c r="R121" s="3">
        <f t="shared" ref="R121:W121" si="40">SUMPRODUCT(R2:R7,$Z2:$Z7)</f>
        <v>0.1</v>
      </c>
      <c r="S121" s="3">
        <f t="shared" si="40"/>
        <v>0.74915854400000004</v>
      </c>
      <c r="T121" s="3">
        <f t="shared" si="40"/>
        <v>2.0417876299999999E-2</v>
      </c>
      <c r="U121" s="3">
        <f t="shared" si="40"/>
        <v>7.0406470000000004E-4</v>
      </c>
      <c r="V121" s="3">
        <f t="shared" si="40"/>
        <v>0.12971951449999999</v>
      </c>
      <c r="W121" s="3">
        <f t="shared" si="40"/>
        <v>0.99999999949999996</v>
      </c>
    </row>
    <row r="122" spans="14:23" x14ac:dyDescent="0.3">
      <c r="N122" t="s">
        <v>266</v>
      </c>
      <c r="O122" t="s">
        <v>120</v>
      </c>
      <c r="P122" t="s">
        <v>267</v>
      </c>
      <c r="R122" s="3">
        <f t="shared" ref="R122:W122" si="41">SUMPRODUCT(R8:R13,$Z8:$Z13)</f>
        <v>0.1</v>
      </c>
      <c r="S122" s="3">
        <f t="shared" si="41"/>
        <v>0.84854234179999999</v>
      </c>
      <c r="T122" s="3">
        <f t="shared" si="41"/>
        <v>6.8224701099999993E-3</v>
      </c>
      <c r="U122" s="3">
        <f t="shared" si="41"/>
        <v>2.3525759000000003E-4</v>
      </c>
      <c r="V122" s="3">
        <f t="shared" si="41"/>
        <v>4.4399930499999997E-2</v>
      </c>
      <c r="W122" s="3">
        <f t="shared" si="41"/>
        <v>1</v>
      </c>
    </row>
    <row r="123" spans="14:23" x14ac:dyDescent="0.3">
      <c r="N123" t="s">
        <v>268</v>
      </c>
      <c r="O123" t="s">
        <v>121</v>
      </c>
      <c r="P123" t="s">
        <v>267</v>
      </c>
      <c r="R123" s="3">
        <f t="shared" ref="R123:W123" si="42">SUMPRODUCT(R14:R18,$Z14:$Z18)</f>
        <v>0.1</v>
      </c>
      <c r="S123" s="3">
        <f t="shared" si="42"/>
        <v>0.38752837840000004</v>
      </c>
      <c r="T123" s="3">
        <f t="shared" si="42"/>
        <v>1.205590088E-2</v>
      </c>
      <c r="U123" s="3">
        <f t="shared" si="42"/>
        <v>4.1572072000000001E-4</v>
      </c>
      <c r="V123" s="3">
        <f t="shared" si="42"/>
        <v>0</v>
      </c>
      <c r="W123" s="3">
        <f t="shared" si="42"/>
        <v>0.50000000000000011</v>
      </c>
    </row>
    <row r="124" spans="14:23" x14ac:dyDescent="0.3">
      <c r="N124" t="s">
        <v>269</v>
      </c>
      <c r="O124" t="s">
        <v>123</v>
      </c>
      <c r="P124" t="s">
        <v>267</v>
      </c>
      <c r="R124" s="3">
        <f t="shared" ref="R124:W124" si="43">SUMPRODUCT(R19:R23,$Z19:$Z23)</f>
        <v>0.1</v>
      </c>
      <c r="S124" s="3">
        <f t="shared" si="43"/>
        <v>0.38752837840000004</v>
      </c>
      <c r="T124" s="3">
        <f t="shared" si="43"/>
        <v>1.205590088E-2</v>
      </c>
      <c r="U124" s="3">
        <f t="shared" si="43"/>
        <v>4.1572072000000001E-4</v>
      </c>
      <c r="V124" s="3">
        <f t="shared" si="43"/>
        <v>0</v>
      </c>
      <c r="W124" s="3">
        <f t="shared" si="43"/>
        <v>0.50000000000000011</v>
      </c>
    </row>
    <row r="125" spans="14:23" x14ac:dyDescent="0.3">
      <c r="N125" t="s">
        <v>270</v>
      </c>
      <c r="O125" t="s">
        <v>124</v>
      </c>
      <c r="P125" t="s">
        <v>267</v>
      </c>
      <c r="R125" s="3">
        <f t="shared" ref="R125:W125" si="44">SUMPRODUCT(R24:R28,$Z24:$Z28)</f>
        <v>0.1</v>
      </c>
      <c r="S125" s="3">
        <f t="shared" si="44"/>
        <v>0.38752837840000004</v>
      </c>
      <c r="T125" s="3">
        <f t="shared" si="44"/>
        <v>1.205590088E-2</v>
      </c>
      <c r="U125" s="3">
        <f t="shared" si="44"/>
        <v>4.1572072000000001E-4</v>
      </c>
      <c r="V125" s="3">
        <f t="shared" si="44"/>
        <v>0</v>
      </c>
      <c r="W125" s="3">
        <f t="shared" si="44"/>
        <v>0.50000000000000011</v>
      </c>
    </row>
    <row r="126" spans="14:23" x14ac:dyDescent="0.3">
      <c r="N126" t="s">
        <v>271</v>
      </c>
      <c r="O126" t="s">
        <v>125</v>
      </c>
      <c r="P126" t="s">
        <v>267</v>
      </c>
      <c r="R126" s="3">
        <f t="shared" ref="R126:W126" si="45">SUMPRODUCT(R29:R33,$Z29:$Z33)</f>
        <v>7.4999999999999997E-2</v>
      </c>
      <c r="S126" s="3">
        <f t="shared" si="45"/>
        <v>0.41049884689999999</v>
      </c>
      <c r="T126" s="3">
        <f t="shared" si="45"/>
        <v>1.401778133E-2</v>
      </c>
      <c r="U126" s="3">
        <f t="shared" si="45"/>
        <v>4.8337177000000003E-4</v>
      </c>
      <c r="V126" s="3">
        <f t="shared" si="45"/>
        <v>0</v>
      </c>
      <c r="W126" s="3">
        <f t="shared" si="45"/>
        <v>0.5</v>
      </c>
    </row>
    <row r="127" spans="14:23" x14ac:dyDescent="0.3">
      <c r="N127" t="s">
        <v>272</v>
      </c>
      <c r="O127" t="s">
        <v>126</v>
      </c>
      <c r="P127" t="s">
        <v>267</v>
      </c>
      <c r="R127" s="3">
        <f t="shared" ref="R127:W127" si="46">SUMPRODUCT(R34:R37,$Z34:$Z37)</f>
        <v>0.1</v>
      </c>
      <c r="S127" s="3">
        <f t="shared" si="46"/>
        <v>0.7155764107</v>
      </c>
      <c r="T127" s="3">
        <f t="shared" si="46"/>
        <v>6.3114500900000002E-3</v>
      </c>
      <c r="U127" s="3">
        <f t="shared" si="46"/>
        <v>2.1763621000000003E-4</v>
      </c>
      <c r="V127" s="3">
        <f t="shared" si="46"/>
        <v>0.17789450300000001</v>
      </c>
      <c r="W127" s="3">
        <f t="shared" si="46"/>
        <v>1</v>
      </c>
    </row>
    <row r="128" spans="14:23" x14ac:dyDescent="0.3">
      <c r="N128" t="s">
        <v>273</v>
      </c>
      <c r="O128" t="s">
        <v>127</v>
      </c>
      <c r="P128" t="s">
        <v>267</v>
      </c>
      <c r="R128" s="3">
        <f t="shared" ref="R128:W128" si="47">SUMPRODUCT(R38:R43,$Z38:$Z43)</f>
        <v>0.09</v>
      </c>
      <c r="S128" s="3">
        <f t="shared" si="47"/>
        <v>0.81246441560000005</v>
      </c>
      <c r="T128" s="3">
        <f t="shared" si="47"/>
        <v>6.3973573699999987E-3</v>
      </c>
      <c r="U128" s="3">
        <f t="shared" si="47"/>
        <v>2.2059853000000001E-4</v>
      </c>
      <c r="V128" s="3">
        <f t="shared" si="47"/>
        <v>9.0917628E-2</v>
      </c>
      <c r="W128" s="3">
        <f t="shared" si="47"/>
        <v>0.99999999949999996</v>
      </c>
    </row>
    <row r="129" spans="14:23" x14ac:dyDescent="0.3">
      <c r="N129" t="s">
        <v>274</v>
      </c>
      <c r="O129" t="s">
        <v>128</v>
      </c>
      <c r="P129" t="s">
        <v>267</v>
      </c>
      <c r="R129" s="19">
        <f t="shared" ref="R129:W129" si="48">SUMPRODUCT(R44:R48,$Z44:$Z48)</f>
        <v>0.1</v>
      </c>
      <c r="S129" s="19">
        <f t="shared" si="48"/>
        <v>0.27376418940000002</v>
      </c>
      <c r="T129" s="19">
        <f t="shared" si="48"/>
        <v>1.205590088E-2</v>
      </c>
      <c r="U129" s="19">
        <f t="shared" si="48"/>
        <v>4.1572072000000001E-4</v>
      </c>
      <c r="V129" s="19">
        <f t="shared" si="48"/>
        <v>0.113764189</v>
      </c>
      <c r="W129" s="19">
        <f t="shared" si="48"/>
        <v>0.5</v>
      </c>
    </row>
    <row r="130" spans="14:23" x14ac:dyDescent="0.3">
      <c r="N130" t="s">
        <v>275</v>
      </c>
      <c r="O130" t="s">
        <v>129</v>
      </c>
      <c r="P130" t="s">
        <v>267</v>
      </c>
      <c r="R130" s="19">
        <f t="shared" ref="R130:W130" si="49">SUMPRODUCT(R49:R53,$Z49:$Z53)</f>
        <v>0.05</v>
      </c>
      <c r="S130" s="19">
        <f t="shared" si="49"/>
        <v>0.35295935300000003</v>
      </c>
      <c r="T130" s="19">
        <f t="shared" si="49"/>
        <v>1.0208938149999999E-2</v>
      </c>
      <c r="U130" s="19">
        <f t="shared" si="49"/>
        <v>3.5203235000000002E-4</v>
      </c>
      <c r="V130" s="19">
        <f t="shared" si="49"/>
        <v>8.6479676500000005E-2</v>
      </c>
      <c r="W130" s="19">
        <f t="shared" si="49"/>
        <v>0.5</v>
      </c>
    </row>
    <row r="131" spans="14:23" x14ac:dyDescent="0.3">
      <c r="N131" t="s">
        <v>276</v>
      </c>
      <c r="O131" t="s">
        <v>130</v>
      </c>
      <c r="P131" t="s">
        <v>267</v>
      </c>
      <c r="R131" s="19">
        <f t="shared" ref="R131:W131" si="50">SUMPRODUCT(R54:R59,$Z54:$Z59)</f>
        <v>0.1</v>
      </c>
      <c r="S131" s="19">
        <f t="shared" si="50"/>
        <v>0.80452366220000004</v>
      </c>
      <c r="T131" s="19">
        <f t="shared" si="50"/>
        <v>6.3114500900000002E-3</v>
      </c>
      <c r="U131" s="19">
        <f t="shared" si="50"/>
        <v>2.1763621000000003E-4</v>
      </c>
      <c r="V131" s="19">
        <f t="shared" si="50"/>
        <v>8.8947251500000005E-2</v>
      </c>
      <c r="W131" s="19">
        <f t="shared" si="50"/>
        <v>1</v>
      </c>
    </row>
    <row r="132" spans="14:23" x14ac:dyDescent="0.3">
      <c r="N132" t="s">
        <v>277</v>
      </c>
      <c r="O132" t="s">
        <v>131</v>
      </c>
      <c r="P132" t="s">
        <v>267</v>
      </c>
      <c r="R132" s="19">
        <f t="shared" ref="R132:W132" si="51">SUMPRODUCT(R60:R65,$Z60:$Z65)</f>
        <v>0.1</v>
      </c>
      <c r="S132" s="19">
        <f t="shared" si="51"/>
        <v>0.78228684920000002</v>
      </c>
      <c r="T132" s="19">
        <f t="shared" si="51"/>
        <v>6.3114500900000002E-3</v>
      </c>
      <c r="U132" s="19">
        <f t="shared" si="51"/>
        <v>2.1763621000000003E-4</v>
      </c>
      <c r="V132" s="19">
        <f t="shared" si="51"/>
        <v>0.111184064</v>
      </c>
      <c r="W132" s="19">
        <f t="shared" si="51"/>
        <v>0.99999999949999996</v>
      </c>
    </row>
    <row r="133" spans="14:23" x14ac:dyDescent="0.3">
      <c r="N133" t="s">
        <v>278</v>
      </c>
      <c r="O133" t="s">
        <v>132</v>
      </c>
      <c r="P133" t="s">
        <v>267</v>
      </c>
      <c r="R133" s="19">
        <f t="shared" ref="R133:W133" si="52">SUMPRODUCT(R66:R71,$Z66:$Z71)</f>
        <v>0.1</v>
      </c>
      <c r="S133" s="19">
        <f t="shared" si="52"/>
        <v>0.78228684920000002</v>
      </c>
      <c r="T133" s="19">
        <f t="shared" si="52"/>
        <v>6.3114500900000002E-3</v>
      </c>
      <c r="U133" s="19">
        <f t="shared" si="52"/>
        <v>2.1763621000000003E-4</v>
      </c>
      <c r="V133" s="19">
        <f t="shared" si="52"/>
        <v>0.111184064</v>
      </c>
      <c r="W133" s="19">
        <f t="shared" si="52"/>
        <v>0.99999999949999996</v>
      </c>
    </row>
    <row r="134" spans="14:23" x14ac:dyDescent="0.3">
      <c r="N134" t="s">
        <v>279</v>
      </c>
      <c r="O134" t="s">
        <v>133</v>
      </c>
      <c r="P134" t="s">
        <v>267</v>
      </c>
      <c r="R134" s="19">
        <f t="shared" ref="R134:W134" si="53">SUMPRODUCT(R72:R77,$Z72:$Z77)</f>
        <v>0.1</v>
      </c>
      <c r="S134" s="19">
        <f t="shared" si="53"/>
        <v>0.77435712470000007</v>
      </c>
      <c r="T134" s="19">
        <f t="shared" si="53"/>
        <v>1.4487523039999999E-2</v>
      </c>
      <c r="U134" s="19">
        <f t="shared" si="53"/>
        <v>4.9956976000000005E-4</v>
      </c>
      <c r="V134" s="19">
        <f t="shared" si="53"/>
        <v>0.11065578249999999</v>
      </c>
      <c r="W134" s="19">
        <f t="shared" si="53"/>
        <v>1</v>
      </c>
    </row>
    <row r="135" spans="14:23" x14ac:dyDescent="0.3">
      <c r="N135" t="s">
        <v>280</v>
      </c>
      <c r="O135" t="s">
        <v>134</v>
      </c>
      <c r="P135" t="s">
        <v>267</v>
      </c>
      <c r="R135" s="19">
        <f t="shared" ref="R135:W135" si="54">SUMPRODUCT(R78:R83,$Z78:$Z83)</f>
        <v>0.1</v>
      </c>
      <c r="S135" s="19">
        <f t="shared" si="54"/>
        <v>0.82653617690000003</v>
      </c>
      <c r="T135" s="19">
        <f t="shared" si="54"/>
        <v>6.6005455799999996E-3</v>
      </c>
      <c r="U135" s="19">
        <f t="shared" si="54"/>
        <v>2.2760502E-4</v>
      </c>
      <c r="V135" s="19">
        <f t="shared" si="54"/>
        <v>6.6635672500000007E-2</v>
      </c>
      <c r="W135" s="19">
        <f t="shared" si="54"/>
        <v>1</v>
      </c>
    </row>
    <row r="136" spans="14:23" x14ac:dyDescent="0.3">
      <c r="N136" t="s">
        <v>281</v>
      </c>
      <c r="O136" t="s">
        <v>135</v>
      </c>
      <c r="P136" t="s">
        <v>267</v>
      </c>
      <c r="R136" s="19">
        <f t="shared" ref="R136:W136" si="55">SUMPRODUCT(R84:R89,$Z84:$Z89)</f>
        <v>0.1</v>
      </c>
      <c r="S136" s="19">
        <f t="shared" si="55"/>
        <v>0.66986899750000006</v>
      </c>
      <c r="T136" s="19">
        <f t="shared" si="55"/>
        <v>1.3467417299999999E-2</v>
      </c>
      <c r="U136" s="19">
        <f t="shared" si="55"/>
        <v>4.6439370000000003E-4</v>
      </c>
      <c r="V136" s="19">
        <f t="shared" si="55"/>
        <v>0.21619919100000001</v>
      </c>
      <c r="W136" s="19">
        <f t="shared" si="55"/>
        <v>0.99999999949999996</v>
      </c>
    </row>
    <row r="137" spans="14:23" x14ac:dyDescent="0.3">
      <c r="N137" t="s">
        <v>282</v>
      </c>
      <c r="O137" t="s">
        <v>136</v>
      </c>
      <c r="P137" t="s">
        <v>267</v>
      </c>
      <c r="R137" s="19">
        <f t="shared" ref="R137:W137" si="56">SUMPRODUCT(R90:R95,$Z90:$Z95)</f>
        <v>0.1</v>
      </c>
      <c r="S137" s="19">
        <f t="shared" si="56"/>
        <v>0.77796859350000003</v>
      </c>
      <c r="T137" s="19">
        <f t="shared" si="56"/>
        <v>1.3467417299999999E-2</v>
      </c>
      <c r="U137" s="19">
        <f t="shared" si="56"/>
        <v>4.6439370000000003E-4</v>
      </c>
      <c r="V137" s="19">
        <f t="shared" si="56"/>
        <v>0.10809959550000001</v>
      </c>
      <c r="W137" s="19">
        <f t="shared" si="56"/>
        <v>1</v>
      </c>
    </row>
  </sheetData>
  <pageMargins left="0.7" right="0.7" top="0.78740157499999996" bottom="0.78740157499999996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137"/>
  <sheetViews>
    <sheetView topLeftCell="N1" workbookViewId="0">
      <pane xSplit="3" ySplit="1" topLeftCell="Q50" activePane="bottomRight" state="frozen"/>
      <selection activeCell="N1" sqref="N1"/>
      <selection pane="topRight" activeCell="Q1" sqref="Q1"/>
      <selection pane="bottomLeft" activeCell="N2" sqref="N2"/>
      <selection pane="bottomRight" activeCell="V69" sqref="V69"/>
    </sheetView>
  </sheetViews>
  <sheetFormatPr baseColWidth="10" defaultRowHeight="14.4" outlineLevelCol="1" x14ac:dyDescent="0.3"/>
  <cols>
    <col min="1" max="13" width="11.5546875" hidden="1" customWidth="1" outlineLevel="1"/>
    <col min="14" max="14" width="12.21875" bestFit="1" customWidth="1" collapsed="1"/>
    <col min="15" max="15" width="20" bestFit="1" customWidth="1"/>
    <col min="16" max="16" width="11.33203125" bestFit="1" customWidth="1"/>
    <col min="17" max="17" width="8.44140625" bestFit="1" customWidth="1"/>
    <col min="18" max="19" width="12.33203125" style="3" customWidth="1"/>
    <col min="20" max="20" width="12.88671875" style="3" customWidth="1"/>
    <col min="21" max="21" width="12.33203125" style="3" customWidth="1"/>
    <col min="22" max="22" width="8.88671875" style="3" customWidth="1"/>
    <col min="23" max="23" width="8.5546875" style="3" bestFit="1" customWidth="1"/>
  </cols>
  <sheetData>
    <row r="1" spans="1:26" ht="43.2" x14ac:dyDescent="0.3">
      <c r="A1" t="s">
        <v>137</v>
      </c>
      <c r="B1" t="s">
        <v>138</v>
      </c>
      <c r="C1" t="s">
        <v>139</v>
      </c>
      <c r="D1" t="s">
        <v>140</v>
      </c>
      <c r="E1" t="s">
        <v>141</v>
      </c>
      <c r="F1" t="s">
        <v>142</v>
      </c>
      <c r="G1" t="s">
        <v>143</v>
      </c>
      <c r="H1" t="s">
        <v>144</v>
      </c>
      <c r="I1" t="s">
        <v>145</v>
      </c>
      <c r="J1" t="s">
        <v>146</v>
      </c>
      <c r="K1" t="s">
        <v>147</v>
      </c>
      <c r="L1" t="s">
        <v>148</v>
      </c>
      <c r="N1" s="7" t="s">
        <v>196</v>
      </c>
      <c r="O1" s="7" t="s">
        <v>114</v>
      </c>
      <c r="P1" s="7" t="s">
        <v>219</v>
      </c>
      <c r="Q1" s="7" t="s">
        <v>189</v>
      </c>
      <c r="R1" s="20" t="s">
        <v>159</v>
      </c>
      <c r="S1" s="20" t="s">
        <v>154</v>
      </c>
      <c r="T1" s="20" t="s">
        <v>226</v>
      </c>
      <c r="U1" s="20" t="s">
        <v>227</v>
      </c>
      <c r="V1" s="12" t="s">
        <v>114</v>
      </c>
      <c r="W1" s="12" t="s">
        <v>158</v>
      </c>
      <c r="Y1" s="20" t="s">
        <v>263</v>
      </c>
      <c r="Z1" s="20" t="s">
        <v>264</v>
      </c>
    </row>
    <row r="2" spans="1:26" x14ac:dyDescent="0.3">
      <c r="A2" t="s">
        <v>20</v>
      </c>
      <c r="B2">
        <v>0.1</v>
      </c>
      <c r="C2">
        <v>0.58913168599238996</v>
      </c>
      <c r="D2">
        <v>0.30550415408510001</v>
      </c>
      <c r="E2">
        <v>5.3641599225086002E-3</v>
      </c>
      <c r="F2">
        <v>0.10000000000659</v>
      </c>
      <c r="G2">
        <v>0.58913168599237997</v>
      </c>
      <c r="H2">
        <v>0.29725455883705998</v>
      </c>
      <c r="I2" s="3">
        <v>9.7026588533398008E-7</v>
      </c>
      <c r="J2">
        <v>0</v>
      </c>
      <c r="K2">
        <v>5.3641599225086002E-3</v>
      </c>
      <c r="L2">
        <v>8.2486249755810998E-3</v>
      </c>
      <c r="N2" s="11" t="s">
        <v>20</v>
      </c>
      <c r="O2" s="11" t="s">
        <v>115</v>
      </c>
      <c r="P2" s="11" t="s">
        <v>160</v>
      </c>
      <c r="Q2" s="11"/>
      <c r="R2" s="13">
        <f>B2</f>
        <v>0.1</v>
      </c>
      <c r="S2" s="13">
        <f t="shared" ref="S2:S33" si="0">C2+E2*AgriSoil</f>
        <v>0.59127734996139336</v>
      </c>
      <c r="T2" s="13">
        <f t="shared" ref="T2:T33" si="1">E2*NatSoil</f>
        <v>3.1112127550549881E-3</v>
      </c>
      <c r="U2" s="13">
        <f t="shared" ref="U2:U33" si="2">E2*Water</f>
        <v>1.0728319845017201E-4</v>
      </c>
      <c r="V2" s="13">
        <f>D2</f>
        <v>0.30550415408510001</v>
      </c>
      <c r="W2" s="13">
        <f>SUM(R2:V2)</f>
        <v>0.99999999999999856</v>
      </c>
      <c r="Y2" s="5">
        <f>IF(ISNUMBER(MATCH(LEFT($P2,3),Params!$C$12:$C$14,0)),INDEX(Params!$D$12:$D$14,MATCH(LEFT($P2,3),Params!$C$12:$C$14,0),1),0)</f>
        <v>0.28635926529078265</v>
      </c>
      <c r="Z2" s="5">
        <f>IF(LEFT($P2,3)="Hrb",0.5,0)</f>
        <v>0.5</v>
      </c>
    </row>
    <row r="3" spans="1:26" x14ac:dyDescent="0.3">
      <c r="A3" t="s">
        <v>21</v>
      </c>
      <c r="B3">
        <v>0.1</v>
      </c>
      <c r="C3">
        <v>0.41020451797689</v>
      </c>
      <c r="D3">
        <v>0.48443132210060003</v>
      </c>
      <c r="E3">
        <v>5.3641599225086002E-3</v>
      </c>
      <c r="F3">
        <v>0.1</v>
      </c>
      <c r="G3">
        <v>0.41020451797688001</v>
      </c>
      <c r="H3">
        <v>0.19596679411883</v>
      </c>
      <c r="I3">
        <v>0.24259607505962999</v>
      </c>
      <c r="J3">
        <v>0</v>
      </c>
      <c r="K3">
        <v>5.3641599225086002E-3</v>
      </c>
      <c r="L3">
        <v>4.5868452922149E-2</v>
      </c>
      <c r="N3" t="s">
        <v>21</v>
      </c>
      <c r="O3" t="s">
        <v>115</v>
      </c>
      <c r="P3" t="s">
        <v>116</v>
      </c>
      <c r="Q3" t="s">
        <v>162</v>
      </c>
      <c r="R3" s="3">
        <f t="shared" ref="R3:R66" si="3">B3</f>
        <v>0.1</v>
      </c>
      <c r="S3" s="3">
        <f t="shared" si="0"/>
        <v>0.41235018194589346</v>
      </c>
      <c r="T3" s="3">
        <f t="shared" si="1"/>
        <v>3.1112127550549881E-3</v>
      </c>
      <c r="U3" s="3">
        <f t="shared" si="2"/>
        <v>1.0728319845017201E-4</v>
      </c>
      <c r="V3" s="3">
        <f t="shared" ref="V3:V66" si="4">D3</f>
        <v>0.48443132210060003</v>
      </c>
      <c r="W3" s="3">
        <f t="shared" ref="W3:W66" si="5">SUM(R3:V3)</f>
        <v>0.99999999999999867</v>
      </c>
      <c r="Y3" s="5">
        <f>IF(ISNUMBER(MATCH(LEFT($P3,3),Params!$C$12:$C$14,0)),INDEX(Params!$D$12:$D$14,MATCH(LEFT($P3,3),Params!$C$12:$C$14,0),1),0)</f>
        <v>0.18187729754306076</v>
      </c>
      <c r="Z3" s="5">
        <f t="shared" ref="Z3:Z66" si="6">IF(LEFT($P3,3)="Hrb",0.5,0)</f>
        <v>0</v>
      </c>
    </row>
    <row r="4" spans="1:26" x14ac:dyDescent="0.3">
      <c r="A4" t="s">
        <v>22</v>
      </c>
      <c r="B4">
        <v>0.1</v>
      </c>
      <c r="C4">
        <v>0.23127734996138999</v>
      </c>
      <c r="D4">
        <v>0.66335849011610004</v>
      </c>
      <c r="E4">
        <v>5.3641599225086002E-3</v>
      </c>
      <c r="F4">
        <v>0.10000000002506999</v>
      </c>
      <c r="G4">
        <v>0.23127734994334001</v>
      </c>
      <c r="H4">
        <v>0.16318761393778999</v>
      </c>
      <c r="I4">
        <v>0.46118714503567998</v>
      </c>
      <c r="J4">
        <v>0</v>
      </c>
      <c r="K4">
        <v>5.3641599225086002E-3</v>
      </c>
      <c r="L4">
        <v>3.8983731135612001E-2</v>
      </c>
      <c r="N4" t="s">
        <v>22</v>
      </c>
      <c r="O4" t="s">
        <v>115</v>
      </c>
      <c r="P4" t="s">
        <v>117</v>
      </c>
      <c r="R4" s="3">
        <f t="shared" si="3"/>
        <v>0.1</v>
      </c>
      <c r="S4" s="3">
        <f t="shared" si="0"/>
        <v>0.23342301393039344</v>
      </c>
      <c r="T4" s="3">
        <f t="shared" si="1"/>
        <v>3.1112127550549881E-3</v>
      </c>
      <c r="U4" s="3">
        <f t="shared" si="2"/>
        <v>1.0728319845017201E-4</v>
      </c>
      <c r="V4" s="3">
        <f t="shared" si="4"/>
        <v>0.66335849011610004</v>
      </c>
      <c r="W4" s="3">
        <f t="shared" si="5"/>
        <v>0.99999999999999867</v>
      </c>
      <c r="Y4" s="5">
        <f>IF(ISNUMBER(MATCH(LEFT($P4,3),Params!$C$12:$C$14,0)),INDEX(Params!$D$12:$D$14,MATCH(LEFT($P4,3),Params!$C$12:$C$14,0),1),0)</f>
        <v>0.24540417187537389</v>
      </c>
      <c r="Z4" s="5">
        <f t="shared" si="6"/>
        <v>0</v>
      </c>
    </row>
    <row r="5" spans="1:26" x14ac:dyDescent="0.3">
      <c r="A5" t="s">
        <v>23</v>
      </c>
      <c r="B5">
        <v>0.1</v>
      </c>
      <c r="C5">
        <v>0.32074093396914</v>
      </c>
      <c r="D5">
        <v>0.57389490610835003</v>
      </c>
      <c r="E5">
        <v>5.3641599225086002E-3</v>
      </c>
      <c r="F5">
        <v>0.10000000000006</v>
      </c>
      <c r="G5">
        <v>0.32074093396900999</v>
      </c>
      <c r="H5">
        <v>0</v>
      </c>
      <c r="I5">
        <v>0.57276536078131002</v>
      </c>
      <c r="J5">
        <v>0</v>
      </c>
      <c r="K5">
        <v>5.3641599225086002E-3</v>
      </c>
      <c r="L5">
        <v>1.1295453271087E-3</v>
      </c>
      <c r="N5" t="s">
        <v>23</v>
      </c>
      <c r="O5" t="s">
        <v>115</v>
      </c>
      <c r="P5" t="s">
        <v>118</v>
      </c>
      <c r="Q5" t="s">
        <v>163</v>
      </c>
      <c r="R5" s="3">
        <f t="shared" si="3"/>
        <v>0.1</v>
      </c>
      <c r="S5" s="3">
        <f t="shared" si="0"/>
        <v>0.32288659793814345</v>
      </c>
      <c r="T5" s="3">
        <f t="shared" si="1"/>
        <v>3.1112127550549881E-3</v>
      </c>
      <c r="U5" s="3">
        <f t="shared" si="2"/>
        <v>1.0728319845017201E-4</v>
      </c>
      <c r="V5" s="3">
        <f t="shared" si="4"/>
        <v>0.57389490610835003</v>
      </c>
      <c r="W5" s="3">
        <f t="shared" si="5"/>
        <v>0.99999999999999867</v>
      </c>
      <c r="Y5" s="5">
        <f>IF(ISNUMBER(MATCH(LEFT($P5,3),Params!$C$12:$C$14,0)),INDEX(Params!$D$12:$D$14,MATCH(LEFT($P5,3),Params!$C$12:$C$14,0),1),0)</f>
        <v>0</v>
      </c>
      <c r="Z5" s="5">
        <f t="shared" si="6"/>
        <v>0</v>
      </c>
    </row>
    <row r="6" spans="1:26" x14ac:dyDescent="0.3">
      <c r="A6" t="s">
        <v>24</v>
      </c>
      <c r="B6">
        <v>0.1</v>
      </c>
      <c r="C6">
        <v>0.49966810198464001</v>
      </c>
      <c r="D6">
        <v>0.39496773809285002</v>
      </c>
      <c r="E6">
        <v>5.3641599225086002E-3</v>
      </c>
      <c r="F6">
        <v>0.10000000000233999</v>
      </c>
      <c r="G6">
        <v>0.49966810198425998</v>
      </c>
      <c r="H6">
        <v>7.8821727478085996E-2</v>
      </c>
      <c r="I6">
        <v>0.31189850566265998</v>
      </c>
      <c r="J6">
        <v>0</v>
      </c>
      <c r="K6">
        <v>5.3641599225086002E-3</v>
      </c>
      <c r="L6">
        <v>4.2475049501457997E-3</v>
      </c>
      <c r="N6" t="s">
        <v>24</v>
      </c>
      <c r="O6" t="s">
        <v>115</v>
      </c>
      <c r="P6" t="s">
        <v>119</v>
      </c>
      <c r="R6" s="3">
        <f t="shared" si="3"/>
        <v>0.1</v>
      </c>
      <c r="S6" s="3">
        <f t="shared" si="0"/>
        <v>0.50181376595364346</v>
      </c>
      <c r="T6" s="3">
        <f t="shared" si="1"/>
        <v>3.1112127550549881E-3</v>
      </c>
      <c r="U6" s="3">
        <f t="shared" si="2"/>
        <v>1.0728319845017201E-4</v>
      </c>
      <c r="V6" s="3">
        <f t="shared" si="4"/>
        <v>0.39496773809285002</v>
      </c>
      <c r="W6" s="3">
        <f t="shared" si="5"/>
        <v>0.99999999999999867</v>
      </c>
      <c r="Y6" s="5">
        <f>IF(ISNUMBER(MATCH(LEFT($P6,3),Params!$C$12:$C$14,0)),INDEX(Params!$D$12:$D$14,MATCH(LEFT($P6,3),Params!$C$12:$C$14,0),1),0)</f>
        <v>0</v>
      </c>
      <c r="Z6" s="5">
        <f t="shared" si="6"/>
        <v>0</v>
      </c>
    </row>
    <row r="7" spans="1:26" x14ac:dyDescent="0.3">
      <c r="A7" t="s">
        <v>25</v>
      </c>
      <c r="B7">
        <v>0.1</v>
      </c>
      <c r="C7">
        <v>0.85752243801563999</v>
      </c>
      <c r="D7">
        <v>3.7113402061856003E-2</v>
      </c>
      <c r="E7">
        <v>5.3641599225086002E-3</v>
      </c>
      <c r="F7">
        <v>0.10000000000008</v>
      </c>
      <c r="G7">
        <v>0.85752243801516004</v>
      </c>
      <c r="H7">
        <v>3.2422871889761999E-2</v>
      </c>
      <c r="I7">
        <v>4.4785369889454002E-4</v>
      </c>
      <c r="J7">
        <v>0</v>
      </c>
      <c r="K7">
        <v>5.3641599225086002E-3</v>
      </c>
      <c r="L7" s="3">
        <v>4.2426764735918002E-3</v>
      </c>
      <c r="N7" t="s">
        <v>25</v>
      </c>
      <c r="O7" t="s">
        <v>115</v>
      </c>
      <c r="P7" t="s">
        <v>161</v>
      </c>
      <c r="Q7" t="s">
        <v>164</v>
      </c>
      <c r="R7" s="3">
        <f t="shared" si="3"/>
        <v>0.1</v>
      </c>
      <c r="S7" s="3">
        <f t="shared" si="0"/>
        <v>0.85966810198464338</v>
      </c>
      <c r="T7" s="3">
        <f t="shared" si="1"/>
        <v>3.1112127550549881E-3</v>
      </c>
      <c r="U7" s="3">
        <f t="shared" si="2"/>
        <v>1.0728319845017201E-4</v>
      </c>
      <c r="V7" s="3">
        <f t="shared" si="4"/>
        <v>3.7113402061856003E-2</v>
      </c>
      <c r="W7" s="3">
        <f t="shared" si="5"/>
        <v>1.0000000000000047</v>
      </c>
      <c r="Y7" s="5">
        <f>IF(ISNUMBER(MATCH(LEFT($P7,3),Params!$C$12:$C$14,0)),INDEX(Params!$D$12:$D$14,MATCH(LEFT($P7,3),Params!$C$12:$C$14,0),1),0)</f>
        <v>0.28635926529078265</v>
      </c>
      <c r="Z7" s="5">
        <f t="shared" si="6"/>
        <v>0.5</v>
      </c>
    </row>
    <row r="8" spans="1:26" x14ac:dyDescent="0.3">
      <c r="A8" t="s">
        <v>26</v>
      </c>
      <c r="B8">
        <v>0.1</v>
      </c>
      <c r="C8">
        <v>0.80451766525437995</v>
      </c>
      <c r="D8">
        <v>9.4415720411977003E-2</v>
      </c>
      <c r="E8">
        <v>1.0666143336394999E-3</v>
      </c>
      <c r="F8">
        <v>0.10000000001849001</v>
      </c>
      <c r="G8">
        <v>0.80451766523538004</v>
      </c>
      <c r="H8">
        <v>0</v>
      </c>
      <c r="I8">
        <v>9.4404559302459001E-2</v>
      </c>
      <c r="J8">
        <v>0</v>
      </c>
      <c r="K8">
        <v>1.0666143336394999E-3</v>
      </c>
      <c r="L8" s="3">
        <v>1.1161110035228E-5</v>
      </c>
      <c r="N8" s="11" t="s">
        <v>26</v>
      </c>
      <c r="O8" s="11" t="s">
        <v>120</v>
      </c>
      <c r="P8" s="11" t="s">
        <v>160</v>
      </c>
      <c r="Q8" s="11" t="s">
        <v>165</v>
      </c>
      <c r="R8" s="13">
        <f t="shared" si="3"/>
        <v>0.1</v>
      </c>
      <c r="S8" s="13">
        <f t="shared" si="0"/>
        <v>0.80494431098783581</v>
      </c>
      <c r="T8" s="13">
        <f t="shared" si="1"/>
        <v>6.1863631351090993E-4</v>
      </c>
      <c r="U8" s="13">
        <f t="shared" si="2"/>
        <v>2.133228667279E-5</v>
      </c>
      <c r="V8" s="13">
        <f t="shared" si="4"/>
        <v>9.4415720411977003E-2</v>
      </c>
      <c r="W8" s="13">
        <f t="shared" si="5"/>
        <v>0.99999999999999645</v>
      </c>
      <c r="Y8" s="5">
        <f>IF(ISNUMBER(MATCH(LEFT($P8,3),Params!$C$12:$C$14,0)),INDEX(Params!$D$12:$D$14,MATCH(LEFT($P8,3),Params!$C$12:$C$14,0),1),0)</f>
        <v>0.28635926529078265</v>
      </c>
      <c r="Z8" s="5">
        <f t="shared" si="6"/>
        <v>0.5</v>
      </c>
    </row>
    <row r="9" spans="1:26" x14ac:dyDescent="0.3">
      <c r="A9" t="s">
        <v>27</v>
      </c>
      <c r="B9">
        <v>0.1</v>
      </c>
      <c r="C9">
        <v>0.53483764955447999</v>
      </c>
      <c r="D9">
        <v>0.36409573611188001</v>
      </c>
      <c r="E9">
        <v>1.0666143336394999E-3</v>
      </c>
      <c r="F9">
        <v>0.1</v>
      </c>
      <c r="G9">
        <v>0.53483764954936996</v>
      </c>
      <c r="H9">
        <v>7.7946108402670005E-4</v>
      </c>
      <c r="I9">
        <v>0.36112795501909001</v>
      </c>
      <c r="J9">
        <v>0</v>
      </c>
      <c r="K9">
        <v>1.0666143336394999E-3</v>
      </c>
      <c r="L9">
        <v>2.1883200138763E-3</v>
      </c>
      <c r="N9" t="s">
        <v>27</v>
      </c>
      <c r="O9" t="s">
        <v>120</v>
      </c>
      <c r="P9" t="s">
        <v>116</v>
      </c>
      <c r="Q9" t="s">
        <v>166</v>
      </c>
      <c r="R9" s="3">
        <f t="shared" si="3"/>
        <v>0.1</v>
      </c>
      <c r="S9" s="3">
        <f t="shared" si="0"/>
        <v>0.53526429528793584</v>
      </c>
      <c r="T9" s="3">
        <f t="shared" si="1"/>
        <v>6.1863631351090993E-4</v>
      </c>
      <c r="U9" s="3">
        <f t="shared" si="2"/>
        <v>2.133228667279E-5</v>
      </c>
      <c r="V9" s="3">
        <f t="shared" si="4"/>
        <v>0.36409573611188001</v>
      </c>
      <c r="W9" s="3">
        <f t="shared" si="5"/>
        <v>0.99999999999999956</v>
      </c>
      <c r="Y9" s="5">
        <f>IF(ISNUMBER(MATCH(LEFT($P9,3),Params!$C$12:$C$14,0)),INDEX(Params!$D$12:$D$14,MATCH(LEFT($P9,3),Params!$C$12:$C$14,0),1),0)</f>
        <v>0.18187729754306076</v>
      </c>
      <c r="Z9" s="5">
        <f t="shared" si="6"/>
        <v>0</v>
      </c>
    </row>
    <row r="10" spans="1:26" x14ac:dyDescent="0.3">
      <c r="A10" t="s">
        <v>28</v>
      </c>
      <c r="B10">
        <v>0.1</v>
      </c>
      <c r="C10">
        <v>0.53483764955447999</v>
      </c>
      <c r="D10">
        <v>0.36409573611188001</v>
      </c>
      <c r="E10">
        <v>1.0666143336394999E-3</v>
      </c>
      <c r="F10">
        <v>0.1000000000011</v>
      </c>
      <c r="G10">
        <v>0.53483764955377999</v>
      </c>
      <c r="H10">
        <v>0.24184856853869999</v>
      </c>
      <c r="I10">
        <v>7.4665200072377994E-2</v>
      </c>
      <c r="J10">
        <v>0</v>
      </c>
      <c r="K10">
        <v>1.0666143336394999E-3</v>
      </c>
      <c r="L10">
        <v>4.7581967500397997E-2</v>
      </c>
      <c r="N10" t="s">
        <v>28</v>
      </c>
      <c r="O10" t="s">
        <v>120</v>
      </c>
      <c r="P10" t="s">
        <v>117</v>
      </c>
      <c r="Q10" t="s">
        <v>166</v>
      </c>
      <c r="R10" s="3">
        <f t="shared" si="3"/>
        <v>0.1</v>
      </c>
      <c r="S10" s="3">
        <f t="shared" si="0"/>
        <v>0.53526429528793584</v>
      </c>
      <c r="T10" s="3">
        <f t="shared" si="1"/>
        <v>6.1863631351090993E-4</v>
      </c>
      <c r="U10" s="3">
        <f t="shared" si="2"/>
        <v>2.133228667279E-5</v>
      </c>
      <c r="V10" s="3">
        <f t="shared" si="4"/>
        <v>0.36409573611188001</v>
      </c>
      <c r="W10" s="3">
        <f t="shared" si="5"/>
        <v>0.99999999999999956</v>
      </c>
      <c r="Y10" s="5">
        <f>IF(ISNUMBER(MATCH(LEFT($P10,3),Params!$C$12:$C$14,0)),INDEX(Params!$D$12:$D$14,MATCH(LEFT($P10,3),Params!$C$12:$C$14,0),1),0)</f>
        <v>0.24540417187537389</v>
      </c>
      <c r="Z10" s="5">
        <f t="shared" si="6"/>
        <v>0</v>
      </c>
    </row>
    <row r="11" spans="1:26" x14ac:dyDescent="0.3">
      <c r="A11" t="s">
        <v>29</v>
      </c>
      <c r="B11">
        <v>0.1</v>
      </c>
      <c r="C11">
        <v>0.80451766525437995</v>
      </c>
      <c r="D11">
        <v>9.4415720411977003E-2</v>
      </c>
      <c r="E11">
        <v>1.0666143336394999E-3</v>
      </c>
      <c r="F11">
        <v>0.10000000000195</v>
      </c>
      <c r="G11">
        <v>0.80451766525226998</v>
      </c>
      <c r="H11">
        <v>0</v>
      </c>
      <c r="I11">
        <v>9.4399844383948994E-2</v>
      </c>
      <c r="J11">
        <v>0</v>
      </c>
      <c r="K11">
        <v>1.0666143336394999E-3</v>
      </c>
      <c r="L11" s="3">
        <v>1.5876028198854999E-5</v>
      </c>
      <c r="N11" t="s">
        <v>29</v>
      </c>
      <c r="O11" t="s">
        <v>120</v>
      </c>
      <c r="P11" t="s">
        <v>118</v>
      </c>
      <c r="Q11" t="s">
        <v>165</v>
      </c>
      <c r="R11" s="3">
        <f t="shared" si="3"/>
        <v>0.1</v>
      </c>
      <c r="S11" s="3">
        <f t="shared" si="0"/>
        <v>0.80494431098783581</v>
      </c>
      <c r="T11" s="3">
        <f t="shared" si="1"/>
        <v>6.1863631351090993E-4</v>
      </c>
      <c r="U11" s="3">
        <f t="shared" si="2"/>
        <v>2.133228667279E-5</v>
      </c>
      <c r="V11" s="3">
        <f t="shared" si="4"/>
        <v>9.4415720411977003E-2</v>
      </c>
      <c r="W11" s="3">
        <f t="shared" si="5"/>
        <v>0.99999999999999645</v>
      </c>
      <c r="Y11" s="5">
        <f>IF(ISNUMBER(MATCH(LEFT($P11,3),Params!$C$12:$C$14,0)),INDEX(Params!$D$12:$D$14,MATCH(LEFT($P11,3),Params!$C$12:$C$14,0),1),0)</f>
        <v>0</v>
      </c>
      <c r="Z11" s="5">
        <f t="shared" si="6"/>
        <v>0</v>
      </c>
    </row>
    <row r="12" spans="1:26" x14ac:dyDescent="0.3">
      <c r="A12" t="s">
        <v>30</v>
      </c>
      <c r="B12">
        <v>0.1</v>
      </c>
      <c r="C12">
        <v>0.53483764955447999</v>
      </c>
      <c r="D12">
        <v>0.36409573611188001</v>
      </c>
      <c r="E12">
        <v>1.0666143336394999E-3</v>
      </c>
      <c r="F12">
        <v>0.1000000000001</v>
      </c>
      <c r="G12">
        <v>0.53483764955402002</v>
      </c>
      <c r="H12">
        <v>0</v>
      </c>
      <c r="I12">
        <v>0.36407057145313998</v>
      </c>
      <c r="J12">
        <v>0</v>
      </c>
      <c r="K12">
        <v>1.0666143336394999E-3</v>
      </c>
      <c r="L12" s="3">
        <v>2.5164659100317E-5</v>
      </c>
      <c r="N12" t="s">
        <v>30</v>
      </c>
      <c r="O12" t="s">
        <v>120</v>
      </c>
      <c r="P12" t="s">
        <v>119</v>
      </c>
      <c r="Q12" t="s">
        <v>166</v>
      </c>
      <c r="R12" s="3">
        <f t="shared" si="3"/>
        <v>0.1</v>
      </c>
      <c r="S12" s="3">
        <f t="shared" si="0"/>
        <v>0.53526429528793584</v>
      </c>
      <c r="T12" s="3">
        <f t="shared" si="1"/>
        <v>6.1863631351090993E-4</v>
      </c>
      <c r="U12" s="3">
        <f t="shared" si="2"/>
        <v>2.133228667279E-5</v>
      </c>
      <c r="V12" s="3">
        <f t="shared" si="4"/>
        <v>0.36409573611188001</v>
      </c>
      <c r="W12" s="3">
        <f t="shared" si="5"/>
        <v>0.99999999999999956</v>
      </c>
      <c r="Y12" s="5">
        <f>IF(ISNUMBER(MATCH(LEFT($P12,3),Params!$C$12:$C$14,0)),INDEX(Params!$D$12:$D$14,MATCH(LEFT($P12,3),Params!$C$12:$C$14,0),1),0)</f>
        <v>0</v>
      </c>
      <c r="Z12" s="5">
        <f t="shared" si="6"/>
        <v>0</v>
      </c>
    </row>
    <row r="13" spans="1:26" x14ac:dyDescent="0.3">
      <c r="A13" t="s">
        <v>31</v>
      </c>
      <c r="B13">
        <v>0.1</v>
      </c>
      <c r="C13">
        <v>0.89486810564399</v>
      </c>
      <c r="D13">
        <v>4.4992644689943002E-3</v>
      </c>
      <c r="E13">
        <v>6.3262988701161997E-4</v>
      </c>
      <c r="F13">
        <v>0.1</v>
      </c>
      <c r="G13">
        <v>0.89486810564396002</v>
      </c>
      <c r="H13">
        <v>1.6497788451021E-3</v>
      </c>
      <c r="I13">
        <v>2.1617328576425E-3</v>
      </c>
      <c r="J13">
        <v>0</v>
      </c>
      <c r="K13">
        <v>6.3262988701161997E-4</v>
      </c>
      <c r="L13" s="3">
        <v>6.8775276627900002E-4</v>
      </c>
      <c r="N13" t="s">
        <v>31</v>
      </c>
      <c r="O13" t="s">
        <v>120</v>
      </c>
      <c r="P13" t="s">
        <v>161</v>
      </c>
      <c r="R13" s="3">
        <f t="shared" si="3"/>
        <v>0.1</v>
      </c>
      <c r="S13" s="3">
        <f t="shared" si="0"/>
        <v>0.89512115759879463</v>
      </c>
      <c r="T13" s="3">
        <f t="shared" si="1"/>
        <v>3.6692533446673956E-4</v>
      </c>
      <c r="U13" s="3">
        <f t="shared" si="2"/>
        <v>1.2652597740232399E-5</v>
      </c>
      <c r="V13" s="3">
        <f t="shared" si="4"/>
        <v>4.4992644689943002E-3</v>
      </c>
      <c r="W13" s="3">
        <f t="shared" si="5"/>
        <v>0.99999999999999578</v>
      </c>
      <c r="Y13" s="5">
        <f>IF(ISNUMBER(MATCH(LEFT($P13,3),Params!$C$12:$C$14,0)),INDEX(Params!$D$12:$D$14,MATCH(LEFT($P13,3),Params!$C$12:$C$14,0),1),0)</f>
        <v>0.28635926529078265</v>
      </c>
      <c r="Z13" s="5">
        <f t="shared" si="6"/>
        <v>0.5</v>
      </c>
    </row>
    <row r="14" spans="1:26" x14ac:dyDescent="0.3">
      <c r="A14" t="s">
        <v>32</v>
      </c>
      <c r="B14">
        <v>0.2</v>
      </c>
      <c r="C14">
        <v>0.75095662686192</v>
      </c>
      <c r="D14">
        <v>3.7113402061856003E-2</v>
      </c>
      <c r="E14">
        <v>1.1929971076226E-2</v>
      </c>
      <c r="F14">
        <v>0.20000000085337999</v>
      </c>
      <c r="G14">
        <v>0.75095662600934998</v>
      </c>
      <c r="H14">
        <v>0</v>
      </c>
      <c r="I14">
        <v>3.7109749844021003E-2</v>
      </c>
      <c r="J14">
        <v>0</v>
      </c>
      <c r="K14">
        <v>1.1929971076226E-2</v>
      </c>
      <c r="L14" s="3">
        <v>3.6522170172413999E-6</v>
      </c>
      <c r="N14" s="11" t="s">
        <v>32</v>
      </c>
      <c r="O14" s="11" t="s">
        <v>121</v>
      </c>
      <c r="P14" s="11" t="s">
        <v>160</v>
      </c>
      <c r="Q14" s="11" t="s">
        <v>167</v>
      </c>
      <c r="R14" s="13">
        <f t="shared" si="3"/>
        <v>0.2</v>
      </c>
      <c r="S14" s="13">
        <f t="shared" si="0"/>
        <v>0.75572861529241042</v>
      </c>
      <c r="T14" s="13">
        <f t="shared" si="1"/>
        <v>6.9193832242110797E-3</v>
      </c>
      <c r="U14" s="13">
        <f t="shared" si="2"/>
        <v>2.3859942152452002E-4</v>
      </c>
      <c r="V14" s="13">
        <f t="shared" si="4"/>
        <v>3.7113402061856003E-2</v>
      </c>
      <c r="W14" s="13">
        <f t="shared" si="5"/>
        <v>1.000000000000002</v>
      </c>
      <c r="Y14" s="5">
        <f>IF(ISNUMBER(MATCH(LEFT($P14,3),Params!$C$12:$C$14,0)),INDEX(Params!$D$12:$D$14,MATCH(LEFT($P14,3),Params!$C$12:$C$14,0),1),0)</f>
        <v>0.28635926529078265</v>
      </c>
      <c r="Z14" s="5">
        <f t="shared" si="6"/>
        <v>0.5</v>
      </c>
    </row>
    <row r="15" spans="1:26" x14ac:dyDescent="0.3">
      <c r="A15" t="s">
        <v>33</v>
      </c>
      <c r="B15">
        <v>0.08</v>
      </c>
      <c r="C15">
        <v>0.23781940488021</v>
      </c>
      <c r="D15">
        <v>0.67862328492668</v>
      </c>
      <c r="E15">
        <v>3.5573101931086E-3</v>
      </c>
      <c r="F15">
        <v>8.0000000000708005E-2</v>
      </c>
      <c r="G15">
        <v>0.23781940487851</v>
      </c>
      <c r="H15">
        <v>0</v>
      </c>
      <c r="I15">
        <v>0.67861800619962998</v>
      </c>
      <c r="J15">
        <v>0</v>
      </c>
      <c r="K15">
        <v>3.5573101931086E-3</v>
      </c>
      <c r="L15" s="3">
        <v>5.2787280410629002E-6</v>
      </c>
      <c r="N15" t="s">
        <v>33</v>
      </c>
      <c r="O15" t="s">
        <v>121</v>
      </c>
      <c r="P15" t="s">
        <v>116</v>
      </c>
      <c r="Q15" t="s">
        <v>168</v>
      </c>
      <c r="R15" s="3">
        <f t="shared" si="3"/>
        <v>0.08</v>
      </c>
      <c r="S15" s="3">
        <f t="shared" si="0"/>
        <v>0.23924232895745345</v>
      </c>
      <c r="T15" s="3">
        <f t="shared" si="1"/>
        <v>2.063239912002988E-3</v>
      </c>
      <c r="U15" s="3">
        <f t="shared" si="2"/>
        <v>7.1146203862172003E-5</v>
      </c>
      <c r="V15" s="3">
        <f t="shared" si="4"/>
        <v>0.67862328492668</v>
      </c>
      <c r="W15" s="3">
        <f t="shared" si="5"/>
        <v>0.99999999999999867</v>
      </c>
      <c r="Y15" s="5">
        <f>IF(ISNUMBER(MATCH(LEFT($P15,3),Params!$C$12:$C$14,0)),INDEX(Params!$D$12:$D$14,MATCH(LEFT($P15,3),Params!$C$12:$C$14,0),1),0)</f>
        <v>0.18187729754306076</v>
      </c>
      <c r="Z15" s="5">
        <f t="shared" si="6"/>
        <v>0</v>
      </c>
    </row>
    <row r="16" spans="1:26" x14ac:dyDescent="0.3">
      <c r="A16" t="s">
        <v>34</v>
      </c>
      <c r="B16">
        <v>0.08</v>
      </c>
      <c r="C16">
        <v>0.23781940488021</v>
      </c>
      <c r="D16">
        <v>0.67862328492668</v>
      </c>
      <c r="E16">
        <v>3.5573101931086E-3</v>
      </c>
      <c r="F16">
        <v>8.0000000004797997E-2</v>
      </c>
      <c r="G16">
        <v>0.23781940487995001</v>
      </c>
      <c r="H16">
        <v>0</v>
      </c>
      <c r="I16">
        <v>0.67790141900562995</v>
      </c>
      <c r="J16">
        <v>0</v>
      </c>
      <c r="K16">
        <v>3.5573101931086E-3</v>
      </c>
      <c r="L16">
        <v>7.2186591651038996E-4</v>
      </c>
      <c r="N16" t="s">
        <v>34</v>
      </c>
      <c r="O16" t="s">
        <v>121</v>
      </c>
      <c r="P16" t="s">
        <v>122</v>
      </c>
      <c r="Q16" t="s">
        <v>168</v>
      </c>
      <c r="R16" s="3">
        <f t="shared" si="3"/>
        <v>0.08</v>
      </c>
      <c r="S16" s="3">
        <f t="shared" si="0"/>
        <v>0.23924232895745345</v>
      </c>
      <c r="T16" s="3">
        <f t="shared" si="1"/>
        <v>2.063239912002988E-3</v>
      </c>
      <c r="U16" s="3">
        <f t="shared" si="2"/>
        <v>7.1146203862172003E-5</v>
      </c>
      <c r="V16" s="3">
        <f t="shared" si="4"/>
        <v>0.67862328492668</v>
      </c>
      <c r="W16" s="3">
        <f t="shared" si="5"/>
        <v>0.99999999999999867</v>
      </c>
      <c r="Y16" s="5">
        <f>IF(ISNUMBER(MATCH(LEFT($P16,3),Params!$C$12:$C$14,0)),INDEX(Params!$D$12:$D$14,MATCH(LEFT($P16,3),Params!$C$12:$C$14,0),1),0)</f>
        <v>0.24540417187537389</v>
      </c>
      <c r="Z16" s="5">
        <f t="shared" si="6"/>
        <v>0</v>
      </c>
    </row>
    <row r="17" spans="1:26" x14ac:dyDescent="0.3">
      <c r="A17" t="s">
        <v>35</v>
      </c>
      <c r="B17">
        <v>0.08</v>
      </c>
      <c r="C17">
        <v>0.42110794284158998</v>
      </c>
      <c r="D17">
        <v>0.4953347469653</v>
      </c>
      <c r="E17">
        <v>3.5573101931086E-3</v>
      </c>
      <c r="F17">
        <v>8.0000000002261998E-2</v>
      </c>
      <c r="G17">
        <v>0.42110794283954001</v>
      </c>
      <c r="H17">
        <v>0</v>
      </c>
      <c r="I17">
        <v>0.49515795745586999</v>
      </c>
      <c r="J17">
        <v>0</v>
      </c>
      <c r="K17">
        <v>3.5573101931086E-3</v>
      </c>
      <c r="L17">
        <v>1.7678950921749001E-4</v>
      </c>
      <c r="N17" t="s">
        <v>35</v>
      </c>
      <c r="O17" t="s">
        <v>121</v>
      </c>
      <c r="P17" t="s">
        <v>119</v>
      </c>
      <c r="Q17" t="s">
        <v>169</v>
      </c>
      <c r="R17" s="3">
        <f t="shared" si="3"/>
        <v>0.08</v>
      </c>
      <c r="S17" s="3">
        <f t="shared" si="0"/>
        <v>0.4225308669188334</v>
      </c>
      <c r="T17" s="3">
        <f t="shared" si="1"/>
        <v>2.063239912002988E-3</v>
      </c>
      <c r="U17" s="3">
        <f t="shared" si="2"/>
        <v>7.1146203862172003E-5</v>
      </c>
      <c r="V17" s="3">
        <f t="shared" si="4"/>
        <v>0.4953347469653</v>
      </c>
      <c r="W17" s="3">
        <f t="shared" si="5"/>
        <v>0.99999999999999856</v>
      </c>
      <c r="Y17" s="5">
        <f>IF(ISNUMBER(MATCH(LEFT($P17,3),Params!$C$12:$C$14,0)),INDEX(Params!$D$12:$D$14,MATCH(LEFT($P17,3),Params!$C$12:$C$14,0),1),0)</f>
        <v>0</v>
      </c>
      <c r="Z17" s="5">
        <f t="shared" si="6"/>
        <v>0</v>
      </c>
    </row>
    <row r="18" spans="1:26" x14ac:dyDescent="0.3">
      <c r="A18" t="s">
        <v>36</v>
      </c>
      <c r="B18">
        <v>0.2</v>
      </c>
      <c r="C18">
        <v>0.35692161240003001</v>
      </c>
      <c r="D18">
        <v>0.43114841652373997</v>
      </c>
      <c r="E18">
        <v>1.1929971076226E-2</v>
      </c>
      <c r="F18">
        <v>0.20000000000090001</v>
      </c>
      <c r="G18">
        <v>0.35692161239908998</v>
      </c>
      <c r="H18">
        <v>0</v>
      </c>
      <c r="I18">
        <v>0.43112327613146001</v>
      </c>
      <c r="J18">
        <v>0</v>
      </c>
      <c r="K18">
        <v>1.1929971076226E-2</v>
      </c>
      <c r="L18" s="3">
        <v>2.5140392311507001E-5</v>
      </c>
      <c r="N18" t="s">
        <v>36</v>
      </c>
      <c r="O18" t="s">
        <v>121</v>
      </c>
      <c r="P18" t="s">
        <v>118</v>
      </c>
      <c r="Q18" t="s">
        <v>170</v>
      </c>
      <c r="R18" s="3">
        <f t="shared" si="3"/>
        <v>0.2</v>
      </c>
      <c r="S18" s="3">
        <f t="shared" si="0"/>
        <v>0.36169360083052043</v>
      </c>
      <c r="T18" s="3">
        <f t="shared" si="1"/>
        <v>6.9193832242110797E-3</v>
      </c>
      <c r="U18" s="3">
        <f t="shared" si="2"/>
        <v>2.3859942152452002E-4</v>
      </c>
      <c r="V18" s="3">
        <f t="shared" si="4"/>
        <v>0.43114841652373997</v>
      </c>
      <c r="W18" s="3">
        <f t="shared" si="5"/>
        <v>0.999999999999996</v>
      </c>
      <c r="Y18" s="5">
        <f>IF(ISNUMBER(MATCH(LEFT($P18,3),Params!$C$12:$C$14,0)),INDEX(Params!$D$12:$D$14,MATCH(LEFT($P18,3),Params!$C$12:$C$14,0),1),0)</f>
        <v>0</v>
      </c>
      <c r="Z18" s="5">
        <f t="shared" si="6"/>
        <v>0</v>
      </c>
    </row>
    <row r="19" spans="1:26" x14ac:dyDescent="0.3">
      <c r="A19" t="s">
        <v>37</v>
      </c>
      <c r="B19">
        <v>0.2</v>
      </c>
      <c r="C19">
        <v>0.75095662686192</v>
      </c>
      <c r="D19">
        <v>3.7113402061856003E-2</v>
      </c>
      <c r="E19">
        <v>1.1929971076226E-2</v>
      </c>
      <c r="F19">
        <v>0.20000000085337999</v>
      </c>
      <c r="G19">
        <v>0.75095662600934998</v>
      </c>
      <c r="H19">
        <v>0</v>
      </c>
      <c r="I19">
        <v>3.7108123232730002E-2</v>
      </c>
      <c r="J19">
        <v>0</v>
      </c>
      <c r="K19">
        <v>1.1929971076226E-2</v>
      </c>
      <c r="L19" s="3">
        <v>5.2788283084032003E-6</v>
      </c>
      <c r="N19" s="11" t="s">
        <v>37</v>
      </c>
      <c r="O19" s="11" t="s">
        <v>123</v>
      </c>
      <c r="P19" s="11" t="s">
        <v>160</v>
      </c>
      <c r="Q19" s="11" t="s">
        <v>167</v>
      </c>
      <c r="R19" s="13">
        <f t="shared" si="3"/>
        <v>0.2</v>
      </c>
      <c r="S19" s="13">
        <f t="shared" si="0"/>
        <v>0.75572861529241042</v>
      </c>
      <c r="T19" s="13">
        <f t="shared" si="1"/>
        <v>6.9193832242110797E-3</v>
      </c>
      <c r="U19" s="13">
        <f t="shared" si="2"/>
        <v>2.3859942152452002E-4</v>
      </c>
      <c r="V19" s="13">
        <f t="shared" si="4"/>
        <v>3.7113402061856003E-2</v>
      </c>
      <c r="W19" s="13">
        <f t="shared" si="5"/>
        <v>1.000000000000002</v>
      </c>
      <c r="Y19" s="5">
        <f>IF(ISNUMBER(MATCH(LEFT($P19,3),Params!$C$12:$C$14,0)),INDEX(Params!$D$12:$D$14,MATCH(LEFT($P19,3),Params!$C$12:$C$14,0),1),0)</f>
        <v>0.28635926529078265</v>
      </c>
      <c r="Z19" s="5">
        <f t="shared" si="6"/>
        <v>0.5</v>
      </c>
    </row>
    <row r="20" spans="1:26" x14ac:dyDescent="0.3">
      <c r="A20" t="s">
        <v>38</v>
      </c>
      <c r="B20">
        <v>0.08</v>
      </c>
      <c r="C20">
        <v>0.14617513589952</v>
      </c>
      <c r="D20">
        <v>0.77026755390737001</v>
      </c>
      <c r="E20">
        <v>3.5573101931086E-3</v>
      </c>
      <c r="F20">
        <v>8.0000000001948998E-2</v>
      </c>
      <c r="G20">
        <v>0.14617513589754</v>
      </c>
      <c r="H20">
        <v>0</v>
      </c>
      <c r="I20">
        <v>0.77021342357792999</v>
      </c>
      <c r="J20">
        <v>0</v>
      </c>
      <c r="K20">
        <v>3.5573101931086E-3</v>
      </c>
      <c r="L20" s="3">
        <v>5.4130329471329002E-5</v>
      </c>
      <c r="N20" t="s">
        <v>38</v>
      </c>
      <c r="O20" t="s">
        <v>123</v>
      </c>
      <c r="P20" t="s">
        <v>116</v>
      </c>
      <c r="Q20" t="s">
        <v>171</v>
      </c>
      <c r="R20" s="3">
        <f t="shared" si="3"/>
        <v>0.08</v>
      </c>
      <c r="S20" s="3">
        <f t="shared" si="0"/>
        <v>0.14759805997676345</v>
      </c>
      <c r="T20" s="3">
        <f t="shared" si="1"/>
        <v>2.063239912002988E-3</v>
      </c>
      <c r="U20" s="3">
        <f t="shared" si="2"/>
        <v>7.1146203862172003E-5</v>
      </c>
      <c r="V20" s="3">
        <f t="shared" si="4"/>
        <v>0.77026755390737001</v>
      </c>
      <c r="W20" s="3">
        <f t="shared" si="5"/>
        <v>0.99999999999999867</v>
      </c>
      <c r="Y20" s="5">
        <f>IF(ISNUMBER(MATCH(LEFT($P20,3),Params!$C$12:$C$14,0)),INDEX(Params!$D$12:$D$14,MATCH(LEFT($P20,3),Params!$C$12:$C$14,0),1),0)</f>
        <v>0.18187729754306076</v>
      </c>
      <c r="Z20" s="5">
        <f t="shared" si="6"/>
        <v>0</v>
      </c>
    </row>
    <row r="21" spans="1:26" x14ac:dyDescent="0.3">
      <c r="A21" t="s">
        <v>39</v>
      </c>
      <c r="B21">
        <v>0.08</v>
      </c>
      <c r="C21">
        <v>0.23781940488021</v>
      </c>
      <c r="D21">
        <v>0.67862328492668</v>
      </c>
      <c r="E21">
        <v>3.5573101931086E-3</v>
      </c>
      <c r="F21">
        <v>8.0000000000749E-2</v>
      </c>
      <c r="G21">
        <v>0.23781940487966</v>
      </c>
      <c r="H21" s="3">
        <v>5.1050057857701997E-16</v>
      </c>
      <c r="I21">
        <v>0.67691882939795001</v>
      </c>
      <c r="J21">
        <v>0</v>
      </c>
      <c r="K21">
        <v>3.5573101931086E-3</v>
      </c>
      <c r="L21">
        <v>1.7044555285329001E-3</v>
      </c>
      <c r="N21" t="s">
        <v>39</v>
      </c>
      <c r="O21" t="s">
        <v>123</v>
      </c>
      <c r="P21" t="s">
        <v>122</v>
      </c>
      <c r="Q21" t="s">
        <v>168</v>
      </c>
      <c r="R21" s="3">
        <f t="shared" si="3"/>
        <v>0.08</v>
      </c>
      <c r="S21" s="3">
        <f t="shared" si="0"/>
        <v>0.23924232895745345</v>
      </c>
      <c r="T21" s="3">
        <f t="shared" si="1"/>
        <v>2.063239912002988E-3</v>
      </c>
      <c r="U21" s="3">
        <f t="shared" si="2"/>
        <v>7.1146203862172003E-5</v>
      </c>
      <c r="V21" s="3">
        <f t="shared" si="4"/>
        <v>0.67862328492668</v>
      </c>
      <c r="W21" s="3">
        <f t="shared" si="5"/>
        <v>0.99999999999999867</v>
      </c>
      <c r="Y21" s="5">
        <f>IF(ISNUMBER(MATCH(LEFT($P21,3),Params!$C$12:$C$14,0)),INDEX(Params!$D$12:$D$14,MATCH(LEFT($P21,3),Params!$C$12:$C$14,0),1),0)</f>
        <v>0.24540417187537389</v>
      </c>
      <c r="Z21" s="5">
        <f t="shared" si="6"/>
        <v>0</v>
      </c>
    </row>
    <row r="22" spans="1:26" x14ac:dyDescent="0.3">
      <c r="A22" t="s">
        <v>40</v>
      </c>
      <c r="B22">
        <v>0.08</v>
      </c>
      <c r="C22">
        <v>0.23781940488021</v>
      </c>
      <c r="D22">
        <v>0.67862328492668</v>
      </c>
      <c r="E22">
        <v>3.5573101931086E-3</v>
      </c>
      <c r="F22">
        <v>8.0000000000060995E-2</v>
      </c>
      <c r="G22">
        <v>0.23781940487979999</v>
      </c>
      <c r="H22">
        <v>0</v>
      </c>
      <c r="I22">
        <v>0.67859641739915</v>
      </c>
      <c r="J22">
        <v>0</v>
      </c>
      <c r="K22">
        <v>3.5573101931086E-3</v>
      </c>
      <c r="L22" s="3">
        <v>2.6867527880087998E-5</v>
      </c>
      <c r="N22" t="s">
        <v>40</v>
      </c>
      <c r="O22" t="s">
        <v>123</v>
      </c>
      <c r="P22" t="s">
        <v>119</v>
      </c>
      <c r="Q22" t="s">
        <v>168</v>
      </c>
      <c r="R22" s="3">
        <f t="shared" si="3"/>
        <v>0.08</v>
      </c>
      <c r="S22" s="3">
        <f t="shared" si="0"/>
        <v>0.23924232895745345</v>
      </c>
      <c r="T22" s="3">
        <f t="shared" si="1"/>
        <v>2.063239912002988E-3</v>
      </c>
      <c r="U22" s="3">
        <f t="shared" si="2"/>
        <v>7.1146203862172003E-5</v>
      </c>
      <c r="V22" s="3">
        <f t="shared" si="4"/>
        <v>0.67862328492668</v>
      </c>
      <c r="W22" s="3">
        <f t="shared" si="5"/>
        <v>0.99999999999999867</v>
      </c>
      <c r="Y22" s="5">
        <f>IF(ISNUMBER(MATCH(LEFT($P22,3),Params!$C$12:$C$14,0)),INDEX(Params!$D$12:$D$14,MATCH(LEFT($P22,3),Params!$C$12:$C$14,0),1),0)</f>
        <v>0</v>
      </c>
      <c r="Z22" s="5">
        <f t="shared" si="6"/>
        <v>0</v>
      </c>
    </row>
    <row r="23" spans="1:26" x14ac:dyDescent="0.3">
      <c r="A23" t="s">
        <v>41</v>
      </c>
      <c r="B23">
        <v>0.2</v>
      </c>
      <c r="C23">
        <v>0.43572861529241003</v>
      </c>
      <c r="D23">
        <v>0.35234141363137</v>
      </c>
      <c r="E23">
        <v>1.1929971076226E-2</v>
      </c>
      <c r="F23">
        <v>0.20000000000008</v>
      </c>
      <c r="G23">
        <v>0.43572861529223</v>
      </c>
      <c r="H23">
        <v>0</v>
      </c>
      <c r="I23">
        <v>0.35175639604609998</v>
      </c>
      <c r="J23">
        <v>0</v>
      </c>
      <c r="K23">
        <v>1.1929971076226E-2</v>
      </c>
      <c r="L23">
        <v>5.8501758536445001E-4</v>
      </c>
      <c r="N23" t="s">
        <v>41</v>
      </c>
      <c r="O23" t="s">
        <v>123</v>
      </c>
      <c r="P23" t="s">
        <v>118</v>
      </c>
      <c r="Q23" t="s">
        <v>172</v>
      </c>
      <c r="R23" s="3">
        <f t="shared" si="3"/>
        <v>0.2</v>
      </c>
      <c r="S23" s="3">
        <f t="shared" si="0"/>
        <v>0.44050060372290045</v>
      </c>
      <c r="T23" s="3">
        <f t="shared" si="1"/>
        <v>6.9193832242110797E-3</v>
      </c>
      <c r="U23" s="3">
        <f t="shared" si="2"/>
        <v>2.3859942152452002E-4</v>
      </c>
      <c r="V23" s="3">
        <f t="shared" si="4"/>
        <v>0.35234141363137</v>
      </c>
      <c r="W23" s="3">
        <f t="shared" si="5"/>
        <v>1.000000000000006</v>
      </c>
      <c r="Y23" s="5">
        <f>IF(ISNUMBER(MATCH(LEFT($P23,3),Params!$C$12:$C$14,0)),INDEX(Params!$D$12:$D$14,MATCH(LEFT($P23,3),Params!$C$12:$C$14,0),1),0)</f>
        <v>0</v>
      </c>
      <c r="Z23" s="5">
        <f t="shared" si="6"/>
        <v>0</v>
      </c>
    </row>
    <row r="24" spans="1:26" x14ac:dyDescent="0.3">
      <c r="A24" t="s">
        <v>42</v>
      </c>
      <c r="B24">
        <v>0.2</v>
      </c>
      <c r="C24">
        <v>0.75095662686192</v>
      </c>
      <c r="D24">
        <v>3.7113402061856003E-2</v>
      </c>
      <c r="E24">
        <v>1.1929971076226E-2</v>
      </c>
      <c r="F24">
        <v>0.20000000000112</v>
      </c>
      <c r="G24">
        <v>0.75095662686084996</v>
      </c>
      <c r="H24">
        <v>1.5169092535263E-7</v>
      </c>
      <c r="I24">
        <v>3.7018042312421E-2</v>
      </c>
      <c r="J24">
        <v>0</v>
      </c>
      <c r="K24">
        <v>1.1929971076226E-2</v>
      </c>
      <c r="L24" s="3">
        <v>9.5208058460762002E-5</v>
      </c>
      <c r="N24" s="11" t="s">
        <v>42</v>
      </c>
      <c r="O24" s="11" t="s">
        <v>124</v>
      </c>
      <c r="P24" s="11" t="s">
        <v>160</v>
      </c>
      <c r="Q24" s="11" t="s">
        <v>167</v>
      </c>
      <c r="R24" s="13">
        <f t="shared" si="3"/>
        <v>0.2</v>
      </c>
      <c r="S24" s="13">
        <f t="shared" si="0"/>
        <v>0.75572861529241042</v>
      </c>
      <c r="T24" s="13">
        <f t="shared" si="1"/>
        <v>6.9193832242110797E-3</v>
      </c>
      <c r="U24" s="13">
        <f t="shared" si="2"/>
        <v>2.3859942152452002E-4</v>
      </c>
      <c r="V24" s="13">
        <f t="shared" si="4"/>
        <v>3.7113402061856003E-2</v>
      </c>
      <c r="W24" s="13">
        <f t="shared" si="5"/>
        <v>1.000000000000002</v>
      </c>
      <c r="Y24" s="5">
        <f>IF(ISNUMBER(MATCH(LEFT($P24,3),Params!$C$12:$C$14,0)),INDEX(Params!$D$12:$D$14,MATCH(LEFT($P24,3),Params!$C$12:$C$14,0),1),0)</f>
        <v>0.28635926529078265</v>
      </c>
      <c r="Z24" s="5">
        <f t="shared" si="6"/>
        <v>0.5</v>
      </c>
    </row>
    <row r="25" spans="1:26" x14ac:dyDescent="0.3">
      <c r="A25" t="s">
        <v>43</v>
      </c>
      <c r="B25">
        <v>0.08</v>
      </c>
      <c r="C25">
        <v>0.14617513589952</v>
      </c>
      <c r="D25">
        <v>0.77026755390737001</v>
      </c>
      <c r="E25">
        <v>3.5573101931086E-3</v>
      </c>
      <c r="F25">
        <v>8.0000000000027993E-2</v>
      </c>
      <c r="G25">
        <v>0.14617513589940001</v>
      </c>
      <c r="H25">
        <v>0</v>
      </c>
      <c r="I25">
        <v>0.77021552823039996</v>
      </c>
      <c r="J25">
        <v>0</v>
      </c>
      <c r="K25">
        <v>3.5573101931086E-3</v>
      </c>
      <c r="L25" s="3">
        <v>5.2025677068658E-5</v>
      </c>
      <c r="N25" t="s">
        <v>43</v>
      </c>
      <c r="O25" t="s">
        <v>124</v>
      </c>
      <c r="P25" t="s">
        <v>116</v>
      </c>
      <c r="Q25" t="s">
        <v>171</v>
      </c>
      <c r="R25" s="3">
        <f t="shared" si="3"/>
        <v>0.08</v>
      </c>
      <c r="S25" s="3">
        <f t="shared" si="0"/>
        <v>0.14759805997676345</v>
      </c>
      <c r="T25" s="3">
        <f t="shared" si="1"/>
        <v>2.063239912002988E-3</v>
      </c>
      <c r="U25" s="3">
        <f t="shared" si="2"/>
        <v>7.1146203862172003E-5</v>
      </c>
      <c r="V25" s="3">
        <f t="shared" si="4"/>
        <v>0.77026755390737001</v>
      </c>
      <c r="W25" s="3">
        <f t="shared" si="5"/>
        <v>0.99999999999999867</v>
      </c>
      <c r="Y25" s="5">
        <f>IF(ISNUMBER(MATCH(LEFT($P25,3),Params!$C$12:$C$14,0)),INDEX(Params!$D$12:$D$14,MATCH(LEFT($P25,3),Params!$C$12:$C$14,0),1),0)</f>
        <v>0.18187729754306076</v>
      </c>
      <c r="Z25" s="5">
        <f t="shared" si="6"/>
        <v>0</v>
      </c>
    </row>
    <row r="26" spans="1:26" x14ac:dyDescent="0.3">
      <c r="A26" t="s">
        <v>44</v>
      </c>
      <c r="B26">
        <v>0.08</v>
      </c>
      <c r="C26">
        <v>0.23781940488021</v>
      </c>
      <c r="D26">
        <v>0.67862328492668</v>
      </c>
      <c r="E26">
        <v>3.5573101931086E-3</v>
      </c>
      <c r="F26">
        <v>8.0000000000338994E-2</v>
      </c>
      <c r="G26">
        <v>0.23781940487987999</v>
      </c>
      <c r="H26">
        <v>0</v>
      </c>
      <c r="I26">
        <v>0.67826670333630001</v>
      </c>
      <c r="J26">
        <v>0</v>
      </c>
      <c r="K26">
        <v>3.5573101931086E-3</v>
      </c>
      <c r="L26">
        <v>3.5658159037880999E-4</v>
      </c>
      <c r="N26" t="s">
        <v>44</v>
      </c>
      <c r="O26" t="s">
        <v>124</v>
      </c>
      <c r="P26" t="s">
        <v>122</v>
      </c>
      <c r="Q26" t="s">
        <v>168</v>
      </c>
      <c r="R26" s="3">
        <f t="shared" si="3"/>
        <v>0.08</v>
      </c>
      <c r="S26" s="3">
        <f t="shared" si="0"/>
        <v>0.23924232895745345</v>
      </c>
      <c r="T26" s="3">
        <f t="shared" si="1"/>
        <v>2.063239912002988E-3</v>
      </c>
      <c r="U26" s="3">
        <f t="shared" si="2"/>
        <v>7.1146203862172003E-5</v>
      </c>
      <c r="V26" s="3">
        <f t="shared" si="4"/>
        <v>0.67862328492668</v>
      </c>
      <c r="W26" s="3">
        <f t="shared" si="5"/>
        <v>0.99999999999999867</v>
      </c>
      <c r="Y26" s="5">
        <f>IF(ISNUMBER(MATCH(LEFT($P26,3),Params!$C$12:$C$14,0)),INDEX(Params!$D$12:$D$14,MATCH(LEFT($P26,3),Params!$C$12:$C$14,0),1),0)</f>
        <v>0.24540417187537389</v>
      </c>
      <c r="Z26" s="5">
        <f t="shared" si="6"/>
        <v>0</v>
      </c>
    </row>
    <row r="27" spans="1:26" x14ac:dyDescent="0.3">
      <c r="A27" t="s">
        <v>45</v>
      </c>
      <c r="B27">
        <v>0.08</v>
      </c>
      <c r="C27">
        <v>0.23781940488021</v>
      </c>
      <c r="D27">
        <v>0.67862328492668</v>
      </c>
      <c r="E27">
        <v>3.5573101931086E-3</v>
      </c>
      <c r="F27">
        <v>8.0000000001474003E-2</v>
      </c>
      <c r="G27">
        <v>0.23781940487905001</v>
      </c>
      <c r="H27">
        <v>0</v>
      </c>
      <c r="I27">
        <v>0.67794109596390995</v>
      </c>
      <c r="J27">
        <v>0</v>
      </c>
      <c r="K27">
        <v>3.5573101931086E-3</v>
      </c>
      <c r="L27">
        <v>6.8218896245728002E-4</v>
      </c>
      <c r="N27" t="s">
        <v>45</v>
      </c>
      <c r="O27" t="s">
        <v>124</v>
      </c>
      <c r="P27" t="s">
        <v>119</v>
      </c>
      <c r="Q27" t="s">
        <v>168</v>
      </c>
      <c r="R27" s="3">
        <f t="shared" si="3"/>
        <v>0.08</v>
      </c>
      <c r="S27" s="3">
        <f t="shared" si="0"/>
        <v>0.23924232895745345</v>
      </c>
      <c r="T27" s="3">
        <f t="shared" si="1"/>
        <v>2.063239912002988E-3</v>
      </c>
      <c r="U27" s="3">
        <f t="shared" si="2"/>
        <v>7.1146203862172003E-5</v>
      </c>
      <c r="V27" s="3">
        <f t="shared" si="4"/>
        <v>0.67862328492668</v>
      </c>
      <c r="W27" s="3">
        <f t="shared" si="5"/>
        <v>0.99999999999999867</v>
      </c>
      <c r="Y27" s="5">
        <f>IF(ISNUMBER(MATCH(LEFT($P27,3),Params!$C$12:$C$14,0)),INDEX(Params!$D$12:$D$14,MATCH(LEFT($P27,3),Params!$C$12:$C$14,0),1),0)</f>
        <v>0</v>
      </c>
      <c r="Z27" s="5">
        <f t="shared" si="6"/>
        <v>0</v>
      </c>
    </row>
    <row r="28" spans="1:26" x14ac:dyDescent="0.3">
      <c r="A28" t="s">
        <v>46</v>
      </c>
      <c r="B28">
        <v>0.2</v>
      </c>
      <c r="C28">
        <v>0.43572861529241003</v>
      </c>
      <c r="D28">
        <v>0.35234141363137</v>
      </c>
      <c r="E28">
        <v>1.1929971076226E-2</v>
      </c>
      <c r="F28">
        <v>0.2</v>
      </c>
      <c r="G28">
        <v>0.43572861529227003</v>
      </c>
      <c r="H28" s="3">
        <v>2.9512636492511998E-7</v>
      </c>
      <c r="I28">
        <v>0.34698469027097001</v>
      </c>
      <c r="J28">
        <v>0</v>
      </c>
      <c r="K28">
        <v>1.1929971076226E-2</v>
      </c>
      <c r="L28">
        <v>5.3564282341669002E-3</v>
      </c>
      <c r="N28" t="s">
        <v>46</v>
      </c>
      <c r="O28" t="s">
        <v>124</v>
      </c>
      <c r="P28" t="s">
        <v>118</v>
      </c>
      <c r="Q28" t="s">
        <v>172</v>
      </c>
      <c r="R28" s="3">
        <f t="shared" si="3"/>
        <v>0.2</v>
      </c>
      <c r="S28" s="3">
        <f t="shared" si="0"/>
        <v>0.44050060372290045</v>
      </c>
      <c r="T28" s="3">
        <f t="shared" si="1"/>
        <v>6.9193832242110797E-3</v>
      </c>
      <c r="U28" s="3">
        <f t="shared" si="2"/>
        <v>2.3859942152452002E-4</v>
      </c>
      <c r="V28" s="3">
        <f t="shared" si="4"/>
        <v>0.35234141363137</v>
      </c>
      <c r="W28" s="3">
        <f t="shared" si="5"/>
        <v>1.000000000000006</v>
      </c>
      <c r="Y28" s="5">
        <f>IF(ISNUMBER(MATCH(LEFT($P28,3),Params!$C$12:$C$14,0)),INDEX(Params!$D$12:$D$14,MATCH(LEFT($P28,3),Params!$C$12:$C$14,0),1),0)</f>
        <v>0</v>
      </c>
      <c r="Z28" s="5">
        <f t="shared" si="6"/>
        <v>0</v>
      </c>
    </row>
    <row r="29" spans="1:26" x14ac:dyDescent="0.3">
      <c r="A29" t="s">
        <v>47</v>
      </c>
      <c r="B29">
        <v>0.15</v>
      </c>
      <c r="C29">
        <v>0.79398229188906999</v>
      </c>
      <c r="D29">
        <v>3.7113402061856003E-2</v>
      </c>
      <c r="E29">
        <v>1.8904306049070001E-2</v>
      </c>
      <c r="F29">
        <v>0.15000000090223001</v>
      </c>
      <c r="G29">
        <v>0.79398229098766004</v>
      </c>
      <c r="H29">
        <v>0</v>
      </c>
      <c r="I29">
        <v>3.7108804309392E-2</v>
      </c>
      <c r="J29">
        <v>0</v>
      </c>
      <c r="K29">
        <v>1.8904306049070001E-2</v>
      </c>
      <c r="L29" s="3">
        <v>4.5977516490640997E-6</v>
      </c>
      <c r="N29" s="11" t="s">
        <v>47</v>
      </c>
      <c r="O29" s="11" t="s">
        <v>125</v>
      </c>
      <c r="P29" s="11" t="s">
        <v>160</v>
      </c>
      <c r="Q29" s="11"/>
      <c r="R29" s="13">
        <f t="shared" si="3"/>
        <v>0.15</v>
      </c>
      <c r="S29" s="13">
        <f t="shared" si="0"/>
        <v>0.80154401430869804</v>
      </c>
      <c r="T29" s="13">
        <f t="shared" si="1"/>
        <v>1.09644975084606E-2</v>
      </c>
      <c r="U29" s="13">
        <f t="shared" si="2"/>
        <v>3.780861209814E-4</v>
      </c>
      <c r="V29" s="13">
        <f t="shared" si="4"/>
        <v>3.7113402061856003E-2</v>
      </c>
      <c r="W29" s="13">
        <f t="shared" si="5"/>
        <v>0.99999999999999611</v>
      </c>
      <c r="Y29" s="5">
        <f>IF(ISNUMBER(MATCH(LEFT($P29,3),Params!$C$12:$C$14,0)),INDEX(Params!$D$12:$D$14,MATCH(LEFT($P29,3),Params!$C$12:$C$14,0),1),0)</f>
        <v>0.28635926529078265</v>
      </c>
      <c r="Z29" s="5">
        <f t="shared" si="6"/>
        <v>0.5</v>
      </c>
    </row>
    <row r="30" spans="1:26" x14ac:dyDescent="0.3">
      <c r="A30" t="s">
        <v>48</v>
      </c>
      <c r="B30">
        <v>0.15</v>
      </c>
      <c r="C30">
        <v>0.12910573672833001</v>
      </c>
      <c r="D30">
        <v>0.70198995722260005</v>
      </c>
      <c r="E30">
        <v>1.8904306049070001E-2</v>
      </c>
      <c r="F30">
        <v>0.15000000000055</v>
      </c>
      <c r="G30">
        <v>0.12910573672791001</v>
      </c>
      <c r="H30">
        <v>0</v>
      </c>
      <c r="I30">
        <v>0.70197318512427997</v>
      </c>
      <c r="J30">
        <v>0</v>
      </c>
      <c r="K30">
        <v>1.8904306049070001E-2</v>
      </c>
      <c r="L30" s="3">
        <v>1.6772098192846E-5</v>
      </c>
      <c r="N30" t="s">
        <v>48</v>
      </c>
      <c r="O30" t="s">
        <v>125</v>
      </c>
      <c r="P30" t="s">
        <v>116</v>
      </c>
      <c r="R30" s="3">
        <f t="shared" si="3"/>
        <v>0.15</v>
      </c>
      <c r="S30" s="3">
        <f t="shared" si="0"/>
        <v>0.136667459147958</v>
      </c>
      <c r="T30" s="3">
        <f t="shared" si="1"/>
        <v>1.09644975084606E-2</v>
      </c>
      <c r="U30" s="3">
        <f t="shared" si="2"/>
        <v>3.780861209814E-4</v>
      </c>
      <c r="V30" s="3">
        <f t="shared" si="4"/>
        <v>0.70198995722260005</v>
      </c>
      <c r="W30" s="3">
        <f t="shared" si="5"/>
        <v>1</v>
      </c>
      <c r="Y30" s="5">
        <f>IF(ISNUMBER(MATCH(LEFT($P30,3),Params!$C$12:$C$14,0)),INDEX(Params!$D$12:$D$14,MATCH(LEFT($P30,3),Params!$C$12:$C$14,0),1),0)</f>
        <v>0.18187729754306076</v>
      </c>
      <c r="Z30" s="5">
        <f t="shared" si="6"/>
        <v>0</v>
      </c>
    </row>
    <row r="31" spans="1:26" x14ac:dyDescent="0.3">
      <c r="A31" t="s">
        <v>49</v>
      </c>
      <c r="B31">
        <v>0.15</v>
      </c>
      <c r="C31">
        <v>0.37843444491361</v>
      </c>
      <c r="D31">
        <v>0.45266124903732002</v>
      </c>
      <c r="E31">
        <v>1.8904306049070001E-2</v>
      </c>
      <c r="F31">
        <v>0.15000000062800001</v>
      </c>
      <c r="G31">
        <v>0.37843444453438002</v>
      </c>
      <c r="H31">
        <v>0</v>
      </c>
      <c r="I31">
        <v>0.45248324901205</v>
      </c>
      <c r="J31">
        <v>0</v>
      </c>
      <c r="K31">
        <v>1.8904306049070001E-2</v>
      </c>
      <c r="L31">
        <v>1.779997765005E-4</v>
      </c>
      <c r="N31" t="s">
        <v>49</v>
      </c>
      <c r="O31" t="s">
        <v>125</v>
      </c>
      <c r="P31" t="s">
        <v>117</v>
      </c>
      <c r="R31" s="3">
        <f t="shared" si="3"/>
        <v>0.15</v>
      </c>
      <c r="S31" s="3">
        <f t="shared" si="0"/>
        <v>0.38599616733323799</v>
      </c>
      <c r="T31" s="3">
        <f t="shared" si="1"/>
        <v>1.09644975084606E-2</v>
      </c>
      <c r="U31" s="3">
        <f t="shared" si="2"/>
        <v>3.780861209814E-4</v>
      </c>
      <c r="V31" s="3">
        <f t="shared" si="4"/>
        <v>0.45266124903732002</v>
      </c>
      <c r="W31" s="3">
        <f t="shared" si="5"/>
        <v>1</v>
      </c>
      <c r="Y31" s="5">
        <f>IF(ISNUMBER(MATCH(LEFT($P31,3),Params!$C$12:$C$14,0)),INDEX(Params!$D$12:$D$14,MATCH(LEFT($P31,3),Params!$C$12:$C$14,0),1),0)</f>
        <v>0.24540417187537389</v>
      </c>
      <c r="Z31" s="5">
        <f t="shared" si="6"/>
        <v>0</v>
      </c>
    </row>
    <row r="32" spans="1:26" x14ac:dyDescent="0.3">
      <c r="A32" t="s">
        <v>50</v>
      </c>
      <c r="B32">
        <v>0.15</v>
      </c>
      <c r="C32">
        <v>0.29532487551851999</v>
      </c>
      <c r="D32">
        <v>0.53577081843241003</v>
      </c>
      <c r="E32">
        <v>1.8904306049070001E-2</v>
      </c>
      <c r="F32">
        <v>0.15000000000006</v>
      </c>
      <c r="G32">
        <v>0.29532487551839998</v>
      </c>
      <c r="H32">
        <v>0</v>
      </c>
      <c r="I32">
        <v>0.53499586190482995</v>
      </c>
      <c r="J32">
        <v>0</v>
      </c>
      <c r="K32">
        <v>1.8904306049070001E-2</v>
      </c>
      <c r="L32">
        <v>7.7495652764051997E-4</v>
      </c>
      <c r="N32" t="s">
        <v>50</v>
      </c>
      <c r="O32" t="s">
        <v>125</v>
      </c>
      <c r="P32" t="s">
        <v>118</v>
      </c>
      <c r="Q32" t="s">
        <v>173</v>
      </c>
      <c r="R32" s="3">
        <f t="shared" si="3"/>
        <v>0.15</v>
      </c>
      <c r="S32" s="3">
        <f t="shared" si="0"/>
        <v>0.30288659793814798</v>
      </c>
      <c r="T32" s="3">
        <f t="shared" si="1"/>
        <v>1.09644975084606E-2</v>
      </c>
      <c r="U32" s="3">
        <f t="shared" si="2"/>
        <v>3.780861209814E-4</v>
      </c>
      <c r="V32" s="3">
        <f t="shared" si="4"/>
        <v>0.53577081843241003</v>
      </c>
      <c r="W32" s="3">
        <f t="shared" si="5"/>
        <v>1</v>
      </c>
      <c r="Y32" s="5">
        <f>IF(ISNUMBER(MATCH(LEFT($P32,3),Params!$C$12:$C$14,0)),INDEX(Params!$D$12:$D$14,MATCH(LEFT($P32,3),Params!$C$12:$C$14,0),1),0)</f>
        <v>0</v>
      </c>
      <c r="Z32" s="5">
        <f t="shared" si="6"/>
        <v>0</v>
      </c>
    </row>
    <row r="33" spans="1:26" x14ac:dyDescent="0.3">
      <c r="A33" t="s">
        <v>51</v>
      </c>
      <c r="B33">
        <v>0.15</v>
      </c>
      <c r="C33">
        <v>0.29532487551851999</v>
      </c>
      <c r="D33">
        <v>0.53577081843241003</v>
      </c>
      <c r="E33">
        <v>1.8904306049070001E-2</v>
      </c>
      <c r="F33">
        <v>0.15000000000168001</v>
      </c>
      <c r="G33">
        <v>0.29532487551707998</v>
      </c>
      <c r="H33">
        <v>0</v>
      </c>
      <c r="I33">
        <v>0.53553010705430004</v>
      </c>
      <c r="J33">
        <v>0</v>
      </c>
      <c r="K33">
        <v>1.8904306049070001E-2</v>
      </c>
      <c r="L33">
        <v>2.4071137787745001E-4</v>
      </c>
      <c r="N33" t="s">
        <v>51</v>
      </c>
      <c r="O33" t="s">
        <v>125</v>
      </c>
      <c r="P33" t="s">
        <v>119</v>
      </c>
      <c r="Q33" t="s">
        <v>173</v>
      </c>
      <c r="R33" s="3">
        <f t="shared" si="3"/>
        <v>0.15</v>
      </c>
      <c r="S33" s="3">
        <f t="shared" si="0"/>
        <v>0.30288659793814798</v>
      </c>
      <c r="T33" s="3">
        <f t="shared" si="1"/>
        <v>1.09644975084606E-2</v>
      </c>
      <c r="U33" s="3">
        <f t="shared" si="2"/>
        <v>3.780861209814E-4</v>
      </c>
      <c r="V33" s="3">
        <f t="shared" si="4"/>
        <v>0.53577081843241003</v>
      </c>
      <c r="W33" s="3">
        <f t="shared" si="5"/>
        <v>1</v>
      </c>
      <c r="Y33" s="5">
        <f>IF(ISNUMBER(MATCH(LEFT($P33,3),Params!$C$12:$C$14,0)),INDEX(Params!$D$12:$D$14,MATCH(LEFT($P33,3),Params!$C$12:$C$14,0),1),0)</f>
        <v>0</v>
      </c>
      <c r="Z33" s="5">
        <f t="shared" si="6"/>
        <v>0</v>
      </c>
    </row>
    <row r="34" spans="1:26" x14ac:dyDescent="0.3">
      <c r="A34" t="s">
        <v>52</v>
      </c>
      <c r="B34">
        <v>0.1</v>
      </c>
      <c r="C34">
        <v>0.89489380940619001</v>
      </c>
      <c r="D34">
        <v>4.3183024532074997E-3</v>
      </c>
      <c r="E34">
        <v>7.8788814060196002E-4</v>
      </c>
      <c r="F34">
        <v>0.10000000009568</v>
      </c>
      <c r="G34">
        <v>0.89489380931054996</v>
      </c>
      <c r="H34">
        <v>0</v>
      </c>
      <c r="I34">
        <v>4.3157276362588998E-3</v>
      </c>
      <c r="J34">
        <v>0</v>
      </c>
      <c r="K34">
        <v>7.8788814060196002E-4</v>
      </c>
      <c r="L34" s="3">
        <v>2.5748169089667998E-6</v>
      </c>
      <c r="N34" s="11" t="s">
        <v>52</v>
      </c>
      <c r="O34" s="11" t="s">
        <v>126</v>
      </c>
      <c r="P34" s="11" t="s">
        <v>161</v>
      </c>
      <c r="Q34" s="11" t="s">
        <v>174</v>
      </c>
      <c r="R34" s="13">
        <f t="shared" si="3"/>
        <v>0.1</v>
      </c>
      <c r="S34" s="13">
        <f t="shared" ref="S34:S65" si="7">C34+E34*AgriSoil</f>
        <v>0.89520896466243083</v>
      </c>
      <c r="T34" s="13">
        <f t="shared" ref="T34:T65" si="8">E34*NatSoil</f>
        <v>4.5697512154913678E-4</v>
      </c>
      <c r="U34" s="13">
        <f t="shared" ref="U34:U65" si="9">E34*Water</f>
        <v>1.57577628120392E-5</v>
      </c>
      <c r="V34" s="13">
        <f t="shared" si="4"/>
        <v>4.3183024532074997E-3</v>
      </c>
      <c r="W34" s="13">
        <f t="shared" si="5"/>
        <v>0.99999999999999956</v>
      </c>
      <c r="Y34" s="5">
        <f>IF(ISNUMBER(MATCH(LEFT($P34,3),Params!$C$12:$C$14,0)),INDEX(Params!$D$12:$D$14,MATCH(LEFT($P34,3),Params!$C$12:$C$14,0),1),0)</f>
        <v>0.28635926529078265</v>
      </c>
      <c r="Z34" s="5">
        <f t="shared" si="6"/>
        <v>0.5</v>
      </c>
    </row>
    <row r="35" spans="1:26" x14ac:dyDescent="0.3">
      <c r="A35" t="s">
        <v>53</v>
      </c>
      <c r="B35">
        <v>0.1</v>
      </c>
      <c r="C35">
        <v>0.53557641189440996</v>
      </c>
      <c r="D35">
        <v>0.36401180450004</v>
      </c>
      <c r="E35">
        <v>4.1178360554732998E-4</v>
      </c>
      <c r="F35">
        <v>0.10000000063723</v>
      </c>
      <c r="G35">
        <v>0.53557641151807001</v>
      </c>
      <c r="H35">
        <v>0.21566733344642999</v>
      </c>
      <c r="I35">
        <v>0.13883078101176</v>
      </c>
      <c r="J35">
        <v>0</v>
      </c>
      <c r="K35">
        <v>4.1178360554732998E-4</v>
      </c>
      <c r="L35">
        <v>9.5136897809538004E-3</v>
      </c>
      <c r="N35" t="s">
        <v>53</v>
      </c>
      <c r="O35" t="s">
        <v>126</v>
      </c>
      <c r="P35" t="s">
        <v>160</v>
      </c>
      <c r="Q35" t="s">
        <v>175</v>
      </c>
      <c r="R35" s="3">
        <f t="shared" si="3"/>
        <v>0.1</v>
      </c>
      <c r="S35" s="3">
        <f t="shared" si="7"/>
        <v>0.53574112533662888</v>
      </c>
      <c r="T35" s="3">
        <f t="shared" si="8"/>
        <v>2.3883449121745137E-4</v>
      </c>
      <c r="U35" s="3">
        <f t="shared" si="9"/>
        <v>8.2356721109465996E-6</v>
      </c>
      <c r="V35" s="3">
        <f t="shared" si="4"/>
        <v>0.36401180450004</v>
      </c>
      <c r="W35" s="3">
        <f t="shared" si="5"/>
        <v>0.99999999999999722</v>
      </c>
      <c r="Y35" s="5">
        <f>IF(ISNUMBER(MATCH(LEFT($P35,3),Params!$C$12:$C$14,0)),INDEX(Params!$D$12:$D$14,MATCH(LEFT($P35,3),Params!$C$12:$C$14,0),1),0)</f>
        <v>0.28635926529078265</v>
      </c>
      <c r="Z35" s="5">
        <f t="shared" si="6"/>
        <v>0.5</v>
      </c>
    </row>
    <row r="36" spans="1:26" x14ac:dyDescent="0.3">
      <c r="A36" t="s">
        <v>54</v>
      </c>
      <c r="B36">
        <v>0.1</v>
      </c>
      <c r="C36">
        <v>0.53557641189440996</v>
      </c>
      <c r="D36">
        <v>0.36401180450004</v>
      </c>
      <c r="E36">
        <v>4.1178360554732998E-4</v>
      </c>
      <c r="F36">
        <v>0.10000000041855001</v>
      </c>
      <c r="G36">
        <v>0.53557641177382997</v>
      </c>
      <c r="H36">
        <v>4.3224667301751E-4</v>
      </c>
      <c r="I36">
        <v>0.35267280954732999</v>
      </c>
      <c r="J36">
        <v>0</v>
      </c>
      <c r="K36">
        <v>4.1178360554732998E-4</v>
      </c>
      <c r="L36">
        <v>1.0906747981735E-2</v>
      </c>
      <c r="N36" t="s">
        <v>54</v>
      </c>
      <c r="O36" t="s">
        <v>126</v>
      </c>
      <c r="P36" t="s">
        <v>116</v>
      </c>
      <c r="Q36" t="s">
        <v>175</v>
      </c>
      <c r="R36" s="3">
        <f t="shared" si="3"/>
        <v>0.1</v>
      </c>
      <c r="S36" s="3">
        <f t="shared" si="7"/>
        <v>0.53574112533662888</v>
      </c>
      <c r="T36" s="3">
        <f t="shared" si="8"/>
        <v>2.3883449121745137E-4</v>
      </c>
      <c r="U36" s="3">
        <f t="shared" si="9"/>
        <v>8.2356721109465996E-6</v>
      </c>
      <c r="V36" s="3">
        <f t="shared" si="4"/>
        <v>0.36401180450004</v>
      </c>
      <c r="W36" s="3">
        <f t="shared" si="5"/>
        <v>0.99999999999999722</v>
      </c>
      <c r="Y36" s="5">
        <f>IF(ISNUMBER(MATCH(LEFT($P36,3),Params!$C$12:$C$14,0)),INDEX(Params!$D$12:$D$14,MATCH(LEFT($P36,3),Params!$C$12:$C$14,0),1),0)</f>
        <v>0.18187729754306076</v>
      </c>
      <c r="Z36" s="5">
        <f t="shared" si="6"/>
        <v>0</v>
      </c>
    </row>
    <row r="37" spans="1:26" x14ac:dyDescent="0.3">
      <c r="A37" t="s">
        <v>55</v>
      </c>
      <c r="B37">
        <v>0.1</v>
      </c>
      <c r="C37">
        <v>0.53557641189440996</v>
      </c>
      <c r="D37">
        <v>0.36401180450004</v>
      </c>
      <c r="E37">
        <v>4.1178360554732998E-4</v>
      </c>
      <c r="F37">
        <v>0.10000000000036</v>
      </c>
      <c r="G37">
        <v>0.53557641189432004</v>
      </c>
      <c r="H37">
        <v>0</v>
      </c>
      <c r="I37">
        <v>0.36368450215439002</v>
      </c>
      <c r="J37">
        <v>0</v>
      </c>
      <c r="K37">
        <v>4.1178360554732998E-4</v>
      </c>
      <c r="L37">
        <v>3.2730234538609003E-4</v>
      </c>
      <c r="N37" t="s">
        <v>55</v>
      </c>
      <c r="O37" t="s">
        <v>126</v>
      </c>
      <c r="P37" t="s">
        <v>122</v>
      </c>
      <c r="Q37" t="s">
        <v>175</v>
      </c>
      <c r="R37" s="3">
        <f t="shared" si="3"/>
        <v>0.1</v>
      </c>
      <c r="S37" s="3">
        <f t="shared" si="7"/>
        <v>0.53574112533662888</v>
      </c>
      <c r="T37" s="3">
        <f t="shared" si="8"/>
        <v>2.3883449121745137E-4</v>
      </c>
      <c r="U37" s="3">
        <f t="shared" si="9"/>
        <v>8.2356721109465996E-6</v>
      </c>
      <c r="V37" s="3">
        <f t="shared" si="4"/>
        <v>0.36401180450004</v>
      </c>
      <c r="W37" s="3">
        <f t="shared" si="5"/>
        <v>0.99999999999999722</v>
      </c>
      <c r="Y37" s="5">
        <f>IF(ISNUMBER(MATCH(LEFT($P37,3),Params!$C$12:$C$14,0)),INDEX(Params!$D$12:$D$14,MATCH(LEFT($P37,3),Params!$C$12:$C$14,0),1),0)</f>
        <v>0.24540417187537389</v>
      </c>
      <c r="Z37" s="5">
        <f t="shared" si="6"/>
        <v>0</v>
      </c>
    </row>
    <row r="38" spans="1:26" x14ac:dyDescent="0.3">
      <c r="A38" t="s">
        <v>56</v>
      </c>
      <c r="B38">
        <v>0.08</v>
      </c>
      <c r="C38">
        <v>0.73137652771436001</v>
      </c>
      <c r="D38">
        <v>0.18822326386752999</v>
      </c>
      <c r="E38">
        <v>4.0020841810403001E-4</v>
      </c>
      <c r="F38">
        <v>8.0000000004054994E-2</v>
      </c>
      <c r="G38">
        <v>0.73137652771435002</v>
      </c>
      <c r="H38">
        <v>0.18270790820817001</v>
      </c>
      <c r="I38" s="3">
        <v>5.9708437654394004E-7</v>
      </c>
      <c r="J38">
        <v>0</v>
      </c>
      <c r="K38">
        <v>4.0020841810403001E-4</v>
      </c>
      <c r="L38">
        <v>5.5147585709390996E-3</v>
      </c>
      <c r="N38" s="11" t="s">
        <v>56</v>
      </c>
      <c r="O38" s="11" t="s">
        <v>127</v>
      </c>
      <c r="P38" s="11" t="s">
        <v>160</v>
      </c>
      <c r="Q38" s="11"/>
      <c r="R38" s="13">
        <f t="shared" si="3"/>
        <v>0.08</v>
      </c>
      <c r="S38" s="13">
        <f t="shared" si="7"/>
        <v>0.73153661108160162</v>
      </c>
      <c r="T38" s="13">
        <f t="shared" si="8"/>
        <v>2.3212088250033739E-4</v>
      </c>
      <c r="U38" s="13">
        <f t="shared" si="9"/>
        <v>8.0041683620806009E-6</v>
      </c>
      <c r="V38" s="13">
        <f t="shared" si="4"/>
        <v>0.18822326386752999</v>
      </c>
      <c r="W38" s="13">
        <f t="shared" si="5"/>
        <v>0.999999999999994</v>
      </c>
      <c r="Y38" s="5">
        <f>IF(ISNUMBER(MATCH(LEFT($P38,3),Params!$C$12:$C$14,0)),INDEX(Params!$D$12:$D$14,MATCH(LEFT($P38,3),Params!$C$12:$C$14,0),1),0)</f>
        <v>0.28635926529078265</v>
      </c>
      <c r="Z38" s="5">
        <f t="shared" si="6"/>
        <v>0.5</v>
      </c>
    </row>
    <row r="39" spans="1:26" x14ac:dyDescent="0.3">
      <c r="A39" t="s">
        <v>57</v>
      </c>
      <c r="B39">
        <v>0.1</v>
      </c>
      <c r="C39">
        <v>8.5086913359380997E-2</v>
      </c>
      <c r="D39">
        <v>0.81406905498917004</v>
      </c>
      <c r="E39">
        <v>8.4403165145098004E-4</v>
      </c>
      <c r="F39">
        <v>0.1</v>
      </c>
      <c r="G39">
        <v>8.5086913359363997E-2</v>
      </c>
      <c r="H39">
        <v>0</v>
      </c>
      <c r="I39">
        <v>0.81396225951164003</v>
      </c>
      <c r="J39">
        <v>0</v>
      </c>
      <c r="K39">
        <v>8.4403165145098004E-4</v>
      </c>
      <c r="L39">
        <v>1.0679547754446E-4</v>
      </c>
      <c r="N39" t="s">
        <v>57</v>
      </c>
      <c r="O39" t="s">
        <v>127</v>
      </c>
      <c r="P39" t="s">
        <v>116</v>
      </c>
      <c r="Q39" t="s">
        <v>176</v>
      </c>
      <c r="R39" s="3">
        <f t="shared" si="3"/>
        <v>0.1</v>
      </c>
      <c r="S39" s="3">
        <f t="shared" si="7"/>
        <v>8.5424526019961394E-2</v>
      </c>
      <c r="T39" s="3">
        <f t="shared" si="8"/>
        <v>4.8953835784156842E-4</v>
      </c>
      <c r="U39" s="3">
        <f t="shared" si="9"/>
        <v>1.6880633029019602E-5</v>
      </c>
      <c r="V39" s="3">
        <f t="shared" si="4"/>
        <v>0.81406905498917004</v>
      </c>
      <c r="W39" s="3">
        <f t="shared" si="5"/>
        <v>1.000000000000002</v>
      </c>
      <c r="Y39" s="5">
        <f>IF(ISNUMBER(MATCH(LEFT($P39,3),Params!$C$12:$C$14,0)),INDEX(Params!$D$12:$D$14,MATCH(LEFT($P39,3),Params!$C$12:$C$14,0),1),0)</f>
        <v>0.18187729754306076</v>
      </c>
      <c r="Z39" s="5">
        <f t="shared" si="6"/>
        <v>0</v>
      </c>
    </row>
    <row r="40" spans="1:26" x14ac:dyDescent="0.3">
      <c r="A40" t="s">
        <v>58</v>
      </c>
      <c r="B40">
        <v>0.1</v>
      </c>
      <c r="C40">
        <v>8.5086913359380997E-2</v>
      </c>
      <c r="D40">
        <v>0.81406905498917004</v>
      </c>
      <c r="E40">
        <v>8.4403165145098004E-4</v>
      </c>
      <c r="F40">
        <v>0.10000000000237</v>
      </c>
      <c r="G40">
        <v>8.5086913357521998E-2</v>
      </c>
      <c r="H40">
        <v>0</v>
      </c>
      <c r="I40">
        <v>0.81391612415838999</v>
      </c>
      <c r="J40">
        <v>0</v>
      </c>
      <c r="K40">
        <v>8.4403165145098004E-4</v>
      </c>
      <c r="L40">
        <v>1.5293083027132E-4</v>
      </c>
      <c r="N40" t="s">
        <v>58</v>
      </c>
      <c r="O40" t="s">
        <v>127</v>
      </c>
      <c r="P40" t="s">
        <v>117</v>
      </c>
      <c r="Q40" t="s">
        <v>176</v>
      </c>
      <c r="R40" s="3">
        <f t="shared" si="3"/>
        <v>0.1</v>
      </c>
      <c r="S40" s="3">
        <f t="shared" si="7"/>
        <v>8.5424526019961394E-2</v>
      </c>
      <c r="T40" s="3">
        <f t="shared" si="8"/>
        <v>4.8953835784156842E-4</v>
      </c>
      <c r="U40" s="3">
        <f t="shared" si="9"/>
        <v>1.6880633029019602E-5</v>
      </c>
      <c r="V40" s="3">
        <f t="shared" si="4"/>
        <v>0.81406905498917004</v>
      </c>
      <c r="W40" s="3">
        <f t="shared" si="5"/>
        <v>1.000000000000002</v>
      </c>
      <c r="Y40" s="5">
        <f>IF(ISNUMBER(MATCH(LEFT($P40,3),Params!$C$12:$C$14,0)),INDEX(Params!$D$12:$D$14,MATCH(LEFT($P40,3),Params!$C$12:$C$14,0),1),0)</f>
        <v>0.24540417187537389</v>
      </c>
      <c r="Z40" s="5">
        <f t="shared" si="6"/>
        <v>0</v>
      </c>
    </row>
    <row r="41" spans="1:26" x14ac:dyDescent="0.3">
      <c r="A41" t="s">
        <v>59</v>
      </c>
      <c r="B41">
        <v>0.1</v>
      </c>
      <c r="C41">
        <v>0.35483370386395002</v>
      </c>
      <c r="D41">
        <v>0.54432226448459997</v>
      </c>
      <c r="E41">
        <v>8.4403165145098004E-4</v>
      </c>
      <c r="F41">
        <v>0.1</v>
      </c>
      <c r="G41">
        <v>0.35483370386391999</v>
      </c>
      <c r="H41">
        <v>0</v>
      </c>
      <c r="I41">
        <v>0.54418821052349997</v>
      </c>
      <c r="J41">
        <v>0</v>
      </c>
      <c r="K41">
        <v>8.4403165145098004E-4</v>
      </c>
      <c r="L41">
        <v>1.3405396113455001E-4</v>
      </c>
      <c r="N41" t="s">
        <v>59</v>
      </c>
      <c r="O41" t="s">
        <v>127</v>
      </c>
      <c r="P41" t="s">
        <v>118</v>
      </c>
      <c r="Q41" t="s">
        <v>177</v>
      </c>
      <c r="R41" s="3">
        <f t="shared" si="3"/>
        <v>0.1</v>
      </c>
      <c r="S41" s="3">
        <f t="shared" si="7"/>
        <v>0.35517131652453043</v>
      </c>
      <c r="T41" s="3">
        <f t="shared" si="8"/>
        <v>4.8953835784156842E-4</v>
      </c>
      <c r="U41" s="3">
        <f t="shared" si="9"/>
        <v>1.6880633029019602E-5</v>
      </c>
      <c r="V41" s="3">
        <f t="shared" si="4"/>
        <v>0.54432226448459997</v>
      </c>
      <c r="W41" s="3">
        <f t="shared" si="5"/>
        <v>1.0000000000000009</v>
      </c>
      <c r="Y41" s="5">
        <f>IF(ISNUMBER(MATCH(LEFT($P41,3),Params!$C$12:$C$14,0)),INDEX(Params!$D$12:$D$14,MATCH(LEFT($P41,3),Params!$C$12:$C$14,0),1),0)</f>
        <v>0</v>
      </c>
      <c r="Z41" s="5">
        <f t="shared" si="6"/>
        <v>0</v>
      </c>
    </row>
    <row r="42" spans="1:26" x14ac:dyDescent="0.3">
      <c r="A42" t="s">
        <v>60</v>
      </c>
      <c r="B42">
        <v>0.1</v>
      </c>
      <c r="C42">
        <v>0.35483370386395002</v>
      </c>
      <c r="D42">
        <v>0.54432226448459997</v>
      </c>
      <c r="E42">
        <v>8.4403165145098004E-4</v>
      </c>
      <c r="F42">
        <v>0.10000000000211</v>
      </c>
      <c r="G42">
        <v>0.35483370386132002</v>
      </c>
      <c r="H42">
        <v>0</v>
      </c>
      <c r="I42">
        <v>0.54358829049763002</v>
      </c>
      <c r="J42">
        <v>0</v>
      </c>
      <c r="K42">
        <v>8.4403165145098004E-4</v>
      </c>
      <c r="L42">
        <v>7.3397398749560998E-4</v>
      </c>
      <c r="N42" t="s">
        <v>60</v>
      </c>
      <c r="O42" t="s">
        <v>127</v>
      </c>
      <c r="P42" t="s">
        <v>119</v>
      </c>
      <c r="Q42" t="s">
        <v>177</v>
      </c>
      <c r="R42" s="3">
        <f t="shared" si="3"/>
        <v>0.1</v>
      </c>
      <c r="S42" s="3">
        <f t="shared" si="7"/>
        <v>0.35517131652453043</v>
      </c>
      <c r="T42" s="3">
        <f t="shared" si="8"/>
        <v>4.8953835784156842E-4</v>
      </c>
      <c r="U42" s="3">
        <f t="shared" si="9"/>
        <v>1.6880633029019602E-5</v>
      </c>
      <c r="V42" s="3">
        <f t="shared" si="4"/>
        <v>0.54432226448459997</v>
      </c>
      <c r="W42" s="3">
        <f t="shared" si="5"/>
        <v>1.0000000000000009</v>
      </c>
      <c r="Y42" s="5">
        <f>IF(ISNUMBER(MATCH(LEFT($P42,3),Params!$C$12:$C$14,0)),INDEX(Params!$D$12:$D$14,MATCH(LEFT($P42,3),Params!$C$12:$C$14,0),1),0)</f>
        <v>0</v>
      </c>
      <c r="Z42" s="5">
        <f t="shared" si="6"/>
        <v>0</v>
      </c>
    </row>
    <row r="43" spans="1:26" x14ac:dyDescent="0.3">
      <c r="A43" t="s">
        <v>61</v>
      </c>
      <c r="B43">
        <v>0.1</v>
      </c>
      <c r="C43">
        <v>0.89489380940619001</v>
      </c>
      <c r="D43">
        <v>4.3183024532074997E-3</v>
      </c>
      <c r="E43">
        <v>7.8788814060196002E-4</v>
      </c>
      <c r="F43">
        <v>0.10000000009568</v>
      </c>
      <c r="G43">
        <v>0.89489380931054996</v>
      </c>
      <c r="H43">
        <v>0</v>
      </c>
      <c r="I43">
        <v>4.3164368566721003E-3</v>
      </c>
      <c r="J43">
        <v>0</v>
      </c>
      <c r="K43">
        <v>7.8788814060196002E-4</v>
      </c>
      <c r="L43" s="3">
        <v>1.865596495702E-6</v>
      </c>
      <c r="N43" t="s">
        <v>61</v>
      </c>
      <c r="O43" t="s">
        <v>127</v>
      </c>
      <c r="P43" t="s">
        <v>161</v>
      </c>
      <c r="Q43" t="s">
        <v>174</v>
      </c>
      <c r="R43" s="3">
        <f t="shared" si="3"/>
        <v>0.1</v>
      </c>
      <c r="S43" s="3">
        <f t="shared" si="7"/>
        <v>0.89520896466243083</v>
      </c>
      <c r="T43" s="3">
        <f t="shared" si="8"/>
        <v>4.5697512154913678E-4</v>
      </c>
      <c r="U43" s="3">
        <f t="shared" si="9"/>
        <v>1.57577628120392E-5</v>
      </c>
      <c r="V43" s="3">
        <f t="shared" si="4"/>
        <v>4.3183024532074997E-3</v>
      </c>
      <c r="W43" s="3">
        <f t="shared" si="5"/>
        <v>0.99999999999999956</v>
      </c>
      <c r="Y43" s="5">
        <f>IF(ISNUMBER(MATCH(LEFT($P43,3),Params!$C$12:$C$14,0)),INDEX(Params!$D$12:$D$14,MATCH(LEFT($P43,3),Params!$C$12:$C$14,0),1),0)</f>
        <v>0.28635926529078265</v>
      </c>
      <c r="Z43" s="5">
        <f t="shared" si="6"/>
        <v>0.5</v>
      </c>
    </row>
    <row r="44" spans="1:26" x14ac:dyDescent="0.3">
      <c r="A44" t="s">
        <v>62</v>
      </c>
      <c r="B44">
        <v>0.2</v>
      </c>
      <c r="C44">
        <v>0.51453561818478999</v>
      </c>
      <c r="D44">
        <v>0.27353441073898999</v>
      </c>
      <c r="E44">
        <v>1.1929971076226E-2</v>
      </c>
      <c r="F44">
        <v>0.20000000000008999</v>
      </c>
      <c r="G44">
        <v>0.51453561818436999</v>
      </c>
      <c r="H44">
        <v>0.23997998134997001</v>
      </c>
      <c r="I44">
        <v>2.8978207765169999E-2</v>
      </c>
      <c r="J44">
        <v>0</v>
      </c>
      <c r="K44">
        <v>1.1929971076226E-2</v>
      </c>
      <c r="L44">
        <v>4.5762216241780999E-3</v>
      </c>
      <c r="N44" s="11" t="s">
        <v>62</v>
      </c>
      <c r="O44" s="11" t="s">
        <v>128</v>
      </c>
      <c r="P44" s="11" t="s">
        <v>160</v>
      </c>
      <c r="Q44" s="11"/>
      <c r="R44" s="13">
        <f t="shared" si="3"/>
        <v>0.2</v>
      </c>
      <c r="S44" s="13">
        <f t="shared" si="7"/>
        <v>0.51930760661528041</v>
      </c>
      <c r="T44" s="13">
        <f t="shared" si="8"/>
        <v>6.9193832242110797E-3</v>
      </c>
      <c r="U44" s="13">
        <f t="shared" si="9"/>
        <v>2.3859942152452002E-4</v>
      </c>
      <c r="V44" s="13">
        <f t="shared" si="4"/>
        <v>0.27353441073898999</v>
      </c>
      <c r="W44" s="13">
        <f t="shared" si="5"/>
        <v>1.0000000000000058</v>
      </c>
      <c r="Y44" s="5">
        <f>IF(ISNUMBER(MATCH(LEFT($P44,3),Params!$C$12:$C$14,0)),INDEX(Params!$D$12:$D$14,MATCH(LEFT($P44,3),Params!$C$12:$C$14,0),1),0)</f>
        <v>0.28635926529078265</v>
      </c>
      <c r="Z44" s="5">
        <f t="shared" si="6"/>
        <v>0.5</v>
      </c>
    </row>
    <row r="45" spans="1:26" x14ac:dyDescent="0.3">
      <c r="A45" t="s">
        <v>63</v>
      </c>
      <c r="B45">
        <v>0.08</v>
      </c>
      <c r="C45">
        <v>0.23781940488021</v>
      </c>
      <c r="D45">
        <v>0.67862328492668</v>
      </c>
      <c r="E45">
        <v>3.5573101931086E-3</v>
      </c>
      <c r="F45">
        <v>0.08</v>
      </c>
      <c r="G45">
        <v>0.23781940488014999</v>
      </c>
      <c r="H45">
        <v>0</v>
      </c>
      <c r="I45">
        <v>0.67860755247241</v>
      </c>
      <c r="J45">
        <v>0</v>
      </c>
      <c r="K45">
        <v>3.5573101931086E-3</v>
      </c>
      <c r="L45" s="3">
        <v>1.573245433282E-5</v>
      </c>
      <c r="N45" t="s">
        <v>63</v>
      </c>
      <c r="O45" t="s">
        <v>128</v>
      </c>
      <c r="P45" t="s">
        <v>116</v>
      </c>
      <c r="Q45" t="s">
        <v>168</v>
      </c>
      <c r="R45" s="3">
        <f t="shared" si="3"/>
        <v>0.08</v>
      </c>
      <c r="S45" s="3">
        <f t="shared" si="7"/>
        <v>0.23924232895745345</v>
      </c>
      <c r="T45" s="3">
        <f t="shared" si="8"/>
        <v>2.063239912002988E-3</v>
      </c>
      <c r="U45" s="3">
        <f t="shared" si="9"/>
        <v>7.1146203862172003E-5</v>
      </c>
      <c r="V45" s="3">
        <f t="shared" si="4"/>
        <v>0.67862328492668</v>
      </c>
      <c r="W45" s="3">
        <f t="shared" si="5"/>
        <v>0.99999999999999867</v>
      </c>
      <c r="Y45" s="5">
        <f>IF(ISNUMBER(MATCH(LEFT($P45,3),Params!$C$12:$C$14,0)),INDEX(Params!$D$12:$D$14,MATCH(LEFT($P45,3),Params!$C$12:$C$14,0),1),0)</f>
        <v>0.18187729754306076</v>
      </c>
      <c r="Z45" s="5">
        <f t="shared" si="6"/>
        <v>0</v>
      </c>
    </row>
    <row r="46" spans="1:26" x14ac:dyDescent="0.3">
      <c r="A46" t="s">
        <v>64</v>
      </c>
      <c r="B46">
        <v>0.08</v>
      </c>
      <c r="C46">
        <v>0.23781940488021</v>
      </c>
      <c r="D46">
        <v>0.67862328492668</v>
      </c>
      <c r="E46">
        <v>3.5573101931086E-3</v>
      </c>
      <c r="F46">
        <v>0.08</v>
      </c>
      <c r="G46">
        <v>0.23781940488018999</v>
      </c>
      <c r="H46">
        <v>0</v>
      </c>
      <c r="I46">
        <v>0.67816302579576004</v>
      </c>
      <c r="J46">
        <v>0</v>
      </c>
      <c r="K46">
        <v>3.5573101931086E-3</v>
      </c>
      <c r="L46">
        <v>4.6025913093770997E-4</v>
      </c>
      <c r="N46" t="s">
        <v>64</v>
      </c>
      <c r="O46" t="s">
        <v>128</v>
      </c>
      <c r="P46" t="s">
        <v>117</v>
      </c>
      <c r="Q46" t="s">
        <v>168</v>
      </c>
      <c r="R46" s="3">
        <f t="shared" si="3"/>
        <v>0.08</v>
      </c>
      <c r="S46" s="3">
        <f t="shared" si="7"/>
        <v>0.23924232895745345</v>
      </c>
      <c r="T46" s="3">
        <f t="shared" si="8"/>
        <v>2.063239912002988E-3</v>
      </c>
      <c r="U46" s="3">
        <f t="shared" si="9"/>
        <v>7.1146203862172003E-5</v>
      </c>
      <c r="V46" s="3">
        <f t="shared" si="4"/>
        <v>0.67862328492668</v>
      </c>
      <c r="W46" s="3">
        <f t="shared" si="5"/>
        <v>0.99999999999999867</v>
      </c>
      <c r="Y46" s="5">
        <f>IF(ISNUMBER(MATCH(LEFT($P46,3),Params!$C$12:$C$14,0)),INDEX(Params!$D$12:$D$14,MATCH(LEFT($P46,3),Params!$C$12:$C$14,0),1),0)</f>
        <v>0.24540417187537389</v>
      </c>
      <c r="Z46" s="5">
        <f t="shared" si="6"/>
        <v>0</v>
      </c>
    </row>
    <row r="47" spans="1:26" x14ac:dyDescent="0.3">
      <c r="A47" t="s">
        <v>65</v>
      </c>
      <c r="B47">
        <v>0.08</v>
      </c>
      <c r="C47">
        <v>0.42110794284158998</v>
      </c>
      <c r="D47">
        <v>0.4953347469653</v>
      </c>
      <c r="E47">
        <v>3.5573101931086E-3</v>
      </c>
      <c r="F47">
        <v>8.0000000000079993E-2</v>
      </c>
      <c r="G47">
        <v>0.42110794284142</v>
      </c>
      <c r="H47">
        <v>0</v>
      </c>
      <c r="I47">
        <v>0.49461827850099999</v>
      </c>
      <c r="J47">
        <v>0</v>
      </c>
      <c r="K47">
        <v>3.5573101931086E-3</v>
      </c>
      <c r="L47">
        <v>7.1646846438828005E-4</v>
      </c>
      <c r="N47" t="s">
        <v>65</v>
      </c>
      <c r="O47" t="s">
        <v>128</v>
      </c>
      <c r="P47" t="s">
        <v>118</v>
      </c>
      <c r="Q47" t="s">
        <v>169</v>
      </c>
      <c r="R47" s="3">
        <f t="shared" si="3"/>
        <v>0.08</v>
      </c>
      <c r="S47" s="3">
        <f t="shared" si="7"/>
        <v>0.4225308669188334</v>
      </c>
      <c r="T47" s="3">
        <f t="shared" si="8"/>
        <v>2.063239912002988E-3</v>
      </c>
      <c r="U47" s="3">
        <f t="shared" si="9"/>
        <v>7.1146203862172003E-5</v>
      </c>
      <c r="V47" s="3">
        <f t="shared" si="4"/>
        <v>0.4953347469653</v>
      </c>
      <c r="W47" s="3">
        <f t="shared" si="5"/>
        <v>0.99999999999999856</v>
      </c>
      <c r="Y47" s="5">
        <f>IF(ISNUMBER(MATCH(LEFT($P47,3),Params!$C$12:$C$14,0)),INDEX(Params!$D$12:$D$14,MATCH(LEFT($P47,3),Params!$C$12:$C$14,0),1),0)</f>
        <v>0</v>
      </c>
      <c r="Z47" s="5">
        <f t="shared" si="6"/>
        <v>0</v>
      </c>
    </row>
    <row r="48" spans="1:26" x14ac:dyDescent="0.3">
      <c r="A48" t="s">
        <v>66</v>
      </c>
      <c r="B48">
        <v>0.2</v>
      </c>
      <c r="C48">
        <v>0.35692161240003001</v>
      </c>
      <c r="D48">
        <v>0.43114841652373997</v>
      </c>
      <c r="E48">
        <v>1.1929971076226E-2</v>
      </c>
      <c r="F48">
        <v>0.20000000000210999</v>
      </c>
      <c r="G48">
        <v>0.35692161239739001</v>
      </c>
      <c r="H48">
        <v>0</v>
      </c>
      <c r="I48">
        <v>0.43075519154700997</v>
      </c>
      <c r="J48">
        <v>0</v>
      </c>
      <c r="K48">
        <v>1.1929971076226E-2</v>
      </c>
      <c r="L48">
        <v>3.9322497726048002E-4</v>
      </c>
      <c r="N48" t="s">
        <v>66</v>
      </c>
      <c r="O48" t="s">
        <v>128</v>
      </c>
      <c r="P48" t="s">
        <v>119</v>
      </c>
      <c r="Q48" t="s">
        <v>170</v>
      </c>
      <c r="R48" s="3">
        <f t="shared" si="3"/>
        <v>0.2</v>
      </c>
      <c r="S48" s="3">
        <f t="shared" si="7"/>
        <v>0.36169360083052043</v>
      </c>
      <c r="T48" s="3">
        <f t="shared" si="8"/>
        <v>6.9193832242110797E-3</v>
      </c>
      <c r="U48" s="3">
        <f t="shared" si="9"/>
        <v>2.3859942152452002E-4</v>
      </c>
      <c r="V48" s="3">
        <f t="shared" si="4"/>
        <v>0.43114841652373997</v>
      </c>
      <c r="W48" s="3">
        <f t="shared" si="5"/>
        <v>0.999999999999996</v>
      </c>
      <c r="Y48" s="5">
        <f>IF(ISNUMBER(MATCH(LEFT($P48,3),Params!$C$12:$C$14,0)),INDEX(Params!$D$12:$D$14,MATCH(LEFT($P48,3),Params!$C$12:$C$14,0),1),0)</f>
        <v>0</v>
      </c>
      <c r="Z48" s="5">
        <f t="shared" si="6"/>
        <v>0</v>
      </c>
    </row>
    <row r="49" spans="1:26" x14ac:dyDescent="0.3">
      <c r="A49" t="s">
        <v>67</v>
      </c>
      <c r="B49">
        <v>0.1</v>
      </c>
      <c r="C49">
        <v>0.67859527000013997</v>
      </c>
      <c r="D49">
        <v>0.21604057007735</v>
      </c>
      <c r="E49">
        <v>5.3641599225086002E-3</v>
      </c>
      <c r="F49">
        <v>0.10000000000004999</v>
      </c>
      <c r="G49">
        <v>0.67859527000007003</v>
      </c>
      <c r="H49">
        <v>0.10275388154605</v>
      </c>
      <c r="I49">
        <v>0.11030443464382</v>
      </c>
      <c r="J49">
        <v>0</v>
      </c>
      <c r="K49">
        <v>5.3641599225086002E-3</v>
      </c>
      <c r="L49">
        <v>2.9822538875018999E-3</v>
      </c>
      <c r="N49" s="11" t="s">
        <v>67</v>
      </c>
      <c r="O49" s="11" t="s">
        <v>129</v>
      </c>
      <c r="P49" s="11" t="s">
        <v>160</v>
      </c>
      <c r="Q49" s="11"/>
      <c r="R49" s="13">
        <f t="shared" si="3"/>
        <v>0.1</v>
      </c>
      <c r="S49" s="13">
        <f t="shared" si="7"/>
        <v>0.68074093396914337</v>
      </c>
      <c r="T49" s="13">
        <f t="shared" si="8"/>
        <v>3.1112127550549881E-3</v>
      </c>
      <c r="U49" s="13">
        <f t="shared" si="9"/>
        <v>1.0728319845017201E-4</v>
      </c>
      <c r="V49" s="13">
        <f t="shared" si="4"/>
        <v>0.21604057007735</v>
      </c>
      <c r="W49" s="13">
        <f t="shared" si="5"/>
        <v>0.99999999999999856</v>
      </c>
      <c r="Y49" s="5">
        <f>IF(ISNUMBER(MATCH(LEFT($P49,3),Params!$C$12:$C$14,0)),INDEX(Params!$D$12:$D$14,MATCH(LEFT($P49,3),Params!$C$12:$C$14,0),1),0)</f>
        <v>0.28635926529078265</v>
      </c>
      <c r="Z49" s="5">
        <f t="shared" si="6"/>
        <v>0.5</v>
      </c>
    </row>
    <row r="50" spans="1:26" x14ac:dyDescent="0.3">
      <c r="A50" t="s">
        <v>68</v>
      </c>
      <c r="B50">
        <v>0.1</v>
      </c>
      <c r="C50">
        <v>5.2350181945892998E-2</v>
      </c>
      <c r="D50">
        <v>0.84228565813159995</v>
      </c>
      <c r="E50">
        <v>5.3641599225086002E-3</v>
      </c>
      <c r="F50">
        <v>0.10000000664721</v>
      </c>
      <c r="G50">
        <v>5.2350181944776003E-2</v>
      </c>
      <c r="H50">
        <v>0.72325368174742999</v>
      </c>
      <c r="I50">
        <v>5.6921809510806998E-2</v>
      </c>
      <c r="J50">
        <v>0</v>
      </c>
      <c r="K50">
        <v>5.3641599225086002E-3</v>
      </c>
      <c r="L50">
        <v>6.2110160227269999E-2</v>
      </c>
      <c r="N50" t="s">
        <v>68</v>
      </c>
      <c r="O50" t="s">
        <v>129</v>
      </c>
      <c r="P50" t="s">
        <v>116</v>
      </c>
      <c r="R50" s="3">
        <f t="shared" si="3"/>
        <v>0.1</v>
      </c>
      <c r="S50" s="3">
        <f t="shared" si="7"/>
        <v>5.4495845914896437E-2</v>
      </c>
      <c r="T50" s="3">
        <f t="shared" si="8"/>
        <v>3.1112127550549881E-3</v>
      </c>
      <c r="U50" s="3">
        <f t="shared" si="9"/>
        <v>1.0728319845017201E-4</v>
      </c>
      <c r="V50" s="3">
        <f t="shared" si="4"/>
        <v>0.84228565813159995</v>
      </c>
      <c r="W50" s="3">
        <f t="shared" si="5"/>
        <v>1.0000000000000016</v>
      </c>
      <c r="Y50" s="5">
        <f>IF(ISNUMBER(MATCH(LEFT($P50,3),Params!$C$12:$C$14,0)),INDEX(Params!$D$12:$D$14,MATCH(LEFT($P50,3),Params!$C$12:$C$14,0),1),0)</f>
        <v>0.18187729754306076</v>
      </c>
      <c r="Z50" s="5">
        <f t="shared" si="6"/>
        <v>0</v>
      </c>
    </row>
    <row r="51" spans="1:26" x14ac:dyDescent="0.3">
      <c r="A51" t="s">
        <v>69</v>
      </c>
      <c r="B51">
        <v>0.1</v>
      </c>
      <c r="C51">
        <v>0.32074093396914</v>
      </c>
      <c r="D51">
        <v>0.57389490610835003</v>
      </c>
      <c r="E51">
        <v>5.3641599225086002E-3</v>
      </c>
      <c r="F51">
        <v>0.1</v>
      </c>
      <c r="G51">
        <v>0.320740933969</v>
      </c>
      <c r="H51">
        <v>0</v>
      </c>
      <c r="I51">
        <v>0.57380654683663002</v>
      </c>
      <c r="J51">
        <v>0</v>
      </c>
      <c r="K51">
        <v>5.3641599225086002E-3</v>
      </c>
      <c r="L51" s="3">
        <v>8.8359271865540997E-5</v>
      </c>
      <c r="N51" t="s">
        <v>69</v>
      </c>
      <c r="O51" t="s">
        <v>129</v>
      </c>
      <c r="P51" t="s">
        <v>117</v>
      </c>
      <c r="Q51" t="s">
        <v>163</v>
      </c>
      <c r="R51" s="3">
        <f t="shared" si="3"/>
        <v>0.1</v>
      </c>
      <c r="S51" s="3">
        <f t="shared" si="7"/>
        <v>0.32288659793814345</v>
      </c>
      <c r="T51" s="3">
        <f t="shared" si="8"/>
        <v>3.1112127550549881E-3</v>
      </c>
      <c r="U51" s="3">
        <f t="shared" si="9"/>
        <v>1.0728319845017201E-4</v>
      </c>
      <c r="V51" s="3">
        <f t="shared" si="4"/>
        <v>0.57389490610835003</v>
      </c>
      <c r="W51" s="3">
        <f t="shared" si="5"/>
        <v>0.99999999999999867</v>
      </c>
      <c r="Y51" s="5">
        <f>IF(ISNUMBER(MATCH(LEFT($P51,3),Params!$C$12:$C$14,0)),INDEX(Params!$D$12:$D$14,MATCH(LEFT($P51,3),Params!$C$12:$C$14,0),1),0)</f>
        <v>0.24540417187537389</v>
      </c>
      <c r="Z51" s="5">
        <f t="shared" si="6"/>
        <v>0</v>
      </c>
    </row>
    <row r="52" spans="1:26" x14ac:dyDescent="0.3">
      <c r="A52" t="s">
        <v>70</v>
      </c>
      <c r="B52">
        <v>0.1</v>
      </c>
      <c r="C52">
        <v>0.32074093396914</v>
      </c>
      <c r="D52">
        <v>0.57389490610835003</v>
      </c>
      <c r="E52">
        <v>5.3641599225086002E-3</v>
      </c>
      <c r="F52">
        <v>0.10000000009778</v>
      </c>
      <c r="G52">
        <v>0.32074093396914</v>
      </c>
      <c r="H52">
        <v>0.35296166324858003</v>
      </c>
      <c r="I52">
        <v>0.20823629983922001</v>
      </c>
      <c r="J52">
        <v>0</v>
      </c>
      <c r="K52">
        <v>5.3641599225086002E-3</v>
      </c>
      <c r="L52">
        <v>1.2696942922779E-2</v>
      </c>
      <c r="N52" t="s">
        <v>70</v>
      </c>
      <c r="O52" t="s">
        <v>129</v>
      </c>
      <c r="P52" t="s">
        <v>118</v>
      </c>
      <c r="Q52" t="s">
        <v>163</v>
      </c>
      <c r="R52" s="3">
        <f t="shared" si="3"/>
        <v>0.1</v>
      </c>
      <c r="S52" s="3">
        <f t="shared" si="7"/>
        <v>0.32288659793814345</v>
      </c>
      <c r="T52" s="3">
        <f t="shared" si="8"/>
        <v>3.1112127550549881E-3</v>
      </c>
      <c r="U52" s="3">
        <f t="shared" si="9"/>
        <v>1.0728319845017201E-4</v>
      </c>
      <c r="V52" s="3">
        <f t="shared" si="4"/>
        <v>0.57389490610835003</v>
      </c>
      <c r="W52" s="3">
        <f t="shared" si="5"/>
        <v>0.99999999999999867</v>
      </c>
      <c r="Y52" s="5">
        <f>IF(ISNUMBER(MATCH(LEFT($P52,3),Params!$C$12:$C$14,0)),INDEX(Params!$D$12:$D$14,MATCH(LEFT($P52,3),Params!$C$12:$C$14,0),1),0)</f>
        <v>0</v>
      </c>
      <c r="Z52" s="5">
        <f t="shared" si="6"/>
        <v>0</v>
      </c>
    </row>
    <row r="53" spans="1:26" x14ac:dyDescent="0.3">
      <c r="A53" t="s">
        <v>71</v>
      </c>
      <c r="B53">
        <v>0.1</v>
      </c>
      <c r="C53">
        <v>0.41020451797689</v>
      </c>
      <c r="D53">
        <v>0.48443132210060003</v>
      </c>
      <c r="E53">
        <v>5.3641599225086002E-3</v>
      </c>
      <c r="F53">
        <v>0.1000000000022</v>
      </c>
      <c r="G53">
        <v>0.41020451797488999</v>
      </c>
      <c r="H53">
        <v>0</v>
      </c>
      <c r="I53">
        <v>0.48417563097505001</v>
      </c>
      <c r="J53">
        <v>0</v>
      </c>
      <c r="K53">
        <v>5.3641599225086002E-3</v>
      </c>
      <c r="L53">
        <v>2.5569112534378998E-4</v>
      </c>
      <c r="N53" t="s">
        <v>71</v>
      </c>
      <c r="O53" t="s">
        <v>129</v>
      </c>
      <c r="P53" t="s">
        <v>119</v>
      </c>
      <c r="Q53" t="s">
        <v>162</v>
      </c>
      <c r="R53" s="3">
        <f t="shared" si="3"/>
        <v>0.1</v>
      </c>
      <c r="S53" s="3">
        <f t="shared" si="7"/>
        <v>0.41235018194589346</v>
      </c>
      <c r="T53" s="3">
        <f t="shared" si="8"/>
        <v>3.1112127550549881E-3</v>
      </c>
      <c r="U53" s="3">
        <f t="shared" si="9"/>
        <v>1.0728319845017201E-4</v>
      </c>
      <c r="V53" s="3">
        <f t="shared" si="4"/>
        <v>0.48443132210060003</v>
      </c>
      <c r="W53" s="3">
        <f t="shared" si="5"/>
        <v>0.99999999999999867</v>
      </c>
      <c r="Y53" s="5">
        <f>IF(ISNUMBER(MATCH(LEFT($P53,3),Params!$C$12:$C$14,0)),INDEX(Params!$D$12:$D$14,MATCH(LEFT($P53,3),Params!$C$12:$C$14,0),1),0)</f>
        <v>0</v>
      </c>
      <c r="Z53" s="5">
        <f t="shared" si="6"/>
        <v>0</v>
      </c>
    </row>
    <row r="54" spans="1:26" x14ac:dyDescent="0.3">
      <c r="A54" t="s">
        <v>72</v>
      </c>
      <c r="B54">
        <v>0.1</v>
      </c>
      <c r="C54">
        <v>0.7154940551733</v>
      </c>
      <c r="D54">
        <v>0.18409416122114999</v>
      </c>
      <c r="E54">
        <v>4.1178360554732998E-4</v>
      </c>
      <c r="F54">
        <v>0.10000000000084</v>
      </c>
      <c r="G54">
        <v>0.71549405514871001</v>
      </c>
      <c r="H54">
        <v>2.8525140221466998E-2</v>
      </c>
      <c r="I54">
        <v>0.14946867228901001</v>
      </c>
      <c r="J54">
        <v>0</v>
      </c>
      <c r="K54">
        <v>4.1178360554732998E-4</v>
      </c>
      <c r="L54">
        <v>6.1003487344278998E-3</v>
      </c>
      <c r="N54" s="11" t="s">
        <v>72</v>
      </c>
      <c r="O54" s="11" t="s">
        <v>130</v>
      </c>
      <c r="P54" s="11" t="s">
        <v>160</v>
      </c>
      <c r="Q54" s="11"/>
      <c r="R54" s="13">
        <f t="shared" si="3"/>
        <v>0.1</v>
      </c>
      <c r="S54" s="13">
        <f t="shared" si="7"/>
        <v>0.71565876861551891</v>
      </c>
      <c r="T54" s="13">
        <f t="shared" si="8"/>
        <v>2.3883449121745137E-4</v>
      </c>
      <c r="U54" s="13">
        <f t="shared" si="9"/>
        <v>8.2356721109465996E-6</v>
      </c>
      <c r="V54" s="13">
        <f t="shared" si="4"/>
        <v>0.18409416122114999</v>
      </c>
      <c r="W54" s="13">
        <f t="shared" si="5"/>
        <v>0.99999999999999722</v>
      </c>
      <c r="Y54" s="5">
        <f>IF(ISNUMBER(MATCH(LEFT($P54,3),Params!$C$12:$C$14,0)),INDEX(Params!$D$12:$D$14,MATCH(LEFT($P54,3),Params!$C$12:$C$14,0),1),0)</f>
        <v>0.28635926529078265</v>
      </c>
      <c r="Z54" s="5">
        <f t="shared" si="6"/>
        <v>0.5</v>
      </c>
    </row>
    <row r="55" spans="1:26" x14ac:dyDescent="0.3">
      <c r="A55" t="s">
        <v>73</v>
      </c>
      <c r="B55">
        <v>0.1</v>
      </c>
      <c r="C55">
        <v>0.26569994697608001</v>
      </c>
      <c r="D55">
        <v>0.63388826941837995</v>
      </c>
      <c r="E55">
        <v>4.1178360554732998E-4</v>
      </c>
      <c r="F55">
        <v>0.10000000007232999</v>
      </c>
      <c r="G55">
        <v>0.26569994696026999</v>
      </c>
      <c r="H55" s="3">
        <v>9.3940256411174003E-5</v>
      </c>
      <c r="I55">
        <v>0.62743105619844997</v>
      </c>
      <c r="J55">
        <v>0</v>
      </c>
      <c r="K55">
        <v>4.1178360554732998E-4</v>
      </c>
      <c r="L55">
        <v>6.3632729069989999E-3</v>
      </c>
      <c r="N55" t="s">
        <v>73</v>
      </c>
      <c r="O55" t="s">
        <v>130</v>
      </c>
      <c r="P55" t="s">
        <v>116</v>
      </c>
      <c r="Q55" t="s">
        <v>178</v>
      </c>
      <c r="R55" s="3">
        <f t="shared" si="3"/>
        <v>0.1</v>
      </c>
      <c r="S55" s="3">
        <f t="shared" si="7"/>
        <v>0.26586466041829893</v>
      </c>
      <c r="T55" s="3">
        <f t="shared" si="8"/>
        <v>2.3883449121745137E-4</v>
      </c>
      <c r="U55" s="3">
        <f t="shared" si="9"/>
        <v>8.2356721109465996E-6</v>
      </c>
      <c r="V55" s="3">
        <f t="shared" si="4"/>
        <v>0.63388826941837995</v>
      </c>
      <c r="W55" s="3">
        <f t="shared" si="5"/>
        <v>1.0000000000000073</v>
      </c>
      <c r="Y55" s="5">
        <f>IF(ISNUMBER(MATCH(LEFT($P55,3),Params!$C$12:$C$14,0)),INDEX(Params!$D$12:$D$14,MATCH(LEFT($P55,3),Params!$C$12:$C$14,0),1),0)</f>
        <v>0.18187729754306076</v>
      </c>
      <c r="Z55" s="5">
        <f t="shared" si="6"/>
        <v>0</v>
      </c>
    </row>
    <row r="56" spans="1:26" x14ac:dyDescent="0.3">
      <c r="A56" t="s">
        <v>74</v>
      </c>
      <c r="B56">
        <v>0.1</v>
      </c>
      <c r="C56">
        <v>0.26569994697608001</v>
      </c>
      <c r="D56">
        <v>0.63388826941837995</v>
      </c>
      <c r="E56">
        <v>4.1178360554732998E-4</v>
      </c>
      <c r="F56">
        <v>0.10000000000016999</v>
      </c>
      <c r="G56">
        <v>0.26569994697588001</v>
      </c>
      <c r="H56">
        <v>0</v>
      </c>
      <c r="I56">
        <v>0.63387018668521</v>
      </c>
      <c r="J56">
        <v>0</v>
      </c>
      <c r="K56">
        <v>4.1178360554732998E-4</v>
      </c>
      <c r="L56" s="3">
        <v>1.8082733185719999E-5</v>
      </c>
      <c r="N56" t="s">
        <v>74</v>
      </c>
      <c r="O56" t="s">
        <v>130</v>
      </c>
      <c r="P56" t="s">
        <v>117</v>
      </c>
      <c r="Q56" t="s">
        <v>178</v>
      </c>
      <c r="R56" s="3">
        <f t="shared" si="3"/>
        <v>0.1</v>
      </c>
      <c r="S56" s="3">
        <f t="shared" si="7"/>
        <v>0.26586466041829893</v>
      </c>
      <c r="T56" s="3">
        <f t="shared" si="8"/>
        <v>2.3883449121745137E-4</v>
      </c>
      <c r="U56" s="3">
        <f t="shared" si="9"/>
        <v>8.2356721109465996E-6</v>
      </c>
      <c r="V56" s="3">
        <f t="shared" si="4"/>
        <v>0.63388826941837995</v>
      </c>
      <c r="W56" s="3">
        <f t="shared" si="5"/>
        <v>1.0000000000000073</v>
      </c>
      <c r="Y56" s="5">
        <f>IF(ISNUMBER(MATCH(LEFT($P56,3),Params!$C$12:$C$14,0)),INDEX(Params!$D$12:$D$14,MATCH(LEFT($P56,3),Params!$C$12:$C$14,0),1),0)</f>
        <v>0.24540417187537389</v>
      </c>
      <c r="Z56" s="5">
        <f t="shared" si="6"/>
        <v>0</v>
      </c>
    </row>
    <row r="57" spans="1:26" x14ac:dyDescent="0.3">
      <c r="A57" t="s">
        <v>75</v>
      </c>
      <c r="B57">
        <v>0.1</v>
      </c>
      <c r="C57">
        <v>0.44561759025497</v>
      </c>
      <c r="D57">
        <v>0.45397062613949002</v>
      </c>
      <c r="E57">
        <v>4.1178360554732998E-4</v>
      </c>
      <c r="F57">
        <v>0.1</v>
      </c>
      <c r="G57">
        <v>0.44561759025492997</v>
      </c>
      <c r="H57">
        <v>0</v>
      </c>
      <c r="I57">
        <v>0.45389327187382</v>
      </c>
      <c r="J57">
        <v>0</v>
      </c>
      <c r="K57">
        <v>4.1178360554732998E-4</v>
      </c>
      <c r="L57" s="3">
        <v>7.7354265698581997E-5</v>
      </c>
      <c r="N57" t="s">
        <v>75</v>
      </c>
      <c r="O57" t="s">
        <v>130</v>
      </c>
      <c r="P57" t="s">
        <v>118</v>
      </c>
      <c r="Q57" t="s">
        <v>179</v>
      </c>
      <c r="R57" s="3">
        <f t="shared" si="3"/>
        <v>0.1</v>
      </c>
      <c r="S57" s="3">
        <f t="shared" si="7"/>
        <v>0.44578230369718891</v>
      </c>
      <c r="T57" s="3">
        <f t="shared" si="8"/>
        <v>2.3883449121745137E-4</v>
      </c>
      <c r="U57" s="3">
        <f t="shared" si="9"/>
        <v>8.2356721109465996E-6</v>
      </c>
      <c r="V57" s="3">
        <f t="shared" si="4"/>
        <v>0.45397062613949002</v>
      </c>
      <c r="W57" s="3">
        <f t="shared" si="5"/>
        <v>1.0000000000000073</v>
      </c>
      <c r="Y57" s="5">
        <f>IF(ISNUMBER(MATCH(LEFT($P57,3),Params!$C$12:$C$14,0)),INDEX(Params!$D$12:$D$14,MATCH(LEFT($P57,3),Params!$C$12:$C$14,0),1),0)</f>
        <v>0</v>
      </c>
      <c r="Z57" s="5">
        <f t="shared" si="6"/>
        <v>0</v>
      </c>
    </row>
    <row r="58" spans="1:26" x14ac:dyDescent="0.3">
      <c r="A58" t="s">
        <v>76</v>
      </c>
      <c r="B58">
        <v>0.1</v>
      </c>
      <c r="C58">
        <v>0.26569994697608001</v>
      </c>
      <c r="D58">
        <v>0.63388826941837995</v>
      </c>
      <c r="E58">
        <v>4.1178360554732998E-4</v>
      </c>
      <c r="F58">
        <v>0.10000000000004</v>
      </c>
      <c r="G58">
        <v>0.26569994697520999</v>
      </c>
      <c r="H58" s="3">
        <v>1.3187863221668E-7</v>
      </c>
      <c r="I58">
        <v>0.62841079569248004</v>
      </c>
      <c r="J58">
        <v>0</v>
      </c>
      <c r="K58">
        <v>4.1178360554732998E-4</v>
      </c>
      <c r="L58">
        <v>5.4773418480877E-3</v>
      </c>
      <c r="N58" t="s">
        <v>76</v>
      </c>
      <c r="O58" t="s">
        <v>130</v>
      </c>
      <c r="P58" t="s">
        <v>119</v>
      </c>
      <c r="Q58" t="s">
        <v>178</v>
      </c>
      <c r="R58" s="3">
        <f t="shared" si="3"/>
        <v>0.1</v>
      </c>
      <c r="S58" s="3">
        <f t="shared" si="7"/>
        <v>0.26586466041829893</v>
      </c>
      <c r="T58" s="3">
        <f t="shared" si="8"/>
        <v>2.3883449121745137E-4</v>
      </c>
      <c r="U58" s="3">
        <f t="shared" si="9"/>
        <v>8.2356721109465996E-6</v>
      </c>
      <c r="V58" s="3">
        <f t="shared" si="4"/>
        <v>0.63388826941837995</v>
      </c>
      <c r="W58" s="3">
        <f t="shared" si="5"/>
        <v>1.0000000000000073</v>
      </c>
      <c r="Y58" s="5">
        <f>IF(ISNUMBER(MATCH(LEFT($P58,3),Params!$C$12:$C$14,0)),INDEX(Params!$D$12:$D$14,MATCH(LEFT($P58,3),Params!$C$12:$C$14,0),1),0)</f>
        <v>0</v>
      </c>
      <c r="Z58" s="5">
        <f t="shared" si="6"/>
        <v>0</v>
      </c>
    </row>
    <row r="59" spans="1:26" x14ac:dyDescent="0.3">
      <c r="A59" t="s">
        <v>77</v>
      </c>
      <c r="B59">
        <v>0.1</v>
      </c>
      <c r="C59">
        <v>0.89489380940619001</v>
      </c>
      <c r="D59">
        <v>4.3183024532074997E-3</v>
      </c>
      <c r="E59">
        <v>7.8788814060196002E-4</v>
      </c>
      <c r="F59">
        <v>0.10000000009568</v>
      </c>
      <c r="G59">
        <v>0.89489380931054996</v>
      </c>
      <c r="H59">
        <v>0</v>
      </c>
      <c r="I59">
        <v>4.3170116038685003E-3</v>
      </c>
      <c r="J59">
        <v>0</v>
      </c>
      <c r="K59">
        <v>7.8788814060196002E-4</v>
      </c>
      <c r="L59" s="3">
        <v>1.2908492993084E-6</v>
      </c>
      <c r="N59" t="s">
        <v>77</v>
      </c>
      <c r="O59" t="s">
        <v>130</v>
      </c>
      <c r="P59" t="s">
        <v>161</v>
      </c>
      <c r="Q59" t="s">
        <v>174</v>
      </c>
      <c r="R59" s="3">
        <f t="shared" si="3"/>
        <v>0.1</v>
      </c>
      <c r="S59" s="3">
        <f t="shared" si="7"/>
        <v>0.89520896466243083</v>
      </c>
      <c r="T59" s="3">
        <f t="shared" si="8"/>
        <v>4.5697512154913678E-4</v>
      </c>
      <c r="U59" s="3">
        <f t="shared" si="9"/>
        <v>1.57577628120392E-5</v>
      </c>
      <c r="V59" s="3">
        <f t="shared" si="4"/>
        <v>4.3183024532074997E-3</v>
      </c>
      <c r="W59" s="3">
        <f t="shared" si="5"/>
        <v>0.99999999999999956</v>
      </c>
      <c r="Y59" s="5">
        <f>IF(ISNUMBER(MATCH(LEFT($P59,3),Params!$C$12:$C$14,0)),INDEX(Params!$D$12:$D$14,MATCH(LEFT($P59,3),Params!$C$12:$C$14,0),1),0)</f>
        <v>0.28635926529078265</v>
      </c>
      <c r="Z59" s="5">
        <f t="shared" si="6"/>
        <v>0.5</v>
      </c>
    </row>
    <row r="60" spans="1:26" x14ac:dyDescent="0.3">
      <c r="A60" t="s">
        <v>78</v>
      </c>
      <c r="B60">
        <v>0.1</v>
      </c>
      <c r="C60">
        <v>0.67051464435357999</v>
      </c>
      <c r="D60">
        <v>0.22907357204087</v>
      </c>
      <c r="E60">
        <v>4.1178360554732998E-4</v>
      </c>
      <c r="F60">
        <v>0.1</v>
      </c>
      <c r="G60">
        <v>0.67051464435348995</v>
      </c>
      <c r="H60">
        <v>8.8371741276531995E-2</v>
      </c>
      <c r="I60">
        <v>0.13441347848240001</v>
      </c>
      <c r="J60">
        <v>0</v>
      </c>
      <c r="K60">
        <v>4.1178360554732998E-4</v>
      </c>
      <c r="L60">
        <v>6.2883522820287004E-3</v>
      </c>
      <c r="N60" s="11" t="s">
        <v>78</v>
      </c>
      <c r="O60" s="11" t="s">
        <v>131</v>
      </c>
      <c r="P60" s="11" t="s">
        <v>160</v>
      </c>
      <c r="Q60" s="11" t="s">
        <v>180</v>
      </c>
      <c r="R60" s="13">
        <f t="shared" si="3"/>
        <v>0.1</v>
      </c>
      <c r="S60" s="13">
        <f t="shared" si="7"/>
        <v>0.6706793577957989</v>
      </c>
      <c r="T60" s="13">
        <f t="shared" si="8"/>
        <v>2.3883449121745137E-4</v>
      </c>
      <c r="U60" s="13">
        <f t="shared" si="9"/>
        <v>8.2356721109465996E-6</v>
      </c>
      <c r="V60" s="13">
        <f t="shared" si="4"/>
        <v>0.22907357204087</v>
      </c>
      <c r="W60" s="13">
        <f t="shared" si="5"/>
        <v>0.99999999999999722</v>
      </c>
      <c r="Y60" s="5">
        <f>IF(ISNUMBER(MATCH(LEFT($P60,3),Params!$C$12:$C$14,0)),INDEX(Params!$D$12:$D$14,MATCH(LEFT($P60,3),Params!$C$12:$C$14,0),1),0)</f>
        <v>0.28635926529078265</v>
      </c>
      <c r="Z60" s="5">
        <f t="shared" si="6"/>
        <v>0.5</v>
      </c>
    </row>
    <row r="61" spans="1:26" x14ac:dyDescent="0.3">
      <c r="A61" t="s">
        <v>79</v>
      </c>
      <c r="B61">
        <v>0.1</v>
      </c>
      <c r="C61">
        <v>0.22072053615635001</v>
      </c>
      <c r="D61">
        <v>0.67886768023809996</v>
      </c>
      <c r="E61">
        <v>4.1178360554732998E-4</v>
      </c>
      <c r="F61">
        <v>0.1</v>
      </c>
      <c r="G61">
        <v>0.22072053615633</v>
      </c>
      <c r="H61">
        <v>0</v>
      </c>
      <c r="I61">
        <v>0.67878886854136</v>
      </c>
      <c r="J61">
        <v>0</v>
      </c>
      <c r="K61">
        <v>4.1178360554732998E-4</v>
      </c>
      <c r="L61" s="3">
        <v>7.8811696755950002E-5</v>
      </c>
      <c r="N61" t="s">
        <v>79</v>
      </c>
      <c r="O61" t="s">
        <v>131</v>
      </c>
      <c r="P61" t="s">
        <v>116</v>
      </c>
      <c r="Q61" t="s">
        <v>181</v>
      </c>
      <c r="R61" s="3">
        <f t="shared" si="3"/>
        <v>0.1</v>
      </c>
      <c r="S61" s="3">
        <f t="shared" si="7"/>
        <v>0.22088524959856895</v>
      </c>
      <c r="T61" s="3">
        <f t="shared" si="8"/>
        <v>2.3883449121745137E-4</v>
      </c>
      <c r="U61" s="3">
        <f t="shared" si="9"/>
        <v>8.2356721109465996E-6</v>
      </c>
      <c r="V61" s="3">
        <f t="shared" si="4"/>
        <v>0.67886768023809996</v>
      </c>
      <c r="W61" s="3">
        <f t="shared" si="5"/>
        <v>0.99999999999999734</v>
      </c>
      <c r="Y61" s="5">
        <f>IF(ISNUMBER(MATCH(LEFT($P61,3),Params!$C$12:$C$14,0)),INDEX(Params!$D$12:$D$14,MATCH(LEFT($P61,3),Params!$C$12:$C$14,0),1),0)</f>
        <v>0.18187729754306076</v>
      </c>
      <c r="Z61" s="5">
        <f t="shared" si="6"/>
        <v>0</v>
      </c>
    </row>
    <row r="62" spans="1:26" x14ac:dyDescent="0.3">
      <c r="A62" t="s">
        <v>80</v>
      </c>
      <c r="B62">
        <v>0.1</v>
      </c>
      <c r="C62">
        <v>8.5782303697184994E-2</v>
      </c>
      <c r="D62">
        <v>0.81380591269726998</v>
      </c>
      <c r="E62">
        <v>4.1178360554732998E-4</v>
      </c>
      <c r="F62">
        <v>0.10000000000238</v>
      </c>
      <c r="G62">
        <v>8.5782303695309994E-2</v>
      </c>
      <c r="H62">
        <v>0</v>
      </c>
      <c r="I62">
        <v>0.81373102744916004</v>
      </c>
      <c r="J62">
        <v>0</v>
      </c>
      <c r="K62">
        <v>4.1178360554732998E-4</v>
      </c>
      <c r="L62" s="3">
        <v>7.4885247595221004E-5</v>
      </c>
      <c r="N62" t="s">
        <v>80</v>
      </c>
      <c r="O62" t="s">
        <v>131</v>
      </c>
      <c r="P62" t="s">
        <v>117</v>
      </c>
      <c r="Q62" t="s">
        <v>182</v>
      </c>
      <c r="R62" s="3">
        <f t="shared" si="3"/>
        <v>0.1</v>
      </c>
      <c r="S62" s="3">
        <f t="shared" si="7"/>
        <v>8.5947017139403933E-2</v>
      </c>
      <c r="T62" s="3">
        <f t="shared" si="8"/>
        <v>2.3883449121745137E-4</v>
      </c>
      <c r="U62" s="3">
        <f t="shared" si="9"/>
        <v>8.2356721109465996E-6</v>
      </c>
      <c r="V62" s="3">
        <f t="shared" si="4"/>
        <v>0.81380591269726998</v>
      </c>
      <c r="W62" s="3">
        <f t="shared" si="5"/>
        <v>1.0000000000000022</v>
      </c>
      <c r="Y62" s="5">
        <f>IF(ISNUMBER(MATCH(LEFT($P62,3),Params!$C$12:$C$14,0)),INDEX(Params!$D$12:$D$14,MATCH(LEFT($P62,3),Params!$C$12:$C$14,0),1),0)</f>
        <v>0.24540417187537389</v>
      </c>
      <c r="Z62" s="5">
        <f t="shared" si="6"/>
        <v>0</v>
      </c>
    </row>
    <row r="63" spans="1:26" x14ac:dyDescent="0.3">
      <c r="A63" t="s">
        <v>81</v>
      </c>
      <c r="B63">
        <v>0.1</v>
      </c>
      <c r="C63">
        <v>0.22072053615635001</v>
      </c>
      <c r="D63">
        <v>0.67886768023809996</v>
      </c>
      <c r="E63">
        <v>4.1178360554732998E-4</v>
      </c>
      <c r="F63">
        <v>0.10000000000917</v>
      </c>
      <c r="G63">
        <v>0.22072053615623</v>
      </c>
      <c r="H63">
        <v>0.48529640244502997</v>
      </c>
      <c r="I63">
        <v>0.18684010406882001</v>
      </c>
      <c r="J63">
        <v>0</v>
      </c>
      <c r="K63">
        <v>4.1178360554732998E-4</v>
      </c>
      <c r="L63">
        <v>6.7311737152012004E-3</v>
      </c>
      <c r="N63" t="s">
        <v>81</v>
      </c>
      <c r="O63" t="s">
        <v>131</v>
      </c>
      <c r="P63" t="s">
        <v>118</v>
      </c>
      <c r="Q63" t="s">
        <v>181</v>
      </c>
      <c r="R63" s="3">
        <f t="shared" si="3"/>
        <v>0.1</v>
      </c>
      <c r="S63" s="3">
        <f t="shared" si="7"/>
        <v>0.22088524959856895</v>
      </c>
      <c r="T63" s="3">
        <f t="shared" si="8"/>
        <v>2.3883449121745137E-4</v>
      </c>
      <c r="U63" s="3">
        <f t="shared" si="9"/>
        <v>8.2356721109465996E-6</v>
      </c>
      <c r="V63" s="3">
        <f t="shared" si="4"/>
        <v>0.67886768023809996</v>
      </c>
      <c r="W63" s="3">
        <f t="shared" si="5"/>
        <v>0.99999999999999734</v>
      </c>
      <c r="Y63" s="5">
        <f>IF(ISNUMBER(MATCH(LEFT($P63,3),Params!$C$12:$C$14,0)),INDEX(Params!$D$12:$D$14,MATCH(LEFT($P63,3),Params!$C$12:$C$14,0),1),0)</f>
        <v>0</v>
      </c>
      <c r="Z63" s="5">
        <f t="shared" si="6"/>
        <v>0</v>
      </c>
    </row>
    <row r="64" spans="1:26" x14ac:dyDescent="0.3">
      <c r="A64" t="s">
        <v>82</v>
      </c>
      <c r="B64">
        <v>0.1</v>
      </c>
      <c r="C64">
        <v>8.5782303697184994E-2</v>
      </c>
      <c r="D64">
        <v>0.81380591269726998</v>
      </c>
      <c r="E64">
        <v>4.1178360554732998E-4</v>
      </c>
      <c r="F64">
        <v>0.1</v>
      </c>
      <c r="G64">
        <v>8.5782303697176002E-2</v>
      </c>
      <c r="H64">
        <v>0</v>
      </c>
      <c r="I64">
        <v>0.81371143563397996</v>
      </c>
      <c r="J64">
        <v>0</v>
      </c>
      <c r="K64">
        <v>4.1178360554732998E-4</v>
      </c>
      <c r="L64" s="3">
        <v>9.4477063299738007E-5</v>
      </c>
      <c r="N64" t="s">
        <v>82</v>
      </c>
      <c r="O64" t="s">
        <v>131</v>
      </c>
      <c r="P64" t="s">
        <v>119</v>
      </c>
      <c r="Q64" t="s">
        <v>182</v>
      </c>
      <c r="R64" s="3">
        <f t="shared" si="3"/>
        <v>0.1</v>
      </c>
      <c r="S64" s="3">
        <f t="shared" si="7"/>
        <v>8.5947017139403933E-2</v>
      </c>
      <c r="T64" s="3">
        <f t="shared" si="8"/>
        <v>2.3883449121745137E-4</v>
      </c>
      <c r="U64" s="3">
        <f t="shared" si="9"/>
        <v>8.2356721109465996E-6</v>
      </c>
      <c r="V64" s="3">
        <f t="shared" si="4"/>
        <v>0.81380591269726998</v>
      </c>
      <c r="W64" s="3">
        <f t="shared" si="5"/>
        <v>1.0000000000000022</v>
      </c>
      <c r="Y64" s="5">
        <f>IF(ISNUMBER(MATCH(LEFT($P64,3),Params!$C$12:$C$14,0)),INDEX(Params!$D$12:$D$14,MATCH(LEFT($P64,3),Params!$C$12:$C$14,0),1),0)</f>
        <v>0</v>
      </c>
      <c r="Z64" s="5">
        <f t="shared" si="6"/>
        <v>0</v>
      </c>
    </row>
    <row r="65" spans="1:26" x14ac:dyDescent="0.3">
      <c r="A65" t="s">
        <v>83</v>
      </c>
      <c r="B65">
        <v>0.1</v>
      </c>
      <c r="C65">
        <v>0.89489380940619001</v>
      </c>
      <c r="D65">
        <v>4.3183024532074997E-3</v>
      </c>
      <c r="E65">
        <v>7.8788814060196002E-4</v>
      </c>
      <c r="F65">
        <v>0.10000000009568</v>
      </c>
      <c r="G65">
        <v>0.89489380931054996</v>
      </c>
      <c r="H65">
        <v>0</v>
      </c>
      <c r="I65">
        <v>4.3173885220535004E-3</v>
      </c>
      <c r="J65">
        <v>0</v>
      </c>
      <c r="K65">
        <v>7.8788814060196002E-4</v>
      </c>
      <c r="L65" s="3">
        <v>9.1393111430625995E-7</v>
      </c>
      <c r="N65" t="s">
        <v>83</v>
      </c>
      <c r="O65" t="s">
        <v>131</v>
      </c>
      <c r="P65" t="s">
        <v>161</v>
      </c>
      <c r="Q65" t="s">
        <v>174</v>
      </c>
      <c r="R65" s="3">
        <f t="shared" si="3"/>
        <v>0.1</v>
      </c>
      <c r="S65" s="3">
        <f t="shared" si="7"/>
        <v>0.89520896466243083</v>
      </c>
      <c r="T65" s="3">
        <f t="shared" si="8"/>
        <v>4.5697512154913678E-4</v>
      </c>
      <c r="U65" s="3">
        <f t="shared" si="9"/>
        <v>1.57577628120392E-5</v>
      </c>
      <c r="V65" s="3">
        <f t="shared" si="4"/>
        <v>4.3183024532074997E-3</v>
      </c>
      <c r="W65" s="3">
        <f t="shared" si="5"/>
        <v>0.99999999999999956</v>
      </c>
      <c r="Y65" s="5">
        <f>IF(ISNUMBER(MATCH(LEFT($P65,3),Params!$C$12:$C$14,0)),INDEX(Params!$D$12:$D$14,MATCH(LEFT($P65,3),Params!$C$12:$C$14,0),1),0)</f>
        <v>0.28635926529078265</v>
      </c>
      <c r="Z65" s="5">
        <f t="shared" si="6"/>
        <v>0.5</v>
      </c>
    </row>
    <row r="66" spans="1:26" x14ac:dyDescent="0.3">
      <c r="A66" t="s">
        <v>84</v>
      </c>
      <c r="B66">
        <v>0.1</v>
      </c>
      <c r="C66">
        <v>0.67051464435357999</v>
      </c>
      <c r="D66">
        <v>0.22907357204087</v>
      </c>
      <c r="E66">
        <v>4.1178360554732998E-4</v>
      </c>
      <c r="F66">
        <v>0.10000000016398</v>
      </c>
      <c r="G66">
        <v>0.67051464418957996</v>
      </c>
      <c r="H66">
        <v>3.5152131861454E-3</v>
      </c>
      <c r="I66">
        <v>0.20556270038621999</v>
      </c>
      <c r="J66">
        <v>0</v>
      </c>
      <c r="K66">
        <v>4.1178360554732998E-4</v>
      </c>
      <c r="L66">
        <v>1.9995658468532001E-2</v>
      </c>
      <c r="N66" s="11" t="s">
        <v>84</v>
      </c>
      <c r="O66" s="11" t="s">
        <v>132</v>
      </c>
      <c r="P66" s="11" t="s">
        <v>160</v>
      </c>
      <c r="Q66" s="11" t="s">
        <v>180</v>
      </c>
      <c r="R66" s="13">
        <f t="shared" si="3"/>
        <v>0.1</v>
      </c>
      <c r="S66" s="13">
        <f t="shared" ref="S66:S96" si="10">C66+E66*AgriSoil</f>
        <v>0.6706793577957989</v>
      </c>
      <c r="T66" s="13">
        <f t="shared" ref="T66:T96" si="11">E66*NatSoil</f>
        <v>2.3883449121745137E-4</v>
      </c>
      <c r="U66" s="13">
        <f t="shared" ref="U66:U96" si="12">E66*Water</f>
        <v>8.2356721109465996E-6</v>
      </c>
      <c r="V66" s="13">
        <f t="shared" si="4"/>
        <v>0.22907357204087</v>
      </c>
      <c r="W66" s="13">
        <f t="shared" si="5"/>
        <v>0.99999999999999722</v>
      </c>
      <c r="Y66" s="5">
        <f>IF(ISNUMBER(MATCH(LEFT($P66,3),Params!$C$12:$C$14,0)),INDEX(Params!$D$12:$D$14,MATCH(LEFT($P66,3),Params!$C$12:$C$14,0),1),0)</f>
        <v>0.28635926529078265</v>
      </c>
      <c r="Z66" s="5">
        <f t="shared" si="6"/>
        <v>0.5</v>
      </c>
    </row>
    <row r="67" spans="1:26" x14ac:dyDescent="0.3">
      <c r="A67" t="s">
        <v>85</v>
      </c>
      <c r="B67">
        <v>0.1</v>
      </c>
      <c r="C67">
        <v>0.26569994697608001</v>
      </c>
      <c r="D67">
        <v>0.63388826941837995</v>
      </c>
      <c r="E67">
        <v>4.1178360554732998E-4</v>
      </c>
      <c r="F67">
        <v>0.10000000057930999</v>
      </c>
      <c r="G67">
        <v>0.26569994691624998</v>
      </c>
      <c r="H67">
        <v>7.5271211574374E-4</v>
      </c>
      <c r="I67">
        <v>0.61414260238597995</v>
      </c>
      <c r="J67">
        <v>0</v>
      </c>
      <c r="K67">
        <v>4.1178360554732998E-4</v>
      </c>
      <c r="L67">
        <v>1.8992954397167E-2</v>
      </c>
      <c r="N67" t="s">
        <v>85</v>
      </c>
      <c r="O67" t="s">
        <v>132</v>
      </c>
      <c r="P67" t="s">
        <v>116</v>
      </c>
      <c r="Q67" t="s">
        <v>178</v>
      </c>
      <c r="R67" s="3">
        <f t="shared" ref="R67:R96" si="13">B67</f>
        <v>0.1</v>
      </c>
      <c r="S67" s="3">
        <f t="shared" si="10"/>
        <v>0.26586466041829893</v>
      </c>
      <c r="T67" s="3">
        <f t="shared" si="11"/>
        <v>2.3883449121745137E-4</v>
      </c>
      <c r="U67" s="3">
        <f t="shared" si="12"/>
        <v>8.2356721109465996E-6</v>
      </c>
      <c r="V67" s="3">
        <f t="shared" ref="V67:V96" si="14">D67</f>
        <v>0.63388826941837995</v>
      </c>
      <c r="W67" s="3">
        <f t="shared" ref="W67:W96" si="15">SUM(R67:V67)</f>
        <v>1.0000000000000073</v>
      </c>
      <c r="Y67" s="5">
        <f>IF(ISNUMBER(MATCH(LEFT($P67,3),Params!$C$12:$C$14,0)),INDEX(Params!$D$12:$D$14,MATCH(LEFT($P67,3),Params!$C$12:$C$14,0),1),0)</f>
        <v>0.18187729754306076</v>
      </c>
      <c r="Z67" s="5">
        <f t="shared" ref="Z67:Z96" si="16">IF(LEFT($P67,3)="Hrb",0.5,0)</f>
        <v>0</v>
      </c>
    </row>
    <row r="68" spans="1:26" x14ac:dyDescent="0.3">
      <c r="A68" t="s">
        <v>86</v>
      </c>
      <c r="B68">
        <v>0.1</v>
      </c>
      <c r="C68">
        <v>0.26569994697608001</v>
      </c>
      <c r="D68">
        <v>0.63388826941837995</v>
      </c>
      <c r="E68">
        <v>4.1178360554732998E-4</v>
      </c>
      <c r="F68">
        <v>0.1</v>
      </c>
      <c r="G68">
        <v>0.26569994697605998</v>
      </c>
      <c r="H68" s="3">
        <v>6.2602877514896E-15</v>
      </c>
      <c r="I68">
        <v>0.63172560579893</v>
      </c>
      <c r="J68">
        <v>0</v>
      </c>
      <c r="K68">
        <v>4.1178360554732998E-4</v>
      </c>
      <c r="L68">
        <v>2.1626636194551001E-3</v>
      </c>
      <c r="N68" t="s">
        <v>86</v>
      </c>
      <c r="O68" t="s">
        <v>132</v>
      </c>
      <c r="P68" t="s">
        <v>117</v>
      </c>
      <c r="Q68" t="s">
        <v>178</v>
      </c>
      <c r="R68" s="3">
        <f t="shared" si="13"/>
        <v>0.1</v>
      </c>
      <c r="S68" s="3">
        <f t="shared" si="10"/>
        <v>0.26586466041829893</v>
      </c>
      <c r="T68" s="3">
        <f t="shared" si="11"/>
        <v>2.3883449121745137E-4</v>
      </c>
      <c r="U68" s="3">
        <f t="shared" si="12"/>
        <v>8.2356721109465996E-6</v>
      </c>
      <c r="V68" s="3">
        <f t="shared" si="14"/>
        <v>0.63388826941837995</v>
      </c>
      <c r="W68" s="3">
        <f t="shared" si="15"/>
        <v>1.0000000000000073</v>
      </c>
      <c r="Y68" s="5">
        <f>IF(ISNUMBER(MATCH(LEFT($P68,3),Params!$C$12:$C$14,0)),INDEX(Params!$D$12:$D$14,MATCH(LEFT($P68,3),Params!$C$12:$C$14,0),1),0)</f>
        <v>0.24540417187537389</v>
      </c>
      <c r="Z68" s="5">
        <f t="shared" si="16"/>
        <v>0</v>
      </c>
    </row>
    <row r="69" spans="1:26" x14ac:dyDescent="0.3">
      <c r="A69" t="s">
        <v>87</v>
      </c>
      <c r="B69">
        <v>0.1</v>
      </c>
      <c r="C69">
        <v>8.5782303697184994E-2</v>
      </c>
      <c r="D69">
        <v>0.81380591269726998</v>
      </c>
      <c r="E69">
        <v>4.1178360554732998E-4</v>
      </c>
      <c r="F69">
        <v>0.10000000001087</v>
      </c>
      <c r="G69">
        <v>8.5782303697136006E-2</v>
      </c>
      <c r="H69">
        <v>0.56954097861218</v>
      </c>
      <c r="I69">
        <v>0.22174935770939</v>
      </c>
      <c r="J69">
        <v>0</v>
      </c>
      <c r="K69">
        <v>4.1178360554732998E-4</v>
      </c>
      <c r="L69">
        <v>2.2515576364879001E-2</v>
      </c>
      <c r="N69" t="s">
        <v>87</v>
      </c>
      <c r="O69" t="s">
        <v>132</v>
      </c>
      <c r="P69" t="s">
        <v>118</v>
      </c>
      <c r="Q69" t="s">
        <v>182</v>
      </c>
      <c r="R69" s="3">
        <f t="shared" si="13"/>
        <v>0.1</v>
      </c>
      <c r="S69" s="3">
        <f t="shared" si="10"/>
        <v>8.5947017139403933E-2</v>
      </c>
      <c r="T69" s="3">
        <f t="shared" si="11"/>
        <v>2.3883449121745137E-4</v>
      </c>
      <c r="U69" s="3">
        <f t="shared" si="12"/>
        <v>8.2356721109465996E-6</v>
      </c>
      <c r="V69" s="3">
        <f t="shared" si="14"/>
        <v>0.81380591269726998</v>
      </c>
      <c r="W69" s="3">
        <f t="shared" si="15"/>
        <v>1.0000000000000022</v>
      </c>
      <c r="Y69" s="5">
        <f>IF(ISNUMBER(MATCH(LEFT($P69,3),Params!$C$12:$C$14,0)),INDEX(Params!$D$12:$D$14,MATCH(LEFT($P69,3),Params!$C$12:$C$14,0),1),0)</f>
        <v>0</v>
      </c>
      <c r="Z69" s="5">
        <f t="shared" si="16"/>
        <v>0</v>
      </c>
    </row>
    <row r="70" spans="1:26" x14ac:dyDescent="0.3">
      <c r="A70" t="s">
        <v>88</v>
      </c>
      <c r="B70">
        <v>0.1</v>
      </c>
      <c r="C70">
        <v>0.44561759025497</v>
      </c>
      <c r="D70">
        <v>0.45397062613949002</v>
      </c>
      <c r="E70">
        <v>4.1178360554732998E-4</v>
      </c>
      <c r="F70">
        <v>0.10000000000263</v>
      </c>
      <c r="G70">
        <v>0.44561759025167003</v>
      </c>
      <c r="H70">
        <v>0</v>
      </c>
      <c r="I70">
        <v>0.45312606786213999</v>
      </c>
      <c r="J70">
        <v>0</v>
      </c>
      <c r="K70">
        <v>4.1178360554732998E-4</v>
      </c>
      <c r="L70">
        <v>8.4455827800958999E-4</v>
      </c>
      <c r="N70" t="s">
        <v>88</v>
      </c>
      <c r="O70" t="s">
        <v>132</v>
      </c>
      <c r="P70" t="s">
        <v>119</v>
      </c>
      <c r="Q70" t="s">
        <v>179</v>
      </c>
      <c r="R70" s="3">
        <f t="shared" si="13"/>
        <v>0.1</v>
      </c>
      <c r="S70" s="3">
        <f t="shared" si="10"/>
        <v>0.44578230369718891</v>
      </c>
      <c r="T70" s="3">
        <f t="shared" si="11"/>
        <v>2.3883449121745137E-4</v>
      </c>
      <c r="U70" s="3">
        <f t="shared" si="12"/>
        <v>8.2356721109465996E-6</v>
      </c>
      <c r="V70" s="3">
        <f t="shared" si="14"/>
        <v>0.45397062613949002</v>
      </c>
      <c r="W70" s="3">
        <f t="shared" si="15"/>
        <v>1.0000000000000073</v>
      </c>
      <c r="Y70" s="5">
        <f>IF(ISNUMBER(MATCH(LEFT($P70,3),Params!$C$12:$C$14,0)),INDEX(Params!$D$12:$D$14,MATCH(LEFT($P70,3),Params!$C$12:$C$14,0),1),0)</f>
        <v>0</v>
      </c>
      <c r="Z70" s="5">
        <f t="shared" si="16"/>
        <v>0</v>
      </c>
    </row>
    <row r="71" spans="1:26" x14ac:dyDescent="0.3">
      <c r="A71" t="s">
        <v>89</v>
      </c>
      <c r="B71">
        <v>0.1</v>
      </c>
      <c r="C71">
        <v>0.89489380940619001</v>
      </c>
      <c r="D71">
        <v>4.3183024532074997E-3</v>
      </c>
      <c r="E71">
        <v>7.8788814060196002E-4</v>
      </c>
      <c r="F71">
        <v>0.10000000003372</v>
      </c>
      <c r="G71">
        <v>0.89489380937132001</v>
      </c>
      <c r="H71">
        <v>1.2331705151959001E-4</v>
      </c>
      <c r="I71">
        <v>4.1555897808949003E-3</v>
      </c>
      <c r="J71">
        <v>0</v>
      </c>
      <c r="K71">
        <v>7.8788814060196002E-4</v>
      </c>
      <c r="L71" s="3">
        <v>3.9395621946244998E-5</v>
      </c>
      <c r="N71" t="s">
        <v>89</v>
      </c>
      <c r="O71" t="s">
        <v>132</v>
      </c>
      <c r="P71" t="s">
        <v>161</v>
      </c>
      <c r="Q71" t="s">
        <v>174</v>
      </c>
      <c r="R71" s="3">
        <f t="shared" si="13"/>
        <v>0.1</v>
      </c>
      <c r="S71" s="3">
        <f t="shared" si="10"/>
        <v>0.89520896466243083</v>
      </c>
      <c r="T71" s="3">
        <f t="shared" si="11"/>
        <v>4.5697512154913678E-4</v>
      </c>
      <c r="U71" s="3">
        <f t="shared" si="12"/>
        <v>1.57577628120392E-5</v>
      </c>
      <c r="V71" s="3">
        <f t="shared" si="14"/>
        <v>4.3183024532074997E-3</v>
      </c>
      <c r="W71" s="3">
        <f t="shared" si="15"/>
        <v>0.99999999999999956</v>
      </c>
      <c r="Y71" s="5">
        <f>IF(ISNUMBER(MATCH(LEFT($P71,3),Params!$C$12:$C$14,0)),INDEX(Params!$D$12:$D$14,MATCH(LEFT($P71,3),Params!$C$12:$C$14,0),1),0)</f>
        <v>0.28635926529078265</v>
      </c>
      <c r="Z71" s="5">
        <f t="shared" si="16"/>
        <v>0.5</v>
      </c>
    </row>
    <row r="72" spans="1:26" x14ac:dyDescent="0.3">
      <c r="A72" t="s">
        <v>90</v>
      </c>
      <c r="B72">
        <v>0.1</v>
      </c>
      <c r="C72">
        <v>0.66808370077384005</v>
      </c>
      <c r="D72">
        <v>0.22953834988387001</v>
      </c>
      <c r="E72">
        <v>2.3779493422881998E-3</v>
      </c>
      <c r="F72">
        <v>0.10000000000113</v>
      </c>
      <c r="G72">
        <v>0.66808370076696999</v>
      </c>
      <c r="H72">
        <v>7.1848285903611999E-3</v>
      </c>
      <c r="I72">
        <v>0.16255815613454999</v>
      </c>
      <c r="J72">
        <v>0</v>
      </c>
      <c r="K72">
        <v>2.3779493422881998E-3</v>
      </c>
      <c r="L72">
        <v>5.97953651647E-2</v>
      </c>
      <c r="N72" s="11" t="s">
        <v>90</v>
      </c>
      <c r="O72" s="11" t="s">
        <v>133</v>
      </c>
      <c r="P72" s="11" t="s">
        <v>160</v>
      </c>
      <c r="Q72" s="11"/>
      <c r="R72" s="13">
        <f t="shared" si="13"/>
        <v>0.1</v>
      </c>
      <c r="S72" s="13">
        <f t="shared" si="10"/>
        <v>0.66903488051075533</v>
      </c>
      <c r="T72" s="13">
        <f t="shared" si="11"/>
        <v>1.3792106185271558E-3</v>
      </c>
      <c r="U72" s="13">
        <f t="shared" si="12"/>
        <v>4.7558986845763995E-5</v>
      </c>
      <c r="V72" s="13">
        <f t="shared" si="14"/>
        <v>0.22953834988387001</v>
      </c>
      <c r="W72" s="13">
        <f t="shared" si="15"/>
        <v>0.99999999999999822</v>
      </c>
      <c r="Y72" s="5">
        <f>IF(ISNUMBER(MATCH(LEFT($P72,3),Params!$C$12:$C$14,0)),INDEX(Params!$D$12:$D$14,MATCH(LEFT($P72,3),Params!$C$12:$C$14,0),1),0)</f>
        <v>0.28635926529078265</v>
      </c>
      <c r="Z72" s="5">
        <f t="shared" si="16"/>
        <v>0.5</v>
      </c>
    </row>
    <row r="73" spans="1:26" x14ac:dyDescent="0.3">
      <c r="A73" t="s">
        <v>91</v>
      </c>
      <c r="B73">
        <v>0.1</v>
      </c>
      <c r="C73">
        <v>0.1743915729121</v>
      </c>
      <c r="D73">
        <v>0.72323047774561</v>
      </c>
      <c r="E73">
        <v>2.3779493422881998E-3</v>
      </c>
      <c r="F73">
        <v>0.1</v>
      </c>
      <c r="G73">
        <v>0.17439157291176999</v>
      </c>
      <c r="H73">
        <v>0</v>
      </c>
      <c r="I73">
        <v>0.72304467687313001</v>
      </c>
      <c r="J73">
        <v>0</v>
      </c>
      <c r="K73">
        <v>2.3779493422881998E-3</v>
      </c>
      <c r="L73">
        <v>1.8580087281965999E-4</v>
      </c>
      <c r="N73" t="s">
        <v>91</v>
      </c>
      <c r="O73" t="s">
        <v>133</v>
      </c>
      <c r="P73" t="s">
        <v>116</v>
      </c>
      <c r="Q73" t="s">
        <v>183</v>
      </c>
      <c r="R73" s="3">
        <f t="shared" si="13"/>
        <v>0.1</v>
      </c>
      <c r="S73" s="3">
        <f t="shared" si="10"/>
        <v>0.17534275264901528</v>
      </c>
      <c r="T73" s="3">
        <f t="shared" si="11"/>
        <v>1.3792106185271558E-3</v>
      </c>
      <c r="U73" s="3">
        <f t="shared" si="12"/>
        <v>4.7558986845763995E-5</v>
      </c>
      <c r="V73" s="3">
        <f t="shared" si="14"/>
        <v>0.72323047774561</v>
      </c>
      <c r="W73" s="3">
        <f t="shared" si="15"/>
        <v>0.99999999999999822</v>
      </c>
      <c r="Y73" s="5">
        <f>IF(ISNUMBER(MATCH(LEFT($P73,3),Params!$C$12:$C$14,0)),INDEX(Params!$D$12:$D$14,MATCH(LEFT($P73,3),Params!$C$12:$C$14,0),1),0)</f>
        <v>0.18187729754306076</v>
      </c>
      <c r="Z73" s="5">
        <f t="shared" si="16"/>
        <v>0</v>
      </c>
    </row>
    <row r="74" spans="1:26" x14ac:dyDescent="0.3">
      <c r="A74" t="s">
        <v>92</v>
      </c>
      <c r="B74">
        <v>0.06</v>
      </c>
      <c r="C74">
        <v>0.18375063792697</v>
      </c>
      <c r="D74">
        <v>0.75584641030286004</v>
      </c>
      <c r="E74">
        <v>4.0295177017533998E-4</v>
      </c>
      <c r="F74">
        <v>0.06</v>
      </c>
      <c r="G74">
        <v>0.18375063792696</v>
      </c>
      <c r="H74">
        <v>0.52459796152530003</v>
      </c>
      <c r="I74">
        <v>7.7515213010784997E-2</v>
      </c>
      <c r="J74">
        <v>0</v>
      </c>
      <c r="K74">
        <v>4.0295177017533998E-4</v>
      </c>
      <c r="L74">
        <v>0.15373323576678</v>
      </c>
      <c r="N74" t="s">
        <v>92</v>
      </c>
      <c r="O74" t="s">
        <v>133</v>
      </c>
      <c r="P74" t="s">
        <v>117</v>
      </c>
      <c r="Q74" t="s">
        <v>184</v>
      </c>
      <c r="R74" s="3">
        <f t="shared" si="13"/>
        <v>0.06</v>
      </c>
      <c r="S74" s="3">
        <f t="shared" si="10"/>
        <v>0.18391181863504014</v>
      </c>
      <c r="T74" s="3">
        <f t="shared" si="11"/>
        <v>2.3371202670169718E-4</v>
      </c>
      <c r="U74" s="3">
        <f t="shared" si="12"/>
        <v>8.0590354035068002E-6</v>
      </c>
      <c r="V74" s="3">
        <f t="shared" si="14"/>
        <v>0.75584641030286004</v>
      </c>
      <c r="W74" s="3">
        <f t="shared" si="15"/>
        <v>1.0000000000000053</v>
      </c>
      <c r="Y74" s="5">
        <f>IF(ISNUMBER(MATCH(LEFT($P74,3),Params!$C$12:$C$14,0)),INDEX(Params!$D$12:$D$14,MATCH(LEFT($P74,3),Params!$C$12:$C$14,0),1),0)</f>
        <v>0.24540417187537389</v>
      </c>
      <c r="Z74" s="5">
        <f t="shared" si="16"/>
        <v>0</v>
      </c>
    </row>
    <row r="75" spans="1:26" x14ac:dyDescent="0.3">
      <c r="A75" t="s">
        <v>93</v>
      </c>
      <c r="B75">
        <v>0.06</v>
      </c>
      <c r="C75">
        <v>0.27771034274994999</v>
      </c>
      <c r="D75">
        <v>0.66188670547987005</v>
      </c>
      <c r="E75">
        <v>4.0295177017533998E-4</v>
      </c>
      <c r="F75">
        <v>6.0000000003415002E-2</v>
      </c>
      <c r="G75">
        <v>0.27771034274706002</v>
      </c>
      <c r="H75">
        <v>2.9489564899941999E-2</v>
      </c>
      <c r="I75">
        <v>0.62475298757043995</v>
      </c>
      <c r="J75">
        <v>0</v>
      </c>
      <c r="K75">
        <v>4.0295177017533998E-4</v>
      </c>
      <c r="L75">
        <v>7.6441530089662998E-3</v>
      </c>
      <c r="N75" t="s">
        <v>93</v>
      </c>
      <c r="O75" t="s">
        <v>133</v>
      </c>
      <c r="P75" t="s">
        <v>118</v>
      </c>
      <c r="R75" s="3">
        <f t="shared" si="13"/>
        <v>0.06</v>
      </c>
      <c r="S75" s="3">
        <f t="shared" si="10"/>
        <v>0.27787152345802013</v>
      </c>
      <c r="T75" s="3">
        <f t="shared" si="11"/>
        <v>2.3371202670169718E-4</v>
      </c>
      <c r="U75" s="3">
        <f t="shared" si="12"/>
        <v>8.0590354035068002E-6</v>
      </c>
      <c r="V75" s="3">
        <f t="shared" si="14"/>
        <v>0.66188670547987005</v>
      </c>
      <c r="W75" s="3">
        <f t="shared" si="15"/>
        <v>0.99999999999999534</v>
      </c>
      <c r="Y75" s="5">
        <f>IF(ISNUMBER(MATCH(LEFT($P75,3),Params!$C$12:$C$14,0)),INDEX(Params!$D$12:$D$14,MATCH(LEFT($P75,3),Params!$C$12:$C$14,0),1),0)</f>
        <v>0</v>
      </c>
      <c r="Z75" s="5">
        <f t="shared" si="16"/>
        <v>0</v>
      </c>
    </row>
    <row r="76" spans="1:26" x14ac:dyDescent="0.3">
      <c r="A76" t="s">
        <v>94</v>
      </c>
      <c r="B76">
        <v>0.1</v>
      </c>
      <c r="C76">
        <v>0.26415377797786999</v>
      </c>
      <c r="D76">
        <v>0.63346827267983996</v>
      </c>
      <c r="E76">
        <v>2.3779493422881998E-3</v>
      </c>
      <c r="F76">
        <v>0.10000000000158001</v>
      </c>
      <c r="G76">
        <v>0.26415377797658002</v>
      </c>
      <c r="H76">
        <v>0</v>
      </c>
      <c r="I76">
        <v>0.63278598178278</v>
      </c>
      <c r="J76">
        <v>0</v>
      </c>
      <c r="K76">
        <v>2.3779493422881998E-3</v>
      </c>
      <c r="L76">
        <v>6.8229089676731004E-4</v>
      </c>
      <c r="N76" t="s">
        <v>94</v>
      </c>
      <c r="O76" t="s">
        <v>133</v>
      </c>
      <c r="P76" t="s">
        <v>119</v>
      </c>
      <c r="Q76" t="s">
        <v>185</v>
      </c>
      <c r="R76" s="3">
        <f t="shared" si="13"/>
        <v>0.1</v>
      </c>
      <c r="S76" s="3">
        <f t="shared" si="10"/>
        <v>0.26510495771478526</v>
      </c>
      <c r="T76" s="3">
        <f t="shared" si="11"/>
        <v>1.3792106185271558E-3</v>
      </c>
      <c r="U76" s="3">
        <f t="shared" si="12"/>
        <v>4.7558986845763995E-5</v>
      </c>
      <c r="V76" s="3">
        <f t="shared" si="14"/>
        <v>0.63346827267983996</v>
      </c>
      <c r="W76" s="3">
        <f t="shared" si="15"/>
        <v>0.99999999999999811</v>
      </c>
      <c r="Y76" s="5">
        <f>IF(ISNUMBER(MATCH(LEFT($P76,3),Params!$C$12:$C$14,0)),INDEX(Params!$D$12:$D$14,MATCH(LEFT($P76,3),Params!$C$12:$C$14,0),1),0)</f>
        <v>0</v>
      </c>
      <c r="Z76" s="5">
        <f t="shared" si="16"/>
        <v>0</v>
      </c>
    </row>
    <row r="77" spans="1:26" x14ac:dyDescent="0.3">
      <c r="A77" t="s">
        <v>95</v>
      </c>
      <c r="B77">
        <v>0.1</v>
      </c>
      <c r="C77">
        <v>0.85752243801563999</v>
      </c>
      <c r="D77">
        <v>3.7113402061856003E-2</v>
      </c>
      <c r="E77">
        <v>5.3641599225086002E-3</v>
      </c>
      <c r="F77">
        <v>0.10000000629906999</v>
      </c>
      <c r="G77">
        <v>0.85752243173899001</v>
      </c>
      <c r="H77">
        <v>2.3559865849613001E-2</v>
      </c>
      <c r="I77">
        <v>1.2419033886767E-2</v>
      </c>
      <c r="J77">
        <v>0</v>
      </c>
      <c r="K77">
        <v>5.3641599225086002E-3</v>
      </c>
      <c r="L77" s="3">
        <v>1.1345023030487999E-3</v>
      </c>
      <c r="N77" t="s">
        <v>95</v>
      </c>
      <c r="O77" t="s">
        <v>133</v>
      </c>
      <c r="P77" t="s">
        <v>161</v>
      </c>
      <c r="Q77" t="s">
        <v>164</v>
      </c>
      <c r="R77" s="3">
        <f t="shared" si="13"/>
        <v>0.1</v>
      </c>
      <c r="S77" s="3">
        <f t="shared" si="10"/>
        <v>0.85966810198464338</v>
      </c>
      <c r="T77" s="3">
        <f t="shared" si="11"/>
        <v>3.1112127550549881E-3</v>
      </c>
      <c r="U77" s="3">
        <f t="shared" si="12"/>
        <v>1.0728319845017201E-4</v>
      </c>
      <c r="V77" s="3">
        <f t="shared" si="14"/>
        <v>3.7113402061856003E-2</v>
      </c>
      <c r="W77" s="3">
        <f t="shared" si="15"/>
        <v>1.0000000000000047</v>
      </c>
      <c r="Y77" s="5">
        <f>IF(ISNUMBER(MATCH(LEFT($P77,3),Params!$C$12:$C$14,0)),INDEX(Params!$D$12:$D$14,MATCH(LEFT($P77,3),Params!$C$12:$C$14,0),1),0)</f>
        <v>0.28635926529078265</v>
      </c>
      <c r="Z77" s="5">
        <f t="shared" si="16"/>
        <v>0.5</v>
      </c>
    </row>
    <row r="78" spans="1:26" x14ac:dyDescent="0.3">
      <c r="A78" t="s">
        <v>96</v>
      </c>
      <c r="B78">
        <v>0.1</v>
      </c>
      <c r="C78">
        <v>0.75996300012704998</v>
      </c>
      <c r="D78">
        <v>0.13940436998594</v>
      </c>
      <c r="E78">
        <v>6.3262988701161997E-4</v>
      </c>
      <c r="F78">
        <v>0.10000000000075</v>
      </c>
      <c r="G78">
        <v>0.75996300011923001</v>
      </c>
      <c r="H78">
        <v>4.5503664995593003E-3</v>
      </c>
      <c r="I78">
        <v>9.9796913262249001E-2</v>
      </c>
      <c r="J78">
        <v>0</v>
      </c>
      <c r="K78">
        <v>6.3262988701161997E-4</v>
      </c>
      <c r="L78">
        <v>3.5057090231203999E-2</v>
      </c>
      <c r="N78" s="11" t="s">
        <v>96</v>
      </c>
      <c r="O78" s="11" t="s">
        <v>134</v>
      </c>
      <c r="P78" s="11" t="s">
        <v>160</v>
      </c>
      <c r="Q78" s="11"/>
      <c r="R78" s="13">
        <f t="shared" si="13"/>
        <v>0.1</v>
      </c>
      <c r="S78" s="13">
        <f t="shared" si="10"/>
        <v>0.76021605208185461</v>
      </c>
      <c r="T78" s="13">
        <f t="shared" si="11"/>
        <v>3.6692533446673956E-4</v>
      </c>
      <c r="U78" s="13">
        <f t="shared" si="12"/>
        <v>1.2652597740232399E-5</v>
      </c>
      <c r="V78" s="13">
        <f t="shared" si="14"/>
        <v>0.13940436998594</v>
      </c>
      <c r="W78" s="13">
        <f t="shared" si="15"/>
        <v>1.0000000000000016</v>
      </c>
      <c r="Y78" s="5">
        <f>IF(ISNUMBER(MATCH(LEFT($P78,3),Params!$C$12:$C$14,0)),INDEX(Params!$D$12:$D$14,MATCH(LEFT($P78,3),Params!$C$12:$C$14,0),1),0)</f>
        <v>0.28635926529078265</v>
      </c>
      <c r="Z78" s="5">
        <f t="shared" si="16"/>
        <v>0.5</v>
      </c>
    </row>
    <row r="79" spans="1:26" x14ac:dyDescent="0.3">
      <c r="A79" t="s">
        <v>97</v>
      </c>
      <c r="B79">
        <v>0.1</v>
      </c>
      <c r="C79">
        <v>0.1753742095536</v>
      </c>
      <c r="D79">
        <v>0.72399316055939</v>
      </c>
      <c r="E79">
        <v>6.3262988701161997E-4</v>
      </c>
      <c r="F79">
        <v>0.1</v>
      </c>
      <c r="G79">
        <v>0.17537420955353999</v>
      </c>
      <c r="H79" s="3">
        <v>1.1014103460362E-5</v>
      </c>
      <c r="I79">
        <v>0.70977592944543</v>
      </c>
      <c r="J79">
        <v>0</v>
      </c>
      <c r="K79">
        <v>6.3262988701161997E-4</v>
      </c>
      <c r="L79">
        <v>1.4206217010559999E-2</v>
      </c>
      <c r="N79" t="s">
        <v>97</v>
      </c>
      <c r="O79" t="s">
        <v>134</v>
      </c>
      <c r="P79" t="s">
        <v>116</v>
      </c>
      <c r="Q79" t="s">
        <v>186</v>
      </c>
      <c r="R79" s="3">
        <f t="shared" si="13"/>
        <v>0.1</v>
      </c>
      <c r="S79" s="3">
        <f t="shared" si="10"/>
        <v>0.17562726150840466</v>
      </c>
      <c r="T79" s="3">
        <f t="shared" si="11"/>
        <v>3.6692533446673956E-4</v>
      </c>
      <c r="U79" s="3">
        <f t="shared" si="12"/>
        <v>1.2652597740232399E-5</v>
      </c>
      <c r="V79" s="3">
        <f t="shared" si="14"/>
        <v>0.72399316055939</v>
      </c>
      <c r="W79" s="3">
        <f t="shared" si="15"/>
        <v>1.0000000000000018</v>
      </c>
      <c r="Y79" s="5">
        <f>IF(ISNUMBER(MATCH(LEFT($P79,3),Params!$C$12:$C$14,0)),INDEX(Params!$D$12:$D$14,MATCH(LEFT($P79,3),Params!$C$12:$C$14,0),1),0)</f>
        <v>0.18187729754306076</v>
      </c>
      <c r="Z79" s="5">
        <f t="shared" si="16"/>
        <v>0</v>
      </c>
    </row>
    <row r="80" spans="1:26" x14ac:dyDescent="0.3">
      <c r="A80" t="s">
        <v>98</v>
      </c>
      <c r="B80">
        <v>0.1</v>
      </c>
      <c r="C80">
        <v>0.1753742095536</v>
      </c>
      <c r="D80">
        <v>0.72399316055939</v>
      </c>
      <c r="E80">
        <v>6.3262988701161997E-4</v>
      </c>
      <c r="F80">
        <v>0.10000000000117</v>
      </c>
      <c r="G80">
        <v>0.17537420955338001</v>
      </c>
      <c r="H80">
        <v>0.48090843189465998</v>
      </c>
      <c r="I80">
        <v>0.14846945136317</v>
      </c>
      <c r="J80">
        <v>0</v>
      </c>
      <c r="K80">
        <v>6.3262988701161997E-4</v>
      </c>
      <c r="L80">
        <v>9.4615277300618E-2</v>
      </c>
      <c r="N80" t="s">
        <v>98</v>
      </c>
      <c r="O80" t="s">
        <v>134</v>
      </c>
      <c r="P80" t="s">
        <v>117</v>
      </c>
      <c r="Q80" t="s">
        <v>186</v>
      </c>
      <c r="R80" s="3">
        <f t="shared" si="13"/>
        <v>0.1</v>
      </c>
      <c r="S80" s="3">
        <f t="shared" si="10"/>
        <v>0.17562726150840466</v>
      </c>
      <c r="T80" s="3">
        <f t="shared" si="11"/>
        <v>3.6692533446673956E-4</v>
      </c>
      <c r="U80" s="3">
        <f t="shared" si="12"/>
        <v>1.2652597740232399E-5</v>
      </c>
      <c r="V80" s="3">
        <f t="shared" si="14"/>
        <v>0.72399316055939</v>
      </c>
      <c r="W80" s="3">
        <f t="shared" si="15"/>
        <v>1.0000000000000018</v>
      </c>
      <c r="Y80" s="5">
        <f>IF(ISNUMBER(MATCH(LEFT($P80,3),Params!$C$12:$C$14,0)),INDEX(Params!$D$12:$D$14,MATCH(LEFT($P80,3),Params!$C$12:$C$14,0),1),0)</f>
        <v>0.24540417187537389</v>
      </c>
      <c r="Z80" s="5">
        <f t="shared" si="16"/>
        <v>0</v>
      </c>
    </row>
    <row r="81" spans="1:26" x14ac:dyDescent="0.3">
      <c r="A81" t="s">
        <v>99</v>
      </c>
      <c r="B81">
        <v>0.1</v>
      </c>
      <c r="C81">
        <v>0.49015278909315002</v>
      </c>
      <c r="D81">
        <v>0.40921458101983998</v>
      </c>
      <c r="E81">
        <v>6.3262988701161997E-4</v>
      </c>
      <c r="F81">
        <v>0.10000000000219</v>
      </c>
      <c r="G81">
        <v>0.49015278908988003</v>
      </c>
      <c r="H81">
        <v>0</v>
      </c>
      <c r="I81">
        <v>0.40913685297128999</v>
      </c>
      <c r="J81">
        <v>0</v>
      </c>
      <c r="K81">
        <v>6.3262988701161997E-4</v>
      </c>
      <c r="L81" s="3">
        <v>7.7728049633006999E-5</v>
      </c>
      <c r="N81" t="s">
        <v>99</v>
      </c>
      <c r="O81" t="s">
        <v>134</v>
      </c>
      <c r="P81" t="s">
        <v>118</v>
      </c>
      <c r="R81" s="3">
        <f t="shared" si="13"/>
        <v>0.1</v>
      </c>
      <c r="S81" s="3">
        <f t="shared" si="10"/>
        <v>0.49040584104795465</v>
      </c>
      <c r="T81" s="3">
        <f t="shared" si="11"/>
        <v>3.6692533446673956E-4</v>
      </c>
      <c r="U81" s="3">
        <f t="shared" si="12"/>
        <v>1.2652597740232399E-5</v>
      </c>
      <c r="V81" s="3">
        <f t="shared" si="14"/>
        <v>0.40921458101983998</v>
      </c>
      <c r="W81" s="3">
        <f t="shared" si="15"/>
        <v>1.0000000000000016</v>
      </c>
      <c r="Y81" s="5">
        <f>IF(ISNUMBER(MATCH(LEFT($P81,3),Params!$C$12:$C$14,0)),INDEX(Params!$D$12:$D$14,MATCH(LEFT($P81,3),Params!$C$12:$C$14,0),1),0)</f>
        <v>0</v>
      </c>
      <c r="Z81" s="5">
        <f t="shared" si="16"/>
        <v>0</v>
      </c>
    </row>
    <row r="82" spans="1:26" x14ac:dyDescent="0.3">
      <c r="A82" t="s">
        <v>100</v>
      </c>
      <c r="B82">
        <v>0.1</v>
      </c>
      <c r="C82">
        <v>0.44518442058750002</v>
      </c>
      <c r="D82">
        <v>0.45418294952548999</v>
      </c>
      <c r="E82">
        <v>6.3262988701161997E-4</v>
      </c>
      <c r="F82">
        <v>0.1</v>
      </c>
      <c r="G82">
        <v>0.44518442058736002</v>
      </c>
      <c r="H82">
        <v>0</v>
      </c>
      <c r="I82">
        <v>0.45341671299905001</v>
      </c>
      <c r="J82">
        <v>0</v>
      </c>
      <c r="K82">
        <v>6.3262988701161997E-4</v>
      </c>
      <c r="L82">
        <v>7.6623652657738001E-4</v>
      </c>
      <c r="N82" t="s">
        <v>100</v>
      </c>
      <c r="O82" t="s">
        <v>134</v>
      </c>
      <c r="P82" t="s">
        <v>119</v>
      </c>
      <c r="R82" s="3">
        <f t="shared" si="13"/>
        <v>0.1</v>
      </c>
      <c r="S82" s="3">
        <f t="shared" si="10"/>
        <v>0.44543747254230465</v>
      </c>
      <c r="T82" s="3">
        <f t="shared" si="11"/>
        <v>3.6692533446673956E-4</v>
      </c>
      <c r="U82" s="3">
        <f t="shared" si="12"/>
        <v>1.2652597740232399E-5</v>
      </c>
      <c r="V82" s="3">
        <f t="shared" si="14"/>
        <v>0.45418294952548999</v>
      </c>
      <c r="W82" s="3">
        <f t="shared" si="15"/>
        <v>1.0000000000000016</v>
      </c>
      <c r="Y82" s="5">
        <f>IF(ISNUMBER(MATCH(LEFT($P82,3),Params!$C$12:$C$14,0)),INDEX(Params!$D$12:$D$14,MATCH(LEFT($P82,3),Params!$C$12:$C$14,0),1),0)</f>
        <v>0</v>
      </c>
      <c r="Z82" s="5">
        <f t="shared" si="16"/>
        <v>0</v>
      </c>
    </row>
    <row r="83" spans="1:26" x14ac:dyDescent="0.3">
      <c r="A83" t="s">
        <v>101</v>
      </c>
      <c r="B83">
        <v>0.1</v>
      </c>
      <c r="C83">
        <v>0.89489380940619001</v>
      </c>
      <c r="D83">
        <v>4.3183024532074997E-3</v>
      </c>
      <c r="E83">
        <v>7.8788814060196002E-4</v>
      </c>
      <c r="F83">
        <v>0.10000000000001</v>
      </c>
      <c r="G83">
        <v>0.89489380940568997</v>
      </c>
      <c r="H83">
        <v>3.4705617576931001E-3</v>
      </c>
      <c r="I83">
        <v>5.0042051274867002E-5</v>
      </c>
      <c r="J83">
        <v>0</v>
      </c>
      <c r="K83">
        <v>7.8788814060196002E-4</v>
      </c>
      <c r="L83" s="3">
        <v>7.9769864472837996E-4</v>
      </c>
      <c r="N83" t="s">
        <v>101</v>
      </c>
      <c r="O83" t="s">
        <v>134</v>
      </c>
      <c r="P83" t="s">
        <v>161</v>
      </c>
      <c r="Q83" t="s">
        <v>174</v>
      </c>
      <c r="R83" s="3">
        <f t="shared" si="13"/>
        <v>0.1</v>
      </c>
      <c r="S83" s="3">
        <f t="shared" si="10"/>
        <v>0.89520896466243083</v>
      </c>
      <c r="T83" s="3">
        <f t="shared" si="11"/>
        <v>4.5697512154913678E-4</v>
      </c>
      <c r="U83" s="3">
        <f t="shared" si="12"/>
        <v>1.57577628120392E-5</v>
      </c>
      <c r="V83" s="3">
        <f t="shared" si="14"/>
        <v>4.3183024532074997E-3</v>
      </c>
      <c r="W83" s="3">
        <f t="shared" si="15"/>
        <v>0.99999999999999956</v>
      </c>
      <c r="Y83" s="5">
        <f>IF(ISNUMBER(MATCH(LEFT($P83,3),Params!$C$12:$C$14,0)),INDEX(Params!$D$12:$D$14,MATCH(LEFT($P83,3),Params!$C$12:$C$14,0),1),0)</f>
        <v>0.28635926529078265</v>
      </c>
      <c r="Z83" s="5">
        <f t="shared" si="16"/>
        <v>0.5</v>
      </c>
    </row>
    <row r="84" spans="1:26" x14ac:dyDescent="0.3">
      <c r="A84" t="s">
        <v>102</v>
      </c>
      <c r="B84">
        <v>0.1</v>
      </c>
      <c r="C84">
        <v>0.41020451797689</v>
      </c>
      <c r="D84">
        <v>0.48443132210060003</v>
      </c>
      <c r="E84">
        <v>5.3641599225086002E-3</v>
      </c>
      <c r="F84">
        <v>0.10000000000096</v>
      </c>
      <c r="G84">
        <v>0.41020451797661001</v>
      </c>
      <c r="H84">
        <v>0.23151437889887999</v>
      </c>
      <c r="I84">
        <v>1.8185455452366999E-4</v>
      </c>
      <c r="J84">
        <v>0</v>
      </c>
      <c r="K84">
        <v>5.3641599225086002E-3</v>
      </c>
      <c r="L84">
        <v>0.25273508864652</v>
      </c>
      <c r="N84" s="11" t="s">
        <v>102</v>
      </c>
      <c r="O84" s="11" t="s">
        <v>135</v>
      </c>
      <c r="P84" s="11" t="s">
        <v>160</v>
      </c>
      <c r="Q84" s="11" t="s">
        <v>162</v>
      </c>
      <c r="R84" s="13">
        <f t="shared" si="13"/>
        <v>0.1</v>
      </c>
      <c r="S84" s="13">
        <f t="shared" si="10"/>
        <v>0.41235018194589346</v>
      </c>
      <c r="T84" s="13">
        <f t="shared" si="11"/>
        <v>3.1112127550549881E-3</v>
      </c>
      <c r="U84" s="13">
        <f t="shared" si="12"/>
        <v>1.0728319845017201E-4</v>
      </c>
      <c r="V84" s="13">
        <f t="shared" si="14"/>
        <v>0.48443132210060003</v>
      </c>
      <c r="W84" s="13">
        <f t="shared" si="15"/>
        <v>0.99999999999999867</v>
      </c>
      <c r="Y84" s="5">
        <f>IF(ISNUMBER(MATCH(LEFT($P84,3),Params!$C$12:$C$14,0)),INDEX(Params!$D$12:$D$14,MATCH(LEFT($P84,3),Params!$C$12:$C$14,0),1),0)</f>
        <v>0.28635926529078265</v>
      </c>
      <c r="Z84" s="5">
        <f t="shared" si="16"/>
        <v>0.5</v>
      </c>
    </row>
    <row r="85" spans="1:26" x14ac:dyDescent="0.3">
      <c r="A85" t="s">
        <v>103</v>
      </c>
      <c r="B85">
        <v>0.1</v>
      </c>
      <c r="C85">
        <v>0.26415377797786999</v>
      </c>
      <c r="D85">
        <v>0.63346827267983996</v>
      </c>
      <c r="E85">
        <v>2.3779493422881998E-3</v>
      </c>
      <c r="F85">
        <v>0.10000000046907</v>
      </c>
      <c r="G85">
        <v>0.26415377789332001</v>
      </c>
      <c r="H85">
        <v>9.4502294904477997E-3</v>
      </c>
      <c r="I85">
        <v>0.52508600149057005</v>
      </c>
      <c r="J85">
        <v>0</v>
      </c>
      <c r="K85">
        <v>2.3779493422881998E-3</v>
      </c>
      <c r="L85">
        <v>9.8932041314305996E-2</v>
      </c>
      <c r="N85" t="s">
        <v>103</v>
      </c>
      <c r="O85" t="s">
        <v>135</v>
      </c>
      <c r="P85" t="s">
        <v>116</v>
      </c>
      <c r="Q85" t="s">
        <v>185</v>
      </c>
      <c r="R85" s="3">
        <f t="shared" si="13"/>
        <v>0.1</v>
      </c>
      <c r="S85" s="3">
        <f t="shared" si="10"/>
        <v>0.26510495771478526</v>
      </c>
      <c r="T85" s="3">
        <f t="shared" si="11"/>
        <v>1.3792106185271558E-3</v>
      </c>
      <c r="U85" s="3">
        <f t="shared" si="12"/>
        <v>4.7558986845763995E-5</v>
      </c>
      <c r="V85" s="3">
        <f t="shared" si="14"/>
        <v>0.63346827267983996</v>
      </c>
      <c r="W85" s="3">
        <f t="shared" si="15"/>
        <v>0.99999999999999811</v>
      </c>
      <c r="Y85" s="5">
        <f>IF(ISNUMBER(MATCH(LEFT($P85,3),Params!$C$12:$C$14,0)),INDEX(Params!$D$12:$D$14,MATCH(LEFT($P85,3),Params!$C$12:$C$14,0),1),0)</f>
        <v>0.18187729754306076</v>
      </c>
      <c r="Z85" s="5">
        <f t="shared" si="16"/>
        <v>0</v>
      </c>
    </row>
    <row r="86" spans="1:26" x14ac:dyDescent="0.3">
      <c r="A86" t="s">
        <v>104</v>
      </c>
      <c r="B86">
        <v>0.1</v>
      </c>
      <c r="C86">
        <v>0.26415377797786999</v>
      </c>
      <c r="D86">
        <v>0.63346827267983996</v>
      </c>
      <c r="E86">
        <v>2.3779493422881998E-3</v>
      </c>
      <c r="F86">
        <v>0.10000000000169</v>
      </c>
      <c r="G86">
        <v>0.26415377797617001</v>
      </c>
      <c r="H86">
        <v>0</v>
      </c>
      <c r="I86">
        <v>0.63342263712748004</v>
      </c>
      <c r="J86">
        <v>0</v>
      </c>
      <c r="K86">
        <v>2.3779493422881998E-3</v>
      </c>
      <c r="L86" s="3">
        <v>4.5635552376798998E-5</v>
      </c>
      <c r="N86" t="s">
        <v>104</v>
      </c>
      <c r="O86" t="s">
        <v>135</v>
      </c>
      <c r="P86" t="s">
        <v>117</v>
      </c>
      <c r="Q86" t="s">
        <v>185</v>
      </c>
      <c r="R86" s="3">
        <f t="shared" si="13"/>
        <v>0.1</v>
      </c>
      <c r="S86" s="3">
        <f t="shared" si="10"/>
        <v>0.26510495771478526</v>
      </c>
      <c r="T86" s="3">
        <f t="shared" si="11"/>
        <v>1.3792106185271558E-3</v>
      </c>
      <c r="U86" s="3">
        <f t="shared" si="12"/>
        <v>4.7558986845763995E-5</v>
      </c>
      <c r="V86" s="3">
        <f t="shared" si="14"/>
        <v>0.63346827267983996</v>
      </c>
      <c r="W86" s="3">
        <f t="shared" si="15"/>
        <v>0.99999999999999811</v>
      </c>
      <c r="Y86" s="5">
        <f>IF(ISNUMBER(MATCH(LEFT($P86,3),Params!$C$12:$C$14,0)),INDEX(Params!$D$12:$D$14,MATCH(LEFT($P86,3),Params!$C$12:$C$14,0),1),0)</f>
        <v>0.24540417187537389</v>
      </c>
      <c r="Z86" s="5">
        <f t="shared" si="16"/>
        <v>0</v>
      </c>
    </row>
    <row r="87" spans="1:26" x14ac:dyDescent="0.3">
      <c r="A87" t="s">
        <v>105</v>
      </c>
      <c r="B87">
        <v>0.06</v>
      </c>
      <c r="C87">
        <v>0.37167004757292998</v>
      </c>
      <c r="D87">
        <v>0.56792700065688995</v>
      </c>
      <c r="E87">
        <v>4.0295177017533998E-4</v>
      </c>
      <c r="F87">
        <v>6.0000000006986E-2</v>
      </c>
      <c r="G87">
        <v>0.37167004757256</v>
      </c>
      <c r="H87">
        <v>0.55257213064096</v>
      </c>
      <c r="I87">
        <v>1.3523960820429999E-4</v>
      </c>
      <c r="J87">
        <v>0</v>
      </c>
      <c r="K87">
        <v>4.0295177017533998E-4</v>
      </c>
      <c r="L87">
        <v>1.5219630401113E-2</v>
      </c>
      <c r="N87" t="s">
        <v>105</v>
      </c>
      <c r="O87" t="s">
        <v>135</v>
      </c>
      <c r="P87" t="s">
        <v>118</v>
      </c>
      <c r="R87" s="3">
        <f t="shared" si="13"/>
        <v>0.06</v>
      </c>
      <c r="S87" s="3">
        <f t="shared" si="10"/>
        <v>0.37183122828100013</v>
      </c>
      <c r="T87" s="3">
        <f t="shared" si="11"/>
        <v>2.3371202670169718E-4</v>
      </c>
      <c r="U87" s="3">
        <f t="shared" si="12"/>
        <v>8.0590354035068002E-6</v>
      </c>
      <c r="V87" s="3">
        <f t="shared" si="14"/>
        <v>0.56792700065688995</v>
      </c>
      <c r="W87" s="3">
        <f t="shared" si="15"/>
        <v>0.99999999999999534</v>
      </c>
      <c r="Y87" s="5">
        <f>IF(ISNUMBER(MATCH(LEFT($P87,3),Params!$C$12:$C$14,0)),INDEX(Params!$D$12:$D$14,MATCH(LEFT($P87,3),Params!$C$12:$C$14,0),1),0)</f>
        <v>0</v>
      </c>
      <c r="Z87" s="5">
        <f t="shared" si="16"/>
        <v>0</v>
      </c>
    </row>
    <row r="88" spans="1:26" x14ac:dyDescent="0.3">
      <c r="A88" t="s">
        <v>106</v>
      </c>
      <c r="B88">
        <v>0.06</v>
      </c>
      <c r="C88">
        <v>0.46562975239592003</v>
      </c>
      <c r="D88">
        <v>0.47396729583391001</v>
      </c>
      <c r="E88">
        <v>4.0295177017533998E-4</v>
      </c>
      <c r="F88">
        <v>6.0000000014917003E-2</v>
      </c>
      <c r="G88">
        <v>0.46562975238037002</v>
      </c>
      <c r="H88">
        <v>0</v>
      </c>
      <c r="I88">
        <v>0.47392051740477997</v>
      </c>
      <c r="J88">
        <v>0</v>
      </c>
      <c r="K88">
        <v>4.0295177017533998E-4</v>
      </c>
      <c r="L88" s="3">
        <v>4.6778429756999998E-5</v>
      </c>
      <c r="N88" t="s">
        <v>106</v>
      </c>
      <c r="O88" t="s">
        <v>135</v>
      </c>
      <c r="P88" t="s">
        <v>119</v>
      </c>
      <c r="R88" s="3">
        <f t="shared" si="13"/>
        <v>0.06</v>
      </c>
      <c r="S88" s="3">
        <f t="shared" si="10"/>
        <v>0.46579093310399017</v>
      </c>
      <c r="T88" s="3">
        <f t="shared" si="11"/>
        <v>2.3371202670169718E-4</v>
      </c>
      <c r="U88" s="3">
        <f t="shared" si="12"/>
        <v>8.0590354035068002E-6</v>
      </c>
      <c r="V88" s="3">
        <f t="shared" si="14"/>
        <v>0.47396729583391001</v>
      </c>
      <c r="W88" s="3">
        <f t="shared" si="15"/>
        <v>1.0000000000000053</v>
      </c>
      <c r="Y88" s="5">
        <f>IF(ISNUMBER(MATCH(LEFT($P88,3),Params!$C$12:$C$14,0)),INDEX(Params!$D$12:$D$14,MATCH(LEFT($P88,3),Params!$C$12:$C$14,0),1),0)</f>
        <v>0</v>
      </c>
      <c r="Z88" s="5">
        <f t="shared" si="16"/>
        <v>0</v>
      </c>
    </row>
    <row r="89" spans="1:26" x14ac:dyDescent="0.3">
      <c r="A89" t="s">
        <v>107</v>
      </c>
      <c r="B89">
        <v>0.1</v>
      </c>
      <c r="C89">
        <v>0.89489380940619001</v>
      </c>
      <c r="D89">
        <v>4.3183024532074997E-3</v>
      </c>
      <c r="E89">
        <v>7.8788814060196002E-4</v>
      </c>
      <c r="F89">
        <v>0.10000000101601</v>
      </c>
      <c r="G89">
        <v>0.89489380839021004</v>
      </c>
      <c r="H89">
        <v>0</v>
      </c>
      <c r="I89">
        <v>4.3174739421278996E-3</v>
      </c>
      <c r="J89">
        <v>0</v>
      </c>
      <c r="K89">
        <v>7.8788814060196002E-4</v>
      </c>
      <c r="L89" s="3">
        <v>8.2851104465730003E-7</v>
      </c>
      <c r="N89" t="s">
        <v>107</v>
      </c>
      <c r="O89" t="s">
        <v>135</v>
      </c>
      <c r="P89" t="s">
        <v>161</v>
      </c>
      <c r="Q89" t="s">
        <v>174</v>
      </c>
      <c r="R89" s="3">
        <f t="shared" si="13"/>
        <v>0.1</v>
      </c>
      <c r="S89" s="3">
        <f t="shared" si="10"/>
        <v>0.89520896466243083</v>
      </c>
      <c r="T89" s="3">
        <f t="shared" si="11"/>
        <v>4.5697512154913678E-4</v>
      </c>
      <c r="U89" s="3">
        <f t="shared" si="12"/>
        <v>1.57577628120392E-5</v>
      </c>
      <c r="V89" s="3">
        <f t="shared" si="14"/>
        <v>4.3183024532074997E-3</v>
      </c>
      <c r="W89" s="3">
        <f t="shared" si="15"/>
        <v>0.99999999999999956</v>
      </c>
      <c r="Y89" s="5">
        <f>IF(ISNUMBER(MATCH(LEFT($P89,3),Params!$C$12:$C$14,0)),INDEX(Params!$D$12:$D$14,MATCH(LEFT($P89,3),Params!$C$12:$C$14,0),1),0)</f>
        <v>0.28635926529078265</v>
      </c>
      <c r="Z89" s="5">
        <f t="shared" si="16"/>
        <v>0.5</v>
      </c>
    </row>
    <row r="90" spans="1:26" x14ac:dyDescent="0.3">
      <c r="A90" t="s">
        <v>108</v>
      </c>
      <c r="B90">
        <v>0.1</v>
      </c>
      <c r="C90">
        <v>0.63386347799625997</v>
      </c>
      <c r="D90">
        <v>0.26077236208123</v>
      </c>
      <c r="E90">
        <v>5.3641599225086002E-3</v>
      </c>
      <c r="F90">
        <v>0.1</v>
      </c>
      <c r="G90">
        <v>0.63386347799621001</v>
      </c>
      <c r="H90">
        <v>0</v>
      </c>
      <c r="I90">
        <v>0.26070354797650003</v>
      </c>
      <c r="J90">
        <v>0</v>
      </c>
      <c r="K90">
        <v>5.3641599225086002E-3</v>
      </c>
      <c r="L90" s="3">
        <v>6.8814104774282995E-5</v>
      </c>
      <c r="N90" s="11" t="s">
        <v>108</v>
      </c>
      <c r="O90" s="11" t="s">
        <v>136</v>
      </c>
      <c r="P90" s="11" t="s">
        <v>160</v>
      </c>
      <c r="Q90" s="11"/>
      <c r="R90" s="13">
        <f t="shared" si="13"/>
        <v>0.1</v>
      </c>
      <c r="S90" s="13">
        <f t="shared" si="10"/>
        <v>0.63600914196526337</v>
      </c>
      <c r="T90" s="13">
        <f t="shared" si="11"/>
        <v>3.1112127550549881E-3</v>
      </c>
      <c r="U90" s="13">
        <f t="shared" si="12"/>
        <v>1.0728319845017201E-4</v>
      </c>
      <c r="V90" s="13">
        <f t="shared" si="14"/>
        <v>0.26077236208123</v>
      </c>
      <c r="W90" s="13">
        <f t="shared" si="15"/>
        <v>0.99999999999999856</v>
      </c>
      <c r="Y90" s="5">
        <f>IF(ISNUMBER(MATCH(LEFT($P90,3),Params!$C$12:$C$14,0)),INDEX(Params!$D$12:$D$14,MATCH(LEFT($P90,3),Params!$C$12:$C$14,0),1),0)</f>
        <v>0.28635926529078265</v>
      </c>
      <c r="Z90" s="5">
        <f t="shared" si="16"/>
        <v>0.5</v>
      </c>
    </row>
    <row r="91" spans="1:26" x14ac:dyDescent="0.3">
      <c r="A91" t="s">
        <v>109</v>
      </c>
      <c r="B91">
        <v>0.1</v>
      </c>
      <c r="C91">
        <v>0.1743915729121</v>
      </c>
      <c r="D91">
        <v>0.72323047774561</v>
      </c>
      <c r="E91">
        <v>2.3779493422881998E-3</v>
      </c>
      <c r="F91">
        <v>0.10000000007453</v>
      </c>
      <c r="G91">
        <v>0.17439157290172999</v>
      </c>
      <c r="H91">
        <v>1.0209787129069E-4</v>
      </c>
      <c r="I91">
        <v>0.71194530656149002</v>
      </c>
      <c r="J91">
        <v>0</v>
      </c>
      <c r="K91">
        <v>2.3779493422881998E-3</v>
      </c>
      <c r="L91">
        <v>1.1183073248671E-2</v>
      </c>
      <c r="N91" t="s">
        <v>109</v>
      </c>
      <c r="O91" t="s">
        <v>136</v>
      </c>
      <c r="P91" t="s">
        <v>116</v>
      </c>
      <c r="Q91" t="s">
        <v>183</v>
      </c>
      <c r="R91" s="3">
        <f t="shared" si="13"/>
        <v>0.1</v>
      </c>
      <c r="S91" s="3">
        <f t="shared" si="10"/>
        <v>0.17534275264901528</v>
      </c>
      <c r="T91" s="3">
        <f t="shared" si="11"/>
        <v>1.3792106185271558E-3</v>
      </c>
      <c r="U91" s="3">
        <f t="shared" si="12"/>
        <v>4.7558986845763995E-5</v>
      </c>
      <c r="V91" s="3">
        <f t="shared" si="14"/>
        <v>0.72323047774561</v>
      </c>
      <c r="W91" s="3">
        <f t="shared" si="15"/>
        <v>0.99999999999999822</v>
      </c>
      <c r="Y91" s="5">
        <f>IF(ISNUMBER(MATCH(LEFT($P91,3),Params!$C$12:$C$14,0)),INDEX(Params!$D$12:$D$14,MATCH(LEFT($P91,3),Params!$C$12:$C$14,0),1),0)</f>
        <v>0.18187729754306076</v>
      </c>
      <c r="Z91" s="5">
        <f t="shared" si="16"/>
        <v>0</v>
      </c>
    </row>
    <row r="92" spans="1:26" x14ac:dyDescent="0.3">
      <c r="A92" t="s">
        <v>110</v>
      </c>
      <c r="B92">
        <v>0.1</v>
      </c>
      <c r="C92">
        <v>0.1743915729121</v>
      </c>
      <c r="D92">
        <v>0.72323047774561</v>
      </c>
      <c r="E92">
        <v>2.3779493422881998E-3</v>
      </c>
      <c r="F92">
        <v>0.1</v>
      </c>
      <c r="G92">
        <v>0.17439157291203999</v>
      </c>
      <c r="H92">
        <v>0</v>
      </c>
      <c r="I92">
        <v>0.72320858080171002</v>
      </c>
      <c r="J92">
        <v>0</v>
      </c>
      <c r="K92">
        <v>2.3779493422881998E-3</v>
      </c>
      <c r="L92" s="3">
        <v>2.1896943959878002E-5</v>
      </c>
      <c r="N92" t="s">
        <v>110</v>
      </c>
      <c r="O92" t="s">
        <v>136</v>
      </c>
      <c r="P92" t="s">
        <v>117</v>
      </c>
      <c r="Q92" t="s">
        <v>183</v>
      </c>
      <c r="R92" s="3">
        <f t="shared" si="13"/>
        <v>0.1</v>
      </c>
      <c r="S92" s="3">
        <f t="shared" si="10"/>
        <v>0.17534275264901528</v>
      </c>
      <c r="T92" s="3">
        <f t="shared" si="11"/>
        <v>1.3792106185271558E-3</v>
      </c>
      <c r="U92" s="3">
        <f t="shared" si="12"/>
        <v>4.7558986845763995E-5</v>
      </c>
      <c r="V92" s="3">
        <f t="shared" si="14"/>
        <v>0.72323047774561</v>
      </c>
      <c r="W92" s="3">
        <f t="shared" si="15"/>
        <v>0.99999999999999822</v>
      </c>
      <c r="Y92" s="5">
        <f>IF(ISNUMBER(MATCH(LEFT($P92,3),Params!$C$12:$C$14,0)),INDEX(Params!$D$12:$D$14,MATCH(LEFT($P92,3),Params!$C$12:$C$14,0),1),0)</f>
        <v>0.24540417187537389</v>
      </c>
      <c r="Z92" s="5">
        <f t="shared" si="16"/>
        <v>0</v>
      </c>
    </row>
    <row r="93" spans="1:26" x14ac:dyDescent="0.3">
      <c r="A93" t="s">
        <v>111</v>
      </c>
      <c r="B93">
        <v>0.06</v>
      </c>
      <c r="C93">
        <v>8.9790933103987003E-2</v>
      </c>
      <c r="D93">
        <v>0.84980611512584003</v>
      </c>
      <c r="E93">
        <v>4.0295177017533998E-4</v>
      </c>
      <c r="F93">
        <v>6.0000000000024999E-2</v>
      </c>
      <c r="G93">
        <v>8.9790933103967005E-2</v>
      </c>
      <c r="H93">
        <v>0.38425534001097</v>
      </c>
      <c r="I93">
        <v>0.45225866509543</v>
      </c>
      <c r="J93">
        <v>0</v>
      </c>
      <c r="K93">
        <v>4.0295177017533998E-4</v>
      </c>
      <c r="L93">
        <v>1.3292110019436001E-2</v>
      </c>
      <c r="N93" t="s">
        <v>111</v>
      </c>
      <c r="O93" t="s">
        <v>136</v>
      </c>
      <c r="P93" t="s">
        <v>118</v>
      </c>
      <c r="R93" s="3">
        <f t="shared" si="13"/>
        <v>0.06</v>
      </c>
      <c r="S93" s="3">
        <f t="shared" si="10"/>
        <v>8.9952113812057144E-2</v>
      </c>
      <c r="T93" s="3">
        <f t="shared" si="11"/>
        <v>2.3371202670169718E-4</v>
      </c>
      <c r="U93" s="3">
        <f t="shared" si="12"/>
        <v>8.0590354035068002E-6</v>
      </c>
      <c r="V93" s="3">
        <f t="shared" si="14"/>
        <v>0.84980611512584003</v>
      </c>
      <c r="W93" s="3">
        <f t="shared" si="15"/>
        <v>1.0000000000000024</v>
      </c>
      <c r="Y93" s="5">
        <f>IF(ISNUMBER(MATCH(LEFT($P93,3),Params!$C$12:$C$14,0)),INDEX(Params!$D$12:$D$14,MATCH(LEFT($P93,3),Params!$C$12:$C$14,0),1),0)</f>
        <v>0</v>
      </c>
      <c r="Z93" s="5">
        <f t="shared" si="16"/>
        <v>0</v>
      </c>
    </row>
    <row r="94" spans="1:26" x14ac:dyDescent="0.3">
      <c r="A94" t="s">
        <v>112</v>
      </c>
      <c r="B94">
        <v>0.06</v>
      </c>
      <c r="C94">
        <v>0.18375063792697</v>
      </c>
      <c r="D94">
        <v>0.75584641030286004</v>
      </c>
      <c r="E94">
        <v>4.0295177017533998E-4</v>
      </c>
      <c r="F94">
        <v>6.0000005887834003E-2</v>
      </c>
      <c r="G94">
        <v>0.18375063792304999</v>
      </c>
      <c r="H94">
        <v>0.63127174583520995</v>
      </c>
      <c r="I94">
        <v>5.0395927874902997E-2</v>
      </c>
      <c r="J94">
        <v>0</v>
      </c>
      <c r="K94">
        <v>4.0295177017533998E-4</v>
      </c>
      <c r="L94">
        <v>7.4178730708826995E-2</v>
      </c>
      <c r="N94" t="s">
        <v>112</v>
      </c>
      <c r="O94" t="s">
        <v>136</v>
      </c>
      <c r="P94" t="s">
        <v>119</v>
      </c>
      <c r="Q94" t="s">
        <v>184</v>
      </c>
      <c r="R94" s="3">
        <f t="shared" si="13"/>
        <v>0.06</v>
      </c>
      <c r="S94" s="3">
        <f t="shared" si="10"/>
        <v>0.18391181863504014</v>
      </c>
      <c r="T94" s="3">
        <f t="shared" si="11"/>
        <v>2.3371202670169718E-4</v>
      </c>
      <c r="U94" s="3">
        <f t="shared" si="12"/>
        <v>8.0590354035068002E-6</v>
      </c>
      <c r="V94" s="3">
        <f t="shared" si="14"/>
        <v>0.75584641030286004</v>
      </c>
      <c r="W94" s="3">
        <f t="shared" si="15"/>
        <v>1.0000000000000053</v>
      </c>
      <c r="Y94" s="5">
        <f>IF(ISNUMBER(MATCH(LEFT($P94,3),Params!$C$12:$C$14,0)),INDEX(Params!$D$12:$D$14,MATCH(LEFT($P94,3),Params!$C$12:$C$14,0),1),0)</f>
        <v>0</v>
      </c>
      <c r="Z94" s="5">
        <f t="shared" si="16"/>
        <v>0</v>
      </c>
    </row>
    <row r="95" spans="1:26" x14ac:dyDescent="0.3">
      <c r="A95" t="s">
        <v>113</v>
      </c>
      <c r="B95">
        <v>0.1</v>
      </c>
      <c r="C95">
        <v>0.89489380940619001</v>
      </c>
      <c r="D95">
        <v>4.3183024532074997E-3</v>
      </c>
      <c r="E95">
        <v>7.8788814060196002E-4</v>
      </c>
      <c r="F95">
        <v>0.10000000655254</v>
      </c>
      <c r="G95">
        <v>0.89489380285600995</v>
      </c>
      <c r="H95">
        <v>2.7769011079519998E-3</v>
      </c>
      <c r="I95">
        <v>1.4536645470815E-3</v>
      </c>
      <c r="J95">
        <v>0</v>
      </c>
      <c r="K95">
        <v>7.8788814060196002E-4</v>
      </c>
      <c r="L95" s="3">
        <v>8.7736795814016995E-5</v>
      </c>
      <c r="N95" t="s">
        <v>113</v>
      </c>
      <c r="O95" t="s">
        <v>136</v>
      </c>
      <c r="P95" t="s">
        <v>161</v>
      </c>
      <c r="Q95" t="s">
        <v>174</v>
      </c>
      <c r="R95" s="3">
        <f t="shared" si="13"/>
        <v>0.1</v>
      </c>
      <c r="S95" s="3">
        <f t="shared" si="10"/>
        <v>0.89520896466243083</v>
      </c>
      <c r="T95" s="3">
        <f t="shared" si="11"/>
        <v>4.5697512154913678E-4</v>
      </c>
      <c r="U95" s="3">
        <f t="shared" si="12"/>
        <v>1.57577628120392E-5</v>
      </c>
      <c r="V95" s="3">
        <f t="shared" si="14"/>
        <v>4.3183024532074997E-3</v>
      </c>
      <c r="W95" s="3">
        <f t="shared" si="15"/>
        <v>0.99999999999999956</v>
      </c>
      <c r="Y95" s="5">
        <f>IF(ISNUMBER(MATCH(LEFT($P95,3),Params!$C$12:$C$14,0)),INDEX(Params!$D$12:$D$14,MATCH(LEFT($P95,3),Params!$C$12:$C$14,0),1),0)</f>
        <v>0.28635926529078265</v>
      </c>
      <c r="Z95" s="5">
        <f t="shared" si="16"/>
        <v>0.5</v>
      </c>
    </row>
    <row r="96" spans="1:26" x14ac:dyDescent="0.3">
      <c r="A96" t="s">
        <v>230</v>
      </c>
      <c r="B96">
        <v>0</v>
      </c>
      <c r="C96">
        <v>1</v>
      </c>
      <c r="D96">
        <v>0</v>
      </c>
      <c r="E96">
        <v>0</v>
      </c>
      <c r="F96" t="s">
        <v>234</v>
      </c>
      <c r="G96" t="s">
        <v>234</v>
      </c>
      <c r="H96" t="s">
        <v>234</v>
      </c>
      <c r="I96" t="s">
        <v>234</v>
      </c>
      <c r="J96" t="s">
        <v>234</v>
      </c>
      <c r="K96" t="s">
        <v>234</v>
      </c>
      <c r="L96" t="s">
        <v>234</v>
      </c>
      <c r="N96" t="s">
        <v>230</v>
      </c>
      <c r="O96" t="s">
        <v>231</v>
      </c>
      <c r="P96" t="s">
        <v>235</v>
      </c>
      <c r="R96" s="3">
        <f t="shared" si="13"/>
        <v>0</v>
      </c>
      <c r="S96" s="3">
        <f t="shared" si="10"/>
        <v>1</v>
      </c>
      <c r="T96" s="3">
        <f t="shared" si="11"/>
        <v>0</v>
      </c>
      <c r="U96" s="3">
        <f t="shared" si="12"/>
        <v>0</v>
      </c>
      <c r="V96" s="3">
        <f t="shared" si="14"/>
        <v>0</v>
      </c>
      <c r="W96" s="3">
        <f t="shared" si="15"/>
        <v>1</v>
      </c>
      <c r="Y96" s="5">
        <f>IF(ISNUMBER(MATCH(LEFT($P96,3),Params!$C$12:$C$14,0)),INDEX(Params!$D$12:$D$14,MATCH(LEFT($P96,3),Params!$C$12:$C$14,0),1),0)</f>
        <v>0</v>
      </c>
      <c r="Z96" s="5">
        <f t="shared" si="16"/>
        <v>0</v>
      </c>
    </row>
    <row r="100" spans="14:23" ht="15" customHeight="1" x14ac:dyDescent="0.3"/>
    <row r="101" spans="14:23" x14ac:dyDescent="0.3">
      <c r="N101" t="s">
        <v>243</v>
      </c>
      <c r="O101" t="s">
        <v>115</v>
      </c>
      <c r="P101" t="s">
        <v>284</v>
      </c>
      <c r="R101" s="3">
        <f>SUMPRODUCT(R2:R7,$Y2:$Y7)</f>
        <v>0.1</v>
      </c>
      <c r="S101" s="3">
        <f t="shared" ref="S101:W101" si="17">SUMPRODUCT(S2:S7,$Y2:$Y7)</f>
        <v>0.54777179176022028</v>
      </c>
      <c r="T101" s="3">
        <f t="shared" si="17"/>
        <v>3.1112127550549876E-3</v>
      </c>
      <c r="U101" s="3">
        <f t="shared" si="17"/>
        <v>1.0728319845017199E-4</v>
      </c>
      <c r="V101" s="3">
        <f t="shared" si="17"/>
        <v>0.34900971228627486</v>
      </c>
      <c r="W101" s="3">
        <f t="shared" si="17"/>
        <v>1.0000000000000002</v>
      </c>
    </row>
    <row r="102" spans="14:23" x14ac:dyDescent="0.3">
      <c r="N102" t="s">
        <v>247</v>
      </c>
      <c r="O102" t="s">
        <v>120</v>
      </c>
      <c r="P102" t="s">
        <v>284</v>
      </c>
      <c r="R102" s="3">
        <f>SUMPRODUCT(R8:R13,$Y8:$Y13)</f>
        <v>0.1</v>
      </c>
      <c r="S102" s="3">
        <f t="shared" ref="S102:W102" si="18">SUMPRODUCT(S8:S13,$Y8:$Y13)</f>
        <v>0.7155380131485497</v>
      </c>
      <c r="T102" s="3">
        <f t="shared" si="18"/>
        <v>5.4655654248619758E-4</v>
      </c>
      <c r="U102" s="3">
        <f t="shared" si="18"/>
        <v>1.8846777327110268E-5</v>
      </c>
      <c r="V102" s="3">
        <f t="shared" si="18"/>
        <v>0.18389658353163452</v>
      </c>
      <c r="W102" s="3">
        <f t="shared" si="18"/>
        <v>0.99999999999999756</v>
      </c>
    </row>
    <row r="103" spans="14:23" x14ac:dyDescent="0.3">
      <c r="N103" t="s">
        <v>248</v>
      </c>
      <c r="O103" t="s">
        <v>121</v>
      </c>
      <c r="P103" t="s">
        <v>284</v>
      </c>
      <c r="R103" s="3">
        <f>SUMPRODUCT(R14:R18,$Y14:$Y18)</f>
        <v>9.1454370611631308E-2</v>
      </c>
      <c r="S103" s="3">
        <f t="shared" ref="S103:W103" si="19">SUMPRODUCT(S14:S18,$Y14:$Y18)</f>
        <v>0.31863370489838438</v>
      </c>
      <c r="T103" s="3">
        <f t="shared" si="19"/>
        <v>2.8630136777138496E-3</v>
      </c>
      <c r="U103" s="3">
        <f t="shared" si="19"/>
        <v>9.8724609576339667E-5</v>
      </c>
      <c r="V103" s="3">
        <f t="shared" si="19"/>
        <v>0.30059092091191142</v>
      </c>
      <c r="W103" s="3">
        <f t="shared" si="19"/>
        <v>0.71364073470921729</v>
      </c>
    </row>
    <row r="104" spans="14:23" x14ac:dyDescent="0.3">
      <c r="N104" t="s">
        <v>249</v>
      </c>
      <c r="O104" t="s">
        <v>123</v>
      </c>
      <c r="P104" t="s">
        <v>284</v>
      </c>
      <c r="R104" s="3">
        <f>SUMPRODUCT(R19:R23,$Y19:$Y23)</f>
        <v>9.1454370611631308E-2</v>
      </c>
      <c r="S104" s="3">
        <f t="shared" ref="S104:W104" si="20">SUMPRODUCT(S19:S23,$Y19:$Y23)</f>
        <v>0.30196569292086717</v>
      </c>
      <c r="T104" s="3">
        <f t="shared" si="20"/>
        <v>2.8630136777138496E-3</v>
      </c>
      <c r="U104" s="3">
        <f t="shared" si="20"/>
        <v>9.8724609576339667E-5</v>
      </c>
      <c r="V104" s="3">
        <f t="shared" si="20"/>
        <v>0.31725893288942864</v>
      </c>
      <c r="W104" s="3">
        <f t="shared" si="20"/>
        <v>0.71364073470921729</v>
      </c>
    </row>
    <row r="105" spans="14:23" x14ac:dyDescent="0.3">
      <c r="N105" t="s">
        <v>250</v>
      </c>
      <c r="O105" t="s">
        <v>124</v>
      </c>
      <c r="P105" t="s">
        <v>284</v>
      </c>
      <c r="R105" s="3">
        <f>SUMPRODUCT(R24:R28,$Y24:$Y28)</f>
        <v>9.1454370611631308E-2</v>
      </c>
      <c r="S105" s="3">
        <f t="shared" ref="S105:W105" si="21">SUMPRODUCT(S24:S28,$Y24:$Y28)</f>
        <v>0.30196569292086717</v>
      </c>
      <c r="T105" s="3">
        <f t="shared" si="21"/>
        <v>2.8630136777138496E-3</v>
      </c>
      <c r="U105" s="3">
        <f t="shared" si="21"/>
        <v>9.8724609576339667E-5</v>
      </c>
      <c r="V105" s="3">
        <f t="shared" si="21"/>
        <v>0.31725893288942864</v>
      </c>
      <c r="W105" s="3">
        <f t="shared" si="21"/>
        <v>0.71364073470921729</v>
      </c>
    </row>
    <row r="106" spans="14:23" x14ac:dyDescent="0.3">
      <c r="N106" t="s">
        <v>251</v>
      </c>
      <c r="O106" t="s">
        <v>125</v>
      </c>
      <c r="P106" t="s">
        <v>284</v>
      </c>
      <c r="R106" s="3">
        <f>SUMPRODUCT(R29:R33,$Y29:$Y33)</f>
        <v>0.10704611020638261</v>
      </c>
      <c r="S106" s="3">
        <f t="shared" ref="S106:W106" si="22">SUMPRODUCT(S29:S33,$Y29:$Y33)</f>
        <v>0.34911133295905217</v>
      </c>
      <c r="T106" s="3">
        <f t="shared" si="22"/>
        <v>7.8247120576552046E-3</v>
      </c>
      <c r="U106" s="3">
        <f t="shared" si="22"/>
        <v>2.6981765716052434E-4</v>
      </c>
      <c r="V106" s="3">
        <f t="shared" si="22"/>
        <v>0.24938876182896574</v>
      </c>
      <c r="W106" s="3">
        <f t="shared" si="22"/>
        <v>0.71364073470921618</v>
      </c>
    </row>
    <row r="107" spans="14:23" x14ac:dyDescent="0.3">
      <c r="N107" t="s">
        <v>252</v>
      </c>
      <c r="O107" t="s">
        <v>126</v>
      </c>
      <c r="P107" t="s">
        <v>284</v>
      </c>
      <c r="R107" s="3">
        <f>SUMPRODUCT(R34:R37,$Y34:$Y37)</f>
        <v>0.1</v>
      </c>
      <c r="S107" s="3">
        <f t="shared" ref="S107:W107" si="23">SUMPRODUCT(S34:S37,$Y34:$Y37)</f>
        <v>0.63867807170163071</v>
      </c>
      <c r="T107" s="3">
        <f t="shared" si="23"/>
        <v>3.0130108184930101E-4</v>
      </c>
      <c r="U107" s="3">
        <f t="shared" si="23"/>
        <v>1.0389692477562105E-5</v>
      </c>
      <c r="V107" s="3">
        <f t="shared" si="23"/>
        <v>0.2610102375240404</v>
      </c>
      <c r="W107" s="3">
        <f t="shared" si="23"/>
        <v>0.99999999999999789</v>
      </c>
    </row>
    <row r="108" spans="14:23" x14ac:dyDescent="0.3">
      <c r="N108" t="s">
        <v>253</v>
      </c>
      <c r="O108" t="s">
        <v>127</v>
      </c>
      <c r="P108" t="s">
        <v>284</v>
      </c>
      <c r="R108" s="3">
        <f>SUMPRODUCT(R38:R43,$Y38:$Y43)</f>
        <v>9.4272814694184331E-2</v>
      </c>
      <c r="S108" s="3">
        <f t="shared" ref="S108:W108" si="24">SUMPRODUCT(S38:S43,$Y38:$Y43)</f>
        <v>0.50233398488727476</v>
      </c>
      <c r="T108" s="3">
        <f t="shared" si="24"/>
        <v>4.0649969430965442E-4</v>
      </c>
      <c r="U108" s="3">
        <f t="shared" si="24"/>
        <v>1.4017230838263948E-5</v>
      </c>
      <c r="V108" s="3">
        <f t="shared" si="24"/>
        <v>0.40297268349339194</v>
      </c>
      <c r="W108" s="3">
        <f t="shared" si="24"/>
        <v>0.99999999999999889</v>
      </c>
    </row>
    <row r="109" spans="14:23" x14ac:dyDescent="0.3">
      <c r="N109" t="s">
        <v>254</v>
      </c>
      <c r="O109" t="s">
        <v>128</v>
      </c>
      <c r="P109" t="s">
        <v>284</v>
      </c>
      <c r="R109" s="19">
        <f>SUMPRODUCT(R44:R48,$Y44:$Y48)</f>
        <v>9.1454370611631308E-2</v>
      </c>
      <c r="S109" s="19">
        <f t="shared" ref="S109:W109" si="25">SUMPRODUCT(S44:S48,$Y44:$Y48)</f>
        <v>0.25093235855429574</v>
      </c>
      <c r="T109" s="19">
        <f t="shared" si="25"/>
        <v>2.8630136777138496E-3</v>
      </c>
      <c r="U109" s="19">
        <f t="shared" si="25"/>
        <v>9.8724609576339667E-5</v>
      </c>
      <c r="V109" s="19">
        <f t="shared" si="25"/>
        <v>0.36829226725600117</v>
      </c>
      <c r="W109" s="19">
        <f t="shared" si="25"/>
        <v>0.71364073470921841</v>
      </c>
    </row>
    <row r="110" spans="14:23" x14ac:dyDescent="0.3">
      <c r="N110" t="s">
        <v>255</v>
      </c>
      <c r="O110" t="s">
        <v>129</v>
      </c>
      <c r="P110" t="s">
        <v>284</v>
      </c>
      <c r="R110" s="19">
        <f>SUMPRODUCT(R49:R53,$Y49:$Y53)</f>
        <v>7.1364073470921732E-2</v>
      </c>
      <c r="S110" s="19">
        <f t="shared" ref="S110:W110" si="26">SUMPRODUCT(S49:S53,$Y49:$Y53)</f>
        <v>0.28408574906375639</v>
      </c>
      <c r="T110" s="19">
        <f t="shared" si="26"/>
        <v>2.2202881563541297E-3</v>
      </c>
      <c r="U110" s="19">
        <f t="shared" si="26"/>
        <v>7.6561660563935515E-5</v>
      </c>
      <c r="V110" s="19">
        <f t="shared" si="26"/>
        <v>0.35589406235762067</v>
      </c>
      <c r="W110" s="19">
        <f t="shared" si="26"/>
        <v>0.71364073470921685</v>
      </c>
    </row>
    <row r="111" spans="14:23" x14ac:dyDescent="0.3">
      <c r="N111" t="s">
        <v>256</v>
      </c>
      <c r="O111" t="s">
        <v>130</v>
      </c>
      <c r="P111" t="s">
        <v>284</v>
      </c>
      <c r="R111" s="19">
        <f>SUMPRODUCT(R54:R59,$Y54:$Y59)</f>
        <v>0.1</v>
      </c>
      <c r="S111" s="19">
        <f t="shared" ref="S111:W111" si="27">SUMPRODUCT(S54:S59,$Y54:$Y59)</f>
        <v>0.57488594335206611</v>
      </c>
      <c r="T111" s="19">
        <f t="shared" si="27"/>
        <v>3.0130108184930101E-4</v>
      </c>
      <c r="U111" s="19">
        <f t="shared" si="27"/>
        <v>1.0389692477562105E-5</v>
      </c>
      <c r="V111" s="19">
        <f t="shared" si="27"/>
        <v>0.32480236587360928</v>
      </c>
      <c r="W111" s="19">
        <f t="shared" si="27"/>
        <v>1.0000000000000022</v>
      </c>
    </row>
    <row r="112" spans="14:23" x14ac:dyDescent="0.3">
      <c r="N112" t="s">
        <v>257</v>
      </c>
      <c r="O112" t="s">
        <v>131</v>
      </c>
      <c r="P112" t="s">
        <v>284</v>
      </c>
      <c r="R112" s="19">
        <f>SUMPRODUCT(R60:R65,$Y60:$Y65)</f>
        <v>0.1</v>
      </c>
      <c r="S112" s="19">
        <f t="shared" ref="S112:W112" si="28">SUMPRODUCT(S60:S65,$Y60:$Y65)</f>
        <v>0.50967239837692091</v>
      </c>
      <c r="T112" s="19">
        <f t="shared" si="28"/>
        <v>3.0130108184930101E-4</v>
      </c>
      <c r="U112" s="19">
        <f t="shared" si="28"/>
        <v>1.0389692477562105E-5</v>
      </c>
      <c r="V112" s="19">
        <f t="shared" si="28"/>
        <v>0.39001591084875131</v>
      </c>
      <c r="W112" s="19">
        <f t="shared" si="28"/>
        <v>0.99999999999999911</v>
      </c>
    </row>
    <row r="113" spans="14:23" x14ac:dyDescent="0.3">
      <c r="N113" t="s">
        <v>258</v>
      </c>
      <c r="O113" t="s">
        <v>132</v>
      </c>
      <c r="P113" t="s">
        <v>284</v>
      </c>
      <c r="R113" s="19">
        <f>SUMPRODUCT(R66:R71,$Y66:$Y71)</f>
        <v>0.1</v>
      </c>
      <c r="S113" s="19">
        <f t="shared" ref="S113:W113" si="29">SUMPRODUCT(S66:S71,$Y66:$Y71)</f>
        <v>0.56200567231651877</v>
      </c>
      <c r="T113" s="19">
        <f t="shared" si="29"/>
        <v>3.0130108184930101E-4</v>
      </c>
      <c r="U113" s="19">
        <f t="shared" si="29"/>
        <v>1.0389692477562105E-5</v>
      </c>
      <c r="V113" s="19">
        <f t="shared" si="29"/>
        <v>0.33768263690915662</v>
      </c>
      <c r="W113" s="19">
        <f t="shared" si="29"/>
        <v>1.0000000000000022</v>
      </c>
    </row>
    <row r="114" spans="14:23" x14ac:dyDescent="0.3">
      <c r="N114" t="s">
        <v>259</v>
      </c>
      <c r="O114" t="s">
        <v>133</v>
      </c>
      <c r="P114" t="s">
        <v>284</v>
      </c>
      <c r="R114" s="19">
        <f>SUMPRODUCT(R72:R77,$Y72:$Y77)</f>
        <v>9.0183833124985041E-2</v>
      </c>
      <c r="S114" s="19">
        <f t="shared" ref="S114:W114" si="30">SUMPRODUCT(S72:S77,$Y72:$Y77)</f>
        <v>0.51478185646100083</v>
      </c>
      <c r="T114" s="19">
        <f t="shared" si="30"/>
        <v>1.594075344513998E-3</v>
      </c>
      <c r="U114" s="19">
        <f t="shared" si="30"/>
        <v>5.4968115328068899E-5</v>
      </c>
      <c r="V114" s="19">
        <f t="shared" si="30"/>
        <v>0.39338526695417392</v>
      </c>
      <c r="W114" s="19">
        <f t="shared" si="30"/>
        <v>1.0000000000000018</v>
      </c>
    </row>
    <row r="115" spans="14:23" x14ac:dyDescent="0.3">
      <c r="N115" t="s">
        <v>260</v>
      </c>
      <c r="O115" t="s">
        <v>134</v>
      </c>
      <c r="P115" t="s">
        <v>284</v>
      </c>
      <c r="R115" s="19">
        <f>SUMPRODUCT(R78:R83,$Y78:$Y83)</f>
        <v>0.1</v>
      </c>
      <c r="S115" s="19">
        <f t="shared" ref="S115:W115" si="31">SUMPRODUCT(S78:S83,$Y78:$Y83)</f>
        <v>0.54908856590612198</v>
      </c>
      <c r="T115" s="19">
        <f t="shared" si="31"/>
        <v>3.9271192533524627E-4</v>
      </c>
      <c r="U115" s="19">
        <f t="shared" si="31"/>
        <v>1.3541790528801596E-5</v>
      </c>
      <c r="V115" s="19">
        <f t="shared" si="31"/>
        <v>0.35050518037801498</v>
      </c>
      <c r="W115" s="19">
        <f t="shared" si="31"/>
        <v>1.0000000000000011</v>
      </c>
    </row>
    <row r="116" spans="14:23" x14ac:dyDescent="0.3">
      <c r="N116" t="s">
        <v>261</v>
      </c>
      <c r="O116" t="s">
        <v>135</v>
      </c>
      <c r="P116" t="s">
        <v>284</v>
      </c>
      <c r="R116" s="19">
        <f>SUMPRODUCT(R84:R89,$Y84:$Y89)</f>
        <v>0.1</v>
      </c>
      <c r="S116" s="19">
        <f t="shared" ref="S116:W116" si="32">SUMPRODUCT(S84:S89,$Y84:$Y89)</f>
        <v>0.48770611242948791</v>
      </c>
      <c r="T116" s="19">
        <f t="shared" si="32"/>
        <v>1.6110947984856261E-3</v>
      </c>
      <c r="U116" s="19">
        <f t="shared" si="32"/>
        <v>5.5554993051228498E-5</v>
      </c>
      <c r="V116" s="19">
        <f t="shared" si="32"/>
        <v>0.41062723777897386</v>
      </c>
      <c r="W116" s="19">
        <f t="shared" si="32"/>
        <v>0.99999999999999867</v>
      </c>
    </row>
    <row r="117" spans="14:23" x14ac:dyDescent="0.3">
      <c r="N117" t="s">
        <v>262</v>
      </c>
      <c r="O117" t="s">
        <v>136</v>
      </c>
      <c r="P117" t="s">
        <v>284</v>
      </c>
      <c r="R117" s="19">
        <f>SUMPRODUCT(R90:R95,$Y90:$Y95)</f>
        <v>0.1</v>
      </c>
      <c r="S117" s="19">
        <f t="shared" ref="S117:W117" si="33">SUMPRODUCT(S90:S95,$Y90:$Y95)</f>
        <v>0.51339920101759418</v>
      </c>
      <c r="T117" s="19">
        <f t="shared" si="33"/>
        <v>1.6110947984856261E-3</v>
      </c>
      <c r="U117" s="19">
        <f t="shared" si="33"/>
        <v>5.5554993051228498E-5</v>
      </c>
      <c r="V117" s="19">
        <f t="shared" si="33"/>
        <v>0.3849341491908676</v>
      </c>
      <c r="W117" s="19">
        <f t="shared" si="33"/>
        <v>0.99999999999999867</v>
      </c>
    </row>
    <row r="121" spans="14:23" x14ac:dyDescent="0.3">
      <c r="N121" t="s">
        <v>265</v>
      </c>
      <c r="O121" t="s">
        <v>115</v>
      </c>
      <c r="P121" t="s">
        <v>267</v>
      </c>
      <c r="R121" s="3">
        <f t="shared" ref="R121:W121" si="34">SUMPRODUCT(R2:R7,$Z2:$Z7)</f>
        <v>0.1</v>
      </c>
      <c r="S121" s="3">
        <f t="shared" si="34"/>
        <v>0.72547272597301837</v>
      </c>
      <c r="T121" s="3">
        <f t="shared" si="34"/>
        <v>3.1112127550549881E-3</v>
      </c>
      <c r="U121" s="3">
        <f t="shared" si="34"/>
        <v>1.0728319845017201E-4</v>
      </c>
      <c r="V121" s="3">
        <f t="shared" si="34"/>
        <v>0.171308778073478</v>
      </c>
      <c r="W121" s="3">
        <f t="shared" si="34"/>
        <v>1.0000000000000016</v>
      </c>
    </row>
    <row r="122" spans="14:23" x14ac:dyDescent="0.3">
      <c r="N122" t="s">
        <v>266</v>
      </c>
      <c r="O122" t="s">
        <v>120</v>
      </c>
      <c r="P122" t="s">
        <v>267</v>
      </c>
      <c r="R122" s="3">
        <f t="shared" ref="R122:W122" si="35">SUMPRODUCT(R8:R13,$Z8:$Z13)</f>
        <v>0.1</v>
      </c>
      <c r="S122" s="3">
        <f t="shared" si="35"/>
        <v>0.85003273429331516</v>
      </c>
      <c r="T122" s="3">
        <f t="shared" si="35"/>
        <v>4.9278082398882472E-4</v>
      </c>
      <c r="U122" s="3">
        <f t="shared" si="35"/>
        <v>1.6992442206511198E-5</v>
      </c>
      <c r="V122" s="3">
        <f t="shared" si="35"/>
        <v>4.9457492440485654E-2</v>
      </c>
      <c r="W122" s="3">
        <f t="shared" si="35"/>
        <v>0.99999999999999611</v>
      </c>
    </row>
    <row r="123" spans="14:23" x14ac:dyDescent="0.3">
      <c r="N123" t="s">
        <v>268</v>
      </c>
      <c r="O123" t="s">
        <v>121</v>
      </c>
      <c r="P123" t="s">
        <v>267</v>
      </c>
      <c r="R123" s="3">
        <f t="shared" ref="R123:W123" si="36">SUMPRODUCT(R14:R18,$Z14:$Z18)</f>
        <v>0.1</v>
      </c>
      <c r="S123" s="3">
        <f t="shared" si="36"/>
        <v>0.37786430764620521</v>
      </c>
      <c r="T123" s="3">
        <f t="shared" si="36"/>
        <v>3.4596916121055398E-3</v>
      </c>
      <c r="U123" s="3">
        <f t="shared" si="36"/>
        <v>1.1929971076226001E-4</v>
      </c>
      <c r="V123" s="3">
        <f t="shared" si="36"/>
        <v>1.8556701030928002E-2</v>
      </c>
      <c r="W123" s="3">
        <f t="shared" si="36"/>
        <v>0.500000000000001</v>
      </c>
    </row>
    <row r="124" spans="14:23" x14ac:dyDescent="0.3">
      <c r="N124" t="s">
        <v>269</v>
      </c>
      <c r="O124" t="s">
        <v>123</v>
      </c>
      <c r="P124" t="s">
        <v>267</v>
      </c>
      <c r="R124" s="3">
        <f t="shared" ref="R124:W124" si="37">SUMPRODUCT(R19:R23,$Z19:$Z23)</f>
        <v>0.1</v>
      </c>
      <c r="S124" s="3">
        <f t="shared" si="37"/>
        <v>0.37786430764620521</v>
      </c>
      <c r="T124" s="3">
        <f t="shared" si="37"/>
        <v>3.4596916121055398E-3</v>
      </c>
      <c r="U124" s="3">
        <f t="shared" si="37"/>
        <v>1.1929971076226001E-4</v>
      </c>
      <c r="V124" s="3">
        <f t="shared" si="37"/>
        <v>1.8556701030928002E-2</v>
      </c>
      <c r="W124" s="3">
        <f t="shared" si="37"/>
        <v>0.500000000000001</v>
      </c>
    </row>
    <row r="125" spans="14:23" x14ac:dyDescent="0.3">
      <c r="N125" t="s">
        <v>270</v>
      </c>
      <c r="O125" t="s">
        <v>124</v>
      </c>
      <c r="P125" t="s">
        <v>267</v>
      </c>
      <c r="R125" s="3">
        <f t="shared" ref="R125:W125" si="38">SUMPRODUCT(R24:R28,$Z24:$Z28)</f>
        <v>0.1</v>
      </c>
      <c r="S125" s="3">
        <f t="shared" si="38"/>
        <v>0.37786430764620521</v>
      </c>
      <c r="T125" s="3">
        <f t="shared" si="38"/>
        <v>3.4596916121055398E-3</v>
      </c>
      <c r="U125" s="3">
        <f t="shared" si="38"/>
        <v>1.1929971076226001E-4</v>
      </c>
      <c r="V125" s="3">
        <f t="shared" si="38"/>
        <v>1.8556701030928002E-2</v>
      </c>
      <c r="W125" s="3">
        <f t="shared" si="38"/>
        <v>0.500000000000001</v>
      </c>
    </row>
    <row r="126" spans="14:23" x14ac:dyDescent="0.3">
      <c r="N126" t="s">
        <v>271</v>
      </c>
      <c r="O126" t="s">
        <v>125</v>
      </c>
      <c r="P126" t="s">
        <v>267</v>
      </c>
      <c r="R126" s="3">
        <f t="shared" ref="R126:W126" si="39">SUMPRODUCT(R29:R33,$Z29:$Z33)</f>
        <v>7.4999999999999997E-2</v>
      </c>
      <c r="S126" s="3">
        <f t="shared" si="39"/>
        <v>0.40077200715434902</v>
      </c>
      <c r="T126" s="3">
        <f t="shared" si="39"/>
        <v>5.4822487542303001E-3</v>
      </c>
      <c r="U126" s="3">
        <f t="shared" si="39"/>
        <v>1.890430604907E-4</v>
      </c>
      <c r="V126" s="3">
        <f t="shared" si="39"/>
        <v>1.8556701030928002E-2</v>
      </c>
      <c r="W126" s="3">
        <f t="shared" si="39"/>
        <v>0.49999999999999806</v>
      </c>
    </row>
    <row r="127" spans="14:23" x14ac:dyDescent="0.3">
      <c r="N127" t="s">
        <v>272</v>
      </c>
      <c r="O127" t="s">
        <v>126</v>
      </c>
      <c r="P127" t="s">
        <v>267</v>
      </c>
      <c r="R127" s="3">
        <f t="shared" ref="R127:W127" si="40">SUMPRODUCT(R34:R37,$Z34:$Z37)</f>
        <v>0.1</v>
      </c>
      <c r="S127" s="3">
        <f t="shared" si="40"/>
        <v>0.71547504499952985</v>
      </c>
      <c r="T127" s="3">
        <f t="shared" si="40"/>
        <v>3.4790480638329408E-4</v>
      </c>
      <c r="U127" s="3">
        <f t="shared" si="40"/>
        <v>1.1996717461492901E-5</v>
      </c>
      <c r="V127" s="3">
        <f t="shared" si="40"/>
        <v>0.18416505347662376</v>
      </c>
      <c r="W127" s="3">
        <f t="shared" si="40"/>
        <v>0.99999999999999845</v>
      </c>
    </row>
    <row r="128" spans="14:23" x14ac:dyDescent="0.3">
      <c r="N128" t="s">
        <v>273</v>
      </c>
      <c r="O128" t="s">
        <v>127</v>
      </c>
      <c r="P128" t="s">
        <v>267</v>
      </c>
      <c r="R128" s="3">
        <f t="shared" ref="R128:W128" si="41">SUMPRODUCT(R38:R43,$Z38:$Z43)</f>
        <v>0.09</v>
      </c>
      <c r="S128" s="3">
        <f t="shared" si="41"/>
        <v>0.81337278787201628</v>
      </c>
      <c r="T128" s="3">
        <f t="shared" si="41"/>
        <v>3.4454800202473712E-4</v>
      </c>
      <c r="U128" s="3">
        <f t="shared" si="41"/>
        <v>1.1880965587059901E-5</v>
      </c>
      <c r="V128" s="3">
        <f t="shared" si="41"/>
        <v>9.6270783160368745E-2</v>
      </c>
      <c r="W128" s="3">
        <f t="shared" si="41"/>
        <v>0.99999999999999678</v>
      </c>
    </row>
    <row r="129" spans="14:23" x14ac:dyDescent="0.3">
      <c r="N129" t="s">
        <v>274</v>
      </c>
      <c r="O129" t="s">
        <v>128</v>
      </c>
      <c r="P129" t="s">
        <v>267</v>
      </c>
      <c r="R129" s="19">
        <f t="shared" ref="R129:W129" si="42">SUMPRODUCT(R44:R48,$Z44:$Z48)</f>
        <v>0.1</v>
      </c>
      <c r="S129" s="19">
        <f t="shared" si="42"/>
        <v>0.25965380330764021</v>
      </c>
      <c r="T129" s="19">
        <f t="shared" si="42"/>
        <v>3.4596916121055398E-3</v>
      </c>
      <c r="U129" s="19">
        <f t="shared" si="42"/>
        <v>1.1929971076226001E-4</v>
      </c>
      <c r="V129" s="19">
        <f t="shared" si="42"/>
        <v>0.13676720536949499</v>
      </c>
      <c r="W129" s="19">
        <f t="shared" si="42"/>
        <v>0.50000000000000289</v>
      </c>
    </row>
    <row r="130" spans="14:23" x14ac:dyDescent="0.3">
      <c r="N130" t="s">
        <v>275</v>
      </c>
      <c r="O130" t="s">
        <v>129</v>
      </c>
      <c r="P130" t="s">
        <v>267</v>
      </c>
      <c r="R130" s="19">
        <f t="shared" ref="R130:W130" si="43">SUMPRODUCT(R49:R53,$Z49:$Z53)</f>
        <v>0.05</v>
      </c>
      <c r="S130" s="19">
        <f t="shared" si="43"/>
        <v>0.34037046698457168</v>
      </c>
      <c r="T130" s="19">
        <f t="shared" si="43"/>
        <v>1.555606377527494E-3</v>
      </c>
      <c r="U130" s="19">
        <f t="shared" si="43"/>
        <v>5.3641599225086004E-5</v>
      </c>
      <c r="V130" s="19">
        <f t="shared" si="43"/>
        <v>0.108020285038675</v>
      </c>
      <c r="W130" s="19">
        <f t="shared" si="43"/>
        <v>0.49999999999999928</v>
      </c>
    </row>
    <row r="131" spans="14:23" x14ac:dyDescent="0.3">
      <c r="N131" t="s">
        <v>276</v>
      </c>
      <c r="O131" t="s">
        <v>130</v>
      </c>
      <c r="P131" t="s">
        <v>267</v>
      </c>
      <c r="R131" s="19">
        <f t="shared" ref="R131:W131" si="44">SUMPRODUCT(R54:R59,$Z54:$Z59)</f>
        <v>0.1</v>
      </c>
      <c r="S131" s="19">
        <f t="shared" si="44"/>
        <v>0.80543386663897487</v>
      </c>
      <c r="T131" s="19">
        <f t="shared" si="44"/>
        <v>3.4790480638329408E-4</v>
      </c>
      <c r="U131" s="19">
        <f t="shared" si="44"/>
        <v>1.1996717461492901E-5</v>
      </c>
      <c r="V131" s="19">
        <f t="shared" si="44"/>
        <v>9.4206231837178744E-2</v>
      </c>
      <c r="W131" s="19">
        <f t="shared" si="44"/>
        <v>0.99999999999999845</v>
      </c>
    </row>
    <row r="132" spans="14:23" x14ac:dyDescent="0.3">
      <c r="N132" t="s">
        <v>277</v>
      </c>
      <c r="O132" t="s">
        <v>131</v>
      </c>
      <c r="P132" t="s">
        <v>267</v>
      </c>
      <c r="R132" s="19">
        <f t="shared" ref="R132:W132" si="45">SUMPRODUCT(R60:R65,$Z60:$Z65)</f>
        <v>0.1</v>
      </c>
      <c r="S132" s="19">
        <f t="shared" si="45"/>
        <v>0.78294416122911481</v>
      </c>
      <c r="T132" s="19">
        <f t="shared" si="45"/>
        <v>3.4790480638329408E-4</v>
      </c>
      <c r="U132" s="19">
        <f t="shared" si="45"/>
        <v>1.1996717461492901E-5</v>
      </c>
      <c r="V132" s="19">
        <f t="shared" si="45"/>
        <v>0.11669593724703875</v>
      </c>
      <c r="W132" s="19">
        <f t="shared" si="45"/>
        <v>0.99999999999999845</v>
      </c>
    </row>
    <row r="133" spans="14:23" x14ac:dyDescent="0.3">
      <c r="N133" t="s">
        <v>278</v>
      </c>
      <c r="O133" t="s">
        <v>132</v>
      </c>
      <c r="P133" t="s">
        <v>267</v>
      </c>
      <c r="R133" s="19">
        <f t="shared" ref="R133:W133" si="46">SUMPRODUCT(R66:R71,$Z66:$Z71)</f>
        <v>0.1</v>
      </c>
      <c r="S133" s="19">
        <f t="shared" si="46"/>
        <v>0.78294416122911481</v>
      </c>
      <c r="T133" s="19">
        <f t="shared" si="46"/>
        <v>3.4790480638329408E-4</v>
      </c>
      <c r="U133" s="19">
        <f t="shared" si="46"/>
        <v>1.1996717461492901E-5</v>
      </c>
      <c r="V133" s="19">
        <f t="shared" si="46"/>
        <v>0.11669593724703875</v>
      </c>
      <c r="W133" s="19">
        <f t="shared" si="46"/>
        <v>0.99999999999999845</v>
      </c>
    </row>
    <row r="134" spans="14:23" x14ac:dyDescent="0.3">
      <c r="N134" t="s">
        <v>279</v>
      </c>
      <c r="O134" t="s">
        <v>133</v>
      </c>
      <c r="P134" t="s">
        <v>267</v>
      </c>
      <c r="R134" s="19">
        <f t="shared" ref="R134:W134" si="47">SUMPRODUCT(R72:R77,$Z72:$Z77)</f>
        <v>0.1</v>
      </c>
      <c r="S134" s="19">
        <f t="shared" si="47"/>
        <v>0.76435149124769941</v>
      </c>
      <c r="T134" s="19">
        <f t="shared" si="47"/>
        <v>2.2452116867910719E-3</v>
      </c>
      <c r="U134" s="19">
        <f t="shared" si="47"/>
        <v>7.7421092647968009E-5</v>
      </c>
      <c r="V134" s="19">
        <f t="shared" si="47"/>
        <v>0.13332587597286299</v>
      </c>
      <c r="W134" s="19">
        <f t="shared" si="47"/>
        <v>1.0000000000000013</v>
      </c>
    </row>
    <row r="135" spans="14:23" x14ac:dyDescent="0.3">
      <c r="N135" t="s">
        <v>280</v>
      </c>
      <c r="O135" t="s">
        <v>134</v>
      </c>
      <c r="P135" t="s">
        <v>267</v>
      </c>
      <c r="R135" s="19">
        <f t="shared" ref="R135:W135" si="48">SUMPRODUCT(R78:R83,$Z78:$Z83)</f>
        <v>0.1</v>
      </c>
      <c r="S135" s="19">
        <f t="shared" si="48"/>
        <v>0.82771250837214272</v>
      </c>
      <c r="T135" s="19">
        <f t="shared" si="48"/>
        <v>4.1195022800793817E-4</v>
      </c>
      <c r="U135" s="19">
        <f t="shared" si="48"/>
        <v>1.42051802761358E-5</v>
      </c>
      <c r="V135" s="19">
        <f t="shared" si="48"/>
        <v>7.1861336219573746E-2</v>
      </c>
      <c r="W135" s="19">
        <f t="shared" si="48"/>
        <v>1.0000000000000004</v>
      </c>
    </row>
    <row r="136" spans="14:23" x14ac:dyDescent="0.3">
      <c r="N136" t="s">
        <v>281</v>
      </c>
      <c r="O136" t="s">
        <v>135</v>
      </c>
      <c r="P136" t="s">
        <v>267</v>
      </c>
      <c r="R136" s="19">
        <f t="shared" ref="R136:W136" si="49">SUMPRODUCT(R84:R89,$Z84:$Z89)</f>
        <v>0.1</v>
      </c>
      <c r="S136" s="19">
        <f t="shared" si="49"/>
        <v>0.65377957330416214</v>
      </c>
      <c r="T136" s="19">
        <f t="shared" si="49"/>
        <v>1.7840939383020624E-3</v>
      </c>
      <c r="U136" s="19">
        <f t="shared" si="49"/>
        <v>6.1520480631105601E-5</v>
      </c>
      <c r="V136" s="19">
        <f t="shared" si="49"/>
        <v>0.24437481227690377</v>
      </c>
      <c r="W136" s="19">
        <f t="shared" si="49"/>
        <v>0.99999999999999911</v>
      </c>
    </row>
    <row r="137" spans="14:23" x14ac:dyDescent="0.3">
      <c r="N137" t="s">
        <v>282</v>
      </c>
      <c r="O137" t="s">
        <v>136</v>
      </c>
      <c r="P137" t="s">
        <v>267</v>
      </c>
      <c r="R137" s="19">
        <f t="shared" ref="R137:W137" si="50">SUMPRODUCT(R90:R95,$Z90:$Z95)</f>
        <v>0.1</v>
      </c>
      <c r="S137" s="19">
        <f t="shared" si="50"/>
        <v>0.7656090533138471</v>
      </c>
      <c r="T137" s="19">
        <f t="shared" si="50"/>
        <v>1.7840939383020624E-3</v>
      </c>
      <c r="U137" s="19">
        <f t="shared" si="50"/>
        <v>6.1520480631105601E-5</v>
      </c>
      <c r="V137" s="19">
        <f t="shared" si="50"/>
        <v>0.13254533226721876</v>
      </c>
      <c r="W137" s="19">
        <f t="shared" si="50"/>
        <v>0.99999999999999911</v>
      </c>
    </row>
  </sheetData>
  <autoFilter ref="A1:W95"/>
  <pageMargins left="0.7" right="0.7" top="0.78740157499999996" bottom="0.78740157499999996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activeCell="A16" sqref="A16"/>
    </sheetView>
  </sheetViews>
  <sheetFormatPr baseColWidth="10" defaultRowHeight="14.4" x14ac:dyDescent="0.3"/>
  <cols>
    <col min="1" max="1" width="7.33203125" bestFit="1" customWidth="1"/>
    <col min="2" max="2" width="22.33203125" bestFit="1" customWidth="1"/>
    <col min="3" max="3" width="25.33203125" bestFit="1" customWidth="1"/>
  </cols>
  <sheetData>
    <row r="1" spans="1:5" x14ac:dyDescent="0.3">
      <c r="A1" t="s">
        <v>190</v>
      </c>
    </row>
    <row r="2" spans="1:5" x14ac:dyDescent="0.3">
      <c r="A2" t="s">
        <v>157</v>
      </c>
      <c r="B2" t="s">
        <v>149</v>
      </c>
      <c r="C2" t="s">
        <v>153</v>
      </c>
      <c r="D2" t="s">
        <v>192</v>
      </c>
    </row>
    <row r="3" spans="1:5" x14ac:dyDescent="0.3">
      <c r="A3" s="6">
        <v>0.4</v>
      </c>
      <c r="B3" t="s">
        <v>150</v>
      </c>
      <c r="C3" t="s">
        <v>154</v>
      </c>
      <c r="D3" s="5">
        <v>0.4</v>
      </c>
    </row>
    <row r="4" spans="1:5" x14ac:dyDescent="0.3">
      <c r="A4" s="6">
        <v>0.57999999999999996</v>
      </c>
      <c r="B4" t="s">
        <v>151</v>
      </c>
      <c r="C4" t="s">
        <v>155</v>
      </c>
      <c r="D4" s="5">
        <v>0.57999999999999996</v>
      </c>
    </row>
    <row r="5" spans="1:5" x14ac:dyDescent="0.3">
      <c r="A5" s="6">
        <v>0.02</v>
      </c>
      <c r="B5" t="s">
        <v>152</v>
      </c>
      <c r="C5" t="s">
        <v>156</v>
      </c>
      <c r="D5" s="5">
        <v>0.02</v>
      </c>
    </row>
    <row r="6" spans="1:5" x14ac:dyDescent="0.3">
      <c r="A6" s="4">
        <f>SUM(A3:A5)</f>
        <v>1</v>
      </c>
      <c r="B6" t="s">
        <v>158</v>
      </c>
    </row>
    <row r="8" spans="1:5" x14ac:dyDescent="0.3">
      <c r="A8" t="s">
        <v>191</v>
      </c>
    </row>
    <row r="11" spans="1:5" x14ac:dyDescent="0.3">
      <c r="A11" t="s">
        <v>241</v>
      </c>
      <c r="D11" t="s">
        <v>245</v>
      </c>
    </row>
    <row r="12" spans="1:5" x14ac:dyDescent="0.3">
      <c r="A12" s="21">
        <v>0.5727185305815653</v>
      </c>
      <c r="B12" s="15" t="s">
        <v>238</v>
      </c>
      <c r="C12" s="16" t="s">
        <v>244</v>
      </c>
      <c r="D12" s="17">
        <f>A12/2</f>
        <v>0.28635926529078265</v>
      </c>
      <c r="E12" t="s">
        <v>246</v>
      </c>
    </row>
    <row r="13" spans="1:5" x14ac:dyDescent="0.3">
      <c r="A13" s="21">
        <v>0.24540417187537389</v>
      </c>
      <c r="B13" s="15" t="s">
        <v>239</v>
      </c>
      <c r="C13" s="16" t="s">
        <v>117</v>
      </c>
      <c r="D13" s="18">
        <f>A13</f>
        <v>0.24540417187537389</v>
      </c>
    </row>
    <row r="14" spans="1:5" x14ac:dyDescent="0.3">
      <c r="A14" s="21">
        <v>0.18187729754306076</v>
      </c>
      <c r="B14" s="15" t="s">
        <v>240</v>
      </c>
      <c r="C14" s="16" t="s">
        <v>116</v>
      </c>
      <c r="D14" s="18">
        <f>A14</f>
        <v>0.18187729754306076</v>
      </c>
    </row>
    <row r="15" spans="1:5" x14ac:dyDescent="0.3">
      <c r="A15" t="s">
        <v>283</v>
      </c>
    </row>
    <row r="16" spans="1:5" x14ac:dyDescent="0.3">
      <c r="A16" t="s">
        <v>242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E18033EDE43247921B64FE71C34C57" ma:contentTypeVersion="0" ma:contentTypeDescription="Create a new document." ma:contentTypeScope="" ma:versionID="c4a86a0562d2278b18c2cc3c0d868e6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D a t a M a s h u p   x m l n s = " h t t p : / / s c h e m a s . m i c r o s o f t . c o m / D a t a M a s h u p " > A A A A A L k G A A B Q S w M E F A A C A A g A E V 0 x U X x f H u i o A A A A + A A A A B I A H A B D b 2 5 m a W c v U G F j a 2 F n Z S 5 4 b W w g o h g A K K A U A A A A A A A A A A A A A A A A A A A A A A A A A A A A h Y / N C o J A G E V f R W b v / F V S 8 T k u o l 1 C I E T b Q S c d 0 j G c s f H d W v R I v U J C W e 1 a 3 s u 5 c O 7 j d o d k a O r g q j q r W x M j h i k K l M n b Q p s y R r 0 7 h U u U C N j L / C x L F Y y w s e v B 6 h h V z l 3 W h H j v s Z / h t i s J p 5 S R Y 7 r L 8 k o 1 M t T G O m l y h T 6 r 4 v 8 K C T i 8 Z A T H E c M L t u J 4 H j E g U w 2 p N l + E j 8 a Y A v k p Y d P X r u + U U D b c Z k C m C O T 9 Q j w B U E s D B B Q A A g A I A B F d M V E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R X T F R L B u 5 g q 8 D A A A x F Q A A E w A c A E Z v c m 1 1 b G F z L 1 N l Y 3 R p b 2 4 x L m 0 g o h g A K K A U A A A A A A A A A A A A A A A A A A A A A A A A A A A A 7 V b b j t p I E H 0 f a f 6 h R B 4 w k r E w Z B J l I x 6 4 D A r K 3 D I 4 7 E r x C j V 2 A S 2 1 u 6 3 u 9 g Q S 5 a P 2 G / b H U o a B Q T O O Z L T Z N 1 u W L + 0 6 d a q P q 6 v L Y G S 5 k j D Z 3 f 3 3 5 2 f n Z 2 b F N M b w q h Z g k g p m 8 Q 6 N v R q M I y U N S p O Z K f j Q B q f d q E E X B N r z M 6 D j V v M l S h o Z m A d v q K I s Q W m d E R f o D Z S 0 9 G K c 2 u C P 8 L N B b U K / 1 f L f X b x + F + 4 t a c i D / m X Q m x l l y J r P u e A x i 8 N p 7 3 5 8 O w n v 7 i + n + f 0 m x X / / Y e H t 1 a A X D l H w O W o 2 F 2 j C 4 Q W d X i f s 9 4 L B h / C X s X u + t 4 3 d i 8 x D r e F + y X 0 k 3 K L u 1 t y a C w M l s k S a b q f l w q W M V M z l s u u 3 L 9 o u f M q U x Y n d C O w + P X o 3 S u L f D X e n w a s a Y d g c v 7 F Y G U i 1 S t Q D p 8 d c q C A P 0 7 v L x y x + Q B a T D M 5 O N B e + P I 7 3 h J h E T D B t u l Z n x 4 4 D n i q I W D L n 5 P v J X 6 C Z N A u l k 1 3 g w S Z F 4 / w y D P f 7 9 9 o k Q s k 0 V z A e g r P g Q t C / Z p l V C b O c q M X m P c Q K p L K A M b c N 0 s S S U 7 C 4 t j 9 c O M L f s A T B G W n c f X x p m W v P I x 7 j l s q Q H d E h 1 M f x R 9 y Y P r P R a u r T / 1 g L s 6 6 7 Y F a I F u p 2 l u 5 x s 5 h Z V s 8 d j 6 V 9 8 9 r L Z 7 f 1 P N A q P d F p R B B T B 0 6 Z u E Q N c 7 R f k d L V b / p v C g h G Y 3 C Y 3 M A D E x k e j F t N / z B L m S W U e r t o K I M o 1 X 5 X Q J 1 W Q U D X t I R W J z I k O a Y O R X N u F 1 B M F B c n M h i C 1 J + J 5 D f f F j g P e I I 9 Y 5 D O G J x n C G j C u g E x 2 5 i X w F 6 a C s r L b Z k 6 L T j 2 h J w l a F c q L l S 7 S I q h 5 g s L V A W z X X 0 8 g T X O o b M D l O Q / z q O v d p t H N G G / g P Z 4 r v d 5 R j n P c F 6 L j l y u v 4 r y s J 8 t F q i / U U E q H b C d z Q 8 g D 6 Z b N r h R V P s i Z d I V a g S l I c B o J R / f X y 7 z I 9 o / e U x Z 6 v z H Q I 4 U a z X X B T r B i A Z Q R 5 j a H R V V y P + F 6 H E + B Z X A 9 Q s B V y i X h D g F M h G K 1 C w u N 0 X 2 Q 5 r 1 C t Q C Y s 2 4 Z E s 8 A b p H j D T b J X Z 5 b E / K j F F 9 0 L R j 7 T K 0 N D S g T W b L S q S U T S f X S A 8 G K 6 X M E 8 1 b 7 8 K F j k u X o l U 0 U d Q 4 w D W t H 8 0 p 4 i H t + 9 x u w B n i g m X C Q s o 0 7 V z 0 t W g N H Z S 5 Z j m 5 0 m i g J P Q e K a 1 Q R g j b S n q t u L G Z x v J w k + Z d y l 6 m k r B P + 1 V b z r z H N f R V J m O m N 3 D F N l i a a D g T L C l N M 0 u p B i 7 K m P 9 o n J 9 x W d z m n N S P d q p + t O p H q 3 6 0 6 k e r f r T q R 6 t + t O p H q 3 6 0 6 k d / c z / 6 E 1 B L A Q I t A B Q A A g A I A B F d M V F 8 X x 7 o q A A A A P g A A A A S A A A A A A A A A A A A A A A A A A A A A A B D b 2 5 m a W c v U G F j a 2 F n Z S 5 4 b W x Q S w E C L Q A U A A I A C A A R X T F R D 8 r p q 6 Q A A A D p A A A A E w A A A A A A A A A A A A A A A A D 0 A A A A W 0 N v b n R l b n R f V H l w Z X N d L n h t b F B L A Q I t A B Q A A g A I A B F d M V E s G 7 m C r w M A A D E V A A A T A A A A A A A A A A A A A A A A A O U B A A B G b 3 J t d W x h c y 9 T Z W N 0 a W 9 u M S 5 t U E s F B g A A A A A D A A M A w g A A A O E F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s h g A A A A A A A A p m A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Z W 1 w b G F 0 Z V B l c 3 R M Q 0 l j b 2 5 z Z W 5 z d X N W J T I w M S U y M D I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U Z W 1 w b G F 0 Z V B l c 3 R M Q 0 l j b 2 5 z Z W 5 z d X N W X z F f M l 9 f M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w L T A 3 L T I x V D A z O j M z O j M z L j E w O T g 1 O D N a I i A v P j x F b n R y e S B U e X B l P S J G a W x s Q 2 9 s d W 1 u V H l w Z X M i I F Z h b H V l P S J z Q m d Z R E F 3 V U R B d 0 1 E Q X d N R k J n T U R B d 0 1 E Q X d N R E F 3 V U Z C U V V G Q l F V R i I g L z 4 8 R W 5 0 c n k g V H l w Z T 0 i R m l s b E N v b H V t b k 5 h b W V z I i B W Y W x 1 Z T 0 i c 1 s m c X V v d D t T Y 2 V u Y X J p b y B J R C A o Z m l s b G V k I G F 1 d G 9 t Y X R p Y 2 F s b H k 7 I G R v I G 5 v d C B l Z G l 0 K S Z x d W 9 0 O y w m c X V v d D t T Y 2 V u Y X J p b y B O Y W 1 l I C h G c m V l I H R l e H Q p J n F 1 b 3 Q 7 L C Z x d W 9 0 O 1 B l c 3 R p Y 2 l k Z S B J R C A o c 2 V l I G Z p b G U g X H U w M D I 3 S W R L Z X l z Q m F 0 Y 2 h W M S 4 x L n h s c 3 h c d T A w M j c s I H N o Z W V 0 I F x 1 M D A y N 3 R f c G V z d G l j a W R l X 2 R h d G F c d T A w M j c p J n F 1 b 3 Q 7 L C Z x d W 9 0 O 0 N y b 3 A g S U Q g K H N l Z S B m a W x l I F x 1 M D A y N 0 l k S 2 V 5 c 0 J h d G N o V j E u M S 5 4 b H N 4 X H U w M D I 3 L C B z a G V l d C B c d T A w M j d 0 X 2 N y b 3 B z X H U w M D I 3 I G l u d G V n Z X I g Y m V 0 d 2 V l b i A x L T E 2 K S Z x d W 9 0 O y w m c X V v d D t G S S A o Y W 5 5 I H Z h b H V l I G J l d H d l Z W 4 g M C 0 x K S Z x d W 9 0 O y w m c X V v d D t D b G l t Y X R l I E l E I C h z Z W U g Z m l s Z S B c d T A w M j d J Z E t l e X N C Y X R j a F Y x L j E u e G x z e F x 1 M D A y N y w g c 2 h l Z X Q g X H U w M D I 3 d F 9 j c m 9 w c 1 x 1 M D A y N y B p b n R l Z 2 V y I G J l d H d l Z W 4 g M S 0 z M C k m c X V v d D s s J n F 1 b 3 Q 7 T W 9 u d G g g S U Q g K H N l Z S B m a W x l I F x 1 M D A y N 0 l k S 2 V 5 c 0 J h d G N o V j E u M S 5 4 b H N 4 X H U w M D I 3 L C B z a G V l d C B c d T A w M j d 0 X 2 1 v b n R o X H U w M D I 3 I C B p b n R l Z 2 V y I G J l d H d l Z W 4 g M S 0 x M i k m c X V v d D s s J n F 1 b 3 Q 7 U 2 9 p b C B J R C A o c 2 V l I G Z p b G U g X H U w M D I 3 S W R L Z X l z Q m F 0 Y 2 h W M S 4 x L n h s c 3 h c d T A w M j c s I H N o Z W V 0 I F x 1 M D A y N 3 R f c 2 9 p b F x 1 M D A y N y B 2 Y W x 1 Z S B i Z X R 3 Z W V u I D E t N y k m c X V v d D s s J n F 1 b 3 Q 7 V G l t Z U F z c 2 V z c 2 V k I C h 2 Y W x 1 Z S B i Z X R 3 Z W V u I D E g L S B 4 K S B k Y X l z J n F 1 b 3 Q 7 L C Z x d W 9 0 O 0 F w c G x p Y 2 F 0 a W 9 u I E l E I C h z Z W U g Z m l s Z S B c d T A w M j d J Z E t l e X N C Y X R j a F Y x L j E u e G x z e F x 1 M D A y N y w g c 2 h l Z X Q g X H U w M D I 3 d F 9 h c H B s a W N h d G l v b l 9 t Z X R o b 2 R c d T A w M j c g a W 5 0 Z W d l c i B i Z X R 3 Z W V u I D E t M z I p J n F 1 b 3 Q 7 L C Z x d W 9 0 O 0 R y a W Z 0 I H J l Z H V j d G l v b i A o c 2 V l I G Z p b G U g X H U w M D I 3 S W R L Z X l z Q m F 0 Y 2 h W M S 4 x L n h s c 3 h c d T A w M j c s I H N o Z W V 0 I F x 1 M D A y N 3 R f Z H J p Z n R f c m V k d W N 0 a W 9 u X H U w M D I 3 I C B h b n k g d m F s d W U g Y m V 3 d G V l b i A w I C 0 g M S k m c X V v d D s s J n F 1 b 3 Q 7 Q X B w b G l j Y X R p b 2 4 g U m F 0 Z S A o d m F s d W U g Y m V 3 d G V l b i A w L j A w M D A x I C 0 g W C k m c X V v d D s s J n F 1 b 3 Q 7 Q n V m Z m V y e m 9 u Z S A o c 2 V l I G Z p b G U g X H U w M D I 3 S W R L Z X l z Q m F 0 Y 2 h W M S 4 x L n h s c 3 h c d T A w M j c s I H N o Z W V 0 I H R f Y n V m Z m V y e m 9 u Z S 4 g V m F s d W U g I E 5 v L C B F Y 2 9 z c G h l c m U g b 3 I g V G V j a G 5 v c 3 B o Z X J l K S Z x d W 9 0 O y w m c X V v d D t C d W Z m Z X J 6 b 2 5 l I F d p Z H R o I C h C d W Z m Z X J 6 b 2 5 l I C h z Z W U g Z m l s Z S B c d T A w M j d J Z E t l e X N C Y X R j a F Y x L j E u e G x z e F x 1 M D A y N y w g c 2 h l Z X Q g d F 9 i d W Z m Z X J 6 b 2 5 l I G F u e S B 2 Y W x 1 Z S A w L X g p J n F 1 b 3 Q 7 L C Z x d W 9 0 O y B G S W 5 0 Z X J j Z X B 0 Q n V m Z m V y I C A g K H N l Z S B m a W x l I F x 1 M D A y N 0 l k S 2 V 5 c 0 J h d G N o V j E u M S 5 4 b H N 4 X H U w M D I 3 L C B z a G V l d C B 0 X 2 J 1 Z m Z l c n p v b m U g Y W 5 5 I H Z h b H V l I D A t e C k m c X V v d D s s J n F 1 b 3 Q 7 V 2 l k d G g g K G F u e S B 2 Y W x 1 Z S B i Z X R 3 Z W V u I D A s M S 1 4 K S Z x d W 9 0 O y w m c X V v d D t M Z W 5 n d G g g I C h h b n k g d m F s d W U g Y m V 0 d 2 V l b i A w L D E t e C k m c X V v d D s s J n F 1 b 3 Q 7 U 2 x v c G U g I C h h b n k g d m F s d W U g Y m V 0 d 2 V l b i A w L X g p J n F 1 b 3 Q 7 L C Z x d W 9 0 O 0 R l c H R o I G 9 m I G R y Y W l u Y W d l I C h h b n k g d m F s d W U g Y m V 0 d 2 V l b i A w L X g p J n F 1 b 3 Q 7 L C Z x d W 9 0 O 0 R y Y W l u Y W d l I E Z y Y W N 0 a W 9 u I C A o Y W 5 5 I H Z h b H V l I G J l d H d l Z W 4 g M C 1 4 K S Z x d W 9 0 O y w m c X V v d D t B b m 5 1 Y W w g S X J y a W d h d G l v b i A o Y W 5 5 I H Z h b H V l I G J l d H d l Z W 4 g M C 1 4 K S Z x d W 9 0 O y w m c X V v d D t U a W x s Y W d l I E Z h Y 3 R v c i A o c 2 V l I G Z p b G U g X H U w M D I 3 S W R L Z X l z Q m F 0 Y 2 h W M S 4 x L n h s c 3 h c d T A w M j c s I H N o Z W V 0 I F x 1 M D A y N 3 R f Y 3 J v c H N c d T A w M j c u I E N o b 2 9 z Z S B i Z X R 3 Z W V u I D c u N S w g M y w 1 L C A x K S Z x d W 9 0 O y w m c X V v d D t T b 2 x p Z C B N Y X R l c m l h b C B E Z W 5 z a X R 5 I C h E Z W Z h d W x 0 I H B h c m F t Z X R l c i k m c X V v d D s s J n F 1 b 3 Q 7 R n J h Y 3 R p b 2 4 g T W F j c m 9 w b 3 J l c y A g K E R l Z m F 1 b H Q g c G F y Y W 1 l d G V y K S Z x d W 9 0 O y w m c X V v d D t S Z W Z l c m V u Y 2 U g U 2 9 p b C B N b 2 l z d H V y Z S A g K E R l Z m F 1 b H Q g c G F y Y W 1 l d G V y K S Z x d W 9 0 O y w m c X V v d D t S Z X N w b 2 5 z Z S B G Y W N 0 b 3 I g I C h E Z W Z h d W x 0 I H B h c m F t Z X R l c i k m c X V v d D s s J n F 1 b 3 Q 7 U S B W Y W x 1 Z S A g K E R l Z m F 1 b H Q g c G F y Y W 1 l d G V y K S Z x d W 9 0 O y w m c X V v d D t B a X I g Q m 9 1 b m R h c n k g T G F 5 Z X I g I C h E Z W Z h d W x 0 I H B h c m F t Z X R l c i k m c X V v d D s s J n F 1 b 3 Q 7 R F 9 s Y W 0 g I C h E Z W Z h d W x 0 I H B h c m F t Z X R l c i k m c X V v d D s s J n F 1 b 3 Q 7 Q V 9 w X 3 J l Z i A g K E R l Z m F 1 b H Q g c G F y Y W 1 l d G V y K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Z W 1 w b G F 0 Z V B l c 3 R M Q 0 l j b 2 5 z Z W 5 z d X N W I D E g M i A o M i k v V G l w b y B j Y W 1 i a W F k b y 5 7 U 2 N l b m F y a W 8 g S U Q g K G Z p b G x l Z C B h d X R v b W F 0 a W N h b G x 5 O y B k b y B u b 3 Q g Z W R p d C k s M H 0 m c X V v d D s s J n F 1 b 3 Q 7 U 2 V j d G l v b j E v V G V t c G x h d G V Q Z X N 0 T E N J Y 2 9 u c 2 V u c 3 V z V i A x I D I g K D I p L 1 R p c G 8 g Y 2 F t Y m l h Z G 8 u e 1 N j Z W 5 h c m l v I E 5 h b W U g K E Z y Z W U g d G V 4 d C k s M X 0 m c X V v d D s s J n F 1 b 3 Q 7 U 2 V j d G l v b j E v V G V t c G x h d G V Q Z X N 0 T E N J Y 2 9 u c 2 V u c 3 V z V i A x I D I g K D I p L 1 R p c G 8 g Y 2 F t Y m l h Z G 8 u e 1 B l c 3 R p Y 2 l k Z S B J R C A o c 2 V l I G Z p b G U g X H U w M D I 3 S W R L Z X l z Q m F 0 Y 2 h W M S 4 x L n h s c 3 h c d T A w M j c s I H N o Z W V 0 I F x 1 M D A y N 3 R f c G V z d G l j a W R l X 2 R h d G F c d T A w M j c p L D J 9 J n F 1 b 3 Q 7 L C Z x d W 9 0 O 1 N l Y 3 R p b 2 4 x L 1 R l b X B s Y X R l U G V z d E x D S W N v b n N l b n N 1 c 1 Y g M S A y I C g y K S 9 U a X B v I G N h b W J p Y W R v L n t D c m 9 w I E l E I C h z Z W U g Z m l s Z S B c d T A w M j d J Z E t l e X N C Y X R j a F Y x L j E u e G x z e F x 1 M D A y N y w g c 2 h l Z X Q g X H U w M D I 3 d F 9 j c m 9 w c 1 x 1 M D A y N y B p b n R l Z 2 V y I G J l d H d l Z W 4 g M S 0 x N i k s M 3 0 m c X V v d D s s J n F 1 b 3 Q 7 U 2 V j d G l v b j E v V G V t c G x h d G V Q Z X N 0 T E N J Y 2 9 u c 2 V u c 3 V z V i A x I D I g K D I p L 1 R p c G 8 g Y 2 F t Y m l h Z G 8 u e 0 Z J I C h h b n k g d m F s d W U g Y m V 0 d 2 V l b i A w L T E p L D R 9 J n F 1 b 3 Q 7 L C Z x d W 9 0 O 1 N l Y 3 R p b 2 4 x L 1 R l b X B s Y X R l U G V z d E x D S W N v b n N l b n N 1 c 1 Y g M S A y I C g y K S 9 U a X B v I G N h b W J p Y W R v L n t D b G l t Y X R l I E l E I C h z Z W U g Z m l s Z S B c d T A w M j d J Z E t l e X N C Y X R j a F Y x L j E u e G x z e F x 1 M D A y N y w g c 2 h l Z X Q g X H U w M D I 3 d F 9 j c m 9 w c 1 x 1 M D A y N y B p b n R l Z 2 V y I G J l d H d l Z W 4 g M S 0 z M C k s N X 0 m c X V v d D s s J n F 1 b 3 Q 7 U 2 V j d G l v b j E v V G V t c G x h d G V Q Z X N 0 T E N J Y 2 9 u c 2 V u c 3 V z V i A x I D I g K D I p L 1 R p c G 8 g Y 2 F t Y m l h Z G 8 u e 0 1 v b n R o I E l E I C h z Z W U g Z m l s Z S B c d T A w M j d J Z E t l e X N C Y X R j a F Y x L j E u e G x z e F x 1 M D A y N y w g c 2 h l Z X Q g X H U w M D I 3 d F 9 t b 2 5 0 a F x 1 M D A y N y A g a W 5 0 Z W d l c i B i Z X R 3 Z W V u I D E t M T I p L D Z 9 J n F 1 b 3 Q 7 L C Z x d W 9 0 O 1 N l Y 3 R p b 2 4 x L 1 R l b X B s Y X R l U G V z d E x D S W N v b n N l b n N 1 c 1 Y g M S A y I C g y K S 9 U a X B v I G N h b W J p Y W R v L n t T b 2 l s I E l E I C h z Z W U g Z m l s Z S B c d T A w M j d J Z E t l e X N C Y X R j a F Y x L j E u e G x z e F x 1 M D A y N y w g c 2 h l Z X Q g X H U w M D I 3 d F 9 z b 2 l s X H U w M D I 3 I H Z h b H V l I G J l d H d l Z W 4 g M S 0 3 K S w 3 f S Z x d W 9 0 O y w m c X V v d D t T Z W N 0 a W 9 u M S 9 U Z W 1 w b G F 0 Z V B l c 3 R M Q 0 l j b 2 5 z Z W 5 z d X N W I D E g M i A o M i k v V G l w b y B j Y W 1 i a W F k b y 5 7 V G l t Z U F z c 2 V z c 2 V k I C h 2 Y W x 1 Z S B i Z X R 3 Z W V u I D E g L S B 4 K S B k Y X l z L D h 9 J n F 1 b 3 Q 7 L C Z x d W 9 0 O 1 N l Y 3 R p b 2 4 x L 1 R l b X B s Y X R l U G V z d E x D S W N v b n N l b n N 1 c 1 Y g M S A y I C g y K S 9 U a X B v I G N h b W J p Y W R v L n t B c H B s a W N h d G l v b i B J R C A o c 2 V l I G Z p b G U g X H U w M D I 3 S W R L Z X l z Q m F 0 Y 2 h W M S 4 x L n h s c 3 h c d T A w M j c s I H N o Z W V 0 I F x 1 M D A y N 3 R f Y X B w b G l j Y X R p b 2 5 f b W V 0 a G 9 k X H U w M D I 3 I G l u d G V n Z X I g Y m V 0 d 2 V l b i A x L T M y K S w 5 f S Z x d W 9 0 O y w m c X V v d D t T Z W N 0 a W 9 u M S 9 U Z W 1 w b G F 0 Z V B l c 3 R M Q 0 l j b 2 5 z Z W 5 z d X N W I D E g M i A o M i k v V G l w b y B j Y W 1 i a W F k b y 5 7 R H J p Z n Q g c m V k d W N 0 a W 9 u I C h z Z W U g Z m l s Z S B c d T A w M j d J Z E t l e X N C Y X R j a F Y x L j E u e G x z e F x 1 M D A y N y w g c 2 h l Z X Q g X H U w M D I 3 d F 9 k c m l m d F 9 y Z W R 1 Y 3 R p b 2 5 c d T A w M j c g I G F u e S B 2 Y W x 1 Z S B i Z X d 0 Z W V u I D A g L S A x K S w x M H 0 m c X V v d D s s J n F 1 b 3 Q 7 U 2 V j d G l v b j E v V G V t c G x h d G V Q Z X N 0 T E N J Y 2 9 u c 2 V u c 3 V z V i A x I D I g K D I p L 1 R p c G 8 g Y 2 F t Y m l h Z G 8 u e 0 F w c G x p Y 2 F 0 a W 9 u I F J h d G U g K H Z h b H V l I G J l d 3 R l Z W 4 g M C 4 w M D A w M S A t I F g p L D E x f S Z x d W 9 0 O y w m c X V v d D t T Z W N 0 a W 9 u M S 9 U Z W 1 w b G F 0 Z V B l c 3 R M Q 0 l j b 2 5 z Z W 5 z d X N W I D E g M i A o M i k v V G l w b y B j Y W 1 i a W F k b y 5 7 Q n V m Z m V y e m 9 u Z S A o c 2 V l I G Z p b G U g X H U w M D I 3 S W R L Z X l z Q m F 0 Y 2 h W M S 4 x L n h s c 3 h c d T A w M j c s I H N o Z W V 0 I H R f Y n V m Z m V y e m 9 u Z S 4 g V m F s d W U g I E 5 v L C B F Y 2 9 z c G h l c m U g b 3 I g V G V j a G 5 v c 3 B o Z X J l K S w x M n 0 m c X V v d D s s J n F 1 b 3 Q 7 U 2 V j d G l v b j E v V G V t c G x h d G V Q Z X N 0 T E N J Y 2 9 u c 2 V u c 3 V z V i A x I D I g K D I p L 1 R p c G 8 g Y 2 F t Y m l h Z G 8 u e 0 J 1 Z m Z l c n p v b m U g V 2 l k d G g g K E J 1 Z m Z l c n p v b m U g K H N l Z S B m a W x l I F x 1 M D A y N 0 l k S 2 V 5 c 0 J h d G N o V j E u M S 5 4 b H N 4 X H U w M D I 3 L C B z a G V l d C B 0 X 2 J 1 Z m Z l c n p v b m U g Y W 5 5 I H Z h b H V l I D A t e C k s M T N 9 J n F 1 b 3 Q 7 L C Z x d W 9 0 O 1 N l Y 3 R p b 2 4 x L 1 R l b X B s Y X R l U G V z d E x D S W N v b n N l b n N 1 c 1 Y g M S A y I C g y K S 9 U a X B v I G N h b W J p Y W R v L n s g R k l u d G V y Y 2 V w d E J 1 Z m Z l c i A g I C h z Z W U g Z m l s Z S B c d T A w M j d J Z E t l e X N C Y X R j a F Y x L j E u e G x z e F x 1 M D A y N y w g c 2 h l Z X Q g d F 9 i d W Z m Z X J 6 b 2 5 l I G F u e S B 2 Y W x 1 Z S A w L X g p L D E 0 f S Z x d W 9 0 O y w m c X V v d D t T Z W N 0 a W 9 u M S 9 U Z W 1 w b G F 0 Z V B l c 3 R M Q 0 l j b 2 5 z Z W 5 z d X N W I D E g M i A o M i k v V G l w b y B j Y W 1 i a W F k b y 5 7 V 2 l k d G g g K G F u e S B 2 Y W x 1 Z S B i Z X R 3 Z W V u I D A s M S 1 4 K S w x N X 0 m c X V v d D s s J n F 1 b 3 Q 7 U 2 V j d G l v b j E v V G V t c G x h d G V Q Z X N 0 T E N J Y 2 9 u c 2 V u c 3 V z V i A x I D I g K D I p L 1 R p c G 8 g Y 2 F t Y m l h Z G 8 u e 0 x l b m d 0 a C A g K G F u e S B 2 Y W x 1 Z S B i Z X R 3 Z W V u I D A s M S 1 4 K S w x N n 0 m c X V v d D s s J n F 1 b 3 Q 7 U 2 V j d G l v b j E v V G V t c G x h d G V Q Z X N 0 T E N J Y 2 9 u c 2 V u c 3 V z V i A x I D I g K D I p L 1 R p c G 8 g Y 2 F t Y m l h Z G 8 u e 1 N s b 3 B l I C A o Y W 5 5 I H Z h b H V l I G J l d H d l Z W 4 g M C 1 4 K S w x N 3 0 m c X V v d D s s J n F 1 b 3 Q 7 U 2 V j d G l v b j E v V G V t c G x h d G V Q Z X N 0 T E N J Y 2 9 u c 2 V u c 3 V z V i A x I D I g K D I p L 1 R p c G 8 g Y 2 F t Y m l h Z G 8 u e 0 R l c H R o I G 9 m I G R y Y W l u Y W d l I C h h b n k g d m F s d W U g Y m V 0 d 2 V l b i A w L X g p L D E 4 f S Z x d W 9 0 O y w m c X V v d D t T Z W N 0 a W 9 u M S 9 U Z W 1 w b G F 0 Z V B l c 3 R M Q 0 l j b 2 5 z Z W 5 z d X N W I D E g M i A o M i k v V G l w b y B j Y W 1 i a W F k b y 5 7 R H J h a W 5 h Z 2 U g R n J h Y 3 R p b 2 4 g I C h h b n k g d m F s d W U g Y m V 0 d 2 V l b i A w L X g p L D E 5 f S Z x d W 9 0 O y w m c X V v d D t T Z W N 0 a W 9 u M S 9 U Z W 1 w b G F 0 Z V B l c 3 R M Q 0 l j b 2 5 z Z W 5 z d X N W I D E g M i A o M i k v V G l w b y B j Y W 1 i a W F k b y 5 7 Q W 5 u d W F s I E l y c m l n Y X R p b 2 4 g K G F u e S B 2 Y W x 1 Z S B i Z X R 3 Z W V u I D A t e C k s M j B 9 J n F 1 b 3 Q 7 L C Z x d W 9 0 O 1 N l Y 3 R p b 2 4 x L 1 R l b X B s Y X R l U G V z d E x D S W N v b n N l b n N 1 c 1 Y g M S A y I C g y K S 9 U a X B v I G N h b W J p Y W R v L n t U a W x s Y W d l I E Z h Y 3 R v c i A o c 2 V l I G Z p b G U g X H U w M D I 3 S W R L Z X l z Q m F 0 Y 2 h W M S 4 x L n h s c 3 h c d T A w M j c s I H N o Z W V 0 I F x 1 M D A y N 3 R f Y 3 J v c H N c d T A w M j c u I E N o b 2 9 z Z S B i Z X R 3 Z W V u I D c u N S w g M y w 1 L C A x K S w y M X 0 m c X V v d D s s J n F 1 b 3 Q 7 U 2 V j d G l v b j E v V G V t c G x h d G V Q Z X N 0 T E N J Y 2 9 u c 2 V u c 3 V z V i A x I D I g K D I p L 1 R p c G 8 g Y 2 F t Y m l h Z G 8 u e 1 N v b G l k I E 1 h d G V y a W F s I E R l b n N p d H k g K E R l Z m F 1 b H Q g c G F y Y W 1 l d G V y K S w y M n 0 m c X V v d D s s J n F 1 b 3 Q 7 U 2 V j d G l v b j E v V G V t c G x h d G V Q Z X N 0 T E N J Y 2 9 u c 2 V u c 3 V z V i A x I D I g K D I p L 1 R p c G 8 g Y 2 F t Y m l h Z G 8 u e 0 Z y Y W N 0 a W 9 u I E 1 h Y 3 J v c G 9 y Z X M g I C h E Z W Z h d W x 0 I H B h c m F t Z X R l c i k s M j N 9 J n F 1 b 3 Q 7 L C Z x d W 9 0 O 1 N l Y 3 R p b 2 4 x L 1 R l b X B s Y X R l U G V z d E x D S W N v b n N l b n N 1 c 1 Y g M S A y I C g y K S 9 U a X B v I G N h b W J p Y W R v L n t S Z W Z l c m V u Y 2 U g U 2 9 p b C B N b 2 l z d H V y Z S A g K E R l Z m F 1 b H Q g c G F y Y W 1 l d G V y K S w y N H 0 m c X V v d D s s J n F 1 b 3 Q 7 U 2 V j d G l v b j E v V G V t c G x h d G V Q Z X N 0 T E N J Y 2 9 u c 2 V u c 3 V z V i A x I D I g K D I p L 1 R p c G 8 g Y 2 F t Y m l h Z G 8 u e 1 J l c 3 B v b n N l I E Z h Y 3 R v c i A g K E R l Z m F 1 b H Q g c G F y Y W 1 l d G V y K S w y N X 0 m c X V v d D s s J n F 1 b 3 Q 7 U 2 V j d G l v b j E v V G V t c G x h d G V Q Z X N 0 T E N J Y 2 9 u c 2 V u c 3 V z V i A x I D I g K D I p L 1 R p c G 8 g Y 2 F t Y m l h Z G 8 u e 1 E g V m F s d W U g I C h E Z W Z h d W x 0 I H B h c m F t Z X R l c i k s M j Z 9 J n F 1 b 3 Q 7 L C Z x d W 9 0 O 1 N l Y 3 R p b 2 4 x L 1 R l b X B s Y X R l U G V z d E x D S W N v b n N l b n N 1 c 1 Y g M S A y I C g y K S 9 U a X B v I G N h b W J p Y W R v L n t B a X I g Q m 9 1 b m R h c n k g T G F 5 Z X I g I C h E Z W Z h d W x 0 I H B h c m F t Z X R l c i k s M j d 9 J n F 1 b 3 Q 7 L C Z x d W 9 0 O 1 N l Y 3 R p b 2 4 x L 1 R l b X B s Y X R l U G V z d E x D S W N v b n N l b n N 1 c 1 Y g M S A y I C g y K S 9 U a X B v I G N h b W J p Y W R v L n t E X 2 x h b S A g K E R l Z m F 1 b H Q g c G F y Y W 1 l d G V y K S w y O H 0 m c X V v d D s s J n F 1 b 3 Q 7 U 2 V j d G l v b j E v V G V t c G x h d G V Q Z X N 0 T E N J Y 2 9 u c 2 V u c 3 V z V i A x I D I g K D I p L 1 R p c G 8 g Y 2 F t Y m l h Z G 8 u e 0 F f c F 9 y Z W Y g I C h E Z W Z h d W x 0 I H B h c m F t Z X R l c i k s M j l 9 J n F 1 b 3 Q 7 X S w m c X V v d D t D b 2 x 1 b W 5 D b 3 V u d C Z x d W 9 0 O z o z M C w m c X V v d D t L Z X l D b 2 x 1 b W 5 O Y W 1 l c y Z x d W 9 0 O z p b X S w m c X V v d D t D b 2 x 1 b W 5 J Z G V u d G l 0 a W V z J n F 1 b 3 Q 7 O l s m c X V v d D t T Z W N 0 a W 9 u M S 9 U Z W 1 w b G F 0 Z V B l c 3 R M Q 0 l j b 2 5 z Z W 5 z d X N W I D E g M i A o M i k v V G l w b y B j Y W 1 i a W F k b y 5 7 U 2 N l b m F y a W 8 g S U Q g K G Z p b G x l Z C B h d X R v b W F 0 a W N h b G x 5 O y B k b y B u b 3 Q g Z W R p d C k s M H 0 m c X V v d D s s J n F 1 b 3 Q 7 U 2 V j d G l v b j E v V G V t c G x h d G V Q Z X N 0 T E N J Y 2 9 u c 2 V u c 3 V z V i A x I D I g K D I p L 1 R p c G 8 g Y 2 F t Y m l h Z G 8 u e 1 N j Z W 5 h c m l v I E 5 h b W U g K E Z y Z W U g d G V 4 d C k s M X 0 m c X V v d D s s J n F 1 b 3 Q 7 U 2 V j d G l v b j E v V G V t c G x h d G V Q Z X N 0 T E N J Y 2 9 u c 2 V u c 3 V z V i A x I D I g K D I p L 1 R p c G 8 g Y 2 F t Y m l h Z G 8 u e 1 B l c 3 R p Y 2 l k Z S B J R C A o c 2 V l I G Z p b G U g X H U w M D I 3 S W R L Z X l z Q m F 0 Y 2 h W M S 4 x L n h s c 3 h c d T A w M j c s I H N o Z W V 0 I F x 1 M D A y N 3 R f c G V z d G l j a W R l X 2 R h d G F c d T A w M j c p L D J 9 J n F 1 b 3 Q 7 L C Z x d W 9 0 O 1 N l Y 3 R p b 2 4 x L 1 R l b X B s Y X R l U G V z d E x D S W N v b n N l b n N 1 c 1 Y g M S A y I C g y K S 9 U a X B v I G N h b W J p Y W R v L n t D c m 9 w I E l E I C h z Z W U g Z m l s Z S B c d T A w M j d J Z E t l e X N C Y X R j a F Y x L j E u e G x z e F x 1 M D A y N y w g c 2 h l Z X Q g X H U w M D I 3 d F 9 j c m 9 w c 1 x 1 M D A y N y B p b n R l Z 2 V y I G J l d H d l Z W 4 g M S 0 x N i k s M 3 0 m c X V v d D s s J n F 1 b 3 Q 7 U 2 V j d G l v b j E v V G V t c G x h d G V Q Z X N 0 T E N J Y 2 9 u c 2 V u c 3 V z V i A x I D I g K D I p L 1 R p c G 8 g Y 2 F t Y m l h Z G 8 u e 0 Z J I C h h b n k g d m F s d W U g Y m V 0 d 2 V l b i A w L T E p L D R 9 J n F 1 b 3 Q 7 L C Z x d W 9 0 O 1 N l Y 3 R p b 2 4 x L 1 R l b X B s Y X R l U G V z d E x D S W N v b n N l b n N 1 c 1 Y g M S A y I C g y K S 9 U a X B v I G N h b W J p Y W R v L n t D b G l t Y X R l I E l E I C h z Z W U g Z m l s Z S B c d T A w M j d J Z E t l e X N C Y X R j a F Y x L j E u e G x z e F x 1 M D A y N y w g c 2 h l Z X Q g X H U w M D I 3 d F 9 j c m 9 w c 1 x 1 M D A y N y B p b n R l Z 2 V y I G J l d H d l Z W 4 g M S 0 z M C k s N X 0 m c X V v d D s s J n F 1 b 3 Q 7 U 2 V j d G l v b j E v V G V t c G x h d G V Q Z X N 0 T E N J Y 2 9 u c 2 V u c 3 V z V i A x I D I g K D I p L 1 R p c G 8 g Y 2 F t Y m l h Z G 8 u e 0 1 v b n R o I E l E I C h z Z W U g Z m l s Z S B c d T A w M j d J Z E t l e X N C Y X R j a F Y x L j E u e G x z e F x 1 M D A y N y w g c 2 h l Z X Q g X H U w M D I 3 d F 9 t b 2 5 0 a F x 1 M D A y N y A g a W 5 0 Z W d l c i B i Z X R 3 Z W V u I D E t M T I p L D Z 9 J n F 1 b 3 Q 7 L C Z x d W 9 0 O 1 N l Y 3 R p b 2 4 x L 1 R l b X B s Y X R l U G V z d E x D S W N v b n N l b n N 1 c 1 Y g M S A y I C g y K S 9 U a X B v I G N h b W J p Y W R v L n t T b 2 l s I E l E I C h z Z W U g Z m l s Z S B c d T A w M j d J Z E t l e X N C Y X R j a F Y x L j E u e G x z e F x 1 M D A y N y w g c 2 h l Z X Q g X H U w M D I 3 d F 9 z b 2 l s X H U w M D I 3 I H Z h b H V l I G J l d H d l Z W 4 g M S 0 3 K S w 3 f S Z x d W 9 0 O y w m c X V v d D t T Z W N 0 a W 9 u M S 9 U Z W 1 w b G F 0 Z V B l c 3 R M Q 0 l j b 2 5 z Z W 5 z d X N W I D E g M i A o M i k v V G l w b y B j Y W 1 i a W F k b y 5 7 V G l t Z U F z c 2 V z c 2 V k I C h 2 Y W x 1 Z S B i Z X R 3 Z W V u I D E g L S B 4 K S B k Y X l z L D h 9 J n F 1 b 3 Q 7 L C Z x d W 9 0 O 1 N l Y 3 R p b 2 4 x L 1 R l b X B s Y X R l U G V z d E x D S W N v b n N l b n N 1 c 1 Y g M S A y I C g y K S 9 U a X B v I G N h b W J p Y W R v L n t B c H B s a W N h d G l v b i B J R C A o c 2 V l I G Z p b G U g X H U w M D I 3 S W R L Z X l z Q m F 0 Y 2 h W M S 4 x L n h s c 3 h c d T A w M j c s I H N o Z W V 0 I F x 1 M D A y N 3 R f Y X B w b G l j Y X R p b 2 5 f b W V 0 a G 9 k X H U w M D I 3 I G l u d G V n Z X I g Y m V 0 d 2 V l b i A x L T M y K S w 5 f S Z x d W 9 0 O y w m c X V v d D t T Z W N 0 a W 9 u M S 9 U Z W 1 w b G F 0 Z V B l c 3 R M Q 0 l j b 2 5 z Z W 5 z d X N W I D E g M i A o M i k v V G l w b y B j Y W 1 i a W F k b y 5 7 R H J p Z n Q g c m V k d W N 0 a W 9 u I C h z Z W U g Z m l s Z S B c d T A w M j d J Z E t l e X N C Y X R j a F Y x L j E u e G x z e F x 1 M D A y N y w g c 2 h l Z X Q g X H U w M D I 3 d F 9 k c m l m d F 9 y Z W R 1 Y 3 R p b 2 5 c d T A w M j c g I G F u e S B 2 Y W x 1 Z S B i Z X d 0 Z W V u I D A g L S A x K S w x M H 0 m c X V v d D s s J n F 1 b 3 Q 7 U 2 V j d G l v b j E v V G V t c G x h d G V Q Z X N 0 T E N J Y 2 9 u c 2 V u c 3 V z V i A x I D I g K D I p L 1 R p c G 8 g Y 2 F t Y m l h Z G 8 u e 0 F w c G x p Y 2 F 0 a W 9 u I F J h d G U g K H Z h b H V l I G J l d 3 R l Z W 4 g M C 4 w M D A w M S A t I F g p L D E x f S Z x d W 9 0 O y w m c X V v d D t T Z W N 0 a W 9 u M S 9 U Z W 1 w b G F 0 Z V B l c 3 R M Q 0 l j b 2 5 z Z W 5 z d X N W I D E g M i A o M i k v V G l w b y B j Y W 1 i a W F k b y 5 7 Q n V m Z m V y e m 9 u Z S A o c 2 V l I G Z p b G U g X H U w M D I 3 S W R L Z X l z Q m F 0 Y 2 h W M S 4 x L n h s c 3 h c d T A w M j c s I H N o Z W V 0 I H R f Y n V m Z m V y e m 9 u Z S 4 g V m F s d W U g I E 5 v L C B F Y 2 9 z c G h l c m U g b 3 I g V G V j a G 5 v c 3 B o Z X J l K S w x M n 0 m c X V v d D s s J n F 1 b 3 Q 7 U 2 V j d G l v b j E v V G V t c G x h d G V Q Z X N 0 T E N J Y 2 9 u c 2 V u c 3 V z V i A x I D I g K D I p L 1 R p c G 8 g Y 2 F t Y m l h Z G 8 u e 0 J 1 Z m Z l c n p v b m U g V 2 l k d G g g K E J 1 Z m Z l c n p v b m U g K H N l Z S B m a W x l I F x 1 M D A y N 0 l k S 2 V 5 c 0 J h d G N o V j E u M S 5 4 b H N 4 X H U w M D I 3 L C B z a G V l d C B 0 X 2 J 1 Z m Z l c n p v b m U g Y W 5 5 I H Z h b H V l I D A t e C k s M T N 9 J n F 1 b 3 Q 7 L C Z x d W 9 0 O 1 N l Y 3 R p b 2 4 x L 1 R l b X B s Y X R l U G V z d E x D S W N v b n N l b n N 1 c 1 Y g M S A y I C g y K S 9 U a X B v I G N h b W J p Y W R v L n s g R k l u d G V y Y 2 V w d E J 1 Z m Z l c i A g I C h z Z W U g Z m l s Z S B c d T A w M j d J Z E t l e X N C Y X R j a F Y x L j E u e G x z e F x 1 M D A y N y w g c 2 h l Z X Q g d F 9 i d W Z m Z X J 6 b 2 5 l I G F u e S B 2 Y W x 1 Z S A w L X g p L D E 0 f S Z x d W 9 0 O y w m c X V v d D t T Z W N 0 a W 9 u M S 9 U Z W 1 w b G F 0 Z V B l c 3 R M Q 0 l j b 2 5 z Z W 5 z d X N W I D E g M i A o M i k v V G l w b y B j Y W 1 i a W F k b y 5 7 V 2 l k d G g g K G F u e S B 2 Y W x 1 Z S B i Z X R 3 Z W V u I D A s M S 1 4 K S w x N X 0 m c X V v d D s s J n F 1 b 3 Q 7 U 2 V j d G l v b j E v V G V t c G x h d G V Q Z X N 0 T E N J Y 2 9 u c 2 V u c 3 V z V i A x I D I g K D I p L 1 R p c G 8 g Y 2 F t Y m l h Z G 8 u e 0 x l b m d 0 a C A g K G F u e S B 2 Y W x 1 Z S B i Z X R 3 Z W V u I D A s M S 1 4 K S w x N n 0 m c X V v d D s s J n F 1 b 3 Q 7 U 2 V j d G l v b j E v V G V t c G x h d G V Q Z X N 0 T E N J Y 2 9 u c 2 V u c 3 V z V i A x I D I g K D I p L 1 R p c G 8 g Y 2 F t Y m l h Z G 8 u e 1 N s b 3 B l I C A o Y W 5 5 I H Z h b H V l I G J l d H d l Z W 4 g M C 1 4 K S w x N 3 0 m c X V v d D s s J n F 1 b 3 Q 7 U 2 V j d G l v b j E v V G V t c G x h d G V Q Z X N 0 T E N J Y 2 9 u c 2 V u c 3 V z V i A x I D I g K D I p L 1 R p c G 8 g Y 2 F t Y m l h Z G 8 u e 0 R l c H R o I G 9 m I G R y Y W l u Y W d l I C h h b n k g d m F s d W U g Y m V 0 d 2 V l b i A w L X g p L D E 4 f S Z x d W 9 0 O y w m c X V v d D t T Z W N 0 a W 9 u M S 9 U Z W 1 w b G F 0 Z V B l c 3 R M Q 0 l j b 2 5 z Z W 5 z d X N W I D E g M i A o M i k v V G l w b y B j Y W 1 i a W F k b y 5 7 R H J h a W 5 h Z 2 U g R n J h Y 3 R p b 2 4 g I C h h b n k g d m F s d W U g Y m V 0 d 2 V l b i A w L X g p L D E 5 f S Z x d W 9 0 O y w m c X V v d D t T Z W N 0 a W 9 u M S 9 U Z W 1 w b G F 0 Z V B l c 3 R M Q 0 l j b 2 5 z Z W 5 z d X N W I D E g M i A o M i k v V G l w b y B j Y W 1 i a W F k b y 5 7 Q W 5 u d W F s I E l y c m l n Y X R p b 2 4 g K G F u e S B 2 Y W x 1 Z S B i Z X R 3 Z W V u I D A t e C k s M j B 9 J n F 1 b 3 Q 7 L C Z x d W 9 0 O 1 N l Y 3 R p b 2 4 x L 1 R l b X B s Y X R l U G V z d E x D S W N v b n N l b n N 1 c 1 Y g M S A y I C g y K S 9 U a X B v I G N h b W J p Y W R v L n t U a W x s Y W d l I E Z h Y 3 R v c i A o c 2 V l I G Z p b G U g X H U w M D I 3 S W R L Z X l z Q m F 0 Y 2 h W M S 4 x L n h s c 3 h c d T A w M j c s I H N o Z W V 0 I F x 1 M D A y N 3 R f Y 3 J v c H N c d T A w M j c u I E N o b 2 9 z Z S B i Z X R 3 Z W V u I D c u N S w g M y w 1 L C A x K S w y M X 0 m c X V v d D s s J n F 1 b 3 Q 7 U 2 V j d G l v b j E v V G V t c G x h d G V Q Z X N 0 T E N J Y 2 9 u c 2 V u c 3 V z V i A x I D I g K D I p L 1 R p c G 8 g Y 2 F t Y m l h Z G 8 u e 1 N v b G l k I E 1 h d G V y a W F s I E R l b n N p d H k g K E R l Z m F 1 b H Q g c G F y Y W 1 l d G V y K S w y M n 0 m c X V v d D s s J n F 1 b 3 Q 7 U 2 V j d G l v b j E v V G V t c G x h d G V Q Z X N 0 T E N J Y 2 9 u c 2 V u c 3 V z V i A x I D I g K D I p L 1 R p c G 8 g Y 2 F t Y m l h Z G 8 u e 0 Z y Y W N 0 a W 9 u I E 1 h Y 3 J v c G 9 y Z X M g I C h E Z W Z h d W x 0 I H B h c m F t Z X R l c i k s M j N 9 J n F 1 b 3 Q 7 L C Z x d W 9 0 O 1 N l Y 3 R p b 2 4 x L 1 R l b X B s Y X R l U G V z d E x D S W N v b n N l b n N 1 c 1 Y g M S A y I C g y K S 9 U a X B v I G N h b W J p Y W R v L n t S Z W Z l c m V u Y 2 U g U 2 9 p b C B N b 2 l z d H V y Z S A g K E R l Z m F 1 b H Q g c G F y Y W 1 l d G V y K S w y N H 0 m c X V v d D s s J n F 1 b 3 Q 7 U 2 V j d G l v b j E v V G V t c G x h d G V Q Z X N 0 T E N J Y 2 9 u c 2 V u c 3 V z V i A x I D I g K D I p L 1 R p c G 8 g Y 2 F t Y m l h Z G 8 u e 1 J l c 3 B v b n N l I E Z h Y 3 R v c i A g K E R l Z m F 1 b H Q g c G F y Y W 1 l d G V y K S w y N X 0 m c X V v d D s s J n F 1 b 3 Q 7 U 2 V j d G l v b j E v V G V t c G x h d G V Q Z X N 0 T E N J Y 2 9 u c 2 V u c 3 V z V i A x I D I g K D I p L 1 R p c G 8 g Y 2 F t Y m l h Z G 8 u e 1 E g V m F s d W U g I C h E Z W Z h d W x 0 I H B h c m F t Z X R l c i k s M j Z 9 J n F 1 b 3 Q 7 L C Z x d W 9 0 O 1 N l Y 3 R p b 2 4 x L 1 R l b X B s Y X R l U G V z d E x D S W N v b n N l b n N 1 c 1 Y g M S A y I C g y K S 9 U a X B v I G N h b W J p Y W R v L n t B a X I g Q m 9 1 b m R h c n k g T G F 5 Z X I g I C h E Z W Z h d W x 0 I H B h c m F t Z X R l c i k s M j d 9 J n F 1 b 3 Q 7 L C Z x d W 9 0 O 1 N l Y 3 R p b 2 4 x L 1 R l b X B s Y X R l U G V z d E x D S W N v b n N l b n N 1 c 1 Y g M S A y I C g y K S 9 U a X B v I G N h b W J p Y W R v L n t E X 2 x h b S A g K E R l Z m F 1 b H Q g c G F y Y W 1 l d G V y K S w y O H 0 m c X V v d D s s J n F 1 b 3 Q 7 U 2 V j d G l v b j E v V G V t c G x h d G V Q Z X N 0 T E N J Y 2 9 u c 2 V u c 3 V z V i A x I D I g K D I p L 1 R p c G 8 g Y 2 F t Y m l h Z G 8 u e 0 F f c F 9 y Z W Y g I C h E Z W Z h d W x 0 I H B h c m F t Z X R l c i k s M j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Z W 1 w b G F 0 Z V B l c 3 R M Q 0 l j b 2 5 z Z W 5 z d X N W J T I w M S U y M D I l M j A o M i k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V t c G x h d G V Q Z X N 0 T E N J Y 2 9 u c 2 V u c 3 V z V i U y M D E l M j A y J T I w K D I p L 0 V u Y 2 F i Z X p h Z G 9 z J T I w c H J v b W 9 2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l b X B s Y X R l U G V z d E x D S W N v b n N l b n N 1 c 1 Y l M j A x J T I w M i U y M C g y K S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Z W 1 w b G F 0 Z V B l c 3 R M Q 0 l j b 2 5 z Z W 5 z d X N W J T I w M S U y M D I l M j A o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F R h c m d l d C I g V m F s d W U 9 I n N U Z W 1 w b G F 0 Z V B l c 3 R M Q 0 l j b 2 5 z Z W 5 z d X N W X z F f M l 9 f M j M i I C 8 + P E V u d H J 5 I F R 5 c G U 9 I k Z p b G x l Z E N v b X B s Z X R l U m V z d W x 0 V G 9 X b 3 J r c 2 h l Z X Q i I F Z h b H V l P S J s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C 0 w N y 0 y M V Q w M z o z M z o z M y 4 x M D k 4 N T g z W i I g L z 4 8 R W 5 0 c n k g V H l w Z T 0 i R m l s b E N v b H V t b l R 5 c G V z I i B W Y W x 1 Z T 0 i c 0 J n W U R B d 1 V E Q X d N R E F 3 T U Z C Z 0 1 E Q X d N R E F 3 T U R B d 1 V G Q l F V R k J R V U Y i I C 8 + P E V u d H J 5 I F R 5 c G U 9 I k Z p b G x D b 2 x 1 b W 5 O Y W 1 l c y I g V m F s d W U 9 I n N b J n F 1 b 3 Q 7 U 2 N l b m F y a W 8 g S U Q g K G Z p b G x l Z C B h d X R v b W F 0 a W N h b G x 5 O y B k b y B u b 3 Q g Z W R p d C k m c X V v d D s s J n F 1 b 3 Q 7 U 2 N l b m F y a W 8 g T m F t Z S A o R n J l Z S B 0 Z X h 0 K S Z x d W 9 0 O y w m c X V v d D t Q Z X N 0 a W N p Z G U g S U Q g K H N l Z S B m a W x l I F x 1 M D A y N 0 l k S 2 V 5 c 0 J h d G N o V j E u M S 5 4 b H N 4 X H U w M D I 3 L C B z a G V l d C B c d T A w M j d 0 X 3 B l c 3 R p Y 2 l k Z V 9 k Y X R h X H U w M D I 3 K S Z x d W 9 0 O y w m c X V v d D t D c m 9 w I E l E I C h z Z W U g Z m l s Z S B c d T A w M j d J Z E t l e X N C Y X R j a F Y x L j E u e G x z e F x 1 M D A y N y w g c 2 h l Z X Q g X H U w M D I 3 d F 9 j c m 9 w c 1 x 1 M D A y N y B p b n R l Z 2 V y I G J l d H d l Z W 4 g M S 0 x N i k m c X V v d D s s J n F 1 b 3 Q 7 R k k g K G F u e S B 2 Y W x 1 Z S B i Z X R 3 Z W V u I D A t M S k m c X V v d D s s J n F 1 b 3 Q 7 Q 2 x p b W F 0 Z S B J R C A o c 2 V l I G Z p b G U g X H U w M D I 3 S W R L Z X l z Q m F 0 Y 2 h W M S 4 x L n h s c 3 h c d T A w M j c s I H N o Z W V 0 I F x 1 M D A y N 3 R f Y 3 J v c H N c d T A w M j c g a W 5 0 Z W d l c i B i Z X R 3 Z W V u I D E t M z A p J n F 1 b 3 Q 7 L C Z x d W 9 0 O 0 1 v b n R o I E l E I C h z Z W U g Z m l s Z S B c d T A w M j d J Z E t l e X N C Y X R j a F Y x L j E u e G x z e F x 1 M D A y N y w g c 2 h l Z X Q g X H U w M D I 3 d F 9 t b 2 5 0 a F x 1 M D A y N y A g a W 5 0 Z W d l c i B i Z X R 3 Z W V u I D E t M T I p J n F 1 b 3 Q 7 L C Z x d W 9 0 O 1 N v a W w g S U Q g K H N l Z S B m a W x l I F x 1 M D A y N 0 l k S 2 V 5 c 0 J h d G N o V j E u M S 5 4 b H N 4 X H U w M D I 3 L C B z a G V l d C B c d T A w M j d 0 X 3 N v a W x c d T A w M j c g d m F s d W U g Y m V 0 d 2 V l b i A x L T c p J n F 1 b 3 Q 7 L C Z x d W 9 0 O 1 R p b W V B c 3 N l c 3 N l Z C A o d m F s d W U g Y m V 0 d 2 V l b i A x I C 0 g e C k g Z G F 5 c y Z x d W 9 0 O y w m c X V v d D t B c H B s a W N h d G l v b i B J R C A o c 2 V l I G Z p b G U g X H U w M D I 3 S W R L Z X l z Q m F 0 Y 2 h W M S 4 x L n h s c 3 h c d T A w M j c s I H N o Z W V 0 I F x 1 M D A y N 3 R f Y X B w b G l j Y X R p b 2 5 f b W V 0 a G 9 k X H U w M D I 3 I G l u d G V n Z X I g Y m V 0 d 2 V l b i A x L T M y K S Z x d W 9 0 O y w m c X V v d D t E c m l m d C B y Z W R 1 Y 3 R p b 2 4 g K H N l Z S B m a W x l I F x 1 M D A y N 0 l k S 2 V 5 c 0 J h d G N o V j E u M S 5 4 b H N 4 X H U w M D I 3 L C B z a G V l d C B c d T A w M j d 0 X 2 R y a W Z 0 X 3 J l Z H V j d G l v b l x 1 M D A y N y A g Y W 5 5 I H Z h b H V l I G J l d 3 R l Z W 4 g M C A t I D E p J n F 1 b 3 Q 7 L C Z x d W 9 0 O 0 F w c G x p Y 2 F 0 a W 9 u I F J h d G U g K H Z h b H V l I G J l d 3 R l Z W 4 g M C 4 w M D A w M S A t I F g p J n F 1 b 3 Q 7 L C Z x d W 9 0 O 0 J 1 Z m Z l c n p v b m U g K H N l Z S B m a W x l I F x 1 M D A y N 0 l k S 2 V 5 c 0 J h d G N o V j E u M S 5 4 b H N 4 X H U w M D I 3 L C B z a G V l d C B 0 X 2 J 1 Z m Z l c n p v b m U u I F Z h b H V l I C B O b y w g R W N v c 3 B o Z X J l I G 9 y I F R l Y 2 h u b 3 N w a G V y Z S k m c X V v d D s s J n F 1 b 3 Q 7 Q n V m Z m V y e m 9 u Z S B X a W R 0 a C A o Q n V m Z m V y e m 9 u Z S A o c 2 V l I G Z p b G U g X H U w M D I 3 S W R L Z X l z Q m F 0 Y 2 h W M S 4 x L n h s c 3 h c d T A w M j c s I H N o Z W V 0 I H R f Y n V m Z m V y e m 9 u Z S B h b n k g d m F s d W U g M C 1 4 K S Z x d W 9 0 O y w m c X V v d D s g R k l u d G V y Y 2 V w d E J 1 Z m Z l c i A g I C h z Z W U g Z m l s Z S B c d T A w M j d J Z E t l e X N C Y X R j a F Y x L j E u e G x z e F x 1 M D A y N y w g c 2 h l Z X Q g d F 9 i d W Z m Z X J 6 b 2 5 l I G F u e S B 2 Y W x 1 Z S A w L X g p J n F 1 b 3 Q 7 L C Z x d W 9 0 O 1 d p Z H R o I C h h b n k g d m F s d W U g Y m V 0 d 2 V l b i A w L D E t e C k m c X V v d D s s J n F 1 b 3 Q 7 T G V u Z 3 R o I C A o Y W 5 5 I H Z h b H V l I G J l d H d l Z W 4 g M C w x L X g p J n F 1 b 3 Q 7 L C Z x d W 9 0 O 1 N s b 3 B l I C A o Y W 5 5 I H Z h b H V l I G J l d H d l Z W 4 g M C 1 4 K S Z x d W 9 0 O y w m c X V v d D t E Z X B 0 a C B v Z i B k c m F p b m F n Z S A o Y W 5 5 I H Z h b H V l I G J l d H d l Z W 4 g M C 1 4 K S Z x d W 9 0 O y w m c X V v d D t E c m F p b m F n Z S B G c m F j d G l v b i A g K G F u e S B 2 Y W x 1 Z S B i Z X R 3 Z W V u I D A t e C k m c X V v d D s s J n F 1 b 3 Q 7 Q W 5 u d W F s I E l y c m l n Y X R p b 2 4 g K G F u e S B 2 Y W x 1 Z S B i Z X R 3 Z W V u I D A t e C k m c X V v d D s s J n F 1 b 3 Q 7 V G l s b G F n Z S B G Y W N 0 b 3 I g K H N l Z S B m a W x l I F x 1 M D A y N 0 l k S 2 V 5 c 0 J h d G N o V j E u M S 5 4 b H N 4 X H U w M D I 3 L C B z a G V l d C B c d T A w M j d 0 X 2 N y b 3 B z X H U w M D I 3 L i B D a G 9 v c 2 U g Y m V 0 d 2 V l b i A 3 L j U s I D M s N S w g M S k m c X V v d D s s J n F 1 b 3 Q 7 U 2 9 s a W Q g T W F 0 Z X J p Y W w g R G V u c 2 l 0 e S A o R G V m Y X V s d C B w Y X J h b W V 0 Z X I p J n F 1 b 3 Q 7 L C Z x d W 9 0 O 0 Z y Y W N 0 a W 9 u I E 1 h Y 3 J v c G 9 y Z X M g I C h E Z W Z h d W x 0 I H B h c m F t Z X R l c i k m c X V v d D s s J n F 1 b 3 Q 7 U m V m Z X J l b m N l I F N v a W w g T W 9 p c 3 R 1 c m U g I C h E Z W Z h d W x 0 I H B h c m F t Z X R l c i k m c X V v d D s s J n F 1 b 3 Q 7 U m V z c G 9 u c 2 U g R m F j d G 9 y I C A o R G V m Y X V s d C B w Y X J h b W V 0 Z X I p J n F 1 b 3 Q 7 L C Z x d W 9 0 O 1 E g V m F s d W U g I C h E Z W Z h d W x 0 I H B h c m F t Z X R l c i k m c X V v d D s s J n F 1 b 3 Q 7 Q W l y I E J v d W 5 k Y X J 5 I E x h e W V y I C A o R G V m Y X V s d C B w Y X J h b W V 0 Z X I p J n F 1 b 3 Q 7 L C Z x d W 9 0 O 0 R f b G F t I C A o R G V m Y X V s d C B w Y X J h b W V 0 Z X I p J n F 1 b 3 Q 7 L C Z x d W 9 0 O 0 F f c F 9 y Z W Y g I C h E Z W Z h d W x 0 I H B h c m F t Z X R l c i k m c X V v d D t d I i A v P j x F b n R y e S B U e X B l P S J G a W x s U 3 R h d H V z I i B W Y W x 1 Z T 0 i c 0 N v b X B s Z X R l I i A v P j x F b n R y e S B U e X B l P S J G a W x s Q 2 9 1 b n Q i I F Z h b H V l P S J s M S I g L z 4 8 R W 5 0 c n k g V H l w Z T 0 i U m V s Y X R p b 2 5 z a G l w S W 5 m b 0 N v b n R h a W 5 l c i I g V m F s d W U 9 I n N 7 J n F 1 b 3 Q 7 Y 2 9 s d W 1 u Q 2 9 1 b n Q m c X V v d D s 6 M z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l b X B s Y X R l U G V z d E x D S W N v b n N l b n N 1 c 1 Y g M S A y I C g y K S 9 U a X B v I G N h b W J p Y W R v L n t T Y 2 V u Y X J p b y B J R C A o Z m l s b G V k I G F 1 d G 9 t Y X R p Y 2 F s b H k 7 I G R v I G 5 v d C B l Z G l 0 K S w w f S Z x d W 9 0 O y w m c X V v d D t T Z W N 0 a W 9 u M S 9 U Z W 1 w b G F 0 Z V B l c 3 R M Q 0 l j b 2 5 z Z W 5 z d X N W I D E g M i A o M i k v V G l w b y B j Y W 1 i a W F k b y 5 7 U 2 N l b m F y a W 8 g T m F t Z S A o R n J l Z S B 0 Z X h 0 K S w x f S Z x d W 9 0 O y w m c X V v d D t T Z W N 0 a W 9 u M S 9 U Z W 1 w b G F 0 Z V B l c 3 R M Q 0 l j b 2 5 z Z W 5 z d X N W I D E g M i A o M i k v V G l w b y B j Y W 1 i a W F k b y 5 7 U G V z d G l j a W R l I E l E I C h z Z W U g Z m l s Z S B c d T A w M j d J Z E t l e X N C Y X R j a F Y x L j E u e G x z e F x 1 M D A y N y w g c 2 h l Z X Q g X H U w M D I 3 d F 9 w Z X N 0 a W N p Z G V f Z G F 0 Y V x 1 M D A y N y k s M n 0 m c X V v d D s s J n F 1 b 3 Q 7 U 2 V j d G l v b j E v V G V t c G x h d G V Q Z X N 0 T E N J Y 2 9 u c 2 V u c 3 V z V i A x I D I g K D I p L 1 R p c G 8 g Y 2 F t Y m l h Z G 8 u e 0 N y b 3 A g S U Q g K H N l Z S B m a W x l I F x 1 M D A y N 0 l k S 2 V 5 c 0 J h d G N o V j E u M S 5 4 b H N 4 X H U w M D I 3 L C B z a G V l d C B c d T A w M j d 0 X 2 N y b 3 B z X H U w M D I 3 I G l u d G V n Z X I g Y m V 0 d 2 V l b i A x L T E 2 K S w z f S Z x d W 9 0 O y w m c X V v d D t T Z W N 0 a W 9 u M S 9 U Z W 1 w b G F 0 Z V B l c 3 R M Q 0 l j b 2 5 z Z W 5 z d X N W I D E g M i A o M i k v V G l w b y B j Y W 1 i a W F k b y 5 7 R k k g K G F u e S B 2 Y W x 1 Z S B i Z X R 3 Z W V u I D A t M S k s N H 0 m c X V v d D s s J n F 1 b 3 Q 7 U 2 V j d G l v b j E v V G V t c G x h d G V Q Z X N 0 T E N J Y 2 9 u c 2 V u c 3 V z V i A x I D I g K D I p L 1 R p c G 8 g Y 2 F t Y m l h Z G 8 u e 0 N s a W 1 h d G U g S U Q g K H N l Z S B m a W x l I F x 1 M D A y N 0 l k S 2 V 5 c 0 J h d G N o V j E u M S 5 4 b H N 4 X H U w M D I 3 L C B z a G V l d C B c d T A w M j d 0 X 2 N y b 3 B z X H U w M D I 3 I G l u d G V n Z X I g Y m V 0 d 2 V l b i A x L T M w K S w 1 f S Z x d W 9 0 O y w m c X V v d D t T Z W N 0 a W 9 u M S 9 U Z W 1 w b G F 0 Z V B l c 3 R M Q 0 l j b 2 5 z Z W 5 z d X N W I D E g M i A o M i k v V G l w b y B j Y W 1 i a W F k b y 5 7 T W 9 u d G g g S U Q g K H N l Z S B m a W x l I F x 1 M D A y N 0 l k S 2 V 5 c 0 J h d G N o V j E u M S 5 4 b H N 4 X H U w M D I 3 L C B z a G V l d C B c d T A w M j d 0 X 2 1 v b n R o X H U w M D I 3 I C B p b n R l Z 2 V y I G J l d H d l Z W 4 g M S 0 x M i k s N n 0 m c X V v d D s s J n F 1 b 3 Q 7 U 2 V j d G l v b j E v V G V t c G x h d G V Q Z X N 0 T E N J Y 2 9 u c 2 V u c 3 V z V i A x I D I g K D I p L 1 R p c G 8 g Y 2 F t Y m l h Z G 8 u e 1 N v a W w g S U Q g K H N l Z S B m a W x l I F x 1 M D A y N 0 l k S 2 V 5 c 0 J h d G N o V j E u M S 5 4 b H N 4 X H U w M D I 3 L C B z a G V l d C B c d T A w M j d 0 X 3 N v a W x c d T A w M j c g d m F s d W U g Y m V 0 d 2 V l b i A x L T c p L D d 9 J n F 1 b 3 Q 7 L C Z x d W 9 0 O 1 N l Y 3 R p b 2 4 x L 1 R l b X B s Y X R l U G V z d E x D S W N v b n N l b n N 1 c 1 Y g M S A y I C g y K S 9 U a X B v I G N h b W J p Y W R v L n t U a W 1 l Q X N z Z X N z Z W Q g K H Z h b H V l I G J l d H d l Z W 4 g M S A t I H g p I G R h e X M s O H 0 m c X V v d D s s J n F 1 b 3 Q 7 U 2 V j d G l v b j E v V G V t c G x h d G V Q Z X N 0 T E N J Y 2 9 u c 2 V u c 3 V z V i A x I D I g K D I p L 1 R p c G 8 g Y 2 F t Y m l h Z G 8 u e 0 F w c G x p Y 2 F 0 a W 9 u I E l E I C h z Z W U g Z m l s Z S B c d T A w M j d J Z E t l e X N C Y X R j a F Y x L j E u e G x z e F x 1 M D A y N y w g c 2 h l Z X Q g X H U w M D I 3 d F 9 h c H B s a W N h d G l v b l 9 t Z X R o b 2 R c d T A w M j c g a W 5 0 Z W d l c i B i Z X R 3 Z W V u I D E t M z I p L D l 9 J n F 1 b 3 Q 7 L C Z x d W 9 0 O 1 N l Y 3 R p b 2 4 x L 1 R l b X B s Y X R l U G V z d E x D S W N v b n N l b n N 1 c 1 Y g M S A y I C g y K S 9 U a X B v I G N h b W J p Y W R v L n t E c m l m d C B y Z W R 1 Y 3 R p b 2 4 g K H N l Z S B m a W x l I F x 1 M D A y N 0 l k S 2 V 5 c 0 J h d G N o V j E u M S 5 4 b H N 4 X H U w M D I 3 L C B z a G V l d C B c d T A w M j d 0 X 2 R y a W Z 0 X 3 J l Z H V j d G l v b l x 1 M D A y N y A g Y W 5 5 I H Z h b H V l I G J l d 3 R l Z W 4 g M C A t I D E p L D E w f S Z x d W 9 0 O y w m c X V v d D t T Z W N 0 a W 9 u M S 9 U Z W 1 w b G F 0 Z V B l c 3 R M Q 0 l j b 2 5 z Z W 5 z d X N W I D E g M i A o M i k v V G l w b y B j Y W 1 i a W F k b y 5 7 Q X B w b G l j Y X R p b 2 4 g U m F 0 Z S A o d m F s d W U g Y m V 3 d G V l b i A w L j A w M D A x I C 0 g W C k s M T F 9 J n F 1 b 3 Q 7 L C Z x d W 9 0 O 1 N l Y 3 R p b 2 4 x L 1 R l b X B s Y X R l U G V z d E x D S W N v b n N l b n N 1 c 1 Y g M S A y I C g y K S 9 U a X B v I G N h b W J p Y W R v L n t C d W Z m Z X J 6 b 2 5 l I C h z Z W U g Z m l s Z S B c d T A w M j d J Z E t l e X N C Y X R j a F Y x L j E u e G x z e F x 1 M D A y N y w g c 2 h l Z X Q g d F 9 i d W Z m Z X J 6 b 2 5 l L i B W Y W x 1 Z S A g T m 8 s I E V j b 3 N w a G V y Z S B v c i B U Z W N o b m 9 z c G h l c m U p L D E y f S Z x d W 9 0 O y w m c X V v d D t T Z W N 0 a W 9 u M S 9 U Z W 1 w b G F 0 Z V B l c 3 R M Q 0 l j b 2 5 z Z W 5 z d X N W I D E g M i A o M i k v V G l w b y B j Y W 1 i a W F k b y 5 7 Q n V m Z m V y e m 9 u Z S B X a W R 0 a C A o Q n V m Z m V y e m 9 u Z S A o c 2 V l I G Z p b G U g X H U w M D I 3 S W R L Z X l z Q m F 0 Y 2 h W M S 4 x L n h s c 3 h c d T A w M j c s I H N o Z W V 0 I H R f Y n V m Z m V y e m 9 u Z S B h b n k g d m F s d W U g M C 1 4 K S w x M 3 0 m c X V v d D s s J n F 1 b 3 Q 7 U 2 V j d G l v b j E v V G V t c G x h d G V Q Z X N 0 T E N J Y 2 9 u c 2 V u c 3 V z V i A x I D I g K D I p L 1 R p c G 8 g Y 2 F t Y m l h Z G 8 u e y B G S W 5 0 Z X J j Z X B 0 Q n V m Z m V y I C A g K H N l Z S B m a W x l I F x 1 M D A y N 0 l k S 2 V 5 c 0 J h d G N o V j E u M S 5 4 b H N 4 X H U w M D I 3 L C B z a G V l d C B 0 X 2 J 1 Z m Z l c n p v b m U g Y W 5 5 I H Z h b H V l I D A t e C k s M T R 9 J n F 1 b 3 Q 7 L C Z x d W 9 0 O 1 N l Y 3 R p b 2 4 x L 1 R l b X B s Y X R l U G V z d E x D S W N v b n N l b n N 1 c 1 Y g M S A y I C g y K S 9 U a X B v I G N h b W J p Y W R v L n t X a W R 0 a C A o Y W 5 5 I H Z h b H V l I G J l d H d l Z W 4 g M C w x L X g p L D E 1 f S Z x d W 9 0 O y w m c X V v d D t T Z W N 0 a W 9 u M S 9 U Z W 1 w b G F 0 Z V B l c 3 R M Q 0 l j b 2 5 z Z W 5 z d X N W I D E g M i A o M i k v V G l w b y B j Y W 1 i a W F k b y 5 7 T G V u Z 3 R o I C A o Y W 5 5 I H Z h b H V l I G J l d H d l Z W 4 g M C w x L X g p L D E 2 f S Z x d W 9 0 O y w m c X V v d D t T Z W N 0 a W 9 u M S 9 U Z W 1 w b G F 0 Z V B l c 3 R M Q 0 l j b 2 5 z Z W 5 z d X N W I D E g M i A o M i k v V G l w b y B j Y W 1 i a W F k b y 5 7 U 2 x v c G U g I C h h b n k g d m F s d W U g Y m V 0 d 2 V l b i A w L X g p L D E 3 f S Z x d W 9 0 O y w m c X V v d D t T Z W N 0 a W 9 u M S 9 U Z W 1 w b G F 0 Z V B l c 3 R M Q 0 l j b 2 5 z Z W 5 z d X N W I D E g M i A o M i k v V G l w b y B j Y W 1 i a W F k b y 5 7 R G V w d G g g b 2 Y g Z H J h a W 5 h Z 2 U g K G F u e S B 2 Y W x 1 Z S B i Z X R 3 Z W V u I D A t e C k s M T h 9 J n F 1 b 3 Q 7 L C Z x d W 9 0 O 1 N l Y 3 R p b 2 4 x L 1 R l b X B s Y X R l U G V z d E x D S W N v b n N l b n N 1 c 1 Y g M S A y I C g y K S 9 U a X B v I G N h b W J p Y W R v L n t E c m F p b m F n Z S B G c m F j d G l v b i A g K G F u e S B 2 Y W x 1 Z S B i Z X R 3 Z W V u I D A t e C k s M T l 9 J n F 1 b 3 Q 7 L C Z x d W 9 0 O 1 N l Y 3 R p b 2 4 x L 1 R l b X B s Y X R l U G V z d E x D S W N v b n N l b n N 1 c 1 Y g M S A y I C g y K S 9 U a X B v I G N h b W J p Y W R v L n t B b m 5 1 Y W w g S X J y a W d h d G l v b i A o Y W 5 5 I H Z h b H V l I G J l d H d l Z W 4 g M C 1 4 K S w y M H 0 m c X V v d D s s J n F 1 b 3 Q 7 U 2 V j d G l v b j E v V G V t c G x h d G V Q Z X N 0 T E N J Y 2 9 u c 2 V u c 3 V z V i A x I D I g K D I p L 1 R p c G 8 g Y 2 F t Y m l h Z G 8 u e 1 R p b G x h Z 2 U g R m F j d G 9 y I C h z Z W U g Z m l s Z S B c d T A w M j d J Z E t l e X N C Y X R j a F Y x L j E u e G x z e F x 1 M D A y N y w g c 2 h l Z X Q g X H U w M D I 3 d F 9 j c m 9 w c 1 x 1 M D A y N y 4 g Q 2 h v b 3 N l I G J l d H d l Z W 4 g N y 4 1 L C A z L D U s I D E p L D I x f S Z x d W 9 0 O y w m c X V v d D t T Z W N 0 a W 9 u M S 9 U Z W 1 w b G F 0 Z V B l c 3 R M Q 0 l j b 2 5 z Z W 5 z d X N W I D E g M i A o M i k v V G l w b y B j Y W 1 i a W F k b y 5 7 U 2 9 s a W Q g T W F 0 Z X J p Y W w g R G V u c 2 l 0 e S A o R G V m Y X V s d C B w Y X J h b W V 0 Z X I p L D I y f S Z x d W 9 0 O y w m c X V v d D t T Z W N 0 a W 9 u M S 9 U Z W 1 w b G F 0 Z V B l c 3 R M Q 0 l j b 2 5 z Z W 5 z d X N W I D E g M i A o M i k v V G l w b y B j Y W 1 i a W F k b y 5 7 R n J h Y 3 R p b 2 4 g T W F j c m 9 w b 3 J l c y A g K E R l Z m F 1 b H Q g c G F y Y W 1 l d G V y K S w y M 3 0 m c X V v d D s s J n F 1 b 3 Q 7 U 2 V j d G l v b j E v V G V t c G x h d G V Q Z X N 0 T E N J Y 2 9 u c 2 V u c 3 V z V i A x I D I g K D I p L 1 R p c G 8 g Y 2 F t Y m l h Z G 8 u e 1 J l Z m V y Z W 5 j Z S B T b 2 l s I E 1 v a X N 0 d X J l I C A o R G V m Y X V s d C B w Y X J h b W V 0 Z X I p L D I 0 f S Z x d W 9 0 O y w m c X V v d D t T Z W N 0 a W 9 u M S 9 U Z W 1 w b G F 0 Z V B l c 3 R M Q 0 l j b 2 5 z Z W 5 z d X N W I D E g M i A o M i k v V G l w b y B j Y W 1 i a W F k b y 5 7 U m V z c G 9 u c 2 U g R m F j d G 9 y I C A o R G V m Y X V s d C B w Y X J h b W V 0 Z X I p L D I 1 f S Z x d W 9 0 O y w m c X V v d D t T Z W N 0 a W 9 u M S 9 U Z W 1 w b G F 0 Z V B l c 3 R M Q 0 l j b 2 5 z Z W 5 z d X N W I D E g M i A o M i k v V G l w b y B j Y W 1 i a W F k b y 5 7 U S B W Y W x 1 Z S A g K E R l Z m F 1 b H Q g c G F y Y W 1 l d G V y K S w y N n 0 m c X V v d D s s J n F 1 b 3 Q 7 U 2 V j d G l v b j E v V G V t c G x h d G V Q Z X N 0 T E N J Y 2 9 u c 2 V u c 3 V z V i A x I D I g K D I p L 1 R p c G 8 g Y 2 F t Y m l h Z G 8 u e 0 F p c i B C b 3 V u Z G F y e S B M Y X l l c i A g K E R l Z m F 1 b H Q g c G F y Y W 1 l d G V y K S w y N 3 0 m c X V v d D s s J n F 1 b 3 Q 7 U 2 V j d G l v b j E v V G V t c G x h d G V Q Z X N 0 T E N J Y 2 9 u c 2 V u c 3 V z V i A x I D I g K D I p L 1 R p c G 8 g Y 2 F t Y m l h Z G 8 u e 0 R f b G F t I C A o R G V m Y X V s d C B w Y X J h b W V 0 Z X I p L D I 4 f S Z x d W 9 0 O y w m c X V v d D t T Z W N 0 a W 9 u M S 9 U Z W 1 w b G F 0 Z V B l c 3 R M Q 0 l j b 2 5 z Z W 5 z d X N W I D E g M i A o M i k v V G l w b y B j Y W 1 i a W F k b y 5 7 Q V 9 w X 3 J l Z i A g K E R l Z m F 1 b H Q g c G F y Y W 1 l d G V y K S w y O X 0 m c X V v d D t d L C Z x d W 9 0 O 0 N v b H V t b k N v d W 5 0 J n F 1 b 3 Q 7 O j M w L C Z x d W 9 0 O 0 t l e U N v b H V t b k 5 h b W V z J n F 1 b 3 Q 7 O l t d L C Z x d W 9 0 O 0 N v b H V t b k l k Z W 5 0 a X R p Z X M m c X V v d D s 6 W y Z x d W 9 0 O 1 N l Y 3 R p b 2 4 x L 1 R l b X B s Y X R l U G V z d E x D S W N v b n N l b n N 1 c 1 Y g M S A y I C g y K S 9 U a X B v I G N h b W J p Y W R v L n t T Y 2 V u Y X J p b y B J R C A o Z m l s b G V k I G F 1 d G 9 t Y X R p Y 2 F s b H k 7 I G R v I G 5 v d C B l Z G l 0 K S w w f S Z x d W 9 0 O y w m c X V v d D t T Z W N 0 a W 9 u M S 9 U Z W 1 w b G F 0 Z V B l c 3 R M Q 0 l j b 2 5 z Z W 5 z d X N W I D E g M i A o M i k v V G l w b y B j Y W 1 i a W F k b y 5 7 U 2 N l b m F y a W 8 g T m F t Z S A o R n J l Z S B 0 Z X h 0 K S w x f S Z x d W 9 0 O y w m c X V v d D t T Z W N 0 a W 9 u M S 9 U Z W 1 w b G F 0 Z V B l c 3 R M Q 0 l j b 2 5 z Z W 5 z d X N W I D E g M i A o M i k v V G l w b y B j Y W 1 i a W F k b y 5 7 U G V z d G l j a W R l I E l E I C h z Z W U g Z m l s Z S B c d T A w M j d J Z E t l e X N C Y X R j a F Y x L j E u e G x z e F x 1 M D A y N y w g c 2 h l Z X Q g X H U w M D I 3 d F 9 w Z X N 0 a W N p Z G V f Z G F 0 Y V x 1 M D A y N y k s M n 0 m c X V v d D s s J n F 1 b 3 Q 7 U 2 V j d G l v b j E v V G V t c G x h d G V Q Z X N 0 T E N J Y 2 9 u c 2 V u c 3 V z V i A x I D I g K D I p L 1 R p c G 8 g Y 2 F t Y m l h Z G 8 u e 0 N y b 3 A g S U Q g K H N l Z S B m a W x l I F x 1 M D A y N 0 l k S 2 V 5 c 0 J h d G N o V j E u M S 5 4 b H N 4 X H U w M D I 3 L C B z a G V l d C B c d T A w M j d 0 X 2 N y b 3 B z X H U w M D I 3 I G l u d G V n Z X I g Y m V 0 d 2 V l b i A x L T E 2 K S w z f S Z x d W 9 0 O y w m c X V v d D t T Z W N 0 a W 9 u M S 9 U Z W 1 w b G F 0 Z V B l c 3 R M Q 0 l j b 2 5 z Z W 5 z d X N W I D E g M i A o M i k v V G l w b y B j Y W 1 i a W F k b y 5 7 R k k g K G F u e S B 2 Y W x 1 Z S B i Z X R 3 Z W V u I D A t M S k s N H 0 m c X V v d D s s J n F 1 b 3 Q 7 U 2 V j d G l v b j E v V G V t c G x h d G V Q Z X N 0 T E N J Y 2 9 u c 2 V u c 3 V z V i A x I D I g K D I p L 1 R p c G 8 g Y 2 F t Y m l h Z G 8 u e 0 N s a W 1 h d G U g S U Q g K H N l Z S B m a W x l I F x 1 M D A y N 0 l k S 2 V 5 c 0 J h d G N o V j E u M S 5 4 b H N 4 X H U w M D I 3 L C B z a G V l d C B c d T A w M j d 0 X 2 N y b 3 B z X H U w M D I 3 I G l u d G V n Z X I g Y m V 0 d 2 V l b i A x L T M w K S w 1 f S Z x d W 9 0 O y w m c X V v d D t T Z W N 0 a W 9 u M S 9 U Z W 1 w b G F 0 Z V B l c 3 R M Q 0 l j b 2 5 z Z W 5 z d X N W I D E g M i A o M i k v V G l w b y B j Y W 1 i a W F k b y 5 7 T W 9 u d G g g S U Q g K H N l Z S B m a W x l I F x 1 M D A y N 0 l k S 2 V 5 c 0 J h d G N o V j E u M S 5 4 b H N 4 X H U w M D I 3 L C B z a G V l d C B c d T A w M j d 0 X 2 1 v b n R o X H U w M D I 3 I C B p b n R l Z 2 V y I G J l d H d l Z W 4 g M S 0 x M i k s N n 0 m c X V v d D s s J n F 1 b 3 Q 7 U 2 V j d G l v b j E v V G V t c G x h d G V Q Z X N 0 T E N J Y 2 9 u c 2 V u c 3 V z V i A x I D I g K D I p L 1 R p c G 8 g Y 2 F t Y m l h Z G 8 u e 1 N v a W w g S U Q g K H N l Z S B m a W x l I F x 1 M D A y N 0 l k S 2 V 5 c 0 J h d G N o V j E u M S 5 4 b H N 4 X H U w M D I 3 L C B z a G V l d C B c d T A w M j d 0 X 3 N v a W x c d T A w M j c g d m F s d W U g Y m V 0 d 2 V l b i A x L T c p L D d 9 J n F 1 b 3 Q 7 L C Z x d W 9 0 O 1 N l Y 3 R p b 2 4 x L 1 R l b X B s Y X R l U G V z d E x D S W N v b n N l b n N 1 c 1 Y g M S A y I C g y K S 9 U a X B v I G N h b W J p Y W R v L n t U a W 1 l Q X N z Z X N z Z W Q g K H Z h b H V l I G J l d H d l Z W 4 g M S A t I H g p I G R h e X M s O H 0 m c X V v d D s s J n F 1 b 3 Q 7 U 2 V j d G l v b j E v V G V t c G x h d G V Q Z X N 0 T E N J Y 2 9 u c 2 V u c 3 V z V i A x I D I g K D I p L 1 R p c G 8 g Y 2 F t Y m l h Z G 8 u e 0 F w c G x p Y 2 F 0 a W 9 u I E l E I C h z Z W U g Z m l s Z S B c d T A w M j d J Z E t l e X N C Y X R j a F Y x L j E u e G x z e F x 1 M D A y N y w g c 2 h l Z X Q g X H U w M D I 3 d F 9 h c H B s a W N h d G l v b l 9 t Z X R o b 2 R c d T A w M j c g a W 5 0 Z W d l c i B i Z X R 3 Z W V u I D E t M z I p L D l 9 J n F 1 b 3 Q 7 L C Z x d W 9 0 O 1 N l Y 3 R p b 2 4 x L 1 R l b X B s Y X R l U G V z d E x D S W N v b n N l b n N 1 c 1 Y g M S A y I C g y K S 9 U a X B v I G N h b W J p Y W R v L n t E c m l m d C B y Z W R 1 Y 3 R p b 2 4 g K H N l Z S B m a W x l I F x 1 M D A y N 0 l k S 2 V 5 c 0 J h d G N o V j E u M S 5 4 b H N 4 X H U w M D I 3 L C B z a G V l d C B c d T A w M j d 0 X 2 R y a W Z 0 X 3 J l Z H V j d G l v b l x 1 M D A y N y A g Y W 5 5 I H Z h b H V l I G J l d 3 R l Z W 4 g M C A t I D E p L D E w f S Z x d W 9 0 O y w m c X V v d D t T Z W N 0 a W 9 u M S 9 U Z W 1 w b G F 0 Z V B l c 3 R M Q 0 l j b 2 5 z Z W 5 z d X N W I D E g M i A o M i k v V G l w b y B j Y W 1 i a W F k b y 5 7 Q X B w b G l j Y X R p b 2 4 g U m F 0 Z S A o d m F s d W U g Y m V 3 d G V l b i A w L j A w M D A x I C 0 g W C k s M T F 9 J n F 1 b 3 Q 7 L C Z x d W 9 0 O 1 N l Y 3 R p b 2 4 x L 1 R l b X B s Y X R l U G V z d E x D S W N v b n N l b n N 1 c 1 Y g M S A y I C g y K S 9 U a X B v I G N h b W J p Y W R v L n t C d W Z m Z X J 6 b 2 5 l I C h z Z W U g Z m l s Z S B c d T A w M j d J Z E t l e X N C Y X R j a F Y x L j E u e G x z e F x 1 M D A y N y w g c 2 h l Z X Q g d F 9 i d W Z m Z X J 6 b 2 5 l L i B W Y W x 1 Z S A g T m 8 s I E V j b 3 N w a G V y Z S B v c i B U Z W N o b m 9 z c G h l c m U p L D E y f S Z x d W 9 0 O y w m c X V v d D t T Z W N 0 a W 9 u M S 9 U Z W 1 w b G F 0 Z V B l c 3 R M Q 0 l j b 2 5 z Z W 5 z d X N W I D E g M i A o M i k v V G l w b y B j Y W 1 i a W F k b y 5 7 Q n V m Z m V y e m 9 u Z S B X a W R 0 a C A o Q n V m Z m V y e m 9 u Z S A o c 2 V l I G Z p b G U g X H U w M D I 3 S W R L Z X l z Q m F 0 Y 2 h W M S 4 x L n h s c 3 h c d T A w M j c s I H N o Z W V 0 I H R f Y n V m Z m V y e m 9 u Z S B h b n k g d m F s d W U g M C 1 4 K S w x M 3 0 m c X V v d D s s J n F 1 b 3 Q 7 U 2 V j d G l v b j E v V G V t c G x h d G V Q Z X N 0 T E N J Y 2 9 u c 2 V u c 3 V z V i A x I D I g K D I p L 1 R p c G 8 g Y 2 F t Y m l h Z G 8 u e y B G S W 5 0 Z X J j Z X B 0 Q n V m Z m V y I C A g K H N l Z S B m a W x l I F x 1 M D A y N 0 l k S 2 V 5 c 0 J h d G N o V j E u M S 5 4 b H N 4 X H U w M D I 3 L C B z a G V l d C B 0 X 2 J 1 Z m Z l c n p v b m U g Y W 5 5 I H Z h b H V l I D A t e C k s M T R 9 J n F 1 b 3 Q 7 L C Z x d W 9 0 O 1 N l Y 3 R p b 2 4 x L 1 R l b X B s Y X R l U G V z d E x D S W N v b n N l b n N 1 c 1 Y g M S A y I C g y K S 9 U a X B v I G N h b W J p Y W R v L n t X a W R 0 a C A o Y W 5 5 I H Z h b H V l I G J l d H d l Z W 4 g M C w x L X g p L D E 1 f S Z x d W 9 0 O y w m c X V v d D t T Z W N 0 a W 9 u M S 9 U Z W 1 w b G F 0 Z V B l c 3 R M Q 0 l j b 2 5 z Z W 5 z d X N W I D E g M i A o M i k v V G l w b y B j Y W 1 i a W F k b y 5 7 T G V u Z 3 R o I C A o Y W 5 5 I H Z h b H V l I G J l d H d l Z W 4 g M C w x L X g p L D E 2 f S Z x d W 9 0 O y w m c X V v d D t T Z W N 0 a W 9 u M S 9 U Z W 1 w b G F 0 Z V B l c 3 R M Q 0 l j b 2 5 z Z W 5 z d X N W I D E g M i A o M i k v V G l w b y B j Y W 1 i a W F k b y 5 7 U 2 x v c G U g I C h h b n k g d m F s d W U g Y m V 0 d 2 V l b i A w L X g p L D E 3 f S Z x d W 9 0 O y w m c X V v d D t T Z W N 0 a W 9 u M S 9 U Z W 1 w b G F 0 Z V B l c 3 R M Q 0 l j b 2 5 z Z W 5 z d X N W I D E g M i A o M i k v V G l w b y B j Y W 1 i a W F k b y 5 7 R G V w d G g g b 2 Y g Z H J h a W 5 h Z 2 U g K G F u e S B 2 Y W x 1 Z S B i Z X R 3 Z W V u I D A t e C k s M T h 9 J n F 1 b 3 Q 7 L C Z x d W 9 0 O 1 N l Y 3 R p b 2 4 x L 1 R l b X B s Y X R l U G V z d E x D S W N v b n N l b n N 1 c 1 Y g M S A y I C g y K S 9 U a X B v I G N h b W J p Y W R v L n t E c m F p b m F n Z S B G c m F j d G l v b i A g K G F u e S B 2 Y W x 1 Z S B i Z X R 3 Z W V u I D A t e C k s M T l 9 J n F 1 b 3 Q 7 L C Z x d W 9 0 O 1 N l Y 3 R p b 2 4 x L 1 R l b X B s Y X R l U G V z d E x D S W N v b n N l b n N 1 c 1 Y g M S A y I C g y K S 9 U a X B v I G N h b W J p Y W R v L n t B b m 5 1 Y W w g S X J y a W d h d G l v b i A o Y W 5 5 I H Z h b H V l I G J l d H d l Z W 4 g M C 1 4 K S w y M H 0 m c X V v d D s s J n F 1 b 3 Q 7 U 2 V j d G l v b j E v V G V t c G x h d G V Q Z X N 0 T E N J Y 2 9 u c 2 V u c 3 V z V i A x I D I g K D I p L 1 R p c G 8 g Y 2 F t Y m l h Z G 8 u e 1 R p b G x h Z 2 U g R m F j d G 9 y I C h z Z W U g Z m l s Z S B c d T A w M j d J Z E t l e X N C Y X R j a F Y x L j E u e G x z e F x 1 M D A y N y w g c 2 h l Z X Q g X H U w M D I 3 d F 9 j c m 9 w c 1 x 1 M D A y N y 4 g Q 2 h v b 3 N l I G J l d H d l Z W 4 g N y 4 1 L C A z L D U s I D E p L D I x f S Z x d W 9 0 O y w m c X V v d D t T Z W N 0 a W 9 u M S 9 U Z W 1 w b G F 0 Z V B l c 3 R M Q 0 l j b 2 5 z Z W 5 z d X N W I D E g M i A o M i k v V G l w b y B j Y W 1 i a W F k b y 5 7 U 2 9 s a W Q g T W F 0 Z X J p Y W w g R G V u c 2 l 0 e S A o R G V m Y X V s d C B w Y X J h b W V 0 Z X I p L D I y f S Z x d W 9 0 O y w m c X V v d D t T Z W N 0 a W 9 u M S 9 U Z W 1 w b G F 0 Z V B l c 3 R M Q 0 l j b 2 5 z Z W 5 z d X N W I D E g M i A o M i k v V G l w b y B j Y W 1 i a W F k b y 5 7 R n J h Y 3 R p b 2 4 g T W F j c m 9 w b 3 J l c y A g K E R l Z m F 1 b H Q g c G F y Y W 1 l d G V y K S w y M 3 0 m c X V v d D s s J n F 1 b 3 Q 7 U 2 V j d G l v b j E v V G V t c G x h d G V Q Z X N 0 T E N J Y 2 9 u c 2 V u c 3 V z V i A x I D I g K D I p L 1 R p c G 8 g Y 2 F t Y m l h Z G 8 u e 1 J l Z m V y Z W 5 j Z S B T b 2 l s I E 1 v a X N 0 d X J l I C A o R G V m Y X V s d C B w Y X J h b W V 0 Z X I p L D I 0 f S Z x d W 9 0 O y w m c X V v d D t T Z W N 0 a W 9 u M S 9 U Z W 1 w b G F 0 Z V B l c 3 R M Q 0 l j b 2 5 z Z W 5 z d X N W I D E g M i A o M i k v V G l w b y B j Y W 1 i a W F k b y 5 7 U m V z c G 9 u c 2 U g R m F j d G 9 y I C A o R G V m Y X V s d C B w Y X J h b W V 0 Z X I p L D I 1 f S Z x d W 9 0 O y w m c X V v d D t T Z W N 0 a W 9 u M S 9 U Z W 1 w b G F 0 Z V B l c 3 R M Q 0 l j b 2 5 z Z W 5 z d X N W I D E g M i A o M i k v V G l w b y B j Y W 1 i a W F k b y 5 7 U S B W Y W x 1 Z S A g K E R l Z m F 1 b H Q g c G F y Y W 1 l d G V y K S w y N n 0 m c X V v d D s s J n F 1 b 3 Q 7 U 2 V j d G l v b j E v V G V t c G x h d G V Q Z X N 0 T E N J Y 2 9 u c 2 V u c 3 V z V i A x I D I g K D I p L 1 R p c G 8 g Y 2 F t Y m l h Z G 8 u e 0 F p c i B C b 3 V u Z G F y e S B M Y X l l c i A g K E R l Z m F 1 b H Q g c G F y Y W 1 l d G V y K S w y N 3 0 m c X V v d D s s J n F 1 b 3 Q 7 U 2 V j d G l v b j E v V G V t c G x h d G V Q Z X N 0 T E N J Y 2 9 u c 2 V u c 3 V z V i A x I D I g K D I p L 1 R p c G 8 g Y 2 F t Y m l h Z G 8 u e 0 R f b G F t I C A o R G V m Y X V s d C B w Y X J h b W V 0 Z X I p L D I 4 f S Z x d W 9 0 O y w m c X V v d D t T Z W N 0 a W 9 u M S 9 U Z W 1 w b G F 0 Z V B l c 3 R M Q 0 l j b 2 5 z Z W 5 z d X N W I D E g M i A o M i k v V G l w b y B j Y W 1 i a W F k b y 5 7 Q V 9 w X 3 J l Z i A g K E R l Z m F 1 b H Q g c G F y Y W 1 l d G V y K S w y O X 0 m c X V v d D t d L C Z x d W 9 0 O 1 J l b G F 0 a W 9 u c 2 h p c E l u Z m 8 m c X V v d D s 6 W 1 1 9 I i A v P j x F b n R y e S B U e X B l P S J M b 2 F k Z W R U b 0 F u Y W x 5 c 2 l z U 2 V y d m l j Z X M i I F Z h b H V l P S J s M C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l b X B s Y X R l U G V z d E x D S W N v b n N l b n N 1 c 1 Y l M j A x J T I w M i U y M C g z K S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Z W 1 w b G F 0 Z V B l c 3 R M Q 0 l j b 2 5 z Z W 5 z d X N W J T I w M S U y M D I l M j A o M y k v R W 5 j Y W J l e m F k b 3 M l M j B w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V t c G x h d G V Q Z X N 0 T E N J Y 2 9 u c 2 V u c 3 V z V i U y M D E l M j A y J T I w K D M p L 1 R p c G 8 l M j B j Y W 1 i a W F k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C 7 6 y Q + K D p j S L E K O o d e o T k S A A A A A A I A A A A A A A N m A A D A A A A A E A A A A C M d t T l h i J P d f h v D P N A d z Q I A A A A A B I A A A K A A A A A Q A A A A K I S w Z o Y Z o Z p r B s 5 6 T w s s c l A A A A A Z A l n 0 t h z w X W E c 7 Z 1 Z v 4 E 6 B e / f m g T W I W b 0 e I E 0 / F u 0 C p i 5 A k n + / z v P d Q K T 9 H 9 a U j s N 0 X 2 G U 1 J A l P K m r G S i d c C M D K J x V T a 7 g s H 3 4 6 0 8 B a 8 D q R Q A A A A S Q m i V m v E s e Y 1 9 Y K 2 z r p d r U 0 c I 7 A = = < / D a t a M a s h u p > 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0B4DFCB-B3D6-4B0B-A2C2-43AECB010A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8DD7D70-466C-448F-8007-7B3BA108AAD7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1084FEB9-F75F-4D8A-958C-56806ED1331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58BC72CF-B3E3-40D0-9157-B2F86DD6C0A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3</vt:i4>
      </vt:variant>
    </vt:vector>
  </HeadingPairs>
  <TitlesOfParts>
    <vt:vector size="10" baseType="lpstr">
      <vt:lpstr>Info</vt:lpstr>
      <vt:lpstr>ScenarioID</vt:lpstr>
      <vt:lpstr>NoBufferIn</vt:lpstr>
      <vt:lpstr>BufferIn</vt:lpstr>
      <vt:lpstr>NoBufferRes</vt:lpstr>
      <vt:lpstr>BufferRes</vt:lpstr>
      <vt:lpstr>Params</vt:lpstr>
      <vt:lpstr>AgriSoil</vt:lpstr>
      <vt:lpstr>NatSoil</vt:lpstr>
      <vt:lpstr>Water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2022-02-22T14:26:25Z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0x010100CAE18033EDE43247921B64FE71C34C57</vt:lpwstr>
  </property>
</Properties>
</file>