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3dad0f0d54cc3ab7/PhD/PhD/5-ZIF land use analysis/6-Publication/Second revision SSFO/Uploaded documents/"/>
    </mc:Choice>
  </mc:AlternateContent>
  <xr:revisionPtr revIDLastSave="0" documentId="8_{3F0D9568-5C07-45BC-ADD5-877A5283CE01}" xr6:coauthVersionLast="47" xr6:coauthVersionMax="47" xr10:uidLastSave="{00000000-0000-0000-0000-000000000000}"/>
  <bookViews>
    <workbookView xWindow="-108" yWindow="-108" windowWidth="30936" windowHeight="17496" firstSheet="1" activeTab="4" xr2:uid="{00000000-000D-0000-FFFF-FFFF00000000}"/>
  </bookViews>
  <sheets>
    <sheet name="Calculations" sheetId="6" r:id="rId1"/>
    <sheet name="Interviews" sheetId="7" r:id="rId2"/>
    <sheet name="Access" sheetId="1" r:id="rId3"/>
    <sheet name="Withdraw" sheetId="2" r:id="rId4"/>
    <sheet name="Management" sheetId="3" r:id="rId5"/>
    <sheet name="Exclusion" sheetId="4" r:id="rId6"/>
    <sheet name="Alienation" sheetId="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5" i="5" l="1"/>
  <c r="P26" i="5"/>
  <c r="D20" i="6"/>
  <c r="F20" i="6"/>
  <c r="E20" i="6"/>
  <c r="P46" i="4"/>
  <c r="P45" i="4"/>
  <c r="P86" i="3" l="1"/>
  <c r="P87" i="3" s="1"/>
  <c r="P77" i="2"/>
  <c r="P78" i="2" s="1"/>
  <c r="M4" i="2"/>
  <c r="N4" i="2"/>
  <c r="M5" i="2"/>
  <c r="N5" i="2"/>
  <c r="M6" i="2"/>
  <c r="N6" i="2"/>
  <c r="M7" i="2"/>
  <c r="N7" i="2"/>
  <c r="M8" i="2"/>
  <c r="N8" i="2"/>
  <c r="M9" i="2"/>
  <c r="N9" i="2"/>
  <c r="M10" i="2"/>
  <c r="N10" i="2"/>
  <c r="M11" i="2"/>
  <c r="N11" i="2"/>
  <c r="M12" i="2"/>
  <c r="N12" i="2"/>
  <c r="M13" i="2"/>
  <c r="N13" i="2"/>
  <c r="M14" i="2"/>
  <c r="N14" i="2"/>
  <c r="M16" i="2"/>
  <c r="N16" i="2"/>
  <c r="M17" i="2"/>
  <c r="N17" i="2"/>
  <c r="M18" i="2"/>
  <c r="N18" i="2"/>
  <c r="M19" i="2"/>
  <c r="N19" i="2"/>
  <c r="M20" i="2"/>
  <c r="N20" i="2"/>
  <c r="M21" i="2"/>
  <c r="N21" i="2"/>
  <c r="M22" i="2"/>
  <c r="N22" i="2"/>
  <c r="M23" i="2"/>
  <c r="N23" i="2"/>
  <c r="M25" i="2"/>
  <c r="N25" i="2"/>
  <c r="M26" i="2"/>
  <c r="N26" i="2"/>
  <c r="M27" i="2"/>
  <c r="N27" i="2"/>
  <c r="M28" i="2"/>
  <c r="N28" i="2"/>
  <c r="M29" i="2"/>
  <c r="N29" i="2"/>
  <c r="M31" i="2"/>
  <c r="N31" i="2"/>
  <c r="M32" i="2"/>
  <c r="N32" i="2"/>
  <c r="M33" i="2"/>
  <c r="N33" i="2"/>
  <c r="M34" i="2"/>
  <c r="N34" i="2"/>
  <c r="M35" i="2"/>
  <c r="N35" i="2"/>
  <c r="M37" i="2"/>
  <c r="N37" i="2"/>
  <c r="M38" i="2"/>
  <c r="N38" i="2"/>
  <c r="M39" i="2"/>
  <c r="N39" i="2"/>
  <c r="M40" i="2"/>
  <c r="N40" i="2"/>
  <c r="M41" i="2"/>
  <c r="N41" i="2"/>
  <c r="M43" i="2"/>
  <c r="N43" i="2"/>
  <c r="M44" i="2"/>
  <c r="N44" i="2"/>
  <c r="M45" i="2"/>
  <c r="N45" i="2"/>
  <c r="M46" i="2"/>
  <c r="N46" i="2"/>
  <c r="M47" i="2"/>
  <c r="N47" i="2"/>
  <c r="M49" i="2"/>
  <c r="N49" i="2"/>
  <c r="M50" i="2"/>
  <c r="N50" i="2"/>
  <c r="M51" i="2"/>
  <c r="N51" i="2"/>
  <c r="M52" i="2"/>
  <c r="N52" i="2"/>
  <c r="M53" i="2"/>
  <c r="N53" i="2"/>
  <c r="M55" i="2"/>
  <c r="N55" i="2"/>
  <c r="M56" i="2"/>
  <c r="N56" i="2"/>
  <c r="M57" i="2"/>
  <c r="N57" i="2"/>
  <c r="M58" i="2"/>
  <c r="N58" i="2"/>
  <c r="M59" i="2"/>
  <c r="N59" i="2"/>
  <c r="M61" i="2"/>
  <c r="N61" i="2"/>
  <c r="M62" i="2"/>
  <c r="N62" i="2"/>
  <c r="M63" i="2"/>
  <c r="N63" i="2"/>
  <c r="M64" i="2"/>
  <c r="N64" i="2"/>
  <c r="M66" i="2"/>
  <c r="N66" i="2"/>
  <c r="M67" i="2"/>
  <c r="N67" i="2"/>
  <c r="M68" i="2"/>
  <c r="N68" i="2"/>
  <c r="M69" i="2"/>
  <c r="N69" i="2"/>
  <c r="M70" i="2"/>
  <c r="N70" i="2"/>
  <c r="M72" i="2"/>
  <c r="N72" i="2"/>
  <c r="M73" i="2"/>
  <c r="N73" i="2"/>
  <c r="M74" i="2"/>
  <c r="N74" i="2"/>
  <c r="M75" i="2"/>
  <c r="N75" i="2"/>
  <c r="M76" i="2"/>
  <c r="N76" i="2"/>
  <c r="N3" i="2"/>
  <c r="N77" i="2" s="1"/>
  <c r="N78" i="2" s="1"/>
  <c r="M3" i="2"/>
  <c r="M5" i="3"/>
  <c r="N9" i="3"/>
  <c r="M10" i="3"/>
  <c r="M16" i="3"/>
  <c r="N16" i="3"/>
  <c r="N28" i="3"/>
  <c r="N37" i="3"/>
  <c r="N41" i="3"/>
  <c r="M42" i="3"/>
  <c r="M48" i="3"/>
  <c r="N48" i="3"/>
  <c r="M54" i="3"/>
  <c r="N54" i="3"/>
  <c r="M56" i="3"/>
  <c r="N56" i="3"/>
  <c r="N62" i="3"/>
  <c r="M64" i="3"/>
  <c r="M68" i="3"/>
  <c r="N68" i="3"/>
  <c r="M76" i="3"/>
  <c r="N76" i="3"/>
  <c r="M82" i="3"/>
  <c r="N82" i="3"/>
  <c r="N3" i="3"/>
  <c r="N86" i="3" s="1"/>
  <c r="N87" i="3" s="1"/>
  <c r="M86" i="3"/>
  <c r="M87" i="3" s="1"/>
  <c r="N26" i="5"/>
  <c r="M26" i="5"/>
  <c r="N25" i="5"/>
  <c r="M25" i="5"/>
  <c r="N4" i="5"/>
  <c r="N5" i="5"/>
  <c r="N6" i="5"/>
  <c r="N7" i="5"/>
  <c r="N8" i="5"/>
  <c r="N10" i="5"/>
  <c r="N11" i="5"/>
  <c r="N12" i="5"/>
  <c r="N14" i="5"/>
  <c r="N15" i="5"/>
  <c r="N16" i="5"/>
  <c r="N18" i="5"/>
  <c r="N19" i="5"/>
  <c r="N20" i="5"/>
  <c r="N22" i="5"/>
  <c r="N23" i="5"/>
  <c r="N24" i="5"/>
  <c r="M4" i="5"/>
  <c r="M5" i="5"/>
  <c r="M6" i="5"/>
  <c r="M7" i="5"/>
  <c r="M8" i="5"/>
  <c r="M10" i="5"/>
  <c r="M11" i="5"/>
  <c r="M12" i="5"/>
  <c r="M14" i="5"/>
  <c r="M15" i="5"/>
  <c r="M16" i="5"/>
  <c r="M18" i="5"/>
  <c r="M19" i="5"/>
  <c r="M20" i="5"/>
  <c r="M22" i="5"/>
  <c r="M23" i="5"/>
  <c r="M24" i="5"/>
  <c r="M3" i="5"/>
  <c r="N3" i="5"/>
  <c r="N45" i="4"/>
  <c r="N46" i="4" s="1"/>
  <c r="M45" i="4"/>
  <c r="M46" i="4" s="1"/>
  <c r="M28" i="4"/>
  <c r="M34" i="4"/>
  <c r="M40" i="4"/>
  <c r="N28" i="4"/>
  <c r="N34" i="4"/>
  <c r="N40" i="4"/>
  <c r="N22" i="4"/>
  <c r="N16" i="4"/>
  <c r="N11" i="4"/>
  <c r="N3" i="4"/>
  <c r="M22" i="4"/>
  <c r="M16" i="4"/>
  <c r="M11" i="4"/>
  <c r="M3" i="4"/>
  <c r="H87" i="3"/>
  <c r="H88" i="3" s="1"/>
  <c r="G25" i="5"/>
  <c r="F78" i="2"/>
  <c r="F79" i="2" s="1"/>
  <c r="M77" i="2" l="1"/>
  <c r="M78" i="2" s="1"/>
  <c r="G45" i="4"/>
  <c r="F45" i="4"/>
</calcChain>
</file>

<file path=xl/sharedStrings.xml><?xml version="1.0" encoding="utf-8"?>
<sst xmlns="http://schemas.openxmlformats.org/spreadsheetml/2006/main" count="1065" uniqueCount="583">
  <si>
    <t>Indicator</t>
  </si>
  <si>
    <t>Question</t>
  </si>
  <si>
    <t>Code</t>
  </si>
  <si>
    <t>Legal conditions for the category</t>
  </si>
  <si>
    <t>Weight</t>
  </si>
  <si>
    <t>PT</t>
  </si>
  <si>
    <t>I1</t>
  </si>
  <si>
    <t>Are there any restrictions on owners to enter their own property?</t>
  </si>
  <si>
    <t>I1.1.</t>
  </si>
  <si>
    <t>No limitation is provided in the legislation – owner is allowed to enter under all circumstances</t>
  </si>
  <si>
    <r>
      <t xml:space="preserve">[Please assess the access of </t>
    </r>
    <r>
      <rPr>
        <b/>
        <sz val="8"/>
        <color theme="5" tint="-0.249977111117893"/>
        <rFont val="Arial"/>
        <family val="2"/>
        <charset val="238"/>
      </rPr>
      <t>owners on their own property</t>
    </r>
    <r>
      <rPr>
        <sz val="8"/>
        <color theme="5" tint="-0.249977111117893"/>
        <rFont val="Arial"/>
        <family val="2"/>
        <charset val="238"/>
      </rPr>
      <t xml:space="preserve"> not of the public]</t>
    </r>
  </si>
  <si>
    <t>I1.2.</t>
  </si>
  <si>
    <t>Exceptional imposed restrictions possible due to health and safety reasons  (e.g. forest fires, mines, disease outbreaks)</t>
  </si>
  <si>
    <t>I1.3.</t>
  </si>
  <si>
    <t>Temporarily imposed seasonal restrictions (e.g. days of hunting, guarding contract against illegal logging) – owners can negotiate this and refuse it</t>
  </si>
  <si>
    <t>I1.4.</t>
  </si>
  <si>
    <t>Temporary imposed  seasonal restrictions – owner cannot negotiate this (e.g. days of hunting)</t>
  </si>
  <si>
    <t>I1.5</t>
  </si>
  <si>
    <t>Owner is always forbidden to enter his property</t>
  </si>
  <si>
    <t>I2</t>
  </si>
  <si>
    <t>%</t>
  </si>
  <si>
    <t>How is the amount of wood (i.e. harvesting quota) to be harvested from individual private forests decided?</t>
  </si>
  <si>
    <t>I2.1</t>
  </si>
  <si>
    <t>the owner is allowed to decide the amount of timber to be harvested without any restrictions</t>
  </si>
  <si>
    <t>I2.2.</t>
  </si>
  <si>
    <t>the owner is allowed to decide the amount of timber to be harvested, some restrictions being impose in exceptional cases</t>
  </si>
  <si>
    <t>[is the owner allowed to decide the amount of timber he/she wants to harvest or not? / is this amount imposed or not?]</t>
  </si>
  <si>
    <t>I2.3</t>
  </si>
  <si>
    <t>the owner can solely decide the amount in a framework of general silvicultural restrictions that apply: i.e. imposed minimum harvesting age and size of clearcuts</t>
  </si>
  <si>
    <r>
      <t xml:space="preserve">the owner can decide the amount up to </t>
    </r>
    <r>
      <rPr>
        <sz val="8"/>
        <color rgb="FFFF0000"/>
        <rFont val="Arial"/>
        <family val="2"/>
        <charset val="238"/>
      </rPr>
      <t>[size of the forest]</t>
    </r>
    <r>
      <rPr>
        <sz val="8"/>
        <color rgb="FF1F497D"/>
        <rFont val="Arial"/>
        <family val="2"/>
        <charset val="238"/>
      </rPr>
      <t xml:space="preserve"> provided in the legislation above which the amount is decided by the FMP</t>
    </r>
  </si>
  <si>
    <t>I2.4</t>
  </si>
  <si>
    <t>2,5 ha or 100 mc. Harvest - Italy</t>
  </si>
  <si>
    <t>I2.5</t>
  </si>
  <si>
    <t>4ha and no more than 50% of the trees</t>
  </si>
  <si>
    <t>I2.6</t>
  </si>
  <si>
    <t>3 ha</t>
  </si>
  <si>
    <r>
      <t xml:space="preserve">the owner can decide the amount up to </t>
    </r>
    <r>
      <rPr>
        <sz val="8"/>
        <color rgb="FFFF0000"/>
        <rFont val="Arial"/>
        <family val="2"/>
        <charset val="238"/>
      </rPr>
      <t>[quantitiy -m</t>
    </r>
    <r>
      <rPr>
        <vertAlign val="superscript"/>
        <sz val="8"/>
        <color rgb="FFFF0000"/>
        <rFont val="Arial"/>
        <family val="2"/>
        <charset val="238"/>
      </rPr>
      <t>3</t>
    </r>
    <r>
      <rPr>
        <sz val="8"/>
        <color rgb="FFFF0000"/>
        <rFont val="Arial"/>
        <family val="2"/>
        <charset val="238"/>
      </rPr>
      <t>/year]</t>
    </r>
    <r>
      <rPr>
        <sz val="8"/>
        <color rgb="FF1F497D"/>
        <rFont val="Arial"/>
        <family val="2"/>
        <charset val="238"/>
      </rPr>
      <t xml:space="preserve"> provided in the legislation above which the amount is decided by the FMP</t>
    </r>
  </si>
  <si>
    <t>I2.7</t>
  </si>
  <si>
    <r>
      <t>20 m</t>
    </r>
    <r>
      <rPr>
        <vertAlign val="superscript"/>
        <sz val="8"/>
        <color rgb="FFFF0000"/>
        <rFont val="Arial"/>
        <family val="2"/>
        <charset val="238"/>
      </rPr>
      <t>3</t>
    </r>
    <r>
      <rPr>
        <sz val="8"/>
        <color rgb="FFFF0000"/>
        <rFont val="Arial"/>
        <family val="2"/>
        <charset val="238"/>
      </rPr>
      <t>/year</t>
    </r>
  </si>
  <si>
    <t>I2.8</t>
  </si>
  <si>
    <r>
      <t>10 m</t>
    </r>
    <r>
      <rPr>
        <vertAlign val="superscript"/>
        <sz val="8"/>
        <color rgb="FFFF0000"/>
        <rFont val="Arial"/>
        <family val="2"/>
        <charset val="238"/>
      </rPr>
      <t>3</t>
    </r>
    <r>
      <rPr>
        <sz val="8"/>
        <color rgb="FFFF0000"/>
        <rFont val="Arial"/>
        <family val="2"/>
        <charset val="238"/>
      </rPr>
      <t>/year</t>
    </r>
  </si>
  <si>
    <t>I2.9</t>
  </si>
  <si>
    <r>
      <t>3 m</t>
    </r>
    <r>
      <rPr>
        <vertAlign val="superscript"/>
        <sz val="8"/>
        <color rgb="FFFF0000"/>
        <rFont val="Arial"/>
        <family val="2"/>
        <charset val="238"/>
      </rPr>
      <t>3</t>
    </r>
    <r>
      <rPr>
        <sz val="8"/>
        <color rgb="FFFF0000"/>
        <rFont val="Arial"/>
        <family val="2"/>
        <charset val="238"/>
      </rPr>
      <t>/year</t>
    </r>
  </si>
  <si>
    <t>I2.10</t>
  </si>
  <si>
    <t>the owner cannot solely decide the amount to be cut, this amount being entirely the result of forest management planning</t>
  </si>
  <si>
    <t>I3</t>
  </si>
  <si>
    <t>What permissions do owners need to be allowed to harvest timber?</t>
  </si>
  <si>
    <t>I.3.1.</t>
  </si>
  <si>
    <t>No need to inform or ask for approval before harvesting in any circumstances</t>
  </si>
  <si>
    <t>I3.2.</t>
  </si>
  <si>
    <r>
      <t xml:space="preserve">Need to ask for approval before harvesting only in special circumstances:  </t>
    </r>
    <r>
      <rPr>
        <sz val="8"/>
        <color rgb="FFFF0000"/>
        <rFont val="Arial"/>
        <family val="2"/>
        <charset val="238"/>
      </rPr>
      <t>[clearcuts &gt; 5 ha]</t>
    </r>
  </si>
  <si>
    <t>I3.3.</t>
  </si>
  <si>
    <t>Need to inform authorities and take into account the authorities conditions of approval only if required by said authority</t>
  </si>
  <si>
    <t>[the question do not refers to the need to have or not a management plan but to the need to inform/get documents from authority/experts for harvesting timber if this is sold]</t>
  </si>
  <si>
    <t>I3.4.</t>
  </si>
  <si>
    <r>
      <t xml:space="preserve">Need to ask for approval before harvesting for </t>
    </r>
    <r>
      <rPr>
        <sz val="8"/>
        <color rgb="FFFF0000"/>
        <rFont val="Arial"/>
        <family val="2"/>
        <charset val="238"/>
      </rPr>
      <t>clearcuts &gt; 0.5 ha-1Ha</t>
    </r>
  </si>
  <si>
    <t>I3.5.</t>
  </si>
  <si>
    <t>No need to get an approval if timber is for personal consumption or below a threshold provided in the legislation</t>
  </si>
  <si>
    <t>I3.6.</t>
  </si>
  <si>
    <t>Need to ask for approval before harvesting only for situations when FMP does not apply - predifined officialy aproved management plan</t>
  </si>
  <si>
    <t>[the question is related to Q8]</t>
  </si>
  <si>
    <t>I3.7.</t>
  </si>
  <si>
    <t>Need to ask for approval in any situation and to adhere to the advice/negotiated conditions of approval</t>
  </si>
  <si>
    <t>I3.8</t>
  </si>
  <si>
    <r>
      <t xml:space="preserve">Need to have the authorities’ approval before harvesting under the </t>
    </r>
    <r>
      <rPr>
        <b/>
        <sz val="8"/>
        <color rgb="FF1F497D"/>
        <rFont val="Arial"/>
        <family val="2"/>
        <charset val="238"/>
      </rPr>
      <t>imposed condition</t>
    </r>
    <r>
      <rPr>
        <sz val="8"/>
        <color rgb="FF1F497D"/>
        <rFont val="Arial"/>
        <family val="2"/>
        <charset val="238"/>
      </rPr>
      <t xml:space="preserve"> of the authority</t>
    </r>
  </si>
  <si>
    <t>I4</t>
  </si>
  <si>
    <t>I.4.1.</t>
  </si>
  <si>
    <t>the owner can extract as much brushwood as needed without any restrictions</t>
  </si>
  <si>
    <t>[in some cases the legislation makes a difference between standing trees and other wooden materials - in this case fallen branches]</t>
  </si>
  <si>
    <t>I4.2.</t>
  </si>
  <si>
    <t>the owner can decide on the amount of brushwood to be extracted in the framework of general restrictions that may apply (species, type of soil, type of forest)</t>
  </si>
  <si>
    <t>I4.3.</t>
  </si>
  <si>
    <t>the owner can extract only a limited quantity of brushwood specified in the text of the law</t>
  </si>
  <si>
    <t>I.4.4.</t>
  </si>
  <si>
    <t>the owner can extract brushwood only if specified in forest management plan and/or operational management plan</t>
  </si>
  <si>
    <t>I4.5</t>
  </si>
  <si>
    <t>the owner is not allowed to extract branches/brushwood in any circumstance</t>
  </si>
  <si>
    <t>I5</t>
  </si>
  <si>
    <t>I5.1.</t>
  </si>
  <si>
    <t>No need to inform or ask for approval while harvesting brushwood in any circumstances</t>
  </si>
  <si>
    <t>[if there is no legislative difference between fallen braches and standing timber than the answer has to be interpreted in the framework of Q3]</t>
  </si>
  <si>
    <t>I5.2</t>
  </si>
  <si>
    <t xml:space="preserve">Need to ask for approval before harvesting brushwood only in special cases (special type of forests, phytosanitary measures etc) </t>
  </si>
  <si>
    <t>I5.3</t>
  </si>
  <si>
    <r>
      <t xml:space="preserve">Need </t>
    </r>
    <r>
      <rPr>
        <b/>
        <sz val="8"/>
        <color rgb="FF1F497D"/>
        <rFont val="Arial"/>
        <family val="2"/>
        <charset val="238"/>
      </rPr>
      <t>to ask for approval</t>
    </r>
    <r>
      <rPr>
        <sz val="8"/>
        <color rgb="FF1F497D"/>
        <rFont val="Arial"/>
        <family val="2"/>
        <charset val="238"/>
      </rPr>
      <t xml:space="preserve"> before harvesting brushwood if they exceed a certain volume</t>
    </r>
  </si>
  <si>
    <t>I5.4</t>
  </si>
  <si>
    <r>
      <t xml:space="preserve">Need </t>
    </r>
    <r>
      <rPr>
        <b/>
        <sz val="8"/>
        <color rgb="FF1F497D"/>
        <rFont val="Arial"/>
        <family val="2"/>
        <charset val="238"/>
      </rPr>
      <t>to ask for approval</t>
    </r>
    <r>
      <rPr>
        <sz val="8"/>
        <color rgb="FF1F497D"/>
        <rFont val="Arial"/>
        <family val="2"/>
        <charset val="238"/>
      </rPr>
      <t xml:space="preserve"> before harvesting brushwood only for situations when FMP does not apply</t>
    </r>
  </si>
  <si>
    <t>I5.5</t>
  </si>
  <si>
    <t>Need to have the authorities’ approval before harvesting brushwood in any circumstance</t>
  </si>
  <si>
    <t>I6</t>
  </si>
  <si>
    <t>Who is allowed to do the harvesting of timber for commercial purposes?</t>
  </si>
  <si>
    <t>I6.1</t>
  </si>
  <si>
    <t>The owner has the right to harvest the trees by him/herself</t>
  </si>
  <si>
    <t>[the question reffers to technical harvesting operations on the field]</t>
  </si>
  <si>
    <t>I6.2</t>
  </si>
  <si>
    <t>The owner has the right to harvest the trees by him/herself under a certain quantity provided by the legislation</t>
  </si>
  <si>
    <t>I6.3</t>
  </si>
  <si>
    <t>The owner has the right to cut by himself only if he/she has a licence proving harvesting skills</t>
  </si>
  <si>
    <t>I6.4</t>
  </si>
  <si>
    <t>The owner is obliged to contract a specialised firm for harvesting</t>
  </si>
  <si>
    <t>I6.5</t>
  </si>
  <si>
    <t>Harvesting has to be done by a firm contracted by an organisation administrating the private forest (the forest owner is not allowed to negotiate directly with the firm)</t>
  </si>
  <si>
    <t>I7</t>
  </si>
  <si>
    <t>Based on your expertise, please assess the rigour of bureaucratic procedures needed for a private forest owner to get harvesting permits for timber removal.</t>
  </si>
  <si>
    <t>I7.1</t>
  </si>
  <si>
    <t>No paper needed for regular harvesting</t>
  </si>
  <si>
    <t>I7.2</t>
  </si>
  <si>
    <t>Very easy procedures (i.e. one permit from one institution)</t>
  </si>
  <si>
    <t>I7.3</t>
  </si>
  <si>
    <t>Rather bureaucratic procedures (i.e. different documents provided by one institution)</t>
  </si>
  <si>
    <t>I7.4</t>
  </si>
  <si>
    <t>Bureaucratic process (i.e. different documents provided by different institutions)</t>
  </si>
  <si>
    <t>I7.5</t>
  </si>
  <si>
    <t>Highly bureaucratic process (i.e. time consuming process to get papers from different institutions)</t>
  </si>
  <si>
    <t>I8</t>
  </si>
  <si>
    <r>
      <t xml:space="preserve">Is the owner entitled to harvest mushrooms </t>
    </r>
    <r>
      <rPr>
        <b/>
        <i/>
        <sz val="8"/>
        <color indexed="8"/>
        <rFont val="Arial"/>
        <family val="2"/>
        <charset val="238"/>
      </rPr>
      <t>for his/her personal consumption</t>
    </r>
    <r>
      <rPr>
        <b/>
        <sz val="8"/>
        <color indexed="8"/>
        <rFont val="Arial"/>
        <family val="2"/>
        <charset val="238"/>
      </rPr>
      <t>?</t>
    </r>
  </si>
  <si>
    <t>I8.1</t>
  </si>
  <si>
    <t>The owner can harvest as much as he/she wants without any form of restrictions (approval/planning/legal recommendations)</t>
  </si>
  <si>
    <t>[the questions refeers to the ability of owners to collect mushrooms from their own forests]</t>
  </si>
  <si>
    <t>I8.2</t>
  </si>
  <si>
    <t>The owner can harvest without any approval and planning but general restrictions are provided in the legislation (periods for picking, no harm to evironment)</t>
  </si>
  <si>
    <t>[if there is no difference between owner and public than the same regulation applies]</t>
  </si>
  <si>
    <t>I8.3</t>
  </si>
  <si>
    <t>The owner can harvest a certain amount of mushrooms provided in the legislation without any approval or planning</t>
  </si>
  <si>
    <t>I8.4</t>
  </si>
  <si>
    <t>The owner can pick mushrooms only if he/she has a forest management plan/or a specific plan/ or study for mushroom collection stating the amount to be harvested</t>
  </si>
  <si>
    <t>I8.5</t>
  </si>
  <si>
    <t>The owner is not allowed to harvest mushrooms from his property under any condition</t>
  </si>
  <si>
    <t>I9</t>
  </si>
  <si>
    <r>
      <t xml:space="preserve">Is the owner entitled to harvest mushrooms </t>
    </r>
    <r>
      <rPr>
        <b/>
        <i/>
        <sz val="8"/>
        <color indexed="8"/>
        <rFont val="Arial"/>
        <family val="2"/>
        <charset val="238"/>
      </rPr>
      <t>for commercial use</t>
    </r>
    <r>
      <rPr>
        <b/>
        <sz val="8"/>
        <color indexed="8"/>
        <rFont val="Arial"/>
        <family val="2"/>
        <charset val="238"/>
      </rPr>
      <t xml:space="preserve"> (for sale)?</t>
    </r>
  </si>
  <si>
    <t>I9.1</t>
  </si>
  <si>
    <t>The owner can harvest and sell as much as he/she wants without any form of restrictions (approval/planning/legal recommendations)</t>
  </si>
  <si>
    <t>[the questions refers to the posibility that owners sell mushrooms from their own forests]</t>
  </si>
  <si>
    <t>I9.2</t>
  </si>
  <si>
    <t>The owner can harvest and sell without any approval and planning but general restrictions are provided in the legislation (periods for picking, no harm to evironment, maximum quantities)</t>
  </si>
  <si>
    <t>[if there is no difference between collection for personal and collection for selling than the answer is similat to Q9]</t>
  </si>
  <si>
    <t>I9.3</t>
  </si>
  <si>
    <t>The owner needs an approval/certificate to pick mushrooms, but no management plan is needed</t>
  </si>
  <si>
    <t>I9.4</t>
  </si>
  <si>
    <t>I9.5</t>
  </si>
  <si>
    <t>The owner is not allowed to harvest mushrooms for commercial purposes from his property under any condition</t>
  </si>
  <si>
    <t>I10</t>
  </si>
  <si>
    <t>To whom does the living game/wild animals in a private forest belong?</t>
  </si>
  <si>
    <t>I10.1</t>
  </si>
  <si>
    <t>to the owner of the land</t>
  </si>
  <si>
    <t>I10.2</t>
  </si>
  <si>
    <t>to the association of hunters managing the game fund</t>
  </si>
  <si>
    <t>I10.3</t>
  </si>
  <si>
    <t>res nullius</t>
  </si>
  <si>
    <t>I10.4</t>
  </si>
  <si>
    <t>to the state</t>
  </si>
  <si>
    <t>I11</t>
  </si>
  <si>
    <t>Who decides the amount of game that can be hunted (i.e. hunting quota) from a private forest?</t>
  </si>
  <si>
    <t>I11.1</t>
  </si>
  <si>
    <t>the owner can decide as much as he/she wants to be hunted without any form of approval</t>
  </si>
  <si>
    <t>[please consider that size of the forest may influence the answers as hunting rights may be granted to forest owners only if they have a certain area]</t>
  </si>
  <si>
    <t>I11.2</t>
  </si>
  <si>
    <t>the owner can decide the amount of game to be hunted in the framework of an imposed maximum/minimum limit or state aproval</t>
  </si>
  <si>
    <t>I11.3</t>
  </si>
  <si>
    <t>State decision on big game, the owner can decide only for specific species [i.e small game]</t>
  </si>
  <si>
    <t>I11.4</t>
  </si>
  <si>
    <t>The amount of hunted game is negotiated between a specific State administration, the hunting federations and the owner/forest owners association.</t>
  </si>
  <si>
    <t>I11.5</t>
  </si>
  <si>
    <t>the hunting association / the state (i.e. agency) decides the hunting quota - owner cannot influence it</t>
  </si>
  <si>
    <t>I12</t>
  </si>
  <si>
    <t>How are the rights of grazing in the private forest regulated?</t>
  </si>
  <si>
    <t>I12.1</t>
  </si>
  <si>
    <t>The owner can legally decide how grazing activities can take place on his/her forestland  based on legal provisions</t>
  </si>
  <si>
    <t>I12.2</t>
  </si>
  <si>
    <t>No legal provisions -than the owner can decide</t>
  </si>
  <si>
    <t>[the question reffers to the possibility that owner sends his/her cattles in his/her own forest]</t>
  </si>
  <si>
    <t>I12.3</t>
  </si>
  <si>
    <t>The owner can decide on grazing activities taking place in his/her forest but general legal limitations apply  (e.g. regenerating stands, no goats allowed)</t>
  </si>
  <si>
    <t>I12.4</t>
  </si>
  <si>
    <t>Grazing activities are allowed only if considered in the Forest Management Plan / or when special forest management and nature protection goals are pursued / or based on a deforestation permit</t>
  </si>
  <si>
    <t>I12.5</t>
  </si>
  <si>
    <t>Grazing activities are forbidden by the legislation</t>
  </si>
  <si>
    <t>I13</t>
  </si>
  <si>
    <t xml:space="preserve">Is the owner allowed to change the forest land use? </t>
  </si>
  <si>
    <t>I13.1</t>
  </si>
  <si>
    <t>the owner is allowed to change the forest land use with no restrictions</t>
  </si>
  <si>
    <t>I13.2</t>
  </si>
  <si>
    <t>the owner is allowed to change the forest land use with some procedural requirements</t>
  </si>
  <si>
    <t>I13.3</t>
  </si>
  <si>
    <t>the owner is allowed to change the forest land use only for a limited area and/or with compensations</t>
  </si>
  <si>
    <t>I13.4</t>
  </si>
  <si>
    <r>
      <t xml:space="preserve">the owner is not allowed to change the land use but some exceptions may apply </t>
    </r>
    <r>
      <rPr>
        <b/>
        <sz val="8"/>
        <color rgb="FF1F497D"/>
        <rFont val="Arial"/>
        <family val="2"/>
        <charset val="238"/>
      </rPr>
      <t>(i.e. for public interest)</t>
    </r>
  </si>
  <si>
    <t>I13.5</t>
  </si>
  <si>
    <t>the owner is not allowed to change the land use under any circumstances</t>
  </si>
  <si>
    <t>I14</t>
  </si>
  <si>
    <t>Is there any obligation for reforestation of forestlands after final cutting if no natural regeneration occurs?</t>
  </si>
  <si>
    <t>I14.1</t>
  </si>
  <si>
    <t>owners have no obligation for reforestation</t>
  </si>
  <si>
    <t>[this does not reffer necesarry to artificial regeneration it may be also natural regeneration]</t>
  </si>
  <si>
    <t>I14.2</t>
  </si>
  <si>
    <t>owners have to assure the regeneration of forest but no time frame is set for this</t>
  </si>
  <si>
    <t>I14.3</t>
  </si>
  <si>
    <t>the reforestation is mandatory after a number of years and the state supports partially the costs</t>
  </si>
  <si>
    <t>I14.4</t>
  </si>
  <si>
    <t>the reforestation is mandatory after a number of years and owners can apply for grant schemes</t>
  </si>
  <si>
    <t>I14.5</t>
  </si>
  <si>
    <t>the reforestation is mandatory after a number of years and the owner has to pay for it</t>
  </si>
  <si>
    <t>I15</t>
  </si>
  <si>
    <t>Is there any obligation for reforestation of forestlands after natural catastrophes (windthrow) if no natural regeneration occurs?</t>
  </si>
  <si>
    <t>I15.1</t>
  </si>
  <si>
    <t>[this does not reffer necessary to artificial regeneration it may be also natural regeneration]</t>
  </si>
  <si>
    <t>I15.2</t>
  </si>
  <si>
    <t>I15.3</t>
  </si>
  <si>
    <t>the reforestation is mandatory after a number of years and the state supports fully the costs</t>
  </si>
  <si>
    <t>I15.4</t>
  </si>
  <si>
    <t>the reforestation is mandatory after a number of years and the state supports partly the costs</t>
  </si>
  <si>
    <t>I15.5</t>
  </si>
  <si>
    <t>I16</t>
  </si>
  <si>
    <t>Is forest management planning (FMP) compulsory for private forests of individuals?</t>
  </si>
  <si>
    <t>I16.1</t>
  </si>
  <si>
    <t>No form of FMP is legally required in any case, including subsidies (except the voluntar requirements brought by certification)</t>
  </si>
  <si>
    <t>I16.2</t>
  </si>
  <si>
    <t>FMP is required only is special conditions (if the forest owner wants to access financial support (i.e.subsidies) or perform large clearcuts, otherwise no form of FMP is needed</t>
  </si>
  <si>
    <t>I16.3</t>
  </si>
  <si>
    <t>FMP is not required but forest inventory data are requested for all forest</t>
  </si>
  <si>
    <t>I16.4</t>
  </si>
  <si>
    <t>FMP is required only if the owner wants to perform final feeling</t>
  </si>
  <si>
    <t>I16.5</t>
  </si>
  <si>
    <r>
      <t xml:space="preserve">FMP is always mandatory for forests above </t>
    </r>
    <r>
      <rPr>
        <sz val="8"/>
        <color rgb="FFFF0000"/>
        <rFont val="Arial"/>
        <family val="2"/>
        <charset val="238"/>
      </rPr>
      <t>[a certain area]</t>
    </r>
  </si>
  <si>
    <t>50 ha</t>
  </si>
  <si>
    <t>25 ha</t>
  </si>
  <si>
    <t>20 ha</t>
  </si>
  <si>
    <t>10 ha</t>
  </si>
  <si>
    <t>I16.6</t>
  </si>
  <si>
    <t>FMP is always required regardless the forestry works intended by the owner and the state supports the costs</t>
  </si>
  <si>
    <t>I16.7</t>
  </si>
  <si>
    <t>FMP is always required regardless the forestry works intended by the owner and the owner pays</t>
  </si>
  <si>
    <t>I17</t>
  </si>
  <si>
    <t>Which types of planning documents are required for the final felling?</t>
  </si>
  <si>
    <t>I17.1</t>
  </si>
  <si>
    <t>No form of forest planning documents are required</t>
  </si>
  <si>
    <t>I17.2</t>
  </si>
  <si>
    <t xml:space="preserve">A notification with information about e.g. deliniation, regeneration methods, environmental concerns is needed </t>
  </si>
  <si>
    <t>I17.3</t>
  </si>
  <si>
    <t>A FMP is needed only in special conditions (i.e. large clearcuts &gt;5 ha)</t>
  </si>
  <si>
    <t>I17.4</t>
  </si>
  <si>
    <t>Forest inventory data are sufficient for final feeling</t>
  </si>
  <si>
    <t>I17.5</t>
  </si>
  <si>
    <r>
      <t xml:space="preserve">A </t>
    </r>
    <r>
      <rPr>
        <b/>
        <sz val="8"/>
        <color rgb="FF1F497D"/>
        <rFont val="Arial"/>
        <family val="2"/>
        <charset val="238"/>
      </rPr>
      <t>simplified FMP/FMP</t>
    </r>
    <r>
      <rPr>
        <sz val="8"/>
        <color rgb="FF1F497D"/>
        <rFont val="Arial"/>
        <family val="2"/>
        <charset val="238"/>
      </rPr>
      <t xml:space="preserve"> is required depending on the size of the forest</t>
    </r>
  </si>
  <si>
    <t>I17.6</t>
  </si>
  <si>
    <t>A full FMP approved by an authority is required</t>
  </si>
  <si>
    <t>I18</t>
  </si>
  <si>
    <t>How are owners goals integrated into the management planning / participation of owners in the planning?</t>
  </si>
  <si>
    <t>I18.1</t>
  </si>
  <si>
    <t>forest owners can freely choose the management goals</t>
  </si>
  <si>
    <t>[in the event a forest management plan is designed is owner able to influence the main production goals]</t>
  </si>
  <si>
    <t>I18.2</t>
  </si>
  <si>
    <t>forest owners can choose the management goals within some technical limits (e.g. the size of clear cuts)</t>
  </si>
  <si>
    <t>I18.3</t>
  </si>
  <si>
    <t xml:space="preserve">forest owners can bring their management goals in the planning process, but they have not the freedom of decision </t>
  </si>
  <si>
    <t>I18.4</t>
  </si>
  <si>
    <t>forest owners’ interest are only informative and not relevant in planning process, however their interests should or could be mentioned in the finalised FMP</t>
  </si>
  <si>
    <t>I18.5</t>
  </si>
  <si>
    <t>forest owners’ interests are not considered at all in the planning procedures</t>
  </si>
  <si>
    <t>I19</t>
  </si>
  <si>
    <t>Who is authorized to design the FMP for private forests of individuals?</t>
  </si>
  <si>
    <t>I19.1</t>
  </si>
  <si>
    <t>Owner can design the FMP by themselves</t>
  </si>
  <si>
    <t>I19.2</t>
  </si>
  <si>
    <t>Owner can design the FMP by their own forestry educated employees/consultants</t>
  </si>
  <si>
    <t>I19.3</t>
  </si>
  <si>
    <r>
      <t xml:space="preserve">Owner has to contract the planning with </t>
    </r>
    <r>
      <rPr>
        <sz val="8"/>
        <color indexed="56"/>
        <rFont val="Arial"/>
        <family val="2"/>
        <charset val="238"/>
      </rPr>
      <t>authorised external experts</t>
    </r>
  </si>
  <si>
    <t>I19.4</t>
  </si>
  <si>
    <t>Owner has to contract the planning with one imposed planning firm</t>
  </si>
  <si>
    <t>I19.5</t>
  </si>
  <si>
    <t>The FMP is drawn by the national/regional forest authority in the name of the owner</t>
  </si>
  <si>
    <t>I20</t>
  </si>
  <si>
    <t>Who has to approve the FMP for private forests of individuals?</t>
  </si>
  <si>
    <t>I20.1</t>
  </si>
  <si>
    <t>No approval is needed</t>
  </si>
  <si>
    <t>I20.2</t>
  </si>
  <si>
    <t>An authorized external experts or extension service</t>
  </si>
  <si>
    <t>I20.3</t>
  </si>
  <si>
    <t>The national/regional forest authority</t>
  </si>
  <si>
    <t>I21</t>
  </si>
  <si>
    <t>Is the owner/holder allowed to manage the forests in order to maximize the production of certain NWFP (mushrooms, berries etc), while also neglecting or fully abandoning the timber production?</t>
  </si>
  <si>
    <t>I21.1</t>
  </si>
  <si>
    <t>Owner has free decision as long as  the land use remains as forest</t>
  </si>
  <si>
    <t>I21.2</t>
  </si>
  <si>
    <t>Onwner can decide but an approval from the authority is needed</t>
  </si>
  <si>
    <r>
      <t xml:space="preserve">[the questions refers to the posibility that owners set as a </t>
    </r>
    <r>
      <rPr>
        <b/>
        <sz val="8"/>
        <color theme="5" tint="-0.249977111117893"/>
        <rFont val="Arial"/>
        <family val="2"/>
        <charset val="238"/>
      </rPr>
      <t>main</t>
    </r>
    <r>
      <rPr>
        <sz val="8"/>
        <color theme="5" tint="-0.249977111117893"/>
        <rFont val="Arial"/>
        <family val="2"/>
        <charset val="238"/>
      </rPr>
      <t xml:space="preserve"> goal production of NWFPs and not timber production]</t>
    </r>
  </si>
  <si>
    <t>I21.3</t>
  </si>
  <si>
    <t>Owner can change management as long as  the timber production remains sufficent</t>
  </si>
  <si>
    <t>I21.4</t>
  </si>
  <si>
    <t>The change is possible only if this is integrated in a FMP</t>
  </si>
  <si>
    <t>[remember that we assess only forest with production functions]</t>
  </si>
  <si>
    <t>I21.5</t>
  </si>
  <si>
    <t>Timber production cannot be abandoned</t>
  </si>
  <si>
    <t>I22</t>
  </si>
  <si>
    <t>How is the administration of the private forest conducted (i.e. the implementation of silvicultural operations)?</t>
  </si>
  <si>
    <t>I22.1</t>
  </si>
  <si>
    <t>Owner can administrate the forest by himself/herself</t>
  </si>
  <si>
    <t>I22.2</t>
  </si>
  <si>
    <t>Owner has to provide the evidence of professional consulting</t>
  </si>
  <si>
    <t>[is the owner obliged to have any kind of contract for the implementation of the silvicultural operations?]</t>
  </si>
  <si>
    <t>I22.3</t>
  </si>
  <si>
    <t>The owner can choose the forest administrator and pays for its service</t>
  </si>
  <si>
    <t>[see for exemple the next questions: who selects the trees to be harvested, who marks the trees etc]</t>
  </si>
  <si>
    <t>I22.4</t>
  </si>
  <si>
    <t>The administrator is imposed by the authority but it is free of charge</t>
  </si>
  <si>
    <t>I22.5</t>
  </si>
  <si>
    <t>The administrator is imposed by the authority and the owner pays for it</t>
  </si>
  <si>
    <t>I23</t>
  </si>
  <si>
    <t>Who can select the trees to be harvest in a private forest?</t>
  </si>
  <si>
    <t>I23.1</t>
  </si>
  <si>
    <t>the owner can do the selection of the trees to be harvested</t>
  </si>
  <si>
    <t>I23.2</t>
  </si>
  <si>
    <t>the owner can do the selection, based on the evidence that he has/uses general technical knowledge</t>
  </si>
  <si>
    <t>I23.3</t>
  </si>
  <si>
    <t>the owner can do the selection but an authority supervises and approves</t>
  </si>
  <si>
    <t>I23.4</t>
  </si>
  <si>
    <t>an authority / technical expert has to do the selection free of charge</t>
  </si>
  <si>
    <t>I23.5</t>
  </si>
  <si>
    <t xml:space="preserve">the selection is part of the imposed paid technical package </t>
  </si>
  <si>
    <t>I23.6</t>
  </si>
  <si>
    <t>an authority has to do the selection and owners have to pay</t>
  </si>
  <si>
    <t>I24</t>
  </si>
  <si>
    <t>Who establishes when (the age of stands) a forest can be harvested (rotation length)?</t>
  </si>
  <si>
    <t>I24.1</t>
  </si>
  <si>
    <t>the owner can decide the rotation length with no constraints</t>
  </si>
  <si>
    <t>I24.2</t>
  </si>
  <si>
    <t>the owner can decide it based on general technical provisions provided (i.e. mimimum imposed age/diameter)</t>
  </si>
  <si>
    <t>I24.3</t>
  </si>
  <si>
    <t>The owner can decide it based on specific technical provisions provided (i.e. technical recommendations)</t>
  </si>
  <si>
    <t>I24.4</t>
  </si>
  <si>
    <t>the rotation length is decided by the forest management planner in accordance with law requirements and owner’s influence</t>
  </si>
  <si>
    <t>I24.5</t>
  </si>
  <si>
    <t>the rotation length is decided by the forest management planner (based on law requirements) and the owner can not influence it</t>
  </si>
  <si>
    <t>I25</t>
  </si>
  <si>
    <t xml:space="preserve">Do forest owners have the right to decide on the type of species to be used for reforestation? </t>
  </si>
  <si>
    <t>I25.1</t>
  </si>
  <si>
    <t>the owner can decide the species with no constraints</t>
  </si>
  <si>
    <t>the owner can decide it based on general technical provisions provided in the legislation (i.e. limitiation of certain species)</t>
  </si>
  <si>
    <t>I25.3</t>
  </si>
  <si>
    <r>
      <t xml:space="preserve">the owner can decide it but </t>
    </r>
    <r>
      <rPr>
        <sz val="8"/>
        <color indexed="56"/>
        <rFont val="Arial"/>
        <family val="2"/>
        <charset val="238"/>
      </rPr>
      <t>technical advice is required</t>
    </r>
  </si>
  <si>
    <t>I25.4</t>
  </si>
  <si>
    <t>the species are decided by the forest management planner but can be adapted according to owner needs</t>
  </si>
  <si>
    <t>I25.5</t>
  </si>
  <si>
    <t>the species are decided by the forest management planner/administrator and the owner can not influence the process</t>
  </si>
  <si>
    <t>I26</t>
  </si>
  <si>
    <t>Is the forest owner allowed to restrict the public access for recreational purposes into his/her forest?</t>
  </si>
  <si>
    <t>I26.1</t>
  </si>
  <si>
    <t>Public access in private forests is in general restricted by the provision of the law</t>
  </si>
  <si>
    <t>I26.2</t>
  </si>
  <si>
    <t>The owner can fully restrict the public access if he/she wants</t>
  </si>
  <si>
    <t>I26.3</t>
  </si>
  <si>
    <t>The owner has to allow access only on marked pathways for recreational purposes free of charge</t>
  </si>
  <si>
    <t>I26.4</t>
  </si>
  <si>
    <t>Not regulated</t>
  </si>
  <si>
    <t>I26.5</t>
  </si>
  <si>
    <t>Everyman’s right: the owner cannot restrict the public access for recreational purposes</t>
  </si>
  <si>
    <t>I27</t>
  </si>
  <si>
    <t>Is the owner able to restrict the access on forest road when they cross the private forests?</t>
  </si>
  <si>
    <t>I27.1</t>
  </si>
  <si>
    <t>The owner can fully restrict the access on any type of forest roads crossing his/her property</t>
  </si>
  <si>
    <t>[the question refers to the ability of owners to set restrictions on roads crossing their property]</t>
  </si>
  <si>
    <t>I27.2</t>
  </si>
  <si>
    <t>The owner can restrict the access on any type of forest roads crossing his/her property only to certain type of vehicles or in certain periods</t>
  </si>
  <si>
    <t>i27.6</t>
  </si>
  <si>
    <t>The owner can restrict the access if there is no passing rights involved (e.g. other landowners do not need to use this road to access their properties)</t>
  </si>
  <si>
    <t>I27.3</t>
  </si>
  <si>
    <t>The owner has to allow the access on forest roads if they are built with public money/governmental support/subsidies</t>
  </si>
  <si>
    <t>I27.4</t>
  </si>
  <si>
    <t>I27.5</t>
  </si>
  <si>
    <t xml:space="preserve">The owner has to allow access of vehicles on any type of forest roads crossing his/her property </t>
  </si>
  <si>
    <t>I28</t>
  </si>
  <si>
    <t>Are owners allowed to exclude non-owners from camping in the forest?</t>
  </si>
  <si>
    <t>I28.1</t>
  </si>
  <si>
    <t>Camping in private forests is restricted by the provision of the law</t>
  </si>
  <si>
    <t>I28.2</t>
  </si>
  <si>
    <t>The owner can restrict the camping if he/she wants by putting special signs/ authorise</t>
  </si>
  <si>
    <t>I28.3</t>
  </si>
  <si>
    <t>I28.4</t>
  </si>
  <si>
    <t>The owner has to allow camping in special designated places</t>
  </si>
  <si>
    <t>I28.5</t>
  </si>
  <si>
    <t>Everyman’s right: the owner cannot restrict camping</t>
  </si>
  <si>
    <t>I29</t>
  </si>
  <si>
    <r>
      <t xml:space="preserve">Are forest owners allowed to exclude the public from the </t>
    </r>
    <r>
      <rPr>
        <b/>
        <i/>
        <sz val="8"/>
        <color indexed="8"/>
        <rFont val="Arial"/>
        <family val="2"/>
        <charset val="238"/>
      </rPr>
      <t>recreational</t>
    </r>
    <r>
      <rPr>
        <b/>
        <sz val="8"/>
        <color indexed="8"/>
        <rFont val="Arial"/>
        <family val="2"/>
        <charset val="238"/>
      </rPr>
      <t xml:space="preserve"> and </t>
    </r>
    <r>
      <rPr>
        <b/>
        <i/>
        <sz val="8"/>
        <color indexed="8"/>
        <rFont val="Arial"/>
        <family val="2"/>
        <charset val="238"/>
      </rPr>
      <t>personal harvesting</t>
    </r>
    <r>
      <rPr>
        <b/>
        <sz val="8"/>
        <color indexed="8"/>
        <rFont val="Arial"/>
        <family val="2"/>
        <charset val="238"/>
      </rPr>
      <t xml:space="preserve"> of mushrooms?</t>
    </r>
  </si>
  <si>
    <t>I29.1</t>
  </si>
  <si>
    <t>The collection of mushrooms in private forestry is restricted by the provision of the law</t>
  </si>
  <si>
    <t>[the question refers to the ability of owners to limit the access of public for mushrooms collection]</t>
  </si>
  <si>
    <t>I29.2</t>
  </si>
  <si>
    <t>The owner can restrict the collection if he/she wants by putting special signs/authorise</t>
  </si>
  <si>
    <t>I29.3</t>
  </si>
  <si>
    <t>The owner can partly restrict the collection to certain quantities/categories of public/certain periods of time</t>
  </si>
  <si>
    <t>I29.4</t>
  </si>
  <si>
    <t>Everyman’s right: the owner cannot restrict the collection of mushrooms for recreational purposes</t>
  </si>
  <si>
    <t>I30</t>
  </si>
  <si>
    <r>
      <t xml:space="preserve">Are owners/legal holders allowed to exclude others from the </t>
    </r>
    <r>
      <rPr>
        <b/>
        <i/>
        <sz val="8"/>
        <color indexed="8"/>
        <rFont val="Arial"/>
        <family val="2"/>
        <charset val="238"/>
      </rPr>
      <t xml:space="preserve">harvesting </t>
    </r>
    <r>
      <rPr>
        <b/>
        <sz val="8"/>
        <color indexed="8"/>
        <rFont val="Arial"/>
        <family val="2"/>
        <charset val="238"/>
      </rPr>
      <t xml:space="preserve">of mushrooms with commercial purposes? </t>
    </r>
  </si>
  <si>
    <t>I30.1</t>
  </si>
  <si>
    <t>The collection of mushrooms for selling purposes from a private forest is restricted by the provision of the law</t>
  </si>
  <si>
    <t>[the question reffers to the ability of owners to exclude pickers which collect mushrooms for commercial purposes]</t>
  </si>
  <si>
    <t>I30.2</t>
  </si>
  <si>
    <t>The owner can restrict the collection of mushrooms for selling purposes if he/she wants by putting special signs/authorise</t>
  </si>
  <si>
    <t>I30.3</t>
  </si>
  <si>
    <t>The owner can partly restrict the collection to certain quantities/categories of public over certain periods of time</t>
  </si>
  <si>
    <t>I30.4</t>
  </si>
  <si>
    <t>Everyman’s right: the owner cannot restrict the collection of mushrooms for commercial purposes</t>
  </si>
  <si>
    <t>I31</t>
  </si>
  <si>
    <t xml:space="preserve">Who decides how hunting activity take place in a private forest? </t>
  </si>
  <si>
    <t>I31.1</t>
  </si>
  <si>
    <t>The owner can solely decide who is allow to hunt in the property regardless the size of the property</t>
  </si>
  <si>
    <t>[the question assess if the owner is allowed or not to restrict hunting activities taking place in his/her forests]</t>
  </si>
  <si>
    <t>I31.2</t>
  </si>
  <si>
    <t>The owner can solely decide only if he/she has a certain size of the property</t>
  </si>
  <si>
    <t>I31.3</t>
  </si>
  <si>
    <t>The owner can decide only if he/she has a certain size of the property and forms an hunting association</t>
  </si>
  <si>
    <t>I31.4</t>
  </si>
  <si>
    <t>The owner has allways to accept hunting activities taking place on his/her land and is compensated for this</t>
  </si>
  <si>
    <t>I31.5</t>
  </si>
  <si>
    <t>The owner has always to accept hunting activities taking place on his/her land and is not compensated for this</t>
  </si>
  <si>
    <t>I32</t>
  </si>
  <si>
    <t>Is the fencing of the forest legally permitted?</t>
  </si>
  <si>
    <t>I32.1</t>
  </si>
  <si>
    <t xml:space="preserve">Yes fencing of private forests is always legally permitted </t>
  </si>
  <si>
    <t>[the question assess if the owner is allowed or not to fence his/her property]</t>
  </si>
  <si>
    <t>I32.2</t>
  </si>
  <si>
    <t>I32.3</t>
  </si>
  <si>
    <t>Fencing of private forests is permitted if respecting general legal requirements</t>
  </si>
  <si>
    <t>I32.4</t>
  </si>
  <si>
    <r>
      <t xml:space="preserve">Fencing of private forests is permitted only in very restriced special cases </t>
    </r>
    <r>
      <rPr>
        <i/>
        <sz val="8"/>
        <color indexed="60"/>
        <rFont val="Arial"/>
        <family val="2"/>
        <charset val="238"/>
      </rPr>
      <t>(to support regeneration purposes)</t>
    </r>
  </si>
  <si>
    <t>I32.5</t>
  </si>
  <si>
    <t>Fencing of private forests is not permitted</t>
  </si>
  <si>
    <t>I33</t>
  </si>
  <si>
    <t>Is the owner allowed to decide to whom the forestland may be sold?</t>
  </si>
  <si>
    <t>I33.1</t>
  </si>
  <si>
    <t>The owner can freely decide to whom to sell the forestland</t>
  </si>
  <si>
    <t>[is the owner allowed to sell the forestland to whoever he/she wishes?]</t>
  </si>
  <si>
    <t>I33.2</t>
  </si>
  <si>
    <t>The owner can decide to whom to sell the forestland in the framework of some restrictions (e.g not selling to foreign nationals, sell outside the familly etc) but no information to authorities is needed</t>
  </si>
  <si>
    <t>I33.3</t>
  </si>
  <si>
    <t>The owner has to inform the authority an pre-emtion rights in favour of municipality may apply in special circumstances</t>
  </si>
  <si>
    <t>I33.4</t>
  </si>
  <si>
    <t>The owner has to inform the authority, which accepts the buyer in special conditions e.g. if selling in rural areas etc</t>
  </si>
  <si>
    <t>I33.5</t>
  </si>
  <si>
    <r>
      <rPr>
        <b/>
        <sz val="8"/>
        <color rgb="FF1F497D"/>
        <rFont val="Arial"/>
        <family val="2"/>
        <charset val="238"/>
      </rPr>
      <t>A pre-emption right always is applied</t>
    </r>
    <r>
      <rPr>
        <sz val="8"/>
        <color rgb="FF1F497D"/>
        <rFont val="Arial"/>
        <family val="2"/>
        <charset val="238"/>
      </rPr>
      <t>: the owner has to inform the authority/neighbours about the intention to sell and they have the right of first buyers at equal conditions</t>
    </r>
  </si>
  <si>
    <t>I33.6</t>
  </si>
  <si>
    <t>The owner cannot chose the buyer, the state will always purchase the land in its name</t>
  </si>
  <si>
    <t>I34</t>
  </si>
  <si>
    <t>Is the owner restricted in setting the price of forestland?</t>
  </si>
  <si>
    <t>I34.1</t>
  </si>
  <si>
    <t>The owner can ask for any price</t>
  </si>
  <si>
    <t>I34.2</t>
  </si>
  <si>
    <t>Only in specific conditions there is a minimum or maximum price imposed</t>
  </si>
  <si>
    <t>I34.3</t>
  </si>
  <si>
    <t>There is always a minimum or maximum price imposed</t>
  </si>
  <si>
    <t>I35</t>
  </si>
  <si>
    <t>Is the owner allowed to decide to whom to sell the timber for commercial purposes?</t>
  </si>
  <si>
    <t>I35.1</t>
  </si>
  <si>
    <t>The owner can freely decide to whom to sell the timber, either to a physical or a juridical person</t>
  </si>
  <si>
    <t>I35.2</t>
  </si>
  <si>
    <t>The owner can decide to whom to sell the timber with some restrictions (i.e. authority has to approve the buyer)</t>
  </si>
  <si>
    <t>I35.3</t>
  </si>
  <si>
    <t>The owner cannot decide on the buyer, the authority will always purchase the timber/chose a buyer</t>
  </si>
  <si>
    <t>I36</t>
  </si>
  <si>
    <t>Is the owner allowed to decide on the form of timber commercialisation (i.e standing timber vs. logs, auctions vs. negotiations vs. long term contracts)?</t>
  </si>
  <si>
    <t>I36.1</t>
  </si>
  <si>
    <t>The owner can freely decide on the form of selling timber</t>
  </si>
  <si>
    <t>I36.2</t>
  </si>
  <si>
    <t>The owner faces some restrictions on the methods to sell the timber (e.g. minimum quantities to be sold at road side)</t>
  </si>
  <si>
    <t>I36.3</t>
  </si>
  <si>
    <t>The methods for timber commercialisation from private forests are fully regulated by the authority</t>
  </si>
  <si>
    <t>I37</t>
  </si>
  <si>
    <t>Is the owner allowed to decide on the price to sell the timber?</t>
  </si>
  <si>
    <t>I37.1</t>
  </si>
  <si>
    <t>The owner can freely decide on the price he asks</t>
  </si>
  <si>
    <t>I37.2</t>
  </si>
  <si>
    <t>There is a minimum or maximum price imposed in some market conditions (monopoly, cartel)</t>
  </si>
  <si>
    <t>I37.3</t>
  </si>
  <si>
    <t>There is always a minimum or maximum prices imposed for timber selling</t>
  </si>
  <si>
    <t>PT (1995)</t>
  </si>
  <si>
    <t>PT (2015)</t>
  </si>
  <si>
    <t>N. 2020</t>
  </si>
  <si>
    <t>PT ZIF</t>
  </si>
  <si>
    <t>ZIF text</t>
  </si>
  <si>
    <t xml:space="preserve">forest cover must not be bellow 50% </t>
  </si>
  <si>
    <t>(art 23-2/3)</t>
  </si>
  <si>
    <t>art 19-2,  art 23-1/2</t>
  </si>
  <si>
    <t>art19-1, art 22-1</t>
  </si>
  <si>
    <t>N/A</t>
  </si>
  <si>
    <t>Total</t>
  </si>
  <si>
    <t>PRIF</t>
  </si>
  <si>
    <t>Access</t>
  </si>
  <si>
    <t xml:space="preserve">Withdrawal </t>
  </si>
  <si>
    <t>Management</t>
  </si>
  <si>
    <t>Exclusion</t>
  </si>
  <si>
    <t>Alienation</t>
  </si>
  <si>
    <t>PT 95</t>
  </si>
  <si>
    <t>PT15</t>
  </si>
  <si>
    <t>PT (2024)</t>
  </si>
  <si>
    <t xml:space="preserve"> text</t>
  </si>
  <si>
    <t>PT24</t>
  </si>
  <si>
    <t>Text</t>
  </si>
  <si>
    <t>Art 6. Decreto lei 202/2004</t>
  </si>
  <si>
    <t>A gestão dos recursos cinegéticos compete ao Estado e pode ser transferida ou concessionada nos termos do presente diploma legal.</t>
  </si>
  <si>
    <t>“Apesar de se tratar de uma prática comum e antiga nas zonas rurais, a legislação portuguesa não prevê qualquer disposição relativa aos direitos de pastoreio.”</t>
  </si>
  <si>
    <r>
      <t>Artigo 75.º Decreto lei 80/2015 ----</t>
    </r>
    <r>
      <rPr>
        <sz val="8"/>
        <color rgb="FFFF0000"/>
        <rFont val="Arial"/>
        <family val="2"/>
      </rPr>
      <t xml:space="preserve"> art 17 lei de base agricola</t>
    </r>
  </si>
  <si>
    <r>
      <t xml:space="preserve">3 - A qualificação do solo rústico processa-se através da integração em categorias, designadamente as seguintes:
a) Espaços agrícolas ou florestais; 
</t>
    </r>
    <r>
      <rPr>
        <b/>
        <sz val="8"/>
        <color rgb="FFFF0000"/>
        <rFont val="Arial"/>
        <family val="2"/>
      </rPr>
      <t>2 - O desenvolvimento agrário considera, para todos os efeitos, a silvicultura como parte integrante da agricultura.</t>
    </r>
  </si>
  <si>
    <t>Art 45 decreto lei 82/2021</t>
  </si>
  <si>
    <t>“A execução das ações de reabilitação é da competência dos proprietários e gestores florestais e deve atender ao código de boas práticas na recuperação de áreas ardidas.” ([República, p. 29]</t>
  </si>
  <si>
    <t>Art 13 - decreto lei n 16/2009</t>
  </si>
  <si>
    <t>1 — Ficam obrigatoriamente sujeitos à elaboração de PGF: b) As explorações florestais e agro-florestais privadas de dimensão igual ou superior às definidas nos respectivos PROF;</t>
  </si>
  <si>
    <t>art 4 Decreto lei 16/2009</t>
  </si>
  <si>
    <t>O PROF estabelece as normas específicas de intervenção, utilização e exploração dos espaços florestais, de modo a promover e garantir a produção sustentada do conjunto de bens e serviços a eles associados, na salvaguarda dos objectivos previstos na Estratégia Nacional para as Florestas.</t>
  </si>
  <si>
    <t xml:space="preserve">Art. 21 - Decreto lei 16/2009 </t>
  </si>
  <si>
    <t>1 - Os PGF são aprovados pela AFN, que dispõe de um prazo de 30 dias para os apreciar, findo o qual deve ser comunicada a decisão aos interessados.</t>
  </si>
  <si>
    <t>art. 6 decreto lei 16/2009</t>
  </si>
  <si>
    <t>Conteúdo dos PROF:
3 - O documento estratégico, também designado relatório, inclui:
c) Indicação dos modelos gerais de silvicultura e de gestão dos recursos florestais mais adequados</t>
  </si>
  <si>
    <t>Art.57 - decreto Lei 202/2004</t>
  </si>
  <si>
    <t>1 - O direito à não caça é a faculdade de os proprietários ou usufrutuários e arrendatários, neste caso quando o contrato de arrendamento inclua a gestão cinegética, requererem a proibição da caça nos seus terrenos, passando estes a constituir áreas de direito à não caça.</t>
  </si>
  <si>
    <t>Codigo civil - Art 1356</t>
  </si>
  <si>
    <t>A todo o tempo o proprietário pode murar, valar, rodear de sebes o seu prédio, ou tapá-lo de qualquer modo.</t>
  </si>
  <si>
    <t>Código civil 
Artigo 1380.º(Direito de preferência)</t>
  </si>
  <si>
    <t>Decreto-Lei n.º 169/2001</t>
  </si>
  <si>
    <t>With the exception of protected species</t>
  </si>
  <si>
    <t>Decreto-Lei n 31/2020</t>
  </si>
  <si>
    <t>Art 2 - 3 Estão dispensados de MCA o corte, o corte extraordinário, o desbaste ou o arranque de
árvores de espécies florestais, quando se verifiquem as seguintes situações:
a) Se destinem exclusivamente a autoconsumo, com exceção dos casos de autoconsumo
para transformação industrial; ou
b) O número de árvores seja inferior ou igual a 10</t>
  </si>
  <si>
    <t xml:space="preserve">Decreto lei 127/2005 - art 13 (1) Forest administrator is chosen by group of owners insed the ZIF and can be changed with the vote of 50% +1 </t>
  </si>
  <si>
    <t>Decreto lei 127/2005 art 31-1/2</t>
  </si>
  <si>
    <t>Decreto-Lei n.º 51/2015</t>
  </si>
  <si>
    <t>Civil code art 1550</t>
  </si>
  <si>
    <t xml:space="preserve">civil code art 1349 </t>
  </si>
  <si>
    <t>Regulamento 420/2015 - Ordem dos engenheiros</t>
  </si>
  <si>
    <t>Decreto lei 16/2009 art 13</t>
  </si>
  <si>
    <t>f) Apresentar, até 15 de Julho de cada ano, à DGRF um PAE para aprovação no prazo de 15 dias, findo o qual se considera aprovado, propondo nomeadamente: i) Espécies e processos de caça autorizados; ii) Número de exemplares de cada espécie a abater, devendo, no caso da caça maior, com excepção do javali, ser indicados o sexo e a idade; iii) Número previsto de jornadas de caça e limite de peças a abater por jornada de caça;</t>
  </si>
  <si>
    <t>artigo 19 - Decreto lei 202/2004</t>
  </si>
  <si>
    <t>I5 What approvals does the owner need to be allowed to harvest brushwood?</t>
  </si>
  <si>
    <t>Pertence ao dono da coisa tudo o que a esta acrescer por efeito da natureza.</t>
  </si>
  <si>
    <t>Artigo 1327.º código civil</t>
  </si>
  <si>
    <t>I25.2</t>
  </si>
  <si>
    <t>Text of law</t>
  </si>
  <si>
    <t>Average score interview</t>
  </si>
  <si>
    <r>
      <rPr>
        <b/>
        <i/>
        <sz val="8"/>
        <color theme="1"/>
        <rFont val="Arial"/>
        <family val="2"/>
      </rPr>
      <t>De facto</t>
    </r>
    <r>
      <rPr>
        <b/>
        <sz val="8"/>
        <color theme="1"/>
        <rFont val="Arial"/>
        <family val="2"/>
        <charset val="238"/>
      </rPr>
      <t xml:space="preserve"> ZIF PRIF</t>
    </r>
  </si>
  <si>
    <t>The question to the managers implied that mushrooms picking needed to be in the forest management plan, wich was our initial understanding. Apon further investigation, this activity is not regulated, therefore owners have full freedom.</t>
  </si>
  <si>
    <t>Our initial assessment was that the owner did not have the right to decide the amout that they could cut from their forests and that that was soley decide by the Forest management plan (FMP). What we later discovered, which was the understanding of the managers as well is that while the FMP is obligatory for ZIF forest owners, it does not prescribe any maximum amounts for harvesting.</t>
  </si>
  <si>
    <t>On our initial assessment we did not find any indication in the legislation that the FMP had to be done by a registered professional, therefore our question to managers indicated that anyone could do it. Uppon hte answers from the managers it was discoverd that there is a regulation by the portuguese order of engineers specifieng the qualfication requirements needed to be able to develop an FMP.</t>
  </si>
  <si>
    <t>ID</t>
  </si>
  <si>
    <t>Do you agree with the statement</t>
  </si>
  <si>
    <t>Do you belive this is implemented in the ZIFs</t>
  </si>
  <si>
    <t>Within the ZIF, no limitation is provided for in the legislation regarding the right of landowners to access their own land – the landowner is allowed to enter under all circumstances.</t>
  </si>
  <si>
    <t>The owner cannot decide individually the amount of timber to be harvested, which is decided entirely by the forest management plan.</t>
  </si>
  <si>
    <t>Owners within a ZIF do not need to apply for prior approval to cut timber for self-consumption (within legal limits)Owners within the ZIF can decide on the amount of shrubs to be harvested.</t>
  </si>
  <si>
    <t>Owners within the ZIF can decide on the amount of shrub to be extracted.</t>
  </si>
  <si>
    <t>The owner does not need any authorization for the removal/collection of shrub material.</t>
  </si>
  <si>
    <t>The owner has the right to cut down the trees himself for commercial purposes (following the forest management plan)</t>
  </si>
  <si>
    <t>The bureaucratic process (i.e. different documents provided by different institutions) is cumbersome</t>
  </si>
  <si>
    <t>The owner can harvest as many mushrooms as he wants, for personal consumption, without any kind of restrictions (approval/planning/legal recommendations)</t>
  </si>
  <si>
    <t>The owner can harvest mushrooms for commercial purposes as long as their management is included in the Forest Management Planning.</t>
  </si>
  <si>
    <t>Within its ZIF, live/wild animals in a private forest belong to the state.</t>
  </si>
  <si>
    <t>The State (ICNF) decides the hunting quota - the owner cannot influence it.</t>
  </si>
  <si>
    <t>Within the ZIF, grazing activities are allowed</t>
  </si>
  <si>
    <t>The owner is allowed to change the use of forest land only to a limited area and/or with compensations</t>
  </si>
  <si>
    <t>Reforestation after final felling is mandatory and landowners can apply for subsidy schemes.</t>
  </si>
  <si>
    <t>Reforestation after forest fires is mandatory after several years and owners can apply for subsidy schemes.</t>
  </si>
  <si>
    <t>Forest management planning (FMP) is always required regardless of the forest works intended by the owner and he pays.</t>
  </si>
  <si>
    <t>The complete PGF approved by the ICNF is mandatory for final slaughter</t>
  </si>
  <si>
    <t>Forest owners can bring their management objectives into the planning process (FMP), but they do not have freedom of decision.</t>
  </si>
  <si>
    <t xml:space="preserve">It is not mandatory to hire a professional to carry out a forest management plan. the owner can submit a PGF for their property if they wish 
</t>
  </si>
  <si>
    <t>The ICNF has to approve the ZIF PGF</t>
  </si>
  <si>
    <t>The owner is free to decide whether he wants to manage the forests to maximise the production of certain non-wood forest products (mushrooms, berries, etc.), as long as the land use remains as a forest.</t>
  </si>
  <si>
    <t>Owners can choose the forest management entity and pay for its service.</t>
  </si>
  <si>
    <t>The owner can select the trees to be felled, as long as they meet the requirements listed in the PGF.</t>
  </si>
  <si>
    <t>The time horizon of the rotation is decided by the PGF with the influence of the owners (within the legal limits)</t>
  </si>
  <si>
    <t>The species used for reforestation are decided by the forest management plan, but can be adapted according to the needs of the owner</t>
  </si>
  <si>
    <t>Forest owners are allowed to restrict public access for recreational purposes in their forests</t>
  </si>
  <si>
    <t>The owner can restrict access on forest road on their land if there are no rights of way involved (e.g. other owners do not need to use this road to access their properties)</t>
  </si>
  <si>
    <t>Owners can exclude non-owners from camping in the forest</t>
  </si>
  <si>
    <t>Forest owners are allowed to exclude the public from recreational and personal mushroom harvesting (e.g., by putting up posters).</t>
  </si>
  <si>
    <t>Forest owners are allowed to exclude the public from mushroom harvesting for commercial purposes (e.g. by putting up posters).</t>
  </si>
  <si>
    <t>The owner can decide who is allowed to hunt on their property, regardless of the size of the property.</t>
  </si>
  <si>
    <t>The fencing of private forests is permitted if the general legal requirements are respected</t>
  </si>
  <si>
    <t>The owner has to inform the authority/neighbors about the intention to sell and they have the right to first buyers on equal terms</t>
  </si>
  <si>
    <t>There are no legal limits on the pricing of forest land</t>
  </si>
  <si>
    <t>The owner can freely decide to whom to sell the wood, whether to an individual or a legal entity</t>
  </si>
  <si>
    <t>Can the owner decide on how to market the timber (i.e. standing timber vs. logs, auctions vs. negotiations vs. long-term contracts)?</t>
  </si>
  <si>
    <t>The owner can freely decide on the price at which he sells the wood.</t>
  </si>
  <si>
    <t xml:space="preserve">de jure ZIF </t>
  </si>
  <si>
    <t>ZIF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</si>
</sst>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color theme="1"/>
      <name val="Arial"/>
      <family val="2"/>
      <charset val="238"/>
    </font>
    <font>
      <b/>
      <sz val="8"/>
      <color theme="1"/>
      <name val="Arial"/>
      <family val="2"/>
      <charset val="238"/>
    </font>
    <font>
      <b/>
      <sz val="8"/>
      <color indexed="8"/>
      <name val="Arial"/>
      <family val="2"/>
      <charset val="238"/>
    </font>
    <font>
      <sz val="8"/>
      <color rgb="FF1F497D"/>
      <name val="Arial"/>
      <family val="2"/>
      <charset val="238"/>
    </font>
    <font>
      <sz val="8"/>
      <color theme="5" tint="-0.249977111117893"/>
      <name val="Arial"/>
      <family val="2"/>
      <charset val="238"/>
    </font>
    <font>
      <b/>
      <sz val="8"/>
      <color theme="5" tint="-0.249977111117893"/>
      <name val="Arial"/>
      <family val="2"/>
      <charset val="238"/>
    </font>
    <font>
      <sz val="8"/>
      <color rgb="FFFF0000"/>
      <name val="Arial"/>
      <family val="2"/>
      <charset val="238"/>
    </font>
    <font>
      <vertAlign val="superscript"/>
      <sz val="8"/>
      <color rgb="FFFF0000"/>
      <name val="Arial"/>
      <family val="2"/>
      <charset val="238"/>
    </font>
    <font>
      <b/>
      <sz val="8"/>
      <color rgb="FF1F497D"/>
      <name val="Arial"/>
      <family val="2"/>
      <charset val="238"/>
    </font>
    <font>
      <b/>
      <i/>
      <sz val="8"/>
      <color indexed="8"/>
      <name val="Arial"/>
      <family val="2"/>
      <charset val="238"/>
    </font>
    <font>
      <sz val="8"/>
      <color indexed="56"/>
      <name val="Arial"/>
      <family val="2"/>
      <charset val="238"/>
    </font>
    <font>
      <sz val="8"/>
      <name val="Arial"/>
      <family val="2"/>
      <charset val="238"/>
    </font>
    <font>
      <i/>
      <sz val="8"/>
      <color indexed="60"/>
      <name val="Arial"/>
      <family val="2"/>
      <charset val="238"/>
    </font>
    <font>
      <b/>
      <sz val="8"/>
      <color theme="9" tint="-0.249977111117893"/>
      <name val="Arial"/>
      <family val="2"/>
      <charset val="238"/>
    </font>
    <font>
      <sz val="8"/>
      <color theme="4" tint="-0.249977111117893"/>
      <name val="Arial"/>
      <family val="2"/>
      <charset val="238"/>
    </font>
    <font>
      <sz val="8"/>
      <color theme="9" tint="-0.249977111117893"/>
      <name val="Arial"/>
      <family val="2"/>
      <charset val="238"/>
    </font>
    <font>
      <sz val="8"/>
      <color rgb="FFFF0000"/>
      <name val="Arial"/>
      <family val="2"/>
    </font>
    <font>
      <b/>
      <sz val="8"/>
      <color theme="4" tint="-0.249977111117893"/>
      <name val="Arial"/>
      <family val="2"/>
    </font>
    <font>
      <b/>
      <sz val="8"/>
      <color rgb="FFFF0000"/>
      <name val="Arial"/>
      <family val="2"/>
    </font>
    <font>
      <sz val="8"/>
      <color theme="4" tint="-0.249977111117893"/>
      <name val="Arial"/>
      <family val="2"/>
    </font>
    <font>
      <sz val="8"/>
      <color theme="1"/>
      <name val="Calibri"/>
      <scheme val="minor"/>
    </font>
    <font>
      <b/>
      <sz val="8"/>
      <color theme="1"/>
      <name val="Calibri"/>
      <scheme val="minor"/>
    </font>
    <font>
      <sz val="8"/>
      <color rgb="FF1F497D"/>
      <name val="Calibri"/>
      <scheme val="minor"/>
    </font>
    <font>
      <sz val="11"/>
      <color rgb="FF006100"/>
      <name val="Calibri"/>
      <family val="2"/>
      <scheme val="minor"/>
    </font>
    <font>
      <sz val="11"/>
      <color rgb="FF9C0006"/>
      <name val="Calibri"/>
      <family val="2"/>
      <scheme val="minor"/>
    </font>
    <font>
      <sz val="11"/>
      <color rgb="FF9C5700"/>
      <name val="Calibri"/>
      <family val="2"/>
      <scheme val="minor"/>
    </font>
    <font>
      <b/>
      <i/>
      <sz val="8"/>
      <color theme="1"/>
      <name val="Arial"/>
      <family val="2"/>
    </font>
    <font>
      <b/>
      <sz val="8"/>
      <color theme="1"/>
      <name val="Arial"/>
      <family val="2"/>
    </font>
  </fonts>
  <fills count="2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FFFF00"/>
        <bgColor indexed="64"/>
      </patternFill>
    </fill>
    <fill>
      <patternFill patternType="solid">
        <fgColor rgb="FFE2EFD9"/>
        <bgColor rgb="FFE2EFD9"/>
      </patternFill>
    </fill>
    <fill>
      <patternFill patternType="solid">
        <fgColor rgb="FFD9E2F3"/>
        <bgColor rgb="FFD9E2F3"/>
      </patternFill>
    </fill>
    <fill>
      <patternFill patternType="solid">
        <fgColor rgb="FFFBE4D5"/>
        <bgColor rgb="FFFBE4D5"/>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s>
  <borders count="66">
    <border>
      <left/>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24" fillId="18" borderId="0" applyNumberFormat="0" applyBorder="0" applyAlignment="0" applyProtection="0"/>
    <xf numFmtId="0" fontId="25" fillId="19" borderId="0" applyNumberFormat="0" applyBorder="0" applyAlignment="0" applyProtection="0"/>
    <xf numFmtId="0" fontId="26" fillId="20" borderId="0" applyNumberFormat="0" applyBorder="0" applyAlignment="0" applyProtection="0"/>
  </cellStyleXfs>
  <cellXfs count="221">
    <xf numFmtId="0" fontId="0" fillId="0" borderId="0" xfId="0"/>
    <xf numFmtId="0" fontId="1" fillId="0" borderId="0" xfId="0" applyFont="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center" vertical="top" wrapText="1"/>
    </xf>
    <xf numFmtId="1" fontId="2" fillId="2" borderId="2" xfId="0" applyNumberFormat="1" applyFont="1" applyFill="1" applyBorder="1" applyAlignment="1">
      <alignment horizontal="center" vertical="top" wrapText="1"/>
    </xf>
    <xf numFmtId="0" fontId="2" fillId="0" borderId="4" xfId="0" applyFont="1" applyBorder="1" applyAlignment="1">
      <alignment horizontal="left" vertical="top"/>
    </xf>
    <xf numFmtId="0" fontId="3" fillId="4" borderId="1" xfId="0" applyFont="1" applyFill="1" applyBorder="1" applyAlignment="1">
      <alignment horizontal="left" vertical="top" wrapText="1"/>
    </xf>
    <xf numFmtId="0" fontId="2" fillId="0" borderId="5" xfId="0" applyFont="1" applyBorder="1" applyAlignment="1">
      <alignment horizontal="center" vertical="top" wrapText="1"/>
    </xf>
    <xf numFmtId="0" fontId="4" fillId="0" borderId="6" xfId="0" applyFont="1" applyBorder="1" applyAlignment="1">
      <alignment horizontal="left" vertical="top" wrapText="1"/>
    </xf>
    <xf numFmtId="1" fontId="1" fillId="5" borderId="5" xfId="0" applyNumberFormat="1" applyFont="1" applyFill="1" applyBorder="1" applyAlignment="1">
      <alignment horizontal="right" vertical="top" wrapText="1"/>
    </xf>
    <xf numFmtId="0" fontId="1" fillId="0" borderId="9" xfId="0" applyFont="1" applyBorder="1" applyAlignment="1">
      <alignment horizontal="left" vertical="top"/>
    </xf>
    <xf numFmtId="0" fontId="5" fillId="4" borderId="10" xfId="0" applyFont="1" applyFill="1" applyBorder="1" applyAlignment="1">
      <alignment horizontal="left" vertical="top" wrapText="1"/>
    </xf>
    <xf numFmtId="0" fontId="2" fillId="0" borderId="11" xfId="0" applyFont="1" applyBorder="1" applyAlignment="1">
      <alignment horizontal="center" vertical="top" wrapText="1"/>
    </xf>
    <xf numFmtId="0" fontId="4" fillId="0" borderId="12" xfId="0" applyFont="1" applyBorder="1" applyAlignment="1">
      <alignment horizontal="left" vertical="top" wrapText="1"/>
    </xf>
    <xf numFmtId="1" fontId="1" fillId="5" borderId="11" xfId="0" applyNumberFormat="1" applyFont="1" applyFill="1" applyBorder="1" applyAlignment="1">
      <alignment horizontal="right" vertical="top" wrapText="1"/>
    </xf>
    <xf numFmtId="0" fontId="1" fillId="4" borderId="10" xfId="0" applyFont="1" applyFill="1" applyBorder="1" applyAlignment="1">
      <alignment horizontal="left" vertical="top"/>
    </xf>
    <xf numFmtId="0" fontId="1" fillId="0" borderId="2" xfId="0" applyFont="1" applyBorder="1" applyAlignment="1">
      <alignment horizontal="left" vertical="top"/>
    </xf>
    <xf numFmtId="0" fontId="1" fillId="4" borderId="16" xfId="0" applyFont="1" applyFill="1" applyBorder="1" applyAlignment="1">
      <alignment horizontal="left" vertical="top"/>
    </xf>
    <xf numFmtId="0" fontId="2" fillId="0" borderId="17" xfId="0" applyFont="1" applyBorder="1" applyAlignment="1">
      <alignment horizontal="center" vertical="top" wrapText="1"/>
    </xf>
    <xf numFmtId="0" fontId="4" fillId="0" borderId="18" xfId="0" applyFont="1" applyBorder="1" applyAlignment="1">
      <alignment horizontal="left" vertical="top" wrapText="1"/>
    </xf>
    <xf numFmtId="1" fontId="1" fillId="5" borderId="17" xfId="0" applyNumberFormat="1" applyFont="1" applyFill="1" applyBorder="1" applyAlignment="1">
      <alignment horizontal="right" vertical="top" wrapText="1"/>
    </xf>
    <xf numFmtId="0" fontId="2" fillId="2" borderId="22" xfId="0" applyFont="1" applyFill="1" applyBorder="1" applyAlignment="1">
      <alignment horizontal="left" vertical="top"/>
    </xf>
    <xf numFmtId="0" fontId="2" fillId="3" borderId="1" xfId="0" applyFont="1" applyFill="1" applyBorder="1" applyAlignment="1">
      <alignment horizontal="left" vertical="top" wrapText="1"/>
    </xf>
    <xf numFmtId="0" fontId="2" fillId="0" borderId="6" xfId="0" applyFont="1" applyBorder="1" applyAlignment="1">
      <alignment horizontal="center" vertical="top" wrapText="1"/>
    </xf>
    <xf numFmtId="0" fontId="4" fillId="0" borderId="1" xfId="0" applyFont="1" applyBorder="1" applyAlignment="1">
      <alignment horizontal="left" vertical="top" wrapText="1"/>
    </xf>
    <xf numFmtId="0" fontId="2" fillId="3" borderId="10" xfId="0" applyFont="1" applyFill="1" applyBorder="1" applyAlignment="1">
      <alignment horizontal="left" vertical="top" wrapText="1"/>
    </xf>
    <xf numFmtId="0" fontId="2" fillId="0" borderId="25" xfId="0" applyFont="1" applyBorder="1" applyAlignment="1">
      <alignment horizontal="center" vertical="top" wrapText="1"/>
    </xf>
    <xf numFmtId="0" fontId="4" fillId="7" borderId="6" xfId="0" applyFont="1" applyFill="1" applyBorder="1" applyAlignment="1">
      <alignment horizontal="left" vertical="top" wrapText="1"/>
    </xf>
    <xf numFmtId="1" fontId="1" fillId="5" borderId="26" xfId="0" applyNumberFormat="1" applyFont="1" applyFill="1" applyBorder="1" applyAlignment="1">
      <alignment horizontal="right" vertical="top" wrapText="1"/>
    </xf>
    <xf numFmtId="0" fontId="5" fillId="3" borderId="10" xfId="0" applyFont="1" applyFill="1" applyBorder="1" applyAlignment="1">
      <alignment horizontal="left" vertical="top" wrapText="1"/>
    </xf>
    <xf numFmtId="0" fontId="4" fillId="7" borderId="18" xfId="0" applyFont="1" applyFill="1" applyBorder="1" applyAlignment="1">
      <alignment horizontal="left" vertical="top" wrapText="1"/>
    </xf>
    <xf numFmtId="0" fontId="1" fillId="3" borderId="10" xfId="0" applyFont="1" applyFill="1" applyBorder="1" applyAlignment="1">
      <alignment horizontal="left" vertical="top"/>
    </xf>
    <xf numFmtId="1" fontId="1" fillId="0" borderId="11" xfId="0" applyNumberFormat="1" applyFont="1" applyBorder="1" applyAlignment="1">
      <alignment horizontal="right" vertical="top" wrapText="1"/>
    </xf>
    <xf numFmtId="0" fontId="7" fillId="7" borderId="12" xfId="0" applyFont="1" applyFill="1" applyBorder="1" applyAlignment="1">
      <alignment horizontal="right" vertical="top" wrapText="1"/>
    </xf>
    <xf numFmtId="0" fontId="4" fillId="7" borderId="12" xfId="0" applyFont="1" applyFill="1" applyBorder="1" applyAlignment="1">
      <alignment horizontal="left" vertical="top" wrapText="1"/>
    </xf>
    <xf numFmtId="0" fontId="7" fillId="7" borderId="18" xfId="0" applyFont="1" applyFill="1" applyBorder="1" applyAlignment="1">
      <alignment horizontal="right" vertical="top" wrapText="1"/>
    </xf>
    <xf numFmtId="0" fontId="1" fillId="3" borderId="16" xfId="0" applyFont="1" applyFill="1" applyBorder="1" applyAlignment="1">
      <alignment horizontal="left" vertical="top"/>
    </xf>
    <xf numFmtId="0" fontId="2" fillId="0" borderId="16" xfId="0" applyFont="1" applyBorder="1" applyAlignment="1">
      <alignment horizontal="center" vertical="top" wrapText="1"/>
    </xf>
    <xf numFmtId="0" fontId="4" fillId="6" borderId="16" xfId="0" applyFont="1" applyFill="1" applyBorder="1" applyAlignment="1">
      <alignment horizontal="left" vertical="top" wrapText="1"/>
    </xf>
    <xf numFmtId="0" fontId="2" fillId="0" borderId="21" xfId="0" applyFont="1" applyBorder="1" applyAlignment="1">
      <alignment horizontal="left" vertical="top" wrapText="1"/>
    </xf>
    <xf numFmtId="1" fontId="2" fillId="2" borderId="30" xfId="0" applyNumberFormat="1" applyFont="1" applyFill="1" applyBorder="1" applyAlignment="1">
      <alignment horizontal="center" vertical="top" wrapText="1"/>
    </xf>
    <xf numFmtId="0" fontId="2" fillId="0" borderId="28" xfId="0" applyFont="1" applyBorder="1" applyAlignment="1">
      <alignment horizontal="center" vertical="top" wrapText="1"/>
    </xf>
    <xf numFmtId="0" fontId="4" fillId="6" borderId="6" xfId="0" applyFont="1" applyFill="1" applyBorder="1" applyAlignment="1">
      <alignment horizontal="left" vertical="top" wrapText="1"/>
    </xf>
    <xf numFmtId="1" fontId="1" fillId="5" borderId="24" xfId="0" applyNumberFormat="1" applyFont="1" applyFill="1" applyBorder="1" applyAlignment="1">
      <alignment horizontal="right" vertical="top" wrapText="1"/>
    </xf>
    <xf numFmtId="1" fontId="1" fillId="5" borderId="28" xfId="0" applyNumberFormat="1" applyFont="1" applyFill="1" applyBorder="1" applyAlignment="1">
      <alignment horizontal="right" vertical="top" wrapText="1"/>
    </xf>
    <xf numFmtId="0" fontId="4" fillId="6" borderId="25" xfId="0" applyFont="1" applyFill="1" applyBorder="1" applyAlignment="1">
      <alignment horizontal="left" vertical="top" wrapText="1"/>
    </xf>
    <xf numFmtId="0" fontId="5" fillId="3" borderId="10" xfId="0" applyFont="1" applyFill="1" applyBorder="1" applyAlignment="1">
      <alignment vertical="top" wrapText="1"/>
    </xf>
    <xf numFmtId="0" fontId="2" fillId="0" borderId="31" xfId="0" applyFont="1" applyBorder="1" applyAlignment="1">
      <alignment horizontal="center" vertical="top" wrapText="1"/>
    </xf>
    <xf numFmtId="0" fontId="4" fillId="0" borderId="32" xfId="0" applyFont="1" applyBorder="1" applyAlignment="1">
      <alignment horizontal="left" vertical="top" wrapText="1"/>
    </xf>
    <xf numFmtId="1" fontId="1" fillId="5" borderId="31" xfId="0" applyNumberFormat="1" applyFont="1" applyFill="1" applyBorder="1" applyAlignment="1">
      <alignment horizontal="right" vertical="top" wrapText="1"/>
    </xf>
    <xf numFmtId="0" fontId="2" fillId="0" borderId="33" xfId="0" applyFont="1" applyBorder="1" applyAlignment="1">
      <alignment horizontal="center" vertical="top" wrapText="1"/>
    </xf>
    <xf numFmtId="1" fontId="1" fillId="5" borderId="33" xfId="0" applyNumberFormat="1" applyFont="1" applyFill="1" applyBorder="1" applyAlignment="1">
      <alignment horizontal="right" vertical="top" wrapText="1"/>
    </xf>
    <xf numFmtId="0" fontId="2" fillId="0" borderId="22" xfId="0" applyFont="1" applyBorder="1" applyAlignment="1">
      <alignment vertical="top"/>
    </xf>
    <xf numFmtId="0" fontId="2" fillId="0" borderId="12" xfId="0" applyFont="1" applyBorder="1" applyAlignment="1">
      <alignment horizontal="center" vertical="top" wrapText="1"/>
    </xf>
    <xf numFmtId="0" fontId="4" fillId="6" borderId="12" xfId="0" applyFont="1" applyFill="1" applyBorder="1" applyAlignment="1">
      <alignment horizontal="left" vertical="top" wrapText="1"/>
    </xf>
    <xf numFmtId="0" fontId="2" fillId="0" borderId="18" xfId="0" applyFont="1" applyBorder="1" applyAlignment="1">
      <alignment horizontal="center" vertical="top" wrapText="1"/>
    </xf>
    <xf numFmtId="0" fontId="4" fillId="7" borderId="32" xfId="0" applyFont="1" applyFill="1" applyBorder="1" applyAlignment="1">
      <alignment horizontal="left" vertical="top" wrapText="1"/>
    </xf>
    <xf numFmtId="1" fontId="1" fillId="5" borderId="35" xfId="0" applyNumberFormat="1" applyFont="1" applyFill="1" applyBorder="1" applyAlignment="1">
      <alignment horizontal="right" vertical="top" wrapText="1"/>
    </xf>
    <xf numFmtId="0" fontId="2" fillId="0" borderId="9" xfId="0" applyFont="1" applyBorder="1" applyAlignment="1">
      <alignment horizontal="center" vertical="top" wrapText="1"/>
    </xf>
    <xf numFmtId="0" fontId="2" fillId="0" borderId="32" xfId="0" applyFont="1" applyBorder="1" applyAlignment="1">
      <alignment horizontal="center" vertical="top" wrapText="1"/>
    </xf>
    <xf numFmtId="0" fontId="2" fillId="0" borderId="6" xfId="0" applyFont="1" applyBorder="1" applyAlignment="1">
      <alignment horizontal="center" vertical="top"/>
    </xf>
    <xf numFmtId="0" fontId="2" fillId="0" borderId="25" xfId="0" applyFont="1" applyBorder="1" applyAlignment="1">
      <alignment horizontal="center" vertical="top"/>
    </xf>
    <xf numFmtId="0" fontId="2" fillId="0" borderId="12" xfId="0" applyFont="1" applyBorder="1" applyAlignment="1">
      <alignment horizontal="center" vertical="top"/>
    </xf>
    <xf numFmtId="0" fontId="2" fillId="0" borderId="18" xfId="0" applyFont="1" applyBorder="1" applyAlignment="1">
      <alignment horizontal="center" vertical="top"/>
    </xf>
    <xf numFmtId="0" fontId="2" fillId="0" borderId="10" xfId="0" applyFont="1" applyBorder="1" applyAlignment="1">
      <alignment horizontal="center" vertical="top"/>
    </xf>
    <xf numFmtId="0" fontId="4" fillId="6" borderId="32" xfId="0" applyFont="1" applyFill="1" applyBorder="1" applyAlignment="1">
      <alignment horizontal="left" vertical="top" wrapText="1"/>
    </xf>
    <xf numFmtId="0" fontId="4" fillId="0" borderId="10" xfId="0" applyFont="1" applyBorder="1" applyAlignment="1">
      <alignment horizontal="left" vertical="top" wrapText="1"/>
    </xf>
    <xf numFmtId="0" fontId="2" fillId="0" borderId="9" xfId="0" applyFont="1" applyBorder="1" applyAlignment="1">
      <alignment horizontal="center" vertical="top"/>
    </xf>
    <xf numFmtId="0" fontId="2" fillId="0" borderId="5" xfId="0" applyFont="1" applyBorder="1" applyAlignment="1">
      <alignment horizontal="center" vertical="top"/>
    </xf>
    <xf numFmtId="0" fontId="2" fillId="0" borderId="11" xfId="0" applyFont="1" applyBorder="1" applyAlignment="1">
      <alignment horizontal="center" vertical="top"/>
    </xf>
    <xf numFmtId="0" fontId="2" fillId="0" borderId="17" xfId="0" applyFont="1" applyBorder="1" applyAlignment="1">
      <alignment horizontal="center" vertical="top"/>
    </xf>
    <xf numFmtId="0" fontId="2" fillId="0" borderId="4" xfId="0" applyFont="1" applyBorder="1" applyAlignment="1">
      <alignment horizontal="center" vertical="top"/>
    </xf>
    <xf numFmtId="0" fontId="2" fillId="2" borderId="1" xfId="0" applyFont="1" applyFill="1" applyBorder="1" applyAlignment="1">
      <alignment horizontal="left" vertical="top"/>
    </xf>
    <xf numFmtId="1" fontId="2" fillId="2" borderId="39" xfId="0" applyNumberFormat="1" applyFont="1" applyFill="1" applyBorder="1" applyAlignment="1">
      <alignment horizontal="center" vertical="top" wrapText="1"/>
    </xf>
    <xf numFmtId="0" fontId="2" fillId="0" borderId="8" xfId="0" applyFont="1" applyBorder="1" applyAlignment="1">
      <alignment horizontal="center" vertical="top"/>
    </xf>
    <xf numFmtId="0" fontId="4" fillId="0" borderId="40" xfId="0" applyFont="1" applyBorder="1" applyAlignment="1">
      <alignment horizontal="left" vertical="top" wrapText="1"/>
    </xf>
    <xf numFmtId="1" fontId="1" fillId="5" borderId="6" xfId="0" applyNumberFormat="1" applyFont="1" applyFill="1" applyBorder="1" applyAlignment="1">
      <alignment horizontal="right" vertical="top" wrapText="1"/>
    </xf>
    <xf numFmtId="0" fontId="2" fillId="0" borderId="15" xfId="0" applyFont="1" applyBorder="1" applyAlignment="1">
      <alignment horizontal="center" vertical="top"/>
    </xf>
    <xf numFmtId="0" fontId="4" fillId="6" borderId="42" xfId="0" applyFont="1" applyFill="1" applyBorder="1" applyAlignment="1">
      <alignment horizontal="left" vertical="top" wrapText="1"/>
    </xf>
    <xf numFmtId="1" fontId="1" fillId="5" borderId="12" xfId="0" applyNumberFormat="1" applyFont="1" applyFill="1" applyBorder="1" applyAlignment="1">
      <alignment horizontal="right" vertical="top" wrapText="1"/>
    </xf>
    <xf numFmtId="0" fontId="2" fillId="0" borderId="29" xfId="0" applyFont="1" applyBorder="1" applyAlignment="1">
      <alignment horizontal="center" vertical="top"/>
    </xf>
    <xf numFmtId="0" fontId="4" fillId="6" borderId="44" xfId="0" applyFont="1" applyFill="1" applyBorder="1" applyAlignment="1">
      <alignment horizontal="left" vertical="top" wrapText="1"/>
    </xf>
    <xf numFmtId="1" fontId="1" fillId="5" borderId="18" xfId="0" applyNumberFormat="1" applyFont="1" applyFill="1" applyBorder="1" applyAlignment="1">
      <alignment horizontal="right" vertical="top" wrapText="1"/>
    </xf>
    <xf numFmtId="0" fontId="2" fillId="0" borderId="2" xfId="0" applyFont="1" applyBorder="1" applyAlignment="1">
      <alignment horizontal="center" vertical="top"/>
    </xf>
    <xf numFmtId="0" fontId="2" fillId="2" borderId="16" xfId="0" applyFont="1" applyFill="1" applyBorder="1" applyAlignment="1">
      <alignment horizontal="left" vertical="top"/>
    </xf>
    <xf numFmtId="1" fontId="2" fillId="2" borderId="23" xfId="0" applyNumberFormat="1" applyFont="1" applyFill="1" applyBorder="1" applyAlignment="1">
      <alignment horizontal="center" vertical="top" wrapText="1"/>
    </xf>
    <xf numFmtId="0" fontId="4" fillId="6" borderId="18" xfId="0" applyFont="1" applyFill="1" applyBorder="1" applyAlignment="1">
      <alignment horizontal="left" vertical="top" wrapText="1"/>
    </xf>
    <xf numFmtId="1" fontId="1" fillId="5" borderId="43" xfId="0" applyNumberFormat="1" applyFont="1" applyFill="1" applyBorder="1" applyAlignment="1">
      <alignment horizontal="right" vertical="top" wrapText="1"/>
    </xf>
    <xf numFmtId="0" fontId="2" fillId="0" borderId="35" xfId="0" applyFont="1" applyBorder="1" applyAlignment="1">
      <alignment horizontal="center" vertical="top"/>
    </xf>
    <xf numFmtId="0" fontId="2" fillId="0" borderId="22" xfId="0" applyFont="1" applyBorder="1" applyAlignment="1">
      <alignment horizontal="center" vertical="top"/>
    </xf>
    <xf numFmtId="0" fontId="4" fillId="0" borderId="25" xfId="0" applyFont="1" applyBorder="1" applyAlignment="1">
      <alignment horizontal="left" vertical="top" wrapText="1"/>
    </xf>
    <xf numFmtId="0" fontId="1" fillId="5" borderId="10" xfId="0" applyFont="1" applyFill="1" applyBorder="1" applyAlignment="1">
      <alignment horizontal="left" vertical="top"/>
    </xf>
    <xf numFmtId="0" fontId="1" fillId="5" borderId="16" xfId="0" applyFont="1" applyFill="1" applyBorder="1" applyAlignment="1">
      <alignment horizontal="left" vertical="top"/>
    </xf>
    <xf numFmtId="0" fontId="2" fillId="5" borderId="1" xfId="0" applyFont="1" applyFill="1" applyBorder="1" applyAlignment="1">
      <alignment horizontal="left" vertical="top" wrapText="1"/>
    </xf>
    <xf numFmtId="0" fontId="5" fillId="5" borderId="10" xfId="0" applyFont="1" applyFill="1" applyBorder="1" applyAlignment="1">
      <alignment horizontal="left" vertical="top" wrapText="1"/>
    </xf>
    <xf numFmtId="0" fontId="4" fillId="6" borderId="41" xfId="0" applyFont="1" applyFill="1" applyBorder="1" applyAlignment="1">
      <alignment horizontal="left" vertical="top" wrapText="1"/>
    </xf>
    <xf numFmtId="1" fontId="1" fillId="5" borderId="7" xfId="0" applyNumberFormat="1" applyFont="1" applyFill="1" applyBorder="1" applyAlignment="1">
      <alignment horizontal="right" vertical="top" wrapText="1"/>
    </xf>
    <xf numFmtId="0" fontId="4" fillId="6" borderId="43" xfId="0" applyFont="1" applyFill="1" applyBorder="1" applyAlignment="1">
      <alignment horizontal="left" vertical="top" wrapText="1"/>
    </xf>
    <xf numFmtId="1" fontId="1" fillId="5" borderId="13" xfId="0" applyNumberFormat="1" applyFont="1" applyFill="1" applyBorder="1" applyAlignment="1">
      <alignment horizontal="right" vertical="top" wrapText="1"/>
    </xf>
    <xf numFmtId="0" fontId="7" fillId="6" borderId="43" xfId="0" applyFont="1" applyFill="1" applyBorder="1" applyAlignment="1">
      <alignment horizontal="right" vertical="top" wrapText="1"/>
    </xf>
    <xf numFmtId="0" fontId="4" fillId="6" borderId="46" xfId="0" applyFont="1" applyFill="1" applyBorder="1" applyAlignment="1">
      <alignment horizontal="left" vertical="top" wrapText="1"/>
    </xf>
    <xf numFmtId="1" fontId="1" fillId="5" borderId="19" xfId="0" applyNumberFormat="1" applyFont="1" applyFill="1" applyBorder="1" applyAlignment="1">
      <alignment horizontal="right" vertical="top" wrapText="1"/>
    </xf>
    <xf numFmtId="1" fontId="1" fillId="5" borderId="9" xfId="0" applyNumberFormat="1" applyFont="1" applyFill="1" applyBorder="1" applyAlignment="1">
      <alignment horizontal="right" vertical="top" wrapText="1"/>
    </xf>
    <xf numFmtId="0" fontId="5" fillId="5" borderId="16" xfId="0" applyFont="1" applyFill="1" applyBorder="1" applyAlignment="1">
      <alignment horizontal="left" vertical="top" wrapText="1"/>
    </xf>
    <xf numFmtId="0" fontId="2" fillId="0" borderId="21" xfId="0" applyFont="1" applyBorder="1" applyAlignment="1">
      <alignment horizontal="center" vertical="top"/>
    </xf>
    <xf numFmtId="0" fontId="2" fillId="6" borderId="1" xfId="0" applyFont="1" applyFill="1" applyBorder="1" applyAlignment="1">
      <alignment horizontal="left" vertical="top" wrapText="1"/>
    </xf>
    <xf numFmtId="0" fontId="1" fillId="6" borderId="10" xfId="0" applyFont="1" applyFill="1" applyBorder="1" applyAlignment="1">
      <alignment horizontal="left" vertical="top"/>
    </xf>
    <xf numFmtId="0" fontId="4" fillId="8" borderId="12" xfId="0" applyFont="1" applyFill="1" applyBorder="1" applyAlignment="1">
      <alignment horizontal="left" vertical="top" wrapText="1"/>
    </xf>
    <xf numFmtId="0" fontId="1" fillId="6" borderId="16" xfId="0" applyFont="1" applyFill="1" applyBorder="1" applyAlignment="1">
      <alignment horizontal="left" vertical="top"/>
    </xf>
    <xf numFmtId="0" fontId="5" fillId="6" borderId="10" xfId="0" applyFont="1" applyFill="1" applyBorder="1" applyAlignment="1">
      <alignment horizontal="left" vertical="top" wrapText="1"/>
    </xf>
    <xf numFmtId="0" fontId="4" fillId="0" borderId="47" xfId="0" applyFont="1" applyBorder="1" applyAlignment="1">
      <alignment horizontal="left" vertical="top" wrapText="1"/>
    </xf>
    <xf numFmtId="0" fontId="4" fillId="0" borderId="48" xfId="0" applyFont="1" applyBorder="1" applyAlignment="1">
      <alignment horizontal="left" vertical="top" wrapText="1"/>
    </xf>
    <xf numFmtId="0" fontId="4" fillId="9" borderId="48" xfId="0" applyFont="1" applyFill="1" applyBorder="1" applyAlignment="1">
      <alignment horizontal="left" vertical="top" wrapText="1"/>
    </xf>
    <xf numFmtId="0" fontId="4" fillId="0" borderId="49" xfId="0" applyFont="1" applyBorder="1" applyAlignment="1">
      <alignment horizontal="left" vertical="top" wrapText="1"/>
    </xf>
    <xf numFmtId="0" fontId="2" fillId="0" borderId="16" xfId="0" applyFont="1" applyBorder="1" applyAlignment="1">
      <alignment horizontal="center" vertical="top"/>
    </xf>
    <xf numFmtId="0" fontId="2" fillId="2" borderId="34" xfId="0" applyFont="1" applyFill="1" applyBorder="1" applyAlignment="1">
      <alignment horizontal="left" vertical="top"/>
    </xf>
    <xf numFmtId="1" fontId="12" fillId="5" borderId="11" xfId="0" applyNumberFormat="1" applyFont="1" applyFill="1" applyBorder="1" applyAlignment="1">
      <alignment horizontal="right" vertical="top" wrapText="1"/>
    </xf>
    <xf numFmtId="0" fontId="1" fillId="0" borderId="10" xfId="0" applyFont="1" applyBorder="1" applyAlignment="1">
      <alignment horizontal="left" vertical="top"/>
    </xf>
    <xf numFmtId="0" fontId="2" fillId="0" borderId="50" xfId="0" applyFont="1" applyBorder="1" applyAlignment="1">
      <alignment horizontal="center" vertical="top"/>
    </xf>
    <xf numFmtId="0" fontId="2" fillId="2" borderId="45" xfId="0" applyFont="1" applyFill="1" applyBorder="1" applyAlignment="1">
      <alignment horizontal="left" vertical="top"/>
    </xf>
    <xf numFmtId="0" fontId="2" fillId="0" borderId="47" xfId="0" applyFont="1" applyBorder="1" applyAlignment="1">
      <alignment horizontal="center" vertical="top"/>
    </xf>
    <xf numFmtId="0" fontId="2" fillId="0" borderId="48" xfId="0" applyFont="1" applyBorder="1" applyAlignment="1">
      <alignment horizontal="center" vertical="top"/>
    </xf>
    <xf numFmtId="0" fontId="2" fillId="0" borderId="49" xfId="0" applyFont="1" applyBorder="1" applyAlignment="1">
      <alignment horizontal="center" vertical="top"/>
    </xf>
    <xf numFmtId="0" fontId="2" fillId="2" borderId="3" xfId="0" applyFont="1" applyFill="1" applyBorder="1" applyAlignment="1">
      <alignment horizontal="left" vertical="top"/>
    </xf>
    <xf numFmtId="0" fontId="2" fillId="0" borderId="26" xfId="0" applyFont="1" applyBorder="1" applyAlignment="1">
      <alignment horizontal="center" vertical="top"/>
    </xf>
    <xf numFmtId="0" fontId="4" fillId="9" borderId="12" xfId="0" applyFont="1" applyFill="1" applyBorder="1" applyAlignment="1">
      <alignment horizontal="left" vertical="top" wrapText="1"/>
    </xf>
    <xf numFmtId="0" fontId="2" fillId="10" borderId="1" xfId="0" applyFont="1" applyFill="1" applyBorder="1" applyAlignment="1">
      <alignment horizontal="left" vertical="top" wrapText="1"/>
    </xf>
    <xf numFmtId="0" fontId="5" fillId="10" borderId="10" xfId="0" applyFont="1" applyFill="1" applyBorder="1" applyAlignment="1">
      <alignment horizontal="left" vertical="top" wrapText="1"/>
    </xf>
    <xf numFmtId="0" fontId="1" fillId="10" borderId="10" xfId="0" applyFont="1" applyFill="1" applyBorder="1" applyAlignment="1">
      <alignment horizontal="left" vertical="top"/>
    </xf>
    <xf numFmtId="0" fontId="1" fillId="10" borderId="16" xfId="0" applyFont="1" applyFill="1" applyBorder="1" applyAlignment="1">
      <alignment horizontal="left" vertical="top"/>
    </xf>
    <xf numFmtId="0" fontId="4" fillId="0" borderId="51" xfId="0" applyFont="1" applyBorder="1" applyAlignment="1">
      <alignment horizontal="left" vertical="top" wrapText="1"/>
    </xf>
    <xf numFmtId="0" fontId="0" fillId="0" borderId="14" xfId="0" applyBorder="1" applyAlignment="1">
      <alignment horizontal="center"/>
    </xf>
    <xf numFmtId="0" fontId="15" fillId="11" borderId="7" xfId="0" applyFont="1" applyFill="1" applyBorder="1" applyAlignment="1">
      <alignment horizontal="center" vertical="top"/>
    </xf>
    <xf numFmtId="0" fontId="16" fillId="6" borderId="7" xfId="0" applyFont="1" applyFill="1" applyBorder="1" applyAlignment="1">
      <alignment horizontal="center" vertical="top"/>
    </xf>
    <xf numFmtId="0" fontId="15" fillId="11" borderId="13" xfId="0" applyFont="1" applyFill="1" applyBorder="1" applyAlignment="1">
      <alignment horizontal="center" vertical="top"/>
    </xf>
    <xf numFmtId="0" fontId="16" fillId="6" borderId="13" xfId="0" applyFont="1" applyFill="1" applyBorder="1" applyAlignment="1">
      <alignment horizontal="center" vertical="top"/>
    </xf>
    <xf numFmtId="0" fontId="15" fillId="11" borderId="19" xfId="0" applyFont="1" applyFill="1" applyBorder="1" applyAlignment="1">
      <alignment horizontal="center" vertical="top"/>
    </xf>
    <xf numFmtId="0" fontId="16" fillId="6" borderId="19" xfId="0" applyFont="1" applyFill="1" applyBorder="1" applyAlignment="1">
      <alignment horizontal="center" vertical="top"/>
    </xf>
    <xf numFmtId="0" fontId="15" fillId="11" borderId="27" xfId="0" applyFont="1" applyFill="1" applyBorder="1" applyAlignment="1">
      <alignment horizontal="center" vertical="top"/>
    </xf>
    <xf numFmtId="0" fontId="16" fillId="6" borderId="27" xfId="0" applyFont="1" applyFill="1" applyBorder="1" applyAlignment="1">
      <alignment horizontal="center" vertical="top"/>
    </xf>
    <xf numFmtId="0" fontId="15" fillId="11" borderId="20" xfId="0" applyFont="1" applyFill="1" applyBorder="1" applyAlignment="1">
      <alignment horizontal="center" vertical="top"/>
    </xf>
    <xf numFmtId="0" fontId="16" fillId="6" borderId="20" xfId="0" applyFont="1" applyFill="1" applyBorder="1" applyAlignment="1">
      <alignment horizontal="center" vertical="top"/>
    </xf>
    <xf numFmtId="0" fontId="14" fillId="2" borderId="37" xfId="0" applyFont="1" applyFill="1" applyBorder="1" applyAlignment="1">
      <alignment horizontal="center" wrapText="1"/>
    </xf>
    <xf numFmtId="0" fontId="15" fillId="0" borderId="0" xfId="0" applyFont="1" applyAlignment="1">
      <alignment horizontal="left" vertical="top"/>
    </xf>
    <xf numFmtId="0" fontId="16" fillId="0" borderId="0" xfId="0" applyFont="1" applyAlignment="1">
      <alignment horizontal="left" vertical="top"/>
    </xf>
    <xf numFmtId="0" fontId="2" fillId="0" borderId="4" xfId="0" applyFont="1" applyBorder="1" applyAlignment="1">
      <alignment horizontal="center" vertical="top" wrapText="1"/>
    </xf>
    <xf numFmtId="0" fontId="2" fillId="0" borderId="22" xfId="0" applyFont="1" applyBorder="1" applyAlignment="1">
      <alignment horizontal="center" vertical="top" wrapText="1"/>
    </xf>
    <xf numFmtId="0" fontId="0" fillId="0" borderId="52" xfId="0" applyBorder="1" applyAlignment="1">
      <alignment horizontal="center"/>
    </xf>
    <xf numFmtId="1" fontId="2" fillId="2" borderId="22" xfId="0" applyNumberFormat="1" applyFont="1" applyFill="1" applyBorder="1" applyAlignment="1">
      <alignment horizontal="center" vertical="top" wrapText="1"/>
    </xf>
    <xf numFmtId="0" fontId="2" fillId="3" borderId="36" xfId="0" applyFont="1" applyFill="1" applyBorder="1" applyAlignment="1">
      <alignment horizontal="center" wrapText="1"/>
    </xf>
    <xf numFmtId="0" fontId="2" fillId="3" borderId="37" xfId="0" applyFont="1" applyFill="1" applyBorder="1" applyAlignment="1">
      <alignment horizontal="center" wrapText="1"/>
    </xf>
    <xf numFmtId="0" fontId="2" fillId="3" borderId="38" xfId="0" applyFont="1" applyFill="1" applyBorder="1" applyAlignment="1">
      <alignment horizontal="center" wrapText="1"/>
    </xf>
    <xf numFmtId="0" fontId="2" fillId="3" borderId="22" xfId="0" applyFont="1" applyFill="1" applyBorder="1" applyAlignment="1">
      <alignment horizontal="center" wrapText="1"/>
    </xf>
    <xf numFmtId="0" fontId="0" fillId="0" borderId="0" xfId="0" applyAlignment="1">
      <alignment wrapText="1"/>
    </xf>
    <xf numFmtId="0" fontId="16" fillId="6" borderId="13" xfId="0" applyFont="1" applyFill="1" applyBorder="1" applyAlignment="1">
      <alignment horizontal="center" vertical="top" wrapText="1"/>
    </xf>
    <xf numFmtId="0" fontId="2" fillId="3" borderId="21" xfId="0" applyFont="1" applyFill="1" applyBorder="1" applyAlignment="1">
      <alignment horizontal="center" wrapText="1"/>
    </xf>
    <xf numFmtId="2" fontId="15" fillId="11" borderId="13" xfId="0" applyNumberFormat="1" applyFont="1" applyFill="1" applyBorder="1" applyAlignment="1">
      <alignment horizontal="center" vertical="top"/>
    </xf>
    <xf numFmtId="1" fontId="0" fillId="0" borderId="0" xfId="0" applyNumberFormat="1"/>
    <xf numFmtId="1" fontId="1" fillId="5" borderId="17" xfId="0" applyNumberFormat="1" applyFont="1" applyFill="1" applyBorder="1" applyAlignment="1">
      <alignment horizontal="center" vertical="top" wrapText="1"/>
    </xf>
    <xf numFmtId="0" fontId="0" fillId="13" borderId="0" xfId="0" applyFill="1"/>
    <xf numFmtId="1" fontId="0" fillId="12" borderId="0" xfId="0" applyNumberFormat="1" applyFill="1"/>
    <xf numFmtId="0" fontId="0" fillId="0" borderId="28" xfId="0" applyBorder="1"/>
    <xf numFmtId="0" fontId="16" fillId="6" borderId="27" xfId="0" applyFont="1" applyFill="1" applyBorder="1" applyAlignment="1">
      <alignment horizontal="center" vertical="top" wrapText="1"/>
    </xf>
    <xf numFmtId="1" fontId="15" fillId="11" borderId="13" xfId="0" applyNumberFormat="1" applyFont="1" applyFill="1" applyBorder="1" applyAlignment="1">
      <alignment horizontal="center" vertical="top"/>
    </xf>
    <xf numFmtId="0" fontId="16" fillId="6" borderId="19" xfId="0" applyFont="1" applyFill="1" applyBorder="1" applyAlignment="1">
      <alignment horizontal="center" vertical="top" wrapText="1"/>
    </xf>
    <xf numFmtId="0" fontId="15" fillId="11" borderId="13" xfId="0" applyFont="1" applyFill="1" applyBorder="1" applyAlignment="1">
      <alignment horizontal="center" vertical="top" wrapText="1"/>
    </xf>
    <xf numFmtId="0" fontId="18" fillId="11" borderId="13" xfId="0" applyFont="1" applyFill="1" applyBorder="1" applyAlignment="1">
      <alignment horizontal="center" vertical="top" wrapText="1"/>
    </xf>
    <xf numFmtId="0" fontId="20" fillId="11" borderId="13" xfId="0" applyFont="1" applyFill="1" applyBorder="1" applyAlignment="1">
      <alignment horizontal="center" vertical="top" wrapText="1"/>
    </xf>
    <xf numFmtId="0" fontId="21" fillId="0" borderId="54" xfId="0" applyFont="1" applyBorder="1" applyAlignment="1">
      <alignment horizontal="left" vertical="top"/>
    </xf>
    <xf numFmtId="0" fontId="21" fillId="14" borderId="55" xfId="0" applyFont="1" applyFill="1" applyBorder="1" applyAlignment="1">
      <alignment horizontal="left" vertical="top"/>
    </xf>
    <xf numFmtId="0" fontId="22" fillId="0" borderId="56" xfId="0" applyFont="1" applyBorder="1" applyAlignment="1">
      <alignment horizontal="center" vertical="top"/>
    </xf>
    <xf numFmtId="0" fontId="23" fillId="15" borderId="57" xfId="0" applyFont="1" applyFill="1" applyBorder="1" applyAlignment="1">
      <alignment horizontal="left" vertical="top" wrapText="1"/>
    </xf>
    <xf numFmtId="1" fontId="21" fillId="16" borderId="13" xfId="0" applyNumberFormat="1" applyFont="1" applyFill="1" applyBorder="1" applyAlignment="1">
      <alignment horizontal="right" vertical="top" wrapText="1"/>
    </xf>
    <xf numFmtId="0" fontId="12" fillId="11" borderId="13" xfId="0" applyFont="1" applyFill="1" applyBorder="1" applyAlignment="1">
      <alignment horizontal="center" vertical="top" wrapText="1"/>
    </xf>
    <xf numFmtId="0" fontId="0" fillId="17" borderId="0" xfId="0" applyFill="1"/>
    <xf numFmtId="1" fontId="0" fillId="17" borderId="0" xfId="0" applyNumberFormat="1" applyFill="1"/>
    <xf numFmtId="0" fontId="2" fillId="3" borderId="1" xfId="0" applyFont="1" applyFill="1" applyBorder="1" applyAlignment="1">
      <alignment horizontal="left" vertical="top" wrapText="1"/>
    </xf>
    <xf numFmtId="0" fontId="2" fillId="3" borderId="10" xfId="0" applyFont="1" applyFill="1" applyBorder="1" applyAlignment="1">
      <alignment horizontal="left" vertical="top" wrapText="1"/>
    </xf>
    <xf numFmtId="0" fontId="0" fillId="0" borderId="52" xfId="0" applyBorder="1" applyAlignment="1">
      <alignment horizontal="center"/>
    </xf>
    <xf numFmtId="0" fontId="0" fillId="0" borderId="53" xfId="0" applyBorder="1" applyAlignment="1">
      <alignment horizontal="center"/>
    </xf>
    <xf numFmtId="0" fontId="0" fillId="0" borderId="21" xfId="0" applyBorder="1" applyAlignment="1">
      <alignment horizontal="center"/>
    </xf>
    <xf numFmtId="0" fontId="0" fillId="0" borderId="34" xfId="0" applyBorder="1" applyAlignment="1">
      <alignment horizontal="center"/>
    </xf>
    <xf numFmtId="0" fontId="0" fillId="0" borderId="23" xfId="0" applyBorder="1"/>
    <xf numFmtId="0" fontId="0" fillId="0" borderId="59" xfId="0" applyBorder="1"/>
    <xf numFmtId="0" fontId="0" fillId="0" borderId="0" xfId="0" applyBorder="1"/>
    <xf numFmtId="0" fontId="0" fillId="0" borderId="60" xfId="0" applyBorder="1"/>
    <xf numFmtId="0" fontId="15" fillId="11" borderId="19" xfId="0" applyFont="1" applyFill="1" applyBorder="1" applyAlignment="1">
      <alignment horizontal="center" vertical="top" wrapText="1"/>
    </xf>
    <xf numFmtId="0" fontId="28" fillId="3" borderId="34" xfId="0" applyFont="1" applyFill="1" applyBorder="1" applyAlignment="1">
      <alignment horizontal="center" wrapText="1"/>
    </xf>
    <xf numFmtId="0" fontId="25" fillId="19" borderId="39" xfId="2" applyBorder="1" applyAlignment="1">
      <alignment horizontal="center" vertical="center"/>
    </xf>
    <xf numFmtId="0" fontId="25" fillId="19" borderId="0" xfId="2" applyAlignment="1">
      <alignment horizontal="center" vertical="center"/>
    </xf>
    <xf numFmtId="0" fontId="25" fillId="19" borderId="23" xfId="2" applyBorder="1" applyAlignment="1">
      <alignment horizontal="center" vertical="center"/>
    </xf>
    <xf numFmtId="0" fontId="24" fillId="18" borderId="0" xfId="1" applyAlignment="1">
      <alignment horizontal="center" vertical="center"/>
    </xf>
    <xf numFmtId="0" fontId="24" fillId="18" borderId="23" xfId="1" applyBorder="1" applyAlignment="1">
      <alignment horizontal="center" vertical="center"/>
    </xf>
    <xf numFmtId="0" fontId="24" fillId="18" borderId="39" xfId="1" applyBorder="1" applyAlignment="1">
      <alignment horizontal="center" vertical="center"/>
    </xf>
    <xf numFmtId="0" fontId="0" fillId="0" borderId="61" xfId="0" applyBorder="1"/>
    <xf numFmtId="0" fontId="0" fillId="0" borderId="39" xfId="0" applyBorder="1"/>
    <xf numFmtId="0" fontId="25" fillId="19" borderId="0" xfId="2" applyBorder="1" applyAlignment="1">
      <alignment horizontal="center" vertical="center"/>
    </xf>
    <xf numFmtId="0" fontId="26" fillId="20" borderId="39" xfId="3" applyBorder="1" applyAlignment="1">
      <alignment horizontal="center" vertical="center"/>
    </xf>
    <xf numFmtId="0" fontId="26" fillId="20" borderId="0" xfId="3" applyBorder="1" applyAlignment="1">
      <alignment horizontal="center" vertical="center"/>
    </xf>
    <xf numFmtId="0" fontId="26" fillId="20" borderId="23" xfId="3" applyBorder="1" applyAlignment="1">
      <alignment horizontal="center" vertical="center"/>
    </xf>
    <xf numFmtId="0" fontId="0" fillId="0" borderId="0" xfId="0" applyAlignment="1">
      <alignment vertical="top" wrapText="1"/>
    </xf>
    <xf numFmtId="0" fontId="24" fillId="18" borderId="0" xfId="1" applyBorder="1" applyAlignment="1">
      <alignment horizontal="center" vertical="center"/>
    </xf>
    <xf numFmtId="0" fontId="26" fillId="20" borderId="0" xfId="3" applyAlignment="1">
      <alignment horizontal="center" vertical="center"/>
    </xf>
    <xf numFmtId="0" fontId="24" fillId="18" borderId="39" xfId="1" applyBorder="1" applyAlignment="1">
      <alignment horizontal="center"/>
    </xf>
    <xf numFmtId="0" fontId="24" fillId="18" borderId="0" xfId="1" applyAlignment="1">
      <alignment horizontal="center"/>
    </xf>
    <xf numFmtId="0" fontId="24" fillId="18" borderId="23" xfId="1" applyBorder="1" applyAlignment="1">
      <alignment horizontal="center"/>
    </xf>
    <xf numFmtId="0" fontId="2" fillId="3" borderId="62" xfId="0" applyFont="1" applyFill="1" applyBorder="1" applyAlignment="1">
      <alignment horizontal="center" wrapText="1"/>
    </xf>
    <xf numFmtId="0" fontId="28" fillId="3" borderId="45" xfId="0" applyFont="1" applyFill="1" applyBorder="1" applyAlignment="1">
      <alignment horizontal="center" wrapText="1"/>
    </xf>
    <xf numFmtId="0" fontId="0" fillId="0" borderId="52" xfId="0" applyBorder="1"/>
    <xf numFmtId="0" fontId="0" fillId="0" borderId="53" xfId="0" applyBorder="1"/>
    <xf numFmtId="0" fontId="24" fillId="18" borderId="53" xfId="1" applyBorder="1" applyAlignment="1">
      <alignment horizontal="center" vertical="center"/>
    </xf>
    <xf numFmtId="0" fontId="0" fillId="0" borderId="63" xfId="0" applyBorder="1"/>
    <xf numFmtId="0" fontId="0" fillId="0" borderId="64" xfId="0" applyBorder="1"/>
    <xf numFmtId="0" fontId="0" fillId="0" borderId="58" xfId="0" applyBorder="1"/>
    <xf numFmtId="0" fontId="24" fillId="18" borderId="28" xfId="1" applyBorder="1" applyAlignment="1">
      <alignment horizontal="center" vertical="center"/>
    </xf>
    <xf numFmtId="0" fontId="0" fillId="0" borderId="65" xfId="0" applyBorder="1"/>
    <xf numFmtId="0" fontId="0" fillId="0" borderId="60" xfId="0" applyBorder="1" applyAlignment="1">
      <alignment vertical="top" wrapText="1"/>
    </xf>
    <xf numFmtId="0" fontId="0" fillId="0" borderId="64" xfId="0" applyBorder="1" applyAlignment="1">
      <alignment vertical="top" wrapText="1"/>
    </xf>
    <xf numFmtId="0" fontId="0" fillId="0" borderId="60" xfId="0" applyBorder="1" applyAlignment="1">
      <alignment horizontal="center" vertical="top" wrapText="1"/>
    </xf>
    <xf numFmtId="0" fontId="0" fillId="0" borderId="64" xfId="0" applyBorder="1" applyAlignment="1">
      <alignment horizontal="center" vertical="top" wrapText="1"/>
    </xf>
    <xf numFmtId="1" fontId="0" fillId="0" borderId="0" xfId="0" applyNumberFormat="1" applyFill="1"/>
  </cellXfs>
  <cellStyles count="4">
    <cellStyle name="Bad" xfId="2" builtinId="27"/>
    <cellStyle name="Good" xfId="1" builtinId="26"/>
    <cellStyle name="Neutral" xfId="3" builtinId="28"/>
    <cellStyle name="Normal" xfId="0" builtinId="0"/>
  </cellStyles>
  <dxfs count="59">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B6351-BFBD-492A-A22A-1A4C45C50ECE}">
  <dimension ref="A2:F39"/>
  <sheetViews>
    <sheetView workbookViewId="0">
      <selection activeCell="F21" sqref="F21"/>
    </sheetView>
  </sheetViews>
  <sheetFormatPr defaultRowHeight="14.4" x14ac:dyDescent="0.3"/>
  <cols>
    <col min="2" max="3" width="0" hidden="1" customWidth="1"/>
    <col min="6" max="6" width="10.44140625" customWidth="1"/>
  </cols>
  <sheetData>
    <row r="2" spans="1:6" x14ac:dyDescent="0.3">
      <c r="A2" t="s">
        <v>485</v>
      </c>
    </row>
    <row r="3" spans="1:6" x14ac:dyDescent="0.3">
      <c r="B3" s="161" t="s">
        <v>492</v>
      </c>
      <c r="C3" s="161" t="s">
        <v>493</v>
      </c>
      <c r="D3" s="161" t="s">
        <v>582</v>
      </c>
      <c r="E3" s="161" t="s">
        <v>496</v>
      </c>
      <c r="F3" s="161" t="s">
        <v>581</v>
      </c>
    </row>
    <row r="5" spans="1:6" x14ac:dyDescent="0.3">
      <c r="A5" t="s">
        <v>487</v>
      </c>
      <c r="B5" s="157">
        <v>100</v>
      </c>
      <c r="C5" s="157">
        <v>100</v>
      </c>
      <c r="D5" s="157">
        <v>100</v>
      </c>
      <c r="E5" s="157">
        <v>100</v>
      </c>
      <c r="F5" s="157">
        <v>100</v>
      </c>
    </row>
    <row r="6" spans="1:6" x14ac:dyDescent="0.3">
      <c r="A6" t="s">
        <v>488</v>
      </c>
      <c r="B6" s="157"/>
      <c r="C6" s="157"/>
      <c r="D6" s="157">
        <v>705</v>
      </c>
      <c r="E6" s="157">
        <v>705</v>
      </c>
      <c r="F6">
        <v>705</v>
      </c>
    </row>
    <row r="7" spans="1:6" x14ac:dyDescent="0.3">
      <c r="A7" t="s">
        <v>489</v>
      </c>
      <c r="B7" s="157"/>
      <c r="C7" s="157"/>
      <c r="D7" s="157">
        <v>695</v>
      </c>
      <c r="E7" s="220">
        <v>925</v>
      </c>
      <c r="F7">
        <v>770</v>
      </c>
    </row>
    <row r="8" spans="1:6" x14ac:dyDescent="0.3">
      <c r="A8" t="s">
        <v>490</v>
      </c>
      <c r="B8" s="157"/>
      <c r="C8" s="157"/>
      <c r="D8">
        <v>670</v>
      </c>
      <c r="E8">
        <v>670</v>
      </c>
      <c r="F8">
        <v>670</v>
      </c>
    </row>
    <row r="9" spans="1:6" x14ac:dyDescent="0.3">
      <c r="A9" t="s">
        <v>491</v>
      </c>
      <c r="B9" s="160"/>
      <c r="C9" s="160"/>
      <c r="D9" s="220">
        <v>425</v>
      </c>
      <c r="E9" s="220">
        <v>425</v>
      </c>
      <c r="F9" s="220">
        <v>425</v>
      </c>
    </row>
    <row r="14" spans="1:6" x14ac:dyDescent="0.3">
      <c r="B14" s="161" t="s">
        <v>492</v>
      </c>
      <c r="C14" s="161" t="s">
        <v>493</v>
      </c>
      <c r="D14" s="161" t="s">
        <v>582</v>
      </c>
      <c r="E14" s="161" t="s">
        <v>496</v>
      </c>
      <c r="F14" s="161" t="s">
        <v>581</v>
      </c>
    </row>
    <row r="15" spans="1:6" x14ac:dyDescent="0.3">
      <c r="A15" t="s">
        <v>487</v>
      </c>
      <c r="B15" s="157">
        <v>100</v>
      </c>
      <c r="C15" s="157">
        <v>100</v>
      </c>
      <c r="D15" s="157">
        <v>100</v>
      </c>
      <c r="E15" s="157">
        <v>100</v>
      </c>
      <c r="F15" s="157">
        <v>100</v>
      </c>
    </row>
    <row r="16" spans="1:6" x14ac:dyDescent="0.3">
      <c r="A16" t="s">
        <v>488</v>
      </c>
      <c r="B16" s="157">
        <v>66.818181818181813</v>
      </c>
      <c r="C16" s="157">
        <v>66.818181818181813</v>
      </c>
      <c r="D16" s="220">
        <v>64</v>
      </c>
      <c r="E16" s="220">
        <v>64</v>
      </c>
      <c r="F16" s="220">
        <v>64</v>
      </c>
    </row>
    <row r="17" spans="1:6" x14ac:dyDescent="0.3">
      <c r="A17" t="s">
        <v>489</v>
      </c>
      <c r="B17" s="157">
        <v>64.230769230769226</v>
      </c>
      <c r="C17" s="157">
        <v>68.07692307692308</v>
      </c>
      <c r="D17" s="220">
        <v>57.916666666666664</v>
      </c>
      <c r="E17" s="220">
        <v>77.083333333333329</v>
      </c>
      <c r="F17" s="157">
        <v>64.166666666666671</v>
      </c>
    </row>
    <row r="18" spans="1:6" x14ac:dyDescent="0.3">
      <c r="A18" t="s">
        <v>490</v>
      </c>
      <c r="B18" s="157">
        <v>85.714285714285708</v>
      </c>
      <c r="C18" s="157">
        <v>85.714285714285708</v>
      </c>
      <c r="D18" s="220">
        <v>96</v>
      </c>
      <c r="E18" s="220">
        <v>96</v>
      </c>
      <c r="F18" s="220">
        <v>96</v>
      </c>
    </row>
    <row r="19" spans="1:6" x14ac:dyDescent="0.3">
      <c r="A19" t="s">
        <v>491</v>
      </c>
      <c r="B19" s="160">
        <v>100</v>
      </c>
      <c r="C19" s="160">
        <v>100</v>
      </c>
      <c r="D19" s="220">
        <v>85</v>
      </c>
      <c r="E19" s="220">
        <v>85</v>
      </c>
      <c r="F19" s="220">
        <v>85</v>
      </c>
    </row>
    <row r="20" spans="1:6" x14ac:dyDescent="0.3">
      <c r="A20" t="s">
        <v>486</v>
      </c>
      <c r="B20" s="157"/>
      <c r="C20" s="157"/>
      <c r="D20" s="157">
        <f>SUM(D5:D9)/37</f>
        <v>70.13513513513513</v>
      </c>
      <c r="E20" s="157">
        <f>SUM(E5:E9)/37</f>
        <v>76.351351351351354</v>
      </c>
      <c r="F20" s="157">
        <f>SUM(F5:F9)/37</f>
        <v>72.162162162162161</v>
      </c>
    </row>
    <row r="39" ht="48.75" customHeight="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AF0D0-B593-47AD-879B-654B7B15E84A}">
  <dimension ref="A1:BW15"/>
  <sheetViews>
    <sheetView topLeftCell="V1" workbookViewId="0">
      <selection activeCell="Z15" sqref="Z15"/>
    </sheetView>
  </sheetViews>
  <sheetFormatPr defaultRowHeight="14.4" x14ac:dyDescent="0.3"/>
  <cols>
    <col min="2" max="2" width="20.44140625" customWidth="1"/>
    <col min="3" max="3" width="18.88671875" customWidth="1"/>
    <col min="4" max="75" width="14.6640625" customWidth="1"/>
  </cols>
  <sheetData>
    <row r="1" spans="1:75" ht="99.6" customHeight="1" x14ac:dyDescent="0.3">
      <c r="B1" s="218" t="s">
        <v>544</v>
      </c>
      <c r="C1" s="219"/>
      <c r="D1" s="218" t="s">
        <v>545</v>
      </c>
      <c r="E1" s="219"/>
      <c r="F1" s="218" t="s">
        <v>546</v>
      </c>
      <c r="G1" s="219" t="s">
        <v>546</v>
      </c>
      <c r="H1" s="218" t="s">
        <v>547</v>
      </c>
      <c r="I1" s="219" t="s">
        <v>547</v>
      </c>
      <c r="J1" s="218" t="s">
        <v>548</v>
      </c>
      <c r="K1" s="219" t="s">
        <v>548</v>
      </c>
      <c r="L1" s="218" t="s">
        <v>549</v>
      </c>
      <c r="M1" s="219" t="s">
        <v>549</v>
      </c>
      <c r="N1" s="218" t="s">
        <v>550</v>
      </c>
      <c r="O1" s="219" t="s">
        <v>550</v>
      </c>
      <c r="P1" s="218" t="s">
        <v>551</v>
      </c>
      <c r="Q1" s="219" t="s">
        <v>551</v>
      </c>
      <c r="R1" s="218" t="s">
        <v>552</v>
      </c>
      <c r="S1" s="219" t="s">
        <v>552</v>
      </c>
      <c r="T1" s="218" t="s">
        <v>553</v>
      </c>
      <c r="U1" s="219" t="s">
        <v>553</v>
      </c>
      <c r="V1" s="218" t="s">
        <v>554</v>
      </c>
      <c r="W1" s="219"/>
      <c r="X1" s="218" t="s">
        <v>555</v>
      </c>
      <c r="Y1" s="219"/>
      <c r="Z1" s="218" t="s">
        <v>556</v>
      </c>
      <c r="AA1" s="219"/>
      <c r="AB1" s="218" t="s">
        <v>557</v>
      </c>
      <c r="AC1" s="219"/>
      <c r="AD1" s="218" t="s">
        <v>558</v>
      </c>
      <c r="AE1" s="219"/>
      <c r="AF1" s="218" t="s">
        <v>559</v>
      </c>
      <c r="AG1" s="219"/>
      <c r="AH1" s="218" t="s">
        <v>560</v>
      </c>
      <c r="AI1" s="219"/>
      <c r="AJ1" s="218" t="s">
        <v>561</v>
      </c>
      <c r="AK1" s="219"/>
      <c r="AL1" s="218" t="s">
        <v>562</v>
      </c>
      <c r="AM1" s="219"/>
      <c r="AN1" s="218" t="s">
        <v>563</v>
      </c>
      <c r="AO1" s="219"/>
      <c r="AP1" s="218" t="s">
        <v>564</v>
      </c>
      <c r="AQ1" s="219"/>
      <c r="AR1" s="218" t="s">
        <v>565</v>
      </c>
      <c r="AS1" s="219"/>
      <c r="AT1" s="218" t="s">
        <v>566</v>
      </c>
      <c r="AU1" s="219"/>
      <c r="AV1" s="218" t="s">
        <v>567</v>
      </c>
      <c r="AW1" s="219"/>
      <c r="AX1" s="218" t="s">
        <v>568</v>
      </c>
      <c r="AY1" s="219"/>
      <c r="AZ1" s="218" t="s">
        <v>569</v>
      </c>
      <c r="BA1" s="219"/>
      <c r="BB1" s="218" t="s">
        <v>570</v>
      </c>
      <c r="BC1" s="219"/>
      <c r="BD1" s="218" t="s">
        <v>571</v>
      </c>
      <c r="BE1" s="219"/>
      <c r="BF1" s="218" t="s">
        <v>572</v>
      </c>
      <c r="BG1" s="219"/>
      <c r="BH1" s="218" t="s">
        <v>573</v>
      </c>
      <c r="BI1" s="219"/>
      <c r="BJ1" s="218" t="s">
        <v>574</v>
      </c>
      <c r="BK1" s="219"/>
      <c r="BL1" s="218" t="s">
        <v>575</v>
      </c>
      <c r="BM1" s="219"/>
      <c r="BN1" s="218" t="s">
        <v>576</v>
      </c>
      <c r="BO1" s="219"/>
      <c r="BP1" s="218" t="s">
        <v>577</v>
      </c>
      <c r="BQ1" s="219"/>
      <c r="BR1" s="218" t="s">
        <v>578</v>
      </c>
      <c r="BS1" s="219"/>
      <c r="BT1" s="218" t="s">
        <v>579</v>
      </c>
      <c r="BU1" s="219"/>
      <c r="BV1" s="218" t="s">
        <v>580</v>
      </c>
      <c r="BW1" s="219"/>
    </row>
    <row r="2" spans="1:75" ht="57.6" x14ac:dyDescent="0.3">
      <c r="A2" t="s">
        <v>541</v>
      </c>
      <c r="B2" s="216" t="s">
        <v>542</v>
      </c>
      <c r="C2" s="217" t="s">
        <v>543</v>
      </c>
      <c r="D2" s="216" t="s">
        <v>542</v>
      </c>
      <c r="E2" s="217" t="s">
        <v>543</v>
      </c>
      <c r="F2" s="216" t="s">
        <v>542</v>
      </c>
      <c r="G2" s="217" t="s">
        <v>543</v>
      </c>
      <c r="H2" s="216" t="s">
        <v>542</v>
      </c>
      <c r="I2" s="217" t="s">
        <v>543</v>
      </c>
      <c r="J2" s="216" t="s">
        <v>542</v>
      </c>
      <c r="K2" s="217" t="s">
        <v>543</v>
      </c>
      <c r="L2" s="216" t="s">
        <v>542</v>
      </c>
      <c r="M2" s="217" t="s">
        <v>543</v>
      </c>
      <c r="N2" s="216" t="s">
        <v>542</v>
      </c>
      <c r="O2" s="217" t="s">
        <v>543</v>
      </c>
      <c r="P2" s="216" t="s">
        <v>542</v>
      </c>
      <c r="Q2" s="217" t="s">
        <v>543</v>
      </c>
      <c r="R2" s="216" t="s">
        <v>542</v>
      </c>
      <c r="S2" s="217" t="s">
        <v>543</v>
      </c>
      <c r="T2" s="216" t="s">
        <v>542</v>
      </c>
      <c r="U2" s="217" t="s">
        <v>543</v>
      </c>
      <c r="V2" s="216" t="s">
        <v>542</v>
      </c>
      <c r="W2" s="217" t="s">
        <v>543</v>
      </c>
      <c r="X2" s="216" t="s">
        <v>542</v>
      </c>
      <c r="Y2" s="217" t="s">
        <v>543</v>
      </c>
      <c r="Z2" s="216" t="s">
        <v>542</v>
      </c>
      <c r="AA2" s="217" t="s">
        <v>543</v>
      </c>
      <c r="AB2" s="216" t="s">
        <v>542</v>
      </c>
      <c r="AC2" s="217" t="s">
        <v>543</v>
      </c>
      <c r="AD2" s="216" t="s">
        <v>542</v>
      </c>
      <c r="AE2" s="217" t="s">
        <v>543</v>
      </c>
      <c r="AF2" s="216" t="s">
        <v>542</v>
      </c>
      <c r="AG2" s="217" t="s">
        <v>543</v>
      </c>
      <c r="AH2" s="216" t="s">
        <v>542</v>
      </c>
      <c r="AI2" s="217" t="s">
        <v>543</v>
      </c>
      <c r="AJ2" s="216" t="s">
        <v>542</v>
      </c>
      <c r="AK2" s="217" t="s">
        <v>543</v>
      </c>
      <c r="AL2" s="216" t="s">
        <v>542</v>
      </c>
      <c r="AM2" s="217" t="s">
        <v>543</v>
      </c>
      <c r="AN2" s="216" t="s">
        <v>542</v>
      </c>
      <c r="AO2" s="217" t="s">
        <v>543</v>
      </c>
      <c r="AP2" s="216" t="s">
        <v>542</v>
      </c>
      <c r="AQ2" s="217" t="s">
        <v>543</v>
      </c>
      <c r="AR2" s="216" t="s">
        <v>542</v>
      </c>
      <c r="AS2" s="217" t="s">
        <v>543</v>
      </c>
      <c r="AT2" s="216" t="s">
        <v>542</v>
      </c>
      <c r="AU2" s="217" t="s">
        <v>543</v>
      </c>
      <c r="AV2" s="216" t="s">
        <v>542</v>
      </c>
      <c r="AW2" s="217" t="s">
        <v>543</v>
      </c>
      <c r="AX2" s="216" t="s">
        <v>542</v>
      </c>
      <c r="AY2" s="217" t="s">
        <v>543</v>
      </c>
      <c r="AZ2" s="216" t="s">
        <v>542</v>
      </c>
      <c r="BA2" s="217" t="s">
        <v>543</v>
      </c>
      <c r="BB2" s="216" t="s">
        <v>542</v>
      </c>
      <c r="BC2" s="217" t="s">
        <v>543</v>
      </c>
      <c r="BD2" s="216" t="s">
        <v>542</v>
      </c>
      <c r="BE2" s="217" t="s">
        <v>543</v>
      </c>
      <c r="BF2" s="216" t="s">
        <v>542</v>
      </c>
      <c r="BG2" s="217" t="s">
        <v>543</v>
      </c>
      <c r="BH2" s="216" t="s">
        <v>542</v>
      </c>
      <c r="BI2" s="217" t="s">
        <v>543</v>
      </c>
      <c r="BJ2" s="216" t="s">
        <v>542</v>
      </c>
      <c r="BK2" s="217" t="s">
        <v>543</v>
      </c>
      <c r="BL2" s="216" t="s">
        <v>542</v>
      </c>
      <c r="BM2" s="217" t="s">
        <v>543</v>
      </c>
      <c r="BN2" s="216" t="s">
        <v>542</v>
      </c>
      <c r="BO2" s="217" t="s">
        <v>543</v>
      </c>
      <c r="BP2" s="216" t="s">
        <v>542</v>
      </c>
      <c r="BQ2" s="217" t="s">
        <v>543</v>
      </c>
      <c r="BR2" s="216" t="s">
        <v>542</v>
      </c>
      <c r="BS2" s="217" t="s">
        <v>543</v>
      </c>
      <c r="BT2" s="216" t="s">
        <v>542</v>
      </c>
      <c r="BU2" s="217" t="s">
        <v>543</v>
      </c>
      <c r="BV2" s="216" t="s">
        <v>542</v>
      </c>
      <c r="BW2" s="217" t="s">
        <v>543</v>
      </c>
    </row>
    <row r="3" spans="1:75" x14ac:dyDescent="0.3">
      <c r="A3">
        <v>1</v>
      </c>
      <c r="B3" s="185">
        <v>5</v>
      </c>
      <c r="C3" s="212">
        <v>5</v>
      </c>
      <c r="D3" s="185">
        <v>4</v>
      </c>
      <c r="E3" s="212">
        <v>3</v>
      </c>
      <c r="F3" s="185">
        <v>2</v>
      </c>
      <c r="G3" s="212">
        <v>3</v>
      </c>
      <c r="H3" s="185">
        <v>2</v>
      </c>
      <c r="I3" s="212">
        <v>3</v>
      </c>
      <c r="J3" s="185">
        <v>5</v>
      </c>
      <c r="K3" s="212">
        <v>4</v>
      </c>
      <c r="L3" s="185">
        <v>5</v>
      </c>
      <c r="M3" s="212">
        <v>3</v>
      </c>
      <c r="N3" s="185">
        <v>5</v>
      </c>
      <c r="O3" s="212">
        <v>4</v>
      </c>
      <c r="P3" s="185">
        <v>4</v>
      </c>
      <c r="Q3" s="212">
        <v>3</v>
      </c>
      <c r="R3" s="185">
        <v>4</v>
      </c>
      <c r="S3" s="212">
        <v>3</v>
      </c>
      <c r="T3" s="185">
        <v>3</v>
      </c>
      <c r="U3" s="212">
        <v>3</v>
      </c>
      <c r="V3" s="185">
        <v>4</v>
      </c>
      <c r="W3" s="212">
        <v>3</v>
      </c>
      <c r="X3" s="185">
        <v>4</v>
      </c>
      <c r="Y3" s="212">
        <v>3</v>
      </c>
      <c r="Z3" s="185">
        <v>2</v>
      </c>
      <c r="AA3" s="212">
        <v>2</v>
      </c>
      <c r="AB3" s="185">
        <v>3</v>
      </c>
      <c r="AC3" s="212">
        <v>3</v>
      </c>
      <c r="AD3" s="185"/>
      <c r="AE3" s="212">
        <v>3</v>
      </c>
      <c r="AF3" s="185">
        <v>4</v>
      </c>
      <c r="AG3" s="212">
        <v>2</v>
      </c>
      <c r="AH3" s="185">
        <v>3</v>
      </c>
      <c r="AI3" s="212">
        <v>3</v>
      </c>
      <c r="AJ3" s="185">
        <v>4</v>
      </c>
      <c r="AK3" s="212">
        <v>2</v>
      </c>
      <c r="AL3" s="185">
        <v>1</v>
      </c>
      <c r="AM3" s="212">
        <v>5</v>
      </c>
      <c r="AN3" s="185">
        <v>5</v>
      </c>
      <c r="AO3" s="212">
        <v>5</v>
      </c>
      <c r="AP3" s="185">
        <v>5</v>
      </c>
      <c r="AQ3" s="212">
        <v>4</v>
      </c>
      <c r="AR3" s="185">
        <v>4</v>
      </c>
      <c r="AS3" s="212">
        <v>2</v>
      </c>
      <c r="AT3" s="185">
        <v>5</v>
      </c>
      <c r="AU3" s="212">
        <v>3</v>
      </c>
      <c r="AV3" s="185">
        <v>5</v>
      </c>
      <c r="AW3" s="212">
        <v>3</v>
      </c>
      <c r="AX3" s="185">
        <v>4</v>
      </c>
      <c r="AY3" s="212">
        <v>3</v>
      </c>
      <c r="AZ3" s="185">
        <v>5</v>
      </c>
      <c r="BA3" s="212">
        <v>3</v>
      </c>
      <c r="BB3" s="185">
        <v>5</v>
      </c>
      <c r="BC3" s="212">
        <v>3</v>
      </c>
      <c r="BD3" s="185">
        <v>5</v>
      </c>
      <c r="BE3" s="212">
        <v>3</v>
      </c>
      <c r="BF3" s="185">
        <v>5</v>
      </c>
      <c r="BG3" s="212">
        <v>2</v>
      </c>
      <c r="BH3" s="185">
        <v>5</v>
      </c>
      <c r="BI3" s="212">
        <v>2</v>
      </c>
      <c r="BJ3" s="185">
        <v>2</v>
      </c>
      <c r="BK3" s="212">
        <v>4</v>
      </c>
      <c r="BL3" s="185">
        <v>3</v>
      </c>
      <c r="BM3" s="212">
        <v>3</v>
      </c>
      <c r="BN3" s="185">
        <v>5</v>
      </c>
      <c r="BO3" s="212">
        <v>4</v>
      </c>
      <c r="BP3" s="185">
        <v>5</v>
      </c>
      <c r="BQ3" s="212">
        <v>3</v>
      </c>
      <c r="BR3" s="185">
        <v>5</v>
      </c>
      <c r="BS3" s="212">
        <v>5</v>
      </c>
      <c r="BT3" s="185">
        <v>3</v>
      </c>
      <c r="BU3" s="212">
        <v>3</v>
      </c>
      <c r="BV3" s="185">
        <v>3</v>
      </c>
      <c r="BW3" s="212">
        <v>3</v>
      </c>
    </row>
    <row r="4" spans="1:75" x14ac:dyDescent="0.3">
      <c r="A4">
        <v>2</v>
      </c>
      <c r="B4" s="185">
        <v>5</v>
      </c>
      <c r="C4" s="212">
        <v>5</v>
      </c>
      <c r="D4" s="185">
        <v>2</v>
      </c>
      <c r="E4" s="212">
        <v>1</v>
      </c>
      <c r="F4" s="185">
        <v>5</v>
      </c>
      <c r="G4" s="212">
        <v>5</v>
      </c>
      <c r="H4" s="185">
        <v>5</v>
      </c>
      <c r="I4" s="212">
        <v>5</v>
      </c>
      <c r="J4" s="185">
        <v>5</v>
      </c>
      <c r="K4" s="212">
        <v>5</v>
      </c>
      <c r="L4" s="185">
        <v>5</v>
      </c>
      <c r="M4" s="212">
        <v>4</v>
      </c>
      <c r="N4" s="185">
        <v>4</v>
      </c>
      <c r="O4" s="212">
        <v>4</v>
      </c>
      <c r="P4" s="185">
        <v>5</v>
      </c>
      <c r="Q4" s="212">
        <v>5</v>
      </c>
      <c r="R4" s="185">
        <v>1</v>
      </c>
      <c r="S4" s="212">
        <v>1</v>
      </c>
      <c r="T4" s="185">
        <v>4</v>
      </c>
      <c r="U4" s="212">
        <v>4</v>
      </c>
      <c r="V4" s="185">
        <v>2</v>
      </c>
      <c r="W4" s="212">
        <v>4</v>
      </c>
      <c r="X4" s="185">
        <v>4</v>
      </c>
      <c r="Y4" s="212">
        <v>4</v>
      </c>
      <c r="Z4" s="185">
        <v>4</v>
      </c>
      <c r="AA4" s="212">
        <v>2</v>
      </c>
      <c r="AB4" s="185">
        <v>2</v>
      </c>
      <c r="AC4" s="212">
        <v>2</v>
      </c>
      <c r="AD4" s="185">
        <v>2</v>
      </c>
      <c r="AE4" s="212">
        <v>2</v>
      </c>
      <c r="AF4" s="185">
        <v>4</v>
      </c>
      <c r="AG4" s="212">
        <v>4</v>
      </c>
      <c r="AH4" s="185">
        <v>4</v>
      </c>
      <c r="AI4" s="212">
        <v>2</v>
      </c>
      <c r="AJ4" s="185">
        <v>2</v>
      </c>
      <c r="AK4" s="212">
        <v>2</v>
      </c>
      <c r="AL4" s="185">
        <v>2</v>
      </c>
      <c r="AM4" s="212">
        <v>1</v>
      </c>
      <c r="AN4" s="185">
        <v>5</v>
      </c>
      <c r="AO4" s="212">
        <v>5</v>
      </c>
      <c r="AP4" s="185">
        <v>4</v>
      </c>
      <c r="AQ4" s="212">
        <v>4</v>
      </c>
      <c r="AR4" s="185">
        <v>5</v>
      </c>
      <c r="AS4" s="212">
        <v>4</v>
      </c>
      <c r="AT4" s="185">
        <v>4</v>
      </c>
      <c r="AU4" s="212">
        <v>4</v>
      </c>
      <c r="AV4" s="185">
        <v>4</v>
      </c>
      <c r="AW4" s="212">
        <v>4</v>
      </c>
      <c r="AX4" s="185">
        <v>5</v>
      </c>
      <c r="AY4" s="212">
        <v>4</v>
      </c>
      <c r="AZ4" s="185">
        <v>5</v>
      </c>
      <c r="BA4" s="212">
        <v>2</v>
      </c>
      <c r="BB4" s="185">
        <v>5</v>
      </c>
      <c r="BC4" s="212">
        <v>4</v>
      </c>
      <c r="BD4" s="185">
        <v>5</v>
      </c>
      <c r="BE4" s="212">
        <v>1</v>
      </c>
      <c r="BF4" s="185">
        <v>5</v>
      </c>
      <c r="BG4" s="212">
        <v>1</v>
      </c>
      <c r="BH4" s="185">
        <v>5</v>
      </c>
      <c r="BI4" s="212">
        <v>1</v>
      </c>
      <c r="BJ4" s="185">
        <v>2</v>
      </c>
      <c r="BK4" s="212">
        <v>2</v>
      </c>
      <c r="BL4" s="185">
        <v>5</v>
      </c>
      <c r="BM4" s="212">
        <v>2</v>
      </c>
      <c r="BN4" s="185">
        <v>5</v>
      </c>
      <c r="BO4" s="212">
        <v>3</v>
      </c>
      <c r="BP4" s="185">
        <v>4</v>
      </c>
      <c r="BQ4" s="212">
        <v>3</v>
      </c>
      <c r="BR4" s="185">
        <v>5</v>
      </c>
      <c r="BS4" s="212">
        <v>5</v>
      </c>
      <c r="BT4" s="185">
        <v>5</v>
      </c>
      <c r="BU4" s="212">
        <v>5</v>
      </c>
      <c r="BV4" s="185">
        <v>5</v>
      </c>
      <c r="BW4" s="212">
        <v>5</v>
      </c>
    </row>
    <row r="5" spans="1:75" x14ac:dyDescent="0.3">
      <c r="A5">
        <v>3</v>
      </c>
      <c r="B5" s="185">
        <v>5</v>
      </c>
      <c r="C5" s="212">
        <v>5</v>
      </c>
      <c r="D5" s="185">
        <v>1</v>
      </c>
      <c r="E5" s="212">
        <v>2</v>
      </c>
      <c r="F5" s="185">
        <v>5</v>
      </c>
      <c r="G5" s="212">
        <v>5</v>
      </c>
      <c r="H5" s="185">
        <v>5</v>
      </c>
      <c r="I5" s="212">
        <v>5</v>
      </c>
      <c r="J5" s="185">
        <v>5</v>
      </c>
      <c r="K5" s="212">
        <v>5</v>
      </c>
      <c r="L5" s="185">
        <v>5</v>
      </c>
      <c r="M5" s="212">
        <v>5</v>
      </c>
      <c r="N5" s="185">
        <v>1</v>
      </c>
      <c r="O5" s="212">
        <v>3</v>
      </c>
      <c r="P5" s="185">
        <v>5</v>
      </c>
      <c r="Q5" s="212">
        <v>5</v>
      </c>
      <c r="R5" s="185">
        <v>1</v>
      </c>
      <c r="S5" s="212">
        <v>1</v>
      </c>
      <c r="T5" s="185">
        <v>1</v>
      </c>
      <c r="U5" s="212">
        <v>1</v>
      </c>
      <c r="V5" s="185">
        <v>3</v>
      </c>
      <c r="W5" s="212">
        <v>3</v>
      </c>
      <c r="X5" s="185">
        <v>5</v>
      </c>
      <c r="Y5" s="212">
        <v>5</v>
      </c>
      <c r="Z5" s="185">
        <v>2</v>
      </c>
      <c r="AA5" s="212">
        <v>2</v>
      </c>
      <c r="AB5" s="185">
        <v>1</v>
      </c>
      <c r="AC5" s="212">
        <v>4</v>
      </c>
      <c r="AD5" s="185">
        <v>2</v>
      </c>
      <c r="AE5" s="212">
        <v>4</v>
      </c>
      <c r="AF5" s="185">
        <v>4</v>
      </c>
      <c r="AG5" s="212">
        <v>4</v>
      </c>
      <c r="AH5" s="185">
        <v>3</v>
      </c>
      <c r="AI5" s="212">
        <v>3</v>
      </c>
      <c r="AJ5" s="185">
        <v>2</v>
      </c>
      <c r="AK5" s="212">
        <v>2</v>
      </c>
      <c r="AL5" s="185">
        <v>1</v>
      </c>
      <c r="AM5" s="212">
        <v>2</v>
      </c>
      <c r="AN5" s="185">
        <v>5</v>
      </c>
      <c r="AO5" s="212">
        <v>5</v>
      </c>
      <c r="AP5" s="185">
        <v>5</v>
      </c>
      <c r="AQ5" s="212">
        <v>4</v>
      </c>
      <c r="AR5" s="185">
        <v>3</v>
      </c>
      <c r="AS5" s="212">
        <v>3</v>
      </c>
      <c r="AT5" s="185">
        <v>4</v>
      </c>
      <c r="AU5" s="212">
        <v>4</v>
      </c>
      <c r="AV5" s="185">
        <v>5</v>
      </c>
      <c r="AW5" s="212">
        <v>4</v>
      </c>
      <c r="AX5" s="185">
        <v>4</v>
      </c>
      <c r="AY5" s="212">
        <v>4</v>
      </c>
      <c r="AZ5" s="185">
        <v>5</v>
      </c>
      <c r="BA5" s="212">
        <v>4</v>
      </c>
      <c r="BB5" s="185">
        <v>5</v>
      </c>
      <c r="BC5" s="212">
        <v>4</v>
      </c>
      <c r="BD5" s="185">
        <v>5</v>
      </c>
      <c r="BE5" s="212">
        <v>5</v>
      </c>
      <c r="BF5" s="185">
        <v>5</v>
      </c>
      <c r="BG5" s="212">
        <v>5</v>
      </c>
      <c r="BH5" s="185">
        <v>5</v>
      </c>
      <c r="BI5" s="212">
        <v>5</v>
      </c>
      <c r="BJ5" s="185">
        <v>1</v>
      </c>
      <c r="BK5" s="212">
        <v>3</v>
      </c>
      <c r="BL5" s="185">
        <v>4</v>
      </c>
      <c r="BM5" s="212">
        <v>4</v>
      </c>
      <c r="BN5" s="185">
        <v>2</v>
      </c>
      <c r="BO5" s="212">
        <v>3</v>
      </c>
      <c r="BP5" s="185">
        <v>4</v>
      </c>
      <c r="BQ5" s="212">
        <v>3</v>
      </c>
      <c r="BR5" s="185">
        <v>5</v>
      </c>
      <c r="BS5" s="212">
        <v>4</v>
      </c>
      <c r="BT5" s="185">
        <v>5</v>
      </c>
      <c r="BU5" s="212">
        <v>4</v>
      </c>
      <c r="BV5" s="185">
        <v>5</v>
      </c>
      <c r="BW5" s="212">
        <v>3</v>
      </c>
    </row>
    <row r="6" spans="1:75" x14ac:dyDescent="0.3">
      <c r="A6">
        <v>4</v>
      </c>
      <c r="B6" s="185">
        <v>5</v>
      </c>
      <c r="C6" s="212">
        <v>5</v>
      </c>
      <c r="D6" s="185">
        <v>4</v>
      </c>
      <c r="E6" s="212">
        <v>2</v>
      </c>
      <c r="F6" s="185">
        <v>5</v>
      </c>
      <c r="G6" s="212">
        <v>5</v>
      </c>
      <c r="H6" s="185">
        <v>5</v>
      </c>
      <c r="I6" s="212">
        <v>5</v>
      </c>
      <c r="J6" s="185">
        <v>5</v>
      </c>
      <c r="K6" s="212">
        <v>5</v>
      </c>
      <c r="L6" s="185">
        <v>4</v>
      </c>
      <c r="M6" s="212">
        <v>5</v>
      </c>
      <c r="N6" s="185">
        <v>5</v>
      </c>
      <c r="O6" s="212">
        <v>2</v>
      </c>
      <c r="P6" s="185">
        <v>5</v>
      </c>
      <c r="Q6" s="212">
        <v>5</v>
      </c>
      <c r="R6" s="185">
        <v>1</v>
      </c>
      <c r="S6" s="212">
        <v>3</v>
      </c>
      <c r="T6" s="185">
        <v>5</v>
      </c>
      <c r="U6" s="212">
        <v>5</v>
      </c>
      <c r="V6" s="185">
        <v>4</v>
      </c>
      <c r="W6" s="212">
        <v>5</v>
      </c>
      <c r="X6" s="185">
        <v>5</v>
      </c>
      <c r="Y6" s="212">
        <v>5</v>
      </c>
      <c r="Z6" s="185">
        <v>5</v>
      </c>
      <c r="AA6" s="212">
        <v>2</v>
      </c>
      <c r="AB6" s="185">
        <v>5</v>
      </c>
      <c r="AC6" s="212">
        <v>5</v>
      </c>
      <c r="AD6" s="185">
        <v>2</v>
      </c>
      <c r="AE6" s="212">
        <v>3</v>
      </c>
      <c r="AF6" s="185">
        <v>5</v>
      </c>
      <c r="AG6" s="212">
        <v>2</v>
      </c>
      <c r="AH6" s="185">
        <v>5</v>
      </c>
      <c r="AI6" s="212">
        <v>4</v>
      </c>
      <c r="AJ6" s="185">
        <v>4</v>
      </c>
      <c r="AK6" s="212">
        <v>5</v>
      </c>
      <c r="AL6" s="185">
        <v>4</v>
      </c>
      <c r="AM6" s="212">
        <v>4</v>
      </c>
      <c r="AN6" s="185">
        <v>5</v>
      </c>
      <c r="AO6" s="212">
        <v>5</v>
      </c>
      <c r="AP6" s="185">
        <v>5</v>
      </c>
      <c r="AQ6" s="212">
        <v>5</v>
      </c>
      <c r="AR6" s="185">
        <v>5</v>
      </c>
      <c r="AS6" s="212">
        <v>2</v>
      </c>
      <c r="AT6" s="185">
        <v>5</v>
      </c>
      <c r="AU6" s="212">
        <v>5</v>
      </c>
      <c r="AV6" s="185">
        <v>5</v>
      </c>
      <c r="AW6" s="212">
        <v>5</v>
      </c>
      <c r="AX6" s="185">
        <v>5</v>
      </c>
      <c r="AY6" s="212">
        <v>5</v>
      </c>
      <c r="AZ6" s="185">
        <v>4</v>
      </c>
      <c r="BA6" s="212">
        <v>5</v>
      </c>
      <c r="BB6" s="185">
        <v>5</v>
      </c>
      <c r="BC6" s="212">
        <v>4</v>
      </c>
      <c r="BD6" s="185">
        <v>5</v>
      </c>
      <c r="BE6" s="212">
        <v>5</v>
      </c>
      <c r="BF6" s="185">
        <v>5</v>
      </c>
      <c r="BG6" s="212">
        <v>2</v>
      </c>
      <c r="BH6" s="185">
        <v>5</v>
      </c>
      <c r="BI6" s="212">
        <v>2</v>
      </c>
      <c r="BJ6" s="185">
        <v>5</v>
      </c>
      <c r="BK6" s="212">
        <v>5</v>
      </c>
      <c r="BL6" s="185">
        <v>5</v>
      </c>
      <c r="BM6" s="212">
        <v>5</v>
      </c>
      <c r="BN6" s="185">
        <v>5</v>
      </c>
      <c r="BO6" s="212">
        <v>5</v>
      </c>
      <c r="BP6" s="185">
        <v>5</v>
      </c>
      <c r="BQ6" s="212">
        <v>5</v>
      </c>
      <c r="BR6" s="185">
        <v>4</v>
      </c>
      <c r="BS6" s="212">
        <v>4</v>
      </c>
      <c r="BT6" s="185">
        <v>5</v>
      </c>
      <c r="BU6" s="212">
        <v>5</v>
      </c>
      <c r="BV6" s="185">
        <v>5</v>
      </c>
      <c r="BW6" s="212">
        <v>5</v>
      </c>
    </row>
    <row r="7" spans="1:75" x14ac:dyDescent="0.3">
      <c r="A7">
        <v>5</v>
      </c>
      <c r="B7" s="185">
        <v>5</v>
      </c>
      <c r="C7" s="212">
        <v>5</v>
      </c>
      <c r="D7" s="185">
        <v>1</v>
      </c>
      <c r="E7" s="212">
        <v>1</v>
      </c>
      <c r="F7" s="185">
        <v>5</v>
      </c>
      <c r="G7" s="212">
        <v>5</v>
      </c>
      <c r="H7" s="185">
        <v>5</v>
      </c>
      <c r="I7" s="212">
        <v>5</v>
      </c>
      <c r="J7" s="185">
        <v>5</v>
      </c>
      <c r="K7" s="212">
        <v>5</v>
      </c>
      <c r="L7" s="185">
        <v>5</v>
      </c>
      <c r="M7" s="212">
        <v>5</v>
      </c>
      <c r="N7" s="185">
        <v>4</v>
      </c>
      <c r="O7" s="212">
        <v>5</v>
      </c>
      <c r="P7" s="185">
        <v>5</v>
      </c>
      <c r="Q7" s="212">
        <v>5</v>
      </c>
      <c r="R7" s="185">
        <v>5</v>
      </c>
      <c r="S7" s="212">
        <v>1</v>
      </c>
      <c r="T7" s="185">
        <v>3</v>
      </c>
      <c r="U7" s="212">
        <v>5</v>
      </c>
      <c r="V7" s="185">
        <v>5</v>
      </c>
      <c r="W7" s="212">
        <v>5</v>
      </c>
      <c r="X7" s="185">
        <v>5</v>
      </c>
      <c r="Y7" s="212">
        <v>5</v>
      </c>
      <c r="Z7" s="185">
        <v>4</v>
      </c>
      <c r="AA7" s="212">
        <v>5</v>
      </c>
      <c r="AB7" s="185">
        <v>1</v>
      </c>
      <c r="AC7" s="212">
        <v>4</v>
      </c>
      <c r="AD7" s="185">
        <v>2</v>
      </c>
      <c r="AE7" s="212">
        <v>4</v>
      </c>
      <c r="AF7" s="185">
        <v>4</v>
      </c>
      <c r="AG7" s="212">
        <v>4</v>
      </c>
      <c r="AH7" s="185">
        <v>4</v>
      </c>
      <c r="AI7" s="212">
        <v>5</v>
      </c>
      <c r="AJ7" s="185">
        <v>4</v>
      </c>
      <c r="AK7" s="212">
        <v>5</v>
      </c>
      <c r="AL7" s="185">
        <v>5</v>
      </c>
      <c r="AM7" s="212">
        <v>5</v>
      </c>
      <c r="AN7" s="185">
        <v>5</v>
      </c>
      <c r="AO7" s="212">
        <v>5</v>
      </c>
      <c r="AP7" s="185">
        <v>5</v>
      </c>
      <c r="AQ7" s="212">
        <v>5</v>
      </c>
      <c r="AR7" s="185">
        <v>5</v>
      </c>
      <c r="AS7" s="212">
        <v>5</v>
      </c>
      <c r="AT7" s="185">
        <v>5</v>
      </c>
      <c r="AU7" s="212">
        <v>5</v>
      </c>
      <c r="AV7" s="185">
        <v>5</v>
      </c>
      <c r="AW7" s="212">
        <v>5</v>
      </c>
      <c r="AX7" s="185">
        <v>5</v>
      </c>
      <c r="AY7" s="212">
        <v>2</v>
      </c>
      <c r="AZ7" s="185">
        <v>5</v>
      </c>
      <c r="BA7" s="212">
        <v>4</v>
      </c>
      <c r="BB7" s="185">
        <v>5</v>
      </c>
      <c r="BC7" s="212">
        <v>5</v>
      </c>
      <c r="BD7" s="185">
        <v>5</v>
      </c>
      <c r="BE7" s="212">
        <v>5</v>
      </c>
      <c r="BF7" s="185">
        <v>5</v>
      </c>
      <c r="BG7" s="212">
        <v>4</v>
      </c>
      <c r="BH7" s="185">
        <v>5</v>
      </c>
      <c r="BI7" s="212">
        <v>4</v>
      </c>
      <c r="BJ7" s="185">
        <v>5</v>
      </c>
      <c r="BK7" s="212">
        <v>5</v>
      </c>
      <c r="BL7" s="185">
        <v>5</v>
      </c>
      <c r="BM7" s="212">
        <v>5</v>
      </c>
      <c r="BN7" s="185">
        <v>5</v>
      </c>
      <c r="BO7" s="212">
        <v>5</v>
      </c>
      <c r="BP7" s="185">
        <v>5</v>
      </c>
      <c r="BQ7" s="212">
        <v>5</v>
      </c>
      <c r="BR7" s="185">
        <v>5</v>
      </c>
      <c r="BS7" s="212">
        <v>5</v>
      </c>
      <c r="BT7" s="185">
        <v>5</v>
      </c>
      <c r="BU7" s="212">
        <v>5</v>
      </c>
      <c r="BV7" s="185">
        <v>5</v>
      </c>
      <c r="BW7" s="212">
        <v>5</v>
      </c>
    </row>
    <row r="8" spans="1:75" x14ac:dyDescent="0.3">
      <c r="A8">
        <v>6</v>
      </c>
      <c r="B8" s="185">
        <v>5</v>
      </c>
      <c r="C8" s="212">
        <v>5</v>
      </c>
      <c r="D8" s="185">
        <v>1</v>
      </c>
      <c r="E8" s="212">
        <v>1</v>
      </c>
      <c r="F8" s="185">
        <v>4</v>
      </c>
      <c r="G8" s="212">
        <v>5</v>
      </c>
      <c r="H8" s="185">
        <v>5</v>
      </c>
      <c r="I8" s="212">
        <v>5</v>
      </c>
      <c r="J8" s="185">
        <v>5</v>
      </c>
      <c r="K8" s="212">
        <v>5</v>
      </c>
      <c r="L8" s="185">
        <v>5</v>
      </c>
      <c r="M8" s="212">
        <v>5</v>
      </c>
      <c r="N8" s="185">
        <v>5</v>
      </c>
      <c r="O8" s="212">
        <v>5</v>
      </c>
      <c r="P8" s="185">
        <v>4</v>
      </c>
      <c r="Q8" s="212">
        <v>5</v>
      </c>
      <c r="R8" s="185">
        <v>4</v>
      </c>
      <c r="S8" s="212">
        <v>2</v>
      </c>
      <c r="T8" s="185">
        <v>1</v>
      </c>
      <c r="U8" s="212">
        <v>3</v>
      </c>
      <c r="V8" s="185">
        <v>1</v>
      </c>
      <c r="W8" s="212">
        <v>1</v>
      </c>
      <c r="X8" s="185">
        <v>5</v>
      </c>
      <c r="Y8" s="212">
        <v>5</v>
      </c>
      <c r="Z8" s="185">
        <v>1</v>
      </c>
      <c r="AA8" s="212">
        <v>1</v>
      </c>
      <c r="AB8" s="185">
        <v>1</v>
      </c>
      <c r="AC8" s="212">
        <v>2</v>
      </c>
      <c r="AD8" s="185">
        <v>2</v>
      </c>
      <c r="AE8" s="212">
        <v>2</v>
      </c>
      <c r="AF8" s="185">
        <v>5</v>
      </c>
      <c r="AG8" s="212">
        <v>5</v>
      </c>
      <c r="AH8" s="185">
        <v>4</v>
      </c>
      <c r="AI8" s="212">
        <v>2</v>
      </c>
      <c r="AJ8" s="185">
        <v>5</v>
      </c>
      <c r="AK8" s="212">
        <v>5</v>
      </c>
      <c r="AL8" s="185">
        <v>5</v>
      </c>
      <c r="AM8" s="212">
        <v>5</v>
      </c>
      <c r="AN8" s="185">
        <v>5</v>
      </c>
      <c r="AO8" s="212">
        <v>5</v>
      </c>
      <c r="AP8" s="185">
        <v>5</v>
      </c>
      <c r="AQ8" s="212">
        <v>5</v>
      </c>
      <c r="AR8" s="185">
        <v>1</v>
      </c>
      <c r="AS8" s="212">
        <v>4</v>
      </c>
      <c r="AT8" s="185">
        <v>5</v>
      </c>
      <c r="AU8" s="212">
        <v>5</v>
      </c>
      <c r="AV8" s="185">
        <v>2</v>
      </c>
      <c r="AW8" s="212">
        <v>2</v>
      </c>
      <c r="AX8" s="185">
        <v>5</v>
      </c>
      <c r="AY8" s="212">
        <v>4</v>
      </c>
      <c r="AZ8" s="185">
        <v>5</v>
      </c>
      <c r="BA8" s="212">
        <v>5</v>
      </c>
      <c r="BB8" s="185">
        <v>5</v>
      </c>
      <c r="BC8" s="212">
        <v>5</v>
      </c>
      <c r="BD8" s="185">
        <v>5</v>
      </c>
      <c r="BE8" s="212">
        <v>5</v>
      </c>
      <c r="BF8" s="185">
        <v>5</v>
      </c>
      <c r="BG8" s="212">
        <v>2</v>
      </c>
      <c r="BH8" s="185">
        <v>5</v>
      </c>
      <c r="BI8" s="212">
        <v>2</v>
      </c>
      <c r="BJ8" s="185">
        <v>5</v>
      </c>
      <c r="BK8" s="212">
        <v>5</v>
      </c>
      <c r="BL8" s="185">
        <v>5</v>
      </c>
      <c r="BM8" s="212">
        <v>5</v>
      </c>
      <c r="BN8" s="185">
        <v>5</v>
      </c>
      <c r="BO8" s="212">
        <v>5</v>
      </c>
      <c r="BP8" s="185">
        <v>5</v>
      </c>
      <c r="BQ8" s="212">
        <v>5</v>
      </c>
      <c r="BR8" s="185">
        <v>5</v>
      </c>
      <c r="BS8" s="212">
        <v>5</v>
      </c>
      <c r="BT8" s="185">
        <v>5</v>
      </c>
      <c r="BU8" s="212">
        <v>5</v>
      </c>
      <c r="BV8" s="185">
        <v>5</v>
      </c>
      <c r="BW8" s="212">
        <v>5</v>
      </c>
    </row>
    <row r="9" spans="1:75" x14ac:dyDescent="0.3">
      <c r="A9">
        <v>7</v>
      </c>
      <c r="B9" s="185">
        <v>5</v>
      </c>
      <c r="C9" s="212">
        <v>5</v>
      </c>
      <c r="D9" s="185">
        <v>1</v>
      </c>
      <c r="E9" s="212">
        <v>1</v>
      </c>
      <c r="F9" s="185">
        <v>5</v>
      </c>
      <c r="G9" s="212">
        <v>5</v>
      </c>
      <c r="H9" s="185">
        <v>5</v>
      </c>
      <c r="I9" s="212">
        <v>5</v>
      </c>
      <c r="J9" s="185">
        <v>4</v>
      </c>
      <c r="K9" s="212">
        <v>5</v>
      </c>
      <c r="L9" s="185">
        <v>5</v>
      </c>
      <c r="M9" s="212">
        <v>5</v>
      </c>
      <c r="N9" s="185">
        <v>5</v>
      </c>
      <c r="O9" s="212">
        <v>5</v>
      </c>
      <c r="P9" s="185">
        <v>5</v>
      </c>
      <c r="Q9" s="212">
        <v>5</v>
      </c>
      <c r="R9" s="185">
        <v>5</v>
      </c>
      <c r="S9" s="212">
        <v>5</v>
      </c>
      <c r="T9" s="185">
        <v>3</v>
      </c>
      <c r="U9" s="212">
        <v>3</v>
      </c>
      <c r="V9" s="185">
        <v>4</v>
      </c>
      <c r="W9" s="212">
        <v>5</v>
      </c>
      <c r="X9" s="185">
        <v>5</v>
      </c>
      <c r="Y9" s="212">
        <v>5</v>
      </c>
      <c r="Z9" s="185">
        <v>4</v>
      </c>
      <c r="AA9" s="212">
        <v>4</v>
      </c>
      <c r="AB9" s="185">
        <v>2</v>
      </c>
      <c r="AC9" s="212">
        <v>4</v>
      </c>
      <c r="AD9" s="185">
        <v>2</v>
      </c>
      <c r="AE9" s="212">
        <v>4</v>
      </c>
      <c r="AF9" s="185">
        <v>5</v>
      </c>
      <c r="AG9" s="212">
        <v>5</v>
      </c>
      <c r="AH9" s="185">
        <v>5</v>
      </c>
      <c r="AI9" s="212">
        <v>5</v>
      </c>
      <c r="AJ9" s="185">
        <v>4</v>
      </c>
      <c r="AK9" s="212">
        <v>5</v>
      </c>
      <c r="AL9" s="185">
        <v>5</v>
      </c>
      <c r="AM9" s="212">
        <v>5</v>
      </c>
      <c r="AN9" s="185">
        <v>5</v>
      </c>
      <c r="AO9" s="212">
        <v>4</v>
      </c>
      <c r="AP9" s="185">
        <v>4</v>
      </c>
      <c r="AQ9" s="212">
        <v>5</v>
      </c>
      <c r="AR9" s="185">
        <v>4</v>
      </c>
      <c r="AS9" s="212">
        <v>2</v>
      </c>
      <c r="AT9" s="185">
        <v>5</v>
      </c>
      <c r="AU9" s="212">
        <v>5</v>
      </c>
      <c r="AV9" s="185">
        <v>5</v>
      </c>
      <c r="AW9" s="212">
        <v>5</v>
      </c>
      <c r="AX9" s="185">
        <v>5</v>
      </c>
      <c r="AY9" s="212">
        <v>5</v>
      </c>
      <c r="AZ9" s="185">
        <v>5</v>
      </c>
      <c r="BA9" s="212">
        <v>4</v>
      </c>
      <c r="BB9" s="185">
        <v>5</v>
      </c>
      <c r="BC9" s="212">
        <v>5</v>
      </c>
      <c r="BD9" s="185">
        <v>5</v>
      </c>
      <c r="BE9" s="212">
        <v>5</v>
      </c>
      <c r="BF9" s="185">
        <v>5</v>
      </c>
      <c r="BG9" s="212">
        <v>4</v>
      </c>
      <c r="BH9" s="185">
        <v>5</v>
      </c>
      <c r="BI9" s="212">
        <v>4</v>
      </c>
      <c r="BJ9" s="185">
        <v>5</v>
      </c>
      <c r="BK9" s="212">
        <v>5</v>
      </c>
      <c r="BL9" s="185">
        <v>5</v>
      </c>
      <c r="BM9" s="212">
        <v>5</v>
      </c>
      <c r="BN9" s="185">
        <v>5</v>
      </c>
      <c r="BO9" s="212">
        <v>5</v>
      </c>
      <c r="BP9" s="185">
        <v>5</v>
      </c>
      <c r="BQ9" s="212">
        <v>5</v>
      </c>
      <c r="BR9" s="185">
        <v>5</v>
      </c>
      <c r="BS9" s="212">
        <v>5</v>
      </c>
      <c r="BT9" s="185">
        <v>5</v>
      </c>
      <c r="BU9" s="212">
        <v>5</v>
      </c>
      <c r="BV9" s="185">
        <v>5</v>
      </c>
      <c r="BW9" s="212">
        <v>5</v>
      </c>
    </row>
    <row r="10" spans="1:75" x14ac:dyDescent="0.3">
      <c r="A10">
        <v>8</v>
      </c>
      <c r="B10" s="185">
        <v>5</v>
      </c>
      <c r="C10" s="212">
        <v>5</v>
      </c>
      <c r="D10" s="185">
        <v>1</v>
      </c>
      <c r="E10" s="212">
        <v>1</v>
      </c>
      <c r="F10" s="185">
        <v>5</v>
      </c>
      <c r="G10" s="212">
        <v>5</v>
      </c>
      <c r="H10" s="185">
        <v>5</v>
      </c>
      <c r="I10" s="212">
        <v>5</v>
      </c>
      <c r="J10" s="185">
        <v>4</v>
      </c>
      <c r="K10" s="212">
        <v>5</v>
      </c>
      <c r="L10" s="185">
        <v>5</v>
      </c>
      <c r="M10" s="212">
        <v>5</v>
      </c>
      <c r="N10" s="185">
        <v>5</v>
      </c>
      <c r="O10" s="212">
        <v>5</v>
      </c>
      <c r="P10" s="185">
        <v>5</v>
      </c>
      <c r="Q10" s="212">
        <v>5</v>
      </c>
      <c r="R10" s="185">
        <v>1</v>
      </c>
      <c r="S10" s="212">
        <v>1</v>
      </c>
      <c r="T10" s="185">
        <v>5</v>
      </c>
      <c r="U10" s="212">
        <v>5</v>
      </c>
      <c r="V10" s="185">
        <v>5</v>
      </c>
      <c r="W10" s="212">
        <v>5</v>
      </c>
      <c r="X10" s="185">
        <v>5</v>
      </c>
      <c r="Y10" s="212">
        <v>5</v>
      </c>
      <c r="Z10" s="185">
        <v>5</v>
      </c>
      <c r="AA10" s="212">
        <v>4</v>
      </c>
      <c r="AB10" s="185">
        <v>2</v>
      </c>
      <c r="AC10" s="212">
        <v>2</v>
      </c>
      <c r="AD10" s="185">
        <v>1</v>
      </c>
      <c r="AE10" s="212">
        <v>2</v>
      </c>
      <c r="AF10" s="185">
        <v>2</v>
      </c>
      <c r="AG10" s="212">
        <v>4</v>
      </c>
      <c r="AH10" s="185">
        <v>1</v>
      </c>
      <c r="AI10" s="212">
        <v>2</v>
      </c>
      <c r="AJ10" s="185">
        <v>5</v>
      </c>
      <c r="AK10" s="212">
        <v>5</v>
      </c>
      <c r="AL10" s="185">
        <v>1</v>
      </c>
      <c r="AM10" s="212">
        <v>3</v>
      </c>
      <c r="AN10" s="185">
        <v>5</v>
      </c>
      <c r="AO10" s="212">
        <v>5</v>
      </c>
      <c r="AP10" s="185">
        <v>5</v>
      </c>
      <c r="AQ10" s="212">
        <v>5</v>
      </c>
      <c r="AR10" s="185">
        <v>5</v>
      </c>
      <c r="AS10" s="212">
        <v>2</v>
      </c>
      <c r="AT10" s="185">
        <v>5</v>
      </c>
      <c r="AU10" s="212">
        <v>5</v>
      </c>
      <c r="AV10" s="185">
        <v>5</v>
      </c>
      <c r="AW10" s="212">
        <v>5</v>
      </c>
      <c r="AX10" s="185">
        <v>5</v>
      </c>
      <c r="AY10" s="212">
        <v>4</v>
      </c>
      <c r="AZ10" s="185">
        <v>5</v>
      </c>
      <c r="BA10" s="212">
        <v>4</v>
      </c>
      <c r="BB10" s="185">
        <v>5</v>
      </c>
      <c r="BC10" s="212">
        <v>4</v>
      </c>
      <c r="BD10" s="185">
        <v>5</v>
      </c>
      <c r="BE10" s="212">
        <v>5</v>
      </c>
      <c r="BF10" s="185">
        <v>5</v>
      </c>
      <c r="BG10" s="212">
        <v>4</v>
      </c>
      <c r="BH10" s="185">
        <v>5</v>
      </c>
      <c r="BI10" s="212">
        <v>4</v>
      </c>
      <c r="BJ10" s="185">
        <v>1</v>
      </c>
      <c r="BK10" s="212">
        <v>3</v>
      </c>
      <c r="BL10" s="185">
        <v>5</v>
      </c>
      <c r="BM10" s="212">
        <v>5</v>
      </c>
      <c r="BN10" s="185">
        <v>5</v>
      </c>
      <c r="BO10" s="212">
        <v>4</v>
      </c>
      <c r="BP10" s="185">
        <v>5</v>
      </c>
      <c r="BQ10" s="212">
        <v>5</v>
      </c>
      <c r="BR10" s="185">
        <v>4</v>
      </c>
      <c r="BS10" s="212">
        <v>5</v>
      </c>
      <c r="BT10" s="185">
        <v>5</v>
      </c>
      <c r="BU10" s="212">
        <v>5</v>
      </c>
      <c r="BV10" s="185">
        <v>5</v>
      </c>
      <c r="BW10" s="212">
        <v>5</v>
      </c>
    </row>
    <row r="11" spans="1:75" x14ac:dyDescent="0.3">
      <c r="A11">
        <v>9</v>
      </c>
      <c r="B11" s="185">
        <v>5</v>
      </c>
      <c r="C11" s="212">
        <v>5</v>
      </c>
      <c r="D11" s="185">
        <v>1</v>
      </c>
      <c r="E11" s="212">
        <v>1</v>
      </c>
      <c r="F11" s="185">
        <v>5</v>
      </c>
      <c r="G11" s="212">
        <v>5</v>
      </c>
      <c r="H11" s="185">
        <v>5</v>
      </c>
      <c r="I11" s="212">
        <v>5</v>
      </c>
      <c r="J11" s="185">
        <v>5</v>
      </c>
      <c r="K11" s="212">
        <v>5</v>
      </c>
      <c r="L11" s="185">
        <v>5</v>
      </c>
      <c r="M11" s="212">
        <v>5</v>
      </c>
      <c r="N11" s="185">
        <v>5</v>
      </c>
      <c r="O11" s="212">
        <v>5</v>
      </c>
      <c r="P11" s="185">
        <v>5</v>
      </c>
      <c r="Q11" s="212">
        <v>5</v>
      </c>
      <c r="R11" s="185">
        <v>5</v>
      </c>
      <c r="S11" s="212">
        <v>5</v>
      </c>
      <c r="T11" s="185">
        <v>1</v>
      </c>
      <c r="U11" s="212">
        <v>1</v>
      </c>
      <c r="V11" s="185">
        <v>2</v>
      </c>
      <c r="W11" s="212">
        <v>1</v>
      </c>
      <c r="X11" s="185">
        <v>5</v>
      </c>
      <c r="Y11" s="212">
        <v>5</v>
      </c>
      <c r="Z11" s="185">
        <v>1</v>
      </c>
      <c r="AA11" s="212">
        <v>1</v>
      </c>
      <c r="AB11" s="185">
        <v>3</v>
      </c>
      <c r="AC11" s="212">
        <v>1</v>
      </c>
      <c r="AD11" s="185"/>
      <c r="AE11" s="212">
        <v>1</v>
      </c>
      <c r="AF11" s="185">
        <v>2</v>
      </c>
      <c r="AG11" s="212">
        <v>1</v>
      </c>
      <c r="AH11" s="185">
        <v>1</v>
      </c>
      <c r="AI11" s="212">
        <v>1</v>
      </c>
      <c r="AJ11" s="185">
        <v>1</v>
      </c>
      <c r="AK11" s="212">
        <v>1</v>
      </c>
      <c r="AL11" s="185">
        <v>2</v>
      </c>
      <c r="AM11" s="212">
        <v>1</v>
      </c>
      <c r="AN11" s="185">
        <v>5</v>
      </c>
      <c r="AO11" s="212">
        <v>5</v>
      </c>
      <c r="AP11" s="185">
        <v>5</v>
      </c>
      <c r="AQ11" s="212">
        <v>5</v>
      </c>
      <c r="AR11" s="185">
        <v>3</v>
      </c>
      <c r="AS11" s="212">
        <v>4</v>
      </c>
      <c r="AT11" s="185">
        <v>1</v>
      </c>
      <c r="AU11" s="212">
        <v>5</v>
      </c>
      <c r="AV11" s="185">
        <v>1</v>
      </c>
      <c r="AW11" s="212">
        <v>1</v>
      </c>
      <c r="AX11" s="185">
        <v>5</v>
      </c>
      <c r="AY11" s="212">
        <v>5</v>
      </c>
      <c r="AZ11" s="185">
        <v>5</v>
      </c>
      <c r="BA11" s="212">
        <v>5</v>
      </c>
      <c r="BB11" s="185">
        <v>5</v>
      </c>
      <c r="BC11" s="212">
        <v>5</v>
      </c>
      <c r="BD11" s="185">
        <v>5</v>
      </c>
      <c r="BE11" s="212">
        <v>5</v>
      </c>
      <c r="BF11" s="185">
        <v>5</v>
      </c>
      <c r="BG11" s="212">
        <v>5</v>
      </c>
      <c r="BH11" s="185">
        <v>5</v>
      </c>
      <c r="BI11" s="212">
        <v>5</v>
      </c>
      <c r="BJ11" s="185">
        <v>5</v>
      </c>
      <c r="BK11" s="212">
        <v>5</v>
      </c>
      <c r="BL11" s="185">
        <v>5</v>
      </c>
      <c r="BM11" s="212">
        <v>5</v>
      </c>
      <c r="BN11" s="185">
        <v>5</v>
      </c>
      <c r="BO11" s="212">
        <v>5</v>
      </c>
      <c r="BP11" s="185">
        <v>5</v>
      </c>
      <c r="BQ11" s="212">
        <v>5</v>
      </c>
      <c r="BR11" s="185">
        <v>5</v>
      </c>
      <c r="BS11" s="212">
        <v>5</v>
      </c>
      <c r="BT11" s="185">
        <v>5</v>
      </c>
      <c r="BU11" s="212">
        <v>5</v>
      </c>
      <c r="BV11" s="185">
        <v>5</v>
      </c>
      <c r="BW11" s="212">
        <v>5</v>
      </c>
    </row>
    <row r="12" spans="1:75" x14ac:dyDescent="0.3">
      <c r="A12">
        <v>10</v>
      </c>
      <c r="B12" s="185">
        <v>4</v>
      </c>
      <c r="C12" s="212">
        <v>5</v>
      </c>
      <c r="D12" s="185">
        <v>4</v>
      </c>
      <c r="E12" s="212">
        <v>2</v>
      </c>
      <c r="F12" s="185">
        <v>5</v>
      </c>
      <c r="G12" s="212">
        <v>2</v>
      </c>
      <c r="H12" s="185">
        <v>4</v>
      </c>
      <c r="I12" s="212">
        <v>2</v>
      </c>
      <c r="J12" s="185">
        <v>4</v>
      </c>
      <c r="K12" s="212">
        <v>4</v>
      </c>
      <c r="L12" s="185">
        <v>4</v>
      </c>
      <c r="M12" s="212">
        <v>4</v>
      </c>
      <c r="N12" s="185">
        <v>2</v>
      </c>
      <c r="O12" s="212">
        <v>4</v>
      </c>
      <c r="P12" s="185">
        <v>5</v>
      </c>
      <c r="Q12" s="212">
        <v>4</v>
      </c>
      <c r="R12" s="185">
        <v>4</v>
      </c>
      <c r="S12" s="212">
        <v>2</v>
      </c>
      <c r="T12" s="185">
        <v>5</v>
      </c>
      <c r="U12" s="212">
        <v>4</v>
      </c>
      <c r="V12" s="185">
        <v>4</v>
      </c>
      <c r="W12" s="212">
        <v>4</v>
      </c>
      <c r="X12" s="185">
        <v>4</v>
      </c>
      <c r="Y12" s="212">
        <v>4</v>
      </c>
      <c r="Z12" s="185">
        <v>3</v>
      </c>
      <c r="AA12" s="212">
        <v>2</v>
      </c>
      <c r="AB12" s="185">
        <v>3</v>
      </c>
      <c r="AC12" s="212">
        <v>2</v>
      </c>
      <c r="AD12" s="185">
        <v>1</v>
      </c>
      <c r="AE12" s="212">
        <v>1</v>
      </c>
      <c r="AF12" s="185">
        <v>1</v>
      </c>
      <c r="AG12" s="212">
        <v>1</v>
      </c>
      <c r="AH12" s="185">
        <v>2</v>
      </c>
      <c r="AI12" s="212">
        <v>2</v>
      </c>
      <c r="AJ12" s="185">
        <v>5</v>
      </c>
      <c r="AK12" s="212">
        <v>1</v>
      </c>
      <c r="AL12" s="185">
        <v>1</v>
      </c>
      <c r="AM12" s="212">
        <v>2</v>
      </c>
      <c r="AN12" s="185">
        <v>5</v>
      </c>
      <c r="AO12" s="212">
        <v>5</v>
      </c>
      <c r="AP12" s="185">
        <v>4</v>
      </c>
      <c r="AQ12" s="212">
        <v>2</v>
      </c>
      <c r="AR12" s="185">
        <v>4</v>
      </c>
      <c r="AS12" s="212">
        <v>4</v>
      </c>
      <c r="AT12" s="185">
        <v>4</v>
      </c>
      <c r="AU12" s="212">
        <v>4</v>
      </c>
      <c r="AV12" s="185">
        <v>5</v>
      </c>
      <c r="AW12" s="212">
        <v>4</v>
      </c>
      <c r="AX12" s="185">
        <v>4</v>
      </c>
      <c r="AY12" s="212">
        <v>2</v>
      </c>
      <c r="AZ12" s="185">
        <v>4</v>
      </c>
      <c r="BA12" s="212">
        <v>2</v>
      </c>
      <c r="BB12" s="185">
        <v>4</v>
      </c>
      <c r="BC12" s="212">
        <v>2</v>
      </c>
      <c r="BD12" s="185">
        <v>5</v>
      </c>
      <c r="BE12" s="212">
        <v>4</v>
      </c>
      <c r="BF12" s="185">
        <v>5</v>
      </c>
      <c r="BG12" s="212">
        <v>2</v>
      </c>
      <c r="BH12" s="185">
        <v>4</v>
      </c>
      <c r="BI12" s="212">
        <v>4</v>
      </c>
      <c r="BJ12" s="185">
        <v>1</v>
      </c>
      <c r="BK12" s="212">
        <v>2</v>
      </c>
      <c r="BL12" s="185">
        <v>5</v>
      </c>
      <c r="BM12" s="212">
        <v>2</v>
      </c>
      <c r="BN12" s="185">
        <v>5</v>
      </c>
      <c r="BO12" s="212">
        <v>2</v>
      </c>
      <c r="BP12" s="185">
        <v>5</v>
      </c>
      <c r="BQ12" s="212">
        <v>3</v>
      </c>
      <c r="BR12" s="185">
        <v>1</v>
      </c>
      <c r="BS12" s="212">
        <v>2</v>
      </c>
      <c r="BT12" s="185">
        <v>5</v>
      </c>
      <c r="BU12" s="212">
        <v>2</v>
      </c>
      <c r="BV12" s="185">
        <v>4</v>
      </c>
      <c r="BW12" s="212">
        <v>2</v>
      </c>
    </row>
    <row r="13" spans="1:75" x14ac:dyDescent="0.3">
      <c r="A13">
        <v>11</v>
      </c>
      <c r="B13" s="185">
        <v>5</v>
      </c>
      <c r="C13" s="212">
        <v>5</v>
      </c>
      <c r="D13" s="185">
        <v>5</v>
      </c>
      <c r="E13" s="212">
        <v>5</v>
      </c>
      <c r="F13" s="185">
        <v>2</v>
      </c>
      <c r="G13" s="212">
        <v>5</v>
      </c>
      <c r="H13" s="185">
        <v>5</v>
      </c>
      <c r="I13" s="212">
        <v>5</v>
      </c>
      <c r="J13" s="185">
        <v>5</v>
      </c>
      <c r="K13" s="212">
        <v>5</v>
      </c>
      <c r="L13" s="185">
        <v>5</v>
      </c>
      <c r="M13" s="212">
        <v>5</v>
      </c>
      <c r="N13" s="185">
        <v>2</v>
      </c>
      <c r="O13" s="212">
        <v>5</v>
      </c>
      <c r="P13" s="185">
        <v>5</v>
      </c>
      <c r="Q13" s="212">
        <v>5</v>
      </c>
      <c r="R13" s="185">
        <v>1</v>
      </c>
      <c r="S13" s="212">
        <v>5</v>
      </c>
      <c r="T13" s="185">
        <v>5</v>
      </c>
      <c r="U13" s="212">
        <v>5</v>
      </c>
      <c r="V13" s="185">
        <v>4</v>
      </c>
      <c r="W13" s="212">
        <v>5</v>
      </c>
      <c r="X13" s="185">
        <v>5</v>
      </c>
      <c r="Y13" s="212">
        <v>5</v>
      </c>
      <c r="Z13" s="185">
        <v>4</v>
      </c>
      <c r="AA13" s="212">
        <v>5</v>
      </c>
      <c r="AB13" s="185">
        <v>4</v>
      </c>
      <c r="AC13" s="212">
        <v>5</v>
      </c>
      <c r="AD13" s="185">
        <v>2</v>
      </c>
      <c r="AE13" s="212">
        <v>2</v>
      </c>
      <c r="AF13" s="185">
        <v>4</v>
      </c>
      <c r="AG13" s="212">
        <v>4</v>
      </c>
      <c r="AH13" s="185">
        <v>5</v>
      </c>
      <c r="AI13" s="212">
        <v>5</v>
      </c>
      <c r="AJ13" s="185">
        <v>2</v>
      </c>
      <c r="AK13" s="212">
        <v>5</v>
      </c>
      <c r="AL13" s="185">
        <v>1</v>
      </c>
      <c r="AM13" s="212">
        <v>3</v>
      </c>
      <c r="AN13" s="185">
        <v>5</v>
      </c>
      <c r="AO13" s="212">
        <v>5</v>
      </c>
      <c r="AP13" s="185">
        <v>5</v>
      </c>
      <c r="AQ13" s="212">
        <v>5</v>
      </c>
      <c r="AR13" s="185">
        <v>5</v>
      </c>
      <c r="AS13" s="212">
        <v>5</v>
      </c>
      <c r="AT13" s="185">
        <v>5</v>
      </c>
      <c r="AU13" s="212">
        <v>5</v>
      </c>
      <c r="AV13" s="185">
        <v>5</v>
      </c>
      <c r="AW13" s="212">
        <v>5</v>
      </c>
      <c r="AX13" s="185">
        <v>5</v>
      </c>
      <c r="AY13" s="212">
        <v>5</v>
      </c>
      <c r="AZ13" s="185">
        <v>5</v>
      </c>
      <c r="BA13" s="212">
        <v>5</v>
      </c>
      <c r="BB13" s="185">
        <v>5</v>
      </c>
      <c r="BC13" s="212">
        <v>5</v>
      </c>
      <c r="BD13" s="185">
        <v>5</v>
      </c>
      <c r="BE13" s="212">
        <v>5</v>
      </c>
      <c r="BF13" s="185">
        <v>5</v>
      </c>
      <c r="BG13" s="212">
        <v>5</v>
      </c>
      <c r="BH13" s="185">
        <v>5</v>
      </c>
      <c r="BI13" s="212">
        <v>5</v>
      </c>
      <c r="BJ13" s="185">
        <v>5</v>
      </c>
      <c r="BK13" s="212">
        <v>5</v>
      </c>
      <c r="BL13" s="185">
        <v>5</v>
      </c>
      <c r="BM13" s="212">
        <v>5</v>
      </c>
      <c r="BN13" s="185">
        <v>4</v>
      </c>
      <c r="BO13" s="212">
        <v>5</v>
      </c>
      <c r="BP13" s="185">
        <v>5</v>
      </c>
      <c r="BQ13" s="212">
        <v>5</v>
      </c>
      <c r="BR13" s="185">
        <v>5</v>
      </c>
      <c r="BS13" s="212">
        <v>5</v>
      </c>
      <c r="BT13" s="185">
        <v>5</v>
      </c>
      <c r="BU13" s="212">
        <v>5</v>
      </c>
      <c r="BV13" s="185">
        <v>5</v>
      </c>
      <c r="BW13" s="212">
        <v>5</v>
      </c>
    </row>
    <row r="14" spans="1:75" x14ac:dyDescent="0.3">
      <c r="A14">
        <v>12</v>
      </c>
      <c r="B14" s="185">
        <v>5</v>
      </c>
      <c r="C14" s="212">
        <v>5</v>
      </c>
      <c r="D14" s="185">
        <v>4</v>
      </c>
      <c r="E14" s="212">
        <v>2</v>
      </c>
      <c r="F14" s="185">
        <v>4</v>
      </c>
      <c r="G14" s="212">
        <v>5</v>
      </c>
      <c r="H14" s="185">
        <v>5</v>
      </c>
      <c r="I14" s="212">
        <v>5</v>
      </c>
      <c r="J14" s="185">
        <v>5</v>
      </c>
      <c r="K14" s="212">
        <v>5</v>
      </c>
      <c r="L14" s="185">
        <v>5</v>
      </c>
      <c r="M14" s="212">
        <v>4</v>
      </c>
      <c r="N14" s="185">
        <v>5</v>
      </c>
      <c r="O14" s="212">
        <v>5</v>
      </c>
      <c r="P14" s="185">
        <v>5</v>
      </c>
      <c r="Q14" s="212">
        <v>5</v>
      </c>
      <c r="R14" s="185">
        <v>4</v>
      </c>
      <c r="S14" s="212">
        <v>3</v>
      </c>
      <c r="T14" s="185">
        <v>3</v>
      </c>
      <c r="U14" s="212">
        <v>3</v>
      </c>
      <c r="V14" s="185">
        <v>5</v>
      </c>
      <c r="W14" s="212">
        <v>3</v>
      </c>
      <c r="X14" s="185">
        <v>5</v>
      </c>
      <c r="Y14" s="212">
        <v>5</v>
      </c>
      <c r="Z14" s="185">
        <v>4</v>
      </c>
      <c r="AA14" s="212">
        <v>5</v>
      </c>
      <c r="AB14" s="185">
        <v>1</v>
      </c>
      <c r="AC14" s="212">
        <v>3</v>
      </c>
      <c r="AD14" s="185">
        <v>1</v>
      </c>
      <c r="AE14" s="212">
        <v>3</v>
      </c>
      <c r="AF14" s="185">
        <v>5</v>
      </c>
      <c r="AG14" s="212">
        <v>4</v>
      </c>
      <c r="AH14" s="185">
        <v>2</v>
      </c>
      <c r="AI14" s="212">
        <v>3</v>
      </c>
      <c r="AJ14" s="185">
        <v>4</v>
      </c>
      <c r="AK14" s="212">
        <v>5</v>
      </c>
      <c r="AL14" s="185">
        <v>1</v>
      </c>
      <c r="AM14" s="212">
        <v>3</v>
      </c>
      <c r="AN14" s="185">
        <v>5</v>
      </c>
      <c r="AO14" s="212">
        <v>5</v>
      </c>
      <c r="AP14" s="185">
        <v>4</v>
      </c>
      <c r="AQ14" s="212">
        <v>4</v>
      </c>
      <c r="AR14" s="185">
        <v>4</v>
      </c>
      <c r="AS14" s="212">
        <v>5</v>
      </c>
      <c r="AT14" s="185">
        <v>5</v>
      </c>
      <c r="AU14" s="212">
        <v>5</v>
      </c>
      <c r="AV14" s="185">
        <v>5</v>
      </c>
      <c r="AW14" s="212">
        <v>4</v>
      </c>
      <c r="AX14" s="185">
        <v>5</v>
      </c>
      <c r="AY14" s="212">
        <v>5</v>
      </c>
      <c r="AZ14" s="185">
        <v>5</v>
      </c>
      <c r="BA14" s="212">
        <v>5</v>
      </c>
      <c r="BB14" s="185">
        <v>5</v>
      </c>
      <c r="BC14" s="212">
        <v>5</v>
      </c>
      <c r="BD14" s="185">
        <v>5</v>
      </c>
      <c r="BE14" s="212">
        <v>5</v>
      </c>
      <c r="BF14" s="185">
        <v>5</v>
      </c>
      <c r="BG14" s="212">
        <v>5</v>
      </c>
      <c r="BH14" s="185">
        <v>5</v>
      </c>
      <c r="BI14" s="212">
        <v>5</v>
      </c>
      <c r="BJ14" s="185">
        <v>5</v>
      </c>
      <c r="BK14" s="212">
        <v>5</v>
      </c>
      <c r="BL14" s="185">
        <v>5</v>
      </c>
      <c r="BM14" s="212">
        <v>5</v>
      </c>
      <c r="BN14" s="185">
        <v>5</v>
      </c>
      <c r="BO14" s="212">
        <v>5</v>
      </c>
      <c r="BP14" s="185">
        <v>5</v>
      </c>
      <c r="BQ14" s="212">
        <v>5</v>
      </c>
      <c r="BR14" s="185">
        <v>5</v>
      </c>
      <c r="BS14" s="212">
        <v>5</v>
      </c>
      <c r="BT14" s="185">
        <v>5</v>
      </c>
      <c r="BU14" s="212">
        <v>5</v>
      </c>
      <c r="BV14" s="185">
        <v>5</v>
      </c>
      <c r="BW14" s="212">
        <v>5</v>
      </c>
    </row>
    <row r="15" spans="1:75" x14ac:dyDescent="0.3">
      <c r="A15">
        <v>13</v>
      </c>
      <c r="B15" s="213">
        <v>5</v>
      </c>
      <c r="C15" s="215">
        <v>5</v>
      </c>
      <c r="D15" s="213">
        <v>1</v>
      </c>
      <c r="E15" s="215">
        <v>3</v>
      </c>
      <c r="F15" s="213">
        <v>5</v>
      </c>
      <c r="G15" s="215">
        <v>5</v>
      </c>
      <c r="H15" s="213">
        <v>5</v>
      </c>
      <c r="I15" s="215">
        <v>5</v>
      </c>
      <c r="J15" s="213">
        <v>5</v>
      </c>
      <c r="K15" s="215">
        <v>5</v>
      </c>
      <c r="L15" s="213">
        <v>5</v>
      </c>
      <c r="M15" s="215">
        <v>5</v>
      </c>
      <c r="N15" s="213">
        <v>1</v>
      </c>
      <c r="O15" s="215">
        <v>3</v>
      </c>
      <c r="P15" s="213">
        <v>5</v>
      </c>
      <c r="Q15" s="215">
        <v>5</v>
      </c>
      <c r="R15" s="213">
        <v>1</v>
      </c>
      <c r="S15" s="215">
        <v>3</v>
      </c>
      <c r="T15" s="213">
        <v>5</v>
      </c>
      <c r="U15" s="215">
        <v>5</v>
      </c>
      <c r="V15" s="213">
        <v>5</v>
      </c>
      <c r="W15" s="215">
        <v>5</v>
      </c>
      <c r="X15" s="213">
        <v>5</v>
      </c>
      <c r="Y15" s="215">
        <v>5</v>
      </c>
      <c r="Z15" s="213">
        <v>2</v>
      </c>
      <c r="AA15" s="215">
        <v>4</v>
      </c>
      <c r="AB15" s="213">
        <v>1</v>
      </c>
      <c r="AC15" s="215">
        <v>3</v>
      </c>
      <c r="AD15" s="213">
        <v>1</v>
      </c>
      <c r="AE15" s="215">
        <v>3</v>
      </c>
      <c r="AF15" s="213">
        <v>4</v>
      </c>
      <c r="AG15" s="215">
        <v>4</v>
      </c>
      <c r="AH15" s="213">
        <v>4</v>
      </c>
      <c r="AI15" s="215">
        <v>4</v>
      </c>
      <c r="AJ15" s="213">
        <v>5</v>
      </c>
      <c r="AK15" s="215">
        <v>5</v>
      </c>
      <c r="AL15" s="213">
        <v>2</v>
      </c>
      <c r="AM15" s="215">
        <v>3</v>
      </c>
      <c r="AN15" s="213">
        <v>5</v>
      </c>
      <c r="AO15" s="215">
        <v>5</v>
      </c>
      <c r="AP15" s="213">
        <v>4</v>
      </c>
      <c r="AQ15" s="215">
        <v>5</v>
      </c>
      <c r="AR15" s="213">
        <v>2</v>
      </c>
      <c r="AS15" s="215">
        <v>5</v>
      </c>
      <c r="AT15" s="213">
        <v>5</v>
      </c>
      <c r="AU15" s="215">
        <v>5</v>
      </c>
      <c r="AV15" s="213">
        <v>5</v>
      </c>
      <c r="AW15" s="215">
        <v>4</v>
      </c>
      <c r="AX15" s="213">
        <v>5</v>
      </c>
      <c r="AY15" s="215">
        <v>4</v>
      </c>
      <c r="AZ15" s="213">
        <v>4</v>
      </c>
      <c r="BA15" s="215">
        <v>5</v>
      </c>
      <c r="BB15" s="213">
        <v>5</v>
      </c>
      <c r="BC15" s="215">
        <v>5</v>
      </c>
      <c r="BD15" s="213">
        <v>5</v>
      </c>
      <c r="BE15" s="215">
        <v>5</v>
      </c>
      <c r="BF15" s="213">
        <v>5</v>
      </c>
      <c r="BG15" s="215">
        <v>2</v>
      </c>
      <c r="BH15" s="213">
        <v>5</v>
      </c>
      <c r="BI15" s="215">
        <v>5</v>
      </c>
      <c r="BJ15" s="213">
        <v>5</v>
      </c>
      <c r="BK15" s="215">
        <v>4</v>
      </c>
      <c r="BL15" s="213">
        <v>5</v>
      </c>
      <c r="BM15" s="215">
        <v>5</v>
      </c>
      <c r="BN15" s="213">
        <v>5</v>
      </c>
      <c r="BO15" s="215">
        <v>5</v>
      </c>
      <c r="BP15" s="213">
        <v>5</v>
      </c>
      <c r="BQ15" s="215">
        <v>5</v>
      </c>
      <c r="BR15" s="213">
        <v>5</v>
      </c>
      <c r="BS15" s="215">
        <v>5</v>
      </c>
      <c r="BT15" s="213">
        <v>5</v>
      </c>
      <c r="BU15" s="215">
        <v>5</v>
      </c>
      <c r="BV15" s="213">
        <v>5</v>
      </c>
      <c r="BW15" s="215">
        <v>5</v>
      </c>
    </row>
  </sheetData>
  <mergeCells count="37">
    <mergeCell ref="BP1:BQ1"/>
    <mergeCell ref="BR1:BS1"/>
    <mergeCell ref="BT1:BU1"/>
    <mergeCell ref="BV1:BW1"/>
    <mergeCell ref="BD1:BE1"/>
    <mergeCell ref="BF1:BG1"/>
    <mergeCell ref="BH1:BI1"/>
    <mergeCell ref="BJ1:BK1"/>
    <mergeCell ref="BL1:BM1"/>
    <mergeCell ref="BN1:BO1"/>
    <mergeCell ref="AR1:AS1"/>
    <mergeCell ref="AT1:AU1"/>
    <mergeCell ref="AV1:AW1"/>
    <mergeCell ref="AX1:AY1"/>
    <mergeCell ref="AZ1:BA1"/>
    <mergeCell ref="BB1:BC1"/>
    <mergeCell ref="AF1:AG1"/>
    <mergeCell ref="AH1:AI1"/>
    <mergeCell ref="AJ1:AK1"/>
    <mergeCell ref="AL1:AM1"/>
    <mergeCell ref="AN1:AO1"/>
    <mergeCell ref="AP1:AQ1"/>
    <mergeCell ref="T1:U1"/>
    <mergeCell ref="V1:W1"/>
    <mergeCell ref="X1:Y1"/>
    <mergeCell ref="Z1:AA1"/>
    <mergeCell ref="AB1:AC1"/>
    <mergeCell ref="AD1:AE1"/>
    <mergeCell ref="B1:C1"/>
    <mergeCell ref="D1:E1"/>
    <mergeCell ref="F1:G1"/>
    <mergeCell ref="H1:I1"/>
    <mergeCell ref="J1:K1"/>
    <mergeCell ref="L1:M1"/>
    <mergeCell ref="N1:O1"/>
    <mergeCell ref="P1:Q1"/>
    <mergeCell ref="R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
  <sheetViews>
    <sheetView workbookViewId="0">
      <selection activeCell="J1" sqref="J1:K1"/>
    </sheetView>
  </sheetViews>
  <sheetFormatPr defaultRowHeight="14.4" x14ac:dyDescent="0.3"/>
  <cols>
    <col min="2" max="2" width="17.33203125" customWidth="1"/>
    <col min="4" max="4" width="24.33203125" bestFit="1" customWidth="1"/>
    <col min="5" max="5" width="5.6640625" bestFit="1" customWidth="1"/>
    <col min="6" max="6" width="8.88671875" style="143" hidden="1" customWidth="1"/>
    <col min="7" max="7" width="8.88671875" style="144" hidden="1" customWidth="1"/>
    <col min="8" max="8" width="8.88671875" customWidth="1"/>
    <col min="10" max="10" width="8.88671875" customWidth="1"/>
  </cols>
  <sheetData>
    <row r="1" spans="1:15" ht="15" thickBot="1" x14ac:dyDescent="0.35">
      <c r="E1" s="147"/>
      <c r="F1" s="180" t="s">
        <v>477</v>
      </c>
      <c r="G1" s="181"/>
      <c r="H1" s="180"/>
      <c r="I1" s="181"/>
      <c r="J1" s="180"/>
      <c r="K1" s="181"/>
    </row>
    <row r="2" spans="1:15" ht="32.4" thickBot="1" x14ac:dyDescent="0.35">
      <c r="A2" s="2" t="s">
        <v>0</v>
      </c>
      <c r="B2" s="2" t="s">
        <v>1</v>
      </c>
      <c r="C2" s="3" t="s">
        <v>2</v>
      </c>
      <c r="D2" s="2" t="s">
        <v>3</v>
      </c>
      <c r="E2" s="148" t="s">
        <v>4</v>
      </c>
      <c r="F2" s="149" t="s">
        <v>475</v>
      </c>
      <c r="G2" s="150" t="s">
        <v>476</v>
      </c>
      <c r="H2" s="151" t="s">
        <v>478</v>
      </c>
      <c r="I2" s="152" t="s">
        <v>479</v>
      </c>
      <c r="J2" s="150" t="s">
        <v>494</v>
      </c>
      <c r="K2" s="152" t="s">
        <v>495</v>
      </c>
      <c r="L2" s="206" t="s">
        <v>478</v>
      </c>
      <c r="M2" s="206" t="s">
        <v>496</v>
      </c>
      <c r="N2" s="206" t="s">
        <v>536</v>
      </c>
      <c r="O2" s="207" t="s">
        <v>537</v>
      </c>
    </row>
    <row r="3" spans="1:15" ht="40.799999999999997" x14ac:dyDescent="0.3">
      <c r="A3" s="5" t="s">
        <v>6</v>
      </c>
      <c r="B3" s="6" t="s">
        <v>7</v>
      </c>
      <c r="C3" s="7" t="s">
        <v>8</v>
      </c>
      <c r="D3" s="8" t="s">
        <v>9</v>
      </c>
      <c r="E3" s="9">
        <v>100</v>
      </c>
      <c r="F3" s="132">
        <v>1</v>
      </c>
      <c r="G3" s="133">
        <v>1</v>
      </c>
      <c r="H3" s="134">
        <v>1</v>
      </c>
      <c r="I3" s="135" t="s">
        <v>484</v>
      </c>
      <c r="J3" s="134">
        <v>1</v>
      </c>
      <c r="K3" s="135" t="s">
        <v>484</v>
      </c>
      <c r="L3" s="208">
        <v>100</v>
      </c>
      <c r="M3" s="209">
        <v>100</v>
      </c>
      <c r="N3" s="210">
        <v>4.92</v>
      </c>
      <c r="O3" s="211">
        <v>100</v>
      </c>
    </row>
    <row r="4" spans="1:15" ht="40.799999999999997" x14ac:dyDescent="0.3">
      <c r="A4" s="10"/>
      <c r="B4" s="11" t="s">
        <v>10</v>
      </c>
      <c r="C4" s="12" t="s">
        <v>11</v>
      </c>
      <c r="D4" s="13" t="s">
        <v>12</v>
      </c>
      <c r="E4" s="14">
        <v>90</v>
      </c>
      <c r="F4" s="134"/>
      <c r="G4" s="135"/>
      <c r="H4" s="134"/>
      <c r="I4" s="135"/>
      <c r="J4" s="134"/>
      <c r="K4" s="135"/>
      <c r="L4" s="185"/>
      <c r="M4" s="184"/>
      <c r="N4" s="201"/>
      <c r="O4" s="212"/>
    </row>
    <row r="5" spans="1:15" ht="51" x14ac:dyDescent="0.3">
      <c r="A5" s="10"/>
      <c r="B5" s="11"/>
      <c r="C5" s="12" t="s">
        <v>13</v>
      </c>
      <c r="D5" s="13" t="s">
        <v>14</v>
      </c>
      <c r="E5" s="14">
        <v>80</v>
      </c>
      <c r="F5" s="134"/>
      <c r="G5" s="135"/>
      <c r="H5" s="134"/>
      <c r="I5" s="135"/>
      <c r="J5" s="134"/>
      <c r="K5" s="135"/>
      <c r="L5" s="185"/>
      <c r="M5" s="184"/>
      <c r="N5" s="201"/>
      <c r="O5" s="212"/>
    </row>
    <row r="6" spans="1:15" ht="30.6" x14ac:dyDescent="0.3">
      <c r="A6" s="10"/>
      <c r="B6" s="15"/>
      <c r="C6" s="12" t="s">
        <v>15</v>
      </c>
      <c r="D6" s="13" t="s">
        <v>16</v>
      </c>
      <c r="E6" s="14">
        <v>55</v>
      </c>
      <c r="F6" s="134"/>
      <c r="G6" s="135"/>
      <c r="H6" s="134"/>
      <c r="I6" s="135"/>
      <c r="J6" s="134"/>
      <c r="K6" s="135"/>
      <c r="L6" s="185"/>
      <c r="M6" s="184"/>
      <c r="N6" s="201"/>
      <c r="O6" s="212"/>
    </row>
    <row r="7" spans="1:15" ht="21" thickBot="1" x14ac:dyDescent="0.35">
      <c r="A7" s="16"/>
      <c r="B7" s="17"/>
      <c r="C7" s="18" t="s">
        <v>17</v>
      </c>
      <c r="D7" s="19" t="s">
        <v>18</v>
      </c>
      <c r="E7" s="20">
        <v>0</v>
      </c>
      <c r="F7" s="136"/>
      <c r="G7" s="137"/>
      <c r="H7" s="134"/>
      <c r="I7" s="135"/>
      <c r="J7" s="134"/>
      <c r="K7" s="135"/>
      <c r="L7" s="213"/>
      <c r="M7" s="161"/>
      <c r="N7" s="214"/>
      <c r="O7" s="215"/>
    </row>
  </sheetData>
  <mergeCells count="4">
    <mergeCell ref="F1:G1"/>
    <mergeCell ref="H1:I1"/>
    <mergeCell ref="J1:K1"/>
    <mergeCell ref="N3:N7"/>
  </mergeCells>
  <conditionalFormatting sqref="F3:F7">
    <cfRule type="colorScale" priority="368">
      <colorScale>
        <cfvo type="min"/>
        <cfvo type="percentile" val="50"/>
        <cfvo type="max"/>
        <color rgb="FFF8696B"/>
        <color rgb="FFFFEB84"/>
        <color rgb="FF63BE7B"/>
      </colorScale>
    </cfRule>
  </conditionalFormatting>
  <conditionalFormatting sqref="F3:K7">
    <cfRule type="cellIs" dxfId="58" priority="1" operator="equal">
      <formula>1</formula>
    </cfRule>
  </conditionalFormatting>
  <conditionalFormatting sqref="G3:G7">
    <cfRule type="colorScale" priority="369">
      <colorScale>
        <cfvo type="min"/>
        <cfvo type="percentile" val="50"/>
        <cfvo type="max"/>
        <color rgb="FFF8696B"/>
        <color rgb="FFFFEB84"/>
        <color rgb="FF63BE7B"/>
      </colorScale>
    </cfRule>
  </conditionalFormatting>
  <conditionalFormatting sqref="H3:H7">
    <cfRule type="colorScale" priority="7">
      <colorScale>
        <cfvo type="min"/>
        <cfvo type="percentile" val="50"/>
        <cfvo type="max"/>
        <color rgb="FFF8696B"/>
        <color rgb="FFFFEB84"/>
        <color rgb="FF63BE7B"/>
      </colorScale>
    </cfRule>
  </conditionalFormatting>
  <conditionalFormatting sqref="I3:I7">
    <cfRule type="colorScale" priority="5">
      <colorScale>
        <cfvo type="min"/>
        <cfvo type="percentile" val="50"/>
        <cfvo type="max"/>
        <color rgb="FFF8696B"/>
        <color rgb="FFFFEB84"/>
        <color rgb="FF63BE7B"/>
      </colorScale>
    </cfRule>
  </conditionalFormatting>
  <conditionalFormatting sqref="J3:J7">
    <cfRule type="colorScale" priority="3">
      <colorScale>
        <cfvo type="min"/>
        <cfvo type="percentile" val="50"/>
        <cfvo type="max"/>
        <color rgb="FFF8696B"/>
        <color rgb="FFFFEB84"/>
        <color rgb="FF63BE7B"/>
      </colorScale>
    </cfRule>
  </conditionalFormatting>
  <conditionalFormatting sqref="K3:K7">
    <cfRule type="colorScale" priority="2">
      <colorScale>
        <cfvo type="min"/>
        <cfvo type="percentile" val="50"/>
        <cfvo type="max"/>
        <color rgb="FFF8696B"/>
        <color rgb="FFFFEB84"/>
        <color rgb="FF63BE7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C5F8F-1E0E-460B-839C-7C459EA043A5}">
  <dimension ref="A1:Q79"/>
  <sheetViews>
    <sheetView topLeftCell="A18" workbookViewId="0">
      <pane xSplit="1" topLeftCell="B1" activePane="topRight" state="frozen"/>
      <selection pane="topRight" activeCell="N78" sqref="N78"/>
    </sheetView>
  </sheetViews>
  <sheetFormatPr defaultRowHeight="14.4" x14ac:dyDescent="0.3"/>
  <cols>
    <col min="2" max="2" width="19.44140625" customWidth="1"/>
    <col min="3" max="3" width="4.44140625" bestFit="1" customWidth="1"/>
    <col min="4" max="4" width="16.33203125" customWidth="1"/>
    <col min="6" max="7" width="0" hidden="1" customWidth="1"/>
    <col min="11" max="11" width="15.88671875" bestFit="1" customWidth="1"/>
    <col min="12" max="12" width="41.88671875" bestFit="1" customWidth="1"/>
    <col min="13" max="14" width="9.5546875" bestFit="1" customWidth="1"/>
    <col min="15" max="15" width="19.21875" customWidth="1"/>
    <col min="16" max="16" width="13.6640625" customWidth="1"/>
    <col min="17" max="17" width="78.44140625" customWidth="1"/>
  </cols>
  <sheetData>
    <row r="1" spans="1:17" ht="15" thickBot="1" x14ac:dyDescent="0.35">
      <c r="E1" s="147"/>
      <c r="F1" s="178" t="s">
        <v>477</v>
      </c>
      <c r="G1" s="179"/>
    </row>
    <row r="2" spans="1:17" ht="15" thickBot="1" x14ac:dyDescent="0.35">
      <c r="A2" s="2" t="s">
        <v>0</v>
      </c>
      <c r="B2" s="2" t="s">
        <v>1</v>
      </c>
      <c r="C2" s="3" t="s">
        <v>2</v>
      </c>
      <c r="D2" s="2" t="s">
        <v>3</v>
      </c>
      <c r="E2" s="148" t="s">
        <v>4</v>
      </c>
      <c r="F2" s="149" t="s">
        <v>475</v>
      </c>
      <c r="G2" s="150" t="s">
        <v>476</v>
      </c>
      <c r="H2" s="151" t="s">
        <v>478</v>
      </c>
      <c r="I2" s="152" t="s">
        <v>479</v>
      </c>
      <c r="J2" s="151" t="s">
        <v>496</v>
      </c>
      <c r="K2" s="152" t="s">
        <v>479</v>
      </c>
      <c r="L2" s="149" t="s">
        <v>535</v>
      </c>
      <c r="M2" s="151" t="s">
        <v>478</v>
      </c>
      <c r="N2" s="151" t="s">
        <v>496</v>
      </c>
      <c r="O2" s="151" t="s">
        <v>536</v>
      </c>
      <c r="P2" s="187" t="s">
        <v>537</v>
      </c>
    </row>
    <row r="3" spans="1:17" ht="51.6" thickBot="1" x14ac:dyDescent="0.35">
      <c r="A3" s="5" t="s">
        <v>19</v>
      </c>
      <c r="B3" s="22" t="s">
        <v>21</v>
      </c>
      <c r="C3" s="23" t="s">
        <v>22</v>
      </c>
      <c r="D3" s="24" t="s">
        <v>23</v>
      </c>
      <c r="E3" s="9">
        <v>100</v>
      </c>
      <c r="F3" s="132"/>
      <c r="G3" s="133"/>
      <c r="H3" s="138"/>
      <c r="I3" s="139"/>
      <c r="J3" s="138"/>
      <c r="K3" s="139"/>
      <c r="M3">
        <f>E3*H3</f>
        <v>0</v>
      </c>
      <c r="N3">
        <f>E3*J3</f>
        <v>0</v>
      </c>
      <c r="O3" s="188">
        <v>2.31</v>
      </c>
    </row>
    <row r="4" spans="1:17" ht="61.2" x14ac:dyDescent="0.3">
      <c r="A4" s="10"/>
      <c r="B4" s="25"/>
      <c r="C4" s="26" t="s">
        <v>24</v>
      </c>
      <c r="D4" s="27" t="s">
        <v>25</v>
      </c>
      <c r="E4" s="28">
        <v>90</v>
      </c>
      <c r="F4" s="138"/>
      <c r="G4" s="139"/>
      <c r="H4" s="138"/>
      <c r="I4" s="139"/>
      <c r="J4" s="138"/>
      <c r="K4" s="139"/>
      <c r="M4">
        <f t="shared" ref="M4:M67" si="0">E4*H4</f>
        <v>0</v>
      </c>
      <c r="N4">
        <f t="shared" ref="N4:N67" si="1">E4*J4</f>
        <v>0</v>
      </c>
      <c r="O4" s="189"/>
    </row>
    <row r="5" spans="1:17" ht="82.2" thickBot="1" x14ac:dyDescent="0.35">
      <c r="A5" s="10"/>
      <c r="B5" s="29" t="s">
        <v>26</v>
      </c>
      <c r="C5" s="26" t="s">
        <v>27</v>
      </c>
      <c r="D5" s="30" t="s">
        <v>28</v>
      </c>
      <c r="E5" s="14">
        <v>80</v>
      </c>
      <c r="F5" s="134">
        <v>1</v>
      </c>
      <c r="G5" s="135">
        <v>1</v>
      </c>
      <c r="H5" s="138">
        <v>1</v>
      </c>
      <c r="I5" s="139"/>
      <c r="J5" s="134">
        <v>1</v>
      </c>
      <c r="K5" s="173" t="s">
        <v>518</v>
      </c>
      <c r="L5" s="154" t="s">
        <v>519</v>
      </c>
      <c r="M5">
        <f t="shared" si="0"/>
        <v>80</v>
      </c>
      <c r="N5">
        <f t="shared" si="1"/>
        <v>80</v>
      </c>
      <c r="O5" s="189"/>
      <c r="P5">
        <v>80</v>
      </c>
      <c r="Q5" s="153" t="s">
        <v>539</v>
      </c>
    </row>
    <row r="6" spans="1:17" ht="61.2" x14ac:dyDescent="0.3">
      <c r="A6" s="10"/>
      <c r="B6" s="31"/>
      <c r="C6" s="26"/>
      <c r="D6" s="27" t="s">
        <v>29</v>
      </c>
      <c r="E6" s="32"/>
      <c r="F6" s="134"/>
      <c r="G6" s="135"/>
      <c r="H6" s="138"/>
      <c r="I6" s="139"/>
      <c r="J6" s="138"/>
      <c r="K6" s="139"/>
      <c r="M6">
        <f t="shared" si="0"/>
        <v>0</v>
      </c>
      <c r="N6">
        <f t="shared" si="1"/>
        <v>0</v>
      </c>
      <c r="O6" s="189"/>
    </row>
    <row r="7" spans="1:17" ht="20.399999999999999" x14ac:dyDescent="0.3">
      <c r="A7" s="10"/>
      <c r="B7" s="31"/>
      <c r="C7" s="26" t="s">
        <v>30</v>
      </c>
      <c r="D7" s="33" t="s">
        <v>31</v>
      </c>
      <c r="E7" s="14">
        <v>50</v>
      </c>
      <c r="F7" s="134"/>
      <c r="G7" s="135"/>
      <c r="H7" s="138"/>
      <c r="I7" s="139"/>
      <c r="J7" s="138"/>
      <c r="K7" s="139"/>
      <c r="M7">
        <f t="shared" si="0"/>
        <v>0</v>
      </c>
      <c r="N7">
        <f t="shared" si="1"/>
        <v>0</v>
      </c>
      <c r="O7" s="189"/>
    </row>
    <row r="8" spans="1:17" ht="20.399999999999999" x14ac:dyDescent="0.3">
      <c r="A8" s="10"/>
      <c r="B8" s="31"/>
      <c r="C8" s="26" t="s">
        <v>32</v>
      </c>
      <c r="D8" s="33" t="s">
        <v>33</v>
      </c>
      <c r="E8" s="14">
        <v>60</v>
      </c>
      <c r="F8" s="134"/>
      <c r="G8" s="135"/>
      <c r="H8" s="138"/>
      <c r="I8" s="139"/>
      <c r="J8" s="138"/>
      <c r="K8" s="139"/>
      <c r="M8">
        <f t="shared" si="0"/>
        <v>0</v>
      </c>
      <c r="N8">
        <f t="shared" si="1"/>
        <v>0</v>
      </c>
      <c r="O8" s="189"/>
    </row>
    <row r="9" spans="1:17" x14ac:dyDescent="0.3">
      <c r="A9" s="10"/>
      <c r="B9" s="31"/>
      <c r="C9" s="26" t="s">
        <v>34</v>
      </c>
      <c r="D9" s="33" t="s">
        <v>35</v>
      </c>
      <c r="E9" s="14">
        <v>55</v>
      </c>
      <c r="F9" s="134"/>
      <c r="G9" s="135"/>
      <c r="H9" s="138"/>
      <c r="I9" s="139"/>
      <c r="J9" s="138"/>
      <c r="K9" s="139"/>
      <c r="M9">
        <f t="shared" si="0"/>
        <v>0</v>
      </c>
      <c r="N9">
        <f t="shared" si="1"/>
        <v>0</v>
      </c>
      <c r="O9" s="189"/>
    </row>
    <row r="10" spans="1:17" ht="72.599999999999994" x14ac:dyDescent="0.3">
      <c r="A10" s="10"/>
      <c r="B10" s="31"/>
      <c r="C10" s="26"/>
      <c r="D10" s="34" t="s">
        <v>36</v>
      </c>
      <c r="E10" s="32"/>
      <c r="F10" s="134"/>
      <c r="G10" s="135"/>
      <c r="H10" s="138"/>
      <c r="I10" s="139"/>
      <c r="J10" s="138"/>
      <c r="K10" s="139"/>
      <c r="M10">
        <f t="shared" si="0"/>
        <v>0</v>
      </c>
      <c r="N10">
        <f t="shared" si="1"/>
        <v>0</v>
      </c>
      <c r="O10" s="189"/>
    </row>
    <row r="11" spans="1:17" x14ac:dyDescent="0.3">
      <c r="A11" s="10"/>
      <c r="B11" s="31"/>
      <c r="C11" s="26" t="s">
        <v>37</v>
      </c>
      <c r="D11" s="33" t="s">
        <v>38</v>
      </c>
      <c r="E11" s="14">
        <v>40</v>
      </c>
      <c r="F11" s="134"/>
      <c r="G11" s="135"/>
      <c r="H11" s="138"/>
      <c r="I11" s="139"/>
      <c r="J11" s="138"/>
      <c r="K11" s="139"/>
      <c r="M11">
        <f t="shared" si="0"/>
        <v>0</v>
      </c>
      <c r="N11">
        <f t="shared" si="1"/>
        <v>0</v>
      </c>
      <c r="O11" s="189"/>
    </row>
    <row r="12" spans="1:17" x14ac:dyDescent="0.3">
      <c r="A12" s="10"/>
      <c r="B12" s="31"/>
      <c r="C12" s="26" t="s">
        <v>39</v>
      </c>
      <c r="D12" s="33" t="s">
        <v>40</v>
      </c>
      <c r="E12" s="14">
        <v>30</v>
      </c>
      <c r="F12" s="134"/>
      <c r="G12" s="135"/>
      <c r="H12" s="138"/>
      <c r="I12" s="139"/>
      <c r="J12" s="138"/>
      <c r="K12" s="139"/>
      <c r="M12">
        <f t="shared" si="0"/>
        <v>0</v>
      </c>
      <c r="N12">
        <f t="shared" si="1"/>
        <v>0</v>
      </c>
      <c r="O12" s="189"/>
    </row>
    <row r="13" spans="1:17" ht="15" thickBot="1" x14ac:dyDescent="0.35">
      <c r="A13" s="10"/>
      <c r="B13" s="31"/>
      <c r="C13" s="26" t="s">
        <v>41</v>
      </c>
      <c r="D13" s="35" t="s">
        <v>42</v>
      </c>
      <c r="E13" s="14">
        <v>20</v>
      </c>
      <c r="F13" s="134"/>
      <c r="G13" s="135"/>
      <c r="H13" s="138"/>
      <c r="I13" s="139"/>
      <c r="J13" s="138"/>
      <c r="K13" s="139"/>
      <c r="M13">
        <f t="shared" si="0"/>
        <v>0</v>
      </c>
      <c r="N13">
        <f t="shared" si="1"/>
        <v>0</v>
      </c>
      <c r="O13" s="189"/>
    </row>
    <row r="14" spans="1:17" ht="61.8" thickBot="1" x14ac:dyDescent="0.35">
      <c r="A14" s="16"/>
      <c r="B14" s="36"/>
      <c r="C14" s="37" t="s">
        <v>43</v>
      </c>
      <c r="D14" s="38" t="s">
        <v>44</v>
      </c>
      <c r="E14" s="20">
        <v>0</v>
      </c>
      <c r="F14" s="140"/>
      <c r="G14" s="141"/>
      <c r="H14" s="138"/>
      <c r="I14" s="158"/>
      <c r="J14" s="138"/>
      <c r="K14" s="139"/>
      <c r="L14" s="164"/>
      <c r="M14" s="182">
        <f t="shared" si="0"/>
        <v>0</v>
      </c>
      <c r="N14" s="182">
        <f t="shared" si="1"/>
        <v>0</v>
      </c>
      <c r="O14" s="190"/>
      <c r="P14" s="182"/>
    </row>
    <row r="15" spans="1:17" ht="15" thickBot="1" x14ac:dyDescent="0.35">
      <c r="A15" s="1"/>
      <c r="B15" s="10"/>
      <c r="C15" s="39" t="s">
        <v>45</v>
      </c>
      <c r="D15" s="21" t="s">
        <v>3</v>
      </c>
      <c r="E15" s="40" t="s">
        <v>20</v>
      </c>
      <c r="F15" s="142" t="s">
        <v>5</v>
      </c>
      <c r="G15" s="142" t="s">
        <v>5</v>
      </c>
      <c r="H15" s="142" t="s">
        <v>478</v>
      </c>
      <c r="I15" s="142"/>
      <c r="J15" s="142" t="s">
        <v>496</v>
      </c>
      <c r="K15" s="142"/>
    </row>
    <row r="16" spans="1:17" ht="40.799999999999997" x14ac:dyDescent="0.3">
      <c r="A16" s="5" t="s">
        <v>45</v>
      </c>
      <c r="B16" s="22" t="s">
        <v>46</v>
      </c>
      <c r="C16" s="41" t="s">
        <v>47</v>
      </c>
      <c r="D16" s="42" t="s">
        <v>48</v>
      </c>
      <c r="E16" s="43">
        <v>100</v>
      </c>
      <c r="F16" s="132"/>
      <c r="G16" s="133"/>
      <c r="H16" s="138"/>
      <c r="I16" s="139"/>
      <c r="J16" s="138"/>
      <c r="K16" s="139"/>
      <c r="M16">
        <f t="shared" si="0"/>
        <v>0</v>
      </c>
      <c r="N16">
        <f t="shared" si="1"/>
        <v>0</v>
      </c>
      <c r="O16" s="191">
        <v>4.38</v>
      </c>
    </row>
    <row r="17" spans="1:16" ht="41.4" thickBot="1" x14ac:dyDescent="0.35">
      <c r="A17" s="10"/>
      <c r="B17" s="31"/>
      <c r="C17" s="41" t="s">
        <v>49</v>
      </c>
      <c r="D17" s="30" t="s">
        <v>50</v>
      </c>
      <c r="E17" s="44">
        <v>90</v>
      </c>
      <c r="F17" s="134"/>
      <c r="G17" s="135"/>
      <c r="H17" s="138"/>
      <c r="I17" s="139"/>
      <c r="J17" s="134"/>
      <c r="K17" s="154"/>
      <c r="M17">
        <f t="shared" si="0"/>
        <v>0</v>
      </c>
      <c r="N17">
        <f t="shared" si="1"/>
        <v>0</v>
      </c>
      <c r="O17" s="191"/>
    </row>
    <row r="18" spans="1:16" ht="61.2" x14ac:dyDescent="0.3">
      <c r="A18" s="10"/>
      <c r="B18" s="31"/>
      <c r="C18" s="41" t="s">
        <v>51</v>
      </c>
      <c r="D18" s="45" t="s">
        <v>52</v>
      </c>
      <c r="E18" s="44">
        <v>80</v>
      </c>
      <c r="F18" s="134">
        <v>1</v>
      </c>
      <c r="G18" s="135">
        <v>1</v>
      </c>
      <c r="H18" s="138"/>
      <c r="I18" s="139"/>
      <c r="J18" s="138"/>
      <c r="K18" s="139"/>
      <c r="M18">
        <f t="shared" si="0"/>
        <v>0</v>
      </c>
      <c r="N18">
        <f t="shared" si="1"/>
        <v>0</v>
      </c>
      <c r="O18" s="191"/>
    </row>
    <row r="19" spans="1:16" ht="81.599999999999994" x14ac:dyDescent="0.3">
      <c r="A19" s="10"/>
      <c r="B19" s="46" t="s">
        <v>53</v>
      </c>
      <c r="C19" s="41" t="s">
        <v>54</v>
      </c>
      <c r="D19" s="34" t="s">
        <v>55</v>
      </c>
      <c r="E19" s="44">
        <v>75</v>
      </c>
      <c r="F19" s="134"/>
      <c r="G19" s="135"/>
      <c r="H19" s="138"/>
      <c r="I19" s="139"/>
      <c r="J19" s="138"/>
      <c r="K19" s="139"/>
      <c r="M19">
        <f t="shared" si="0"/>
        <v>0</v>
      </c>
      <c r="N19">
        <f t="shared" si="1"/>
        <v>0</v>
      </c>
      <c r="O19" s="191"/>
    </row>
    <row r="20" spans="1:16" ht="81.599999999999994" x14ac:dyDescent="0.3">
      <c r="A20" s="10"/>
      <c r="B20" s="46"/>
      <c r="C20" s="41" t="s">
        <v>56</v>
      </c>
      <c r="D20" s="13" t="s">
        <v>57</v>
      </c>
      <c r="E20" s="44">
        <v>60</v>
      </c>
      <c r="F20" s="134"/>
      <c r="G20" s="135"/>
      <c r="H20" s="138">
        <v>1</v>
      </c>
      <c r="I20" s="139" t="s">
        <v>520</v>
      </c>
      <c r="J20" s="138">
        <v>1</v>
      </c>
      <c r="K20" s="139" t="s">
        <v>520</v>
      </c>
      <c r="L20" s="154" t="s">
        <v>521</v>
      </c>
      <c r="M20">
        <f t="shared" si="0"/>
        <v>60</v>
      </c>
      <c r="N20">
        <f t="shared" si="1"/>
        <v>60</v>
      </c>
      <c r="O20" s="191"/>
      <c r="P20">
        <v>60</v>
      </c>
    </row>
    <row r="21" spans="1:16" ht="72" thickBot="1" x14ac:dyDescent="0.35">
      <c r="A21" s="10"/>
      <c r="B21" s="46"/>
      <c r="C21" s="47" t="s">
        <v>58</v>
      </c>
      <c r="D21" s="48" t="s">
        <v>59</v>
      </c>
      <c r="E21" s="49">
        <v>50</v>
      </c>
      <c r="F21" s="134"/>
      <c r="G21" s="135"/>
      <c r="H21" s="138"/>
      <c r="I21" s="139"/>
      <c r="J21" s="138"/>
      <c r="K21" s="139"/>
      <c r="M21">
        <f t="shared" si="0"/>
        <v>0</v>
      </c>
      <c r="N21">
        <f t="shared" si="1"/>
        <v>0</v>
      </c>
      <c r="O21" s="191"/>
    </row>
    <row r="22" spans="1:16" ht="51" x14ac:dyDescent="0.3">
      <c r="A22" s="10"/>
      <c r="B22" s="29" t="s">
        <v>60</v>
      </c>
      <c r="C22" s="47" t="s">
        <v>61</v>
      </c>
      <c r="D22" s="27" t="s">
        <v>62</v>
      </c>
      <c r="E22" s="49">
        <v>20</v>
      </c>
      <c r="F22" s="134"/>
      <c r="G22" s="135"/>
      <c r="H22" s="138"/>
      <c r="I22" s="139"/>
      <c r="J22" s="138"/>
      <c r="K22" s="139"/>
      <c r="M22">
        <f t="shared" si="0"/>
        <v>0</v>
      </c>
      <c r="N22">
        <f t="shared" si="1"/>
        <v>0</v>
      </c>
      <c r="O22" s="191"/>
    </row>
    <row r="23" spans="1:16" ht="51.6" thickBot="1" x14ac:dyDescent="0.35">
      <c r="A23" s="16"/>
      <c r="B23" s="36"/>
      <c r="C23" s="50" t="s">
        <v>63</v>
      </c>
      <c r="D23" s="30" t="s">
        <v>64</v>
      </c>
      <c r="E23" s="51">
        <v>0</v>
      </c>
      <c r="F23" s="136"/>
      <c r="G23" s="137"/>
      <c r="H23" s="138"/>
      <c r="I23" s="139"/>
      <c r="J23" s="138"/>
      <c r="K23" s="139"/>
      <c r="L23" s="183"/>
      <c r="M23" s="182">
        <f t="shared" si="0"/>
        <v>0</v>
      </c>
      <c r="N23" s="182">
        <f t="shared" si="1"/>
        <v>0</v>
      </c>
      <c r="O23" s="192"/>
      <c r="P23" s="182"/>
    </row>
    <row r="24" spans="1:16" ht="15" thickBot="1" x14ac:dyDescent="0.35">
      <c r="A24" s="1"/>
      <c r="B24" s="10"/>
      <c r="C24" s="52" t="s">
        <v>65</v>
      </c>
      <c r="D24" s="21" t="s">
        <v>3</v>
      </c>
      <c r="E24" s="40" t="s">
        <v>20</v>
      </c>
      <c r="F24" s="142" t="s">
        <v>5</v>
      </c>
      <c r="G24" s="142" t="s">
        <v>5</v>
      </c>
      <c r="H24" s="142" t="s">
        <v>478</v>
      </c>
      <c r="I24" s="142"/>
      <c r="J24" s="142" t="s">
        <v>496</v>
      </c>
      <c r="K24" s="142"/>
    </row>
    <row r="25" spans="1:16" ht="40.799999999999997" x14ac:dyDescent="0.3">
      <c r="A25" s="5" t="s">
        <v>65</v>
      </c>
      <c r="B25" s="22"/>
      <c r="C25" s="23" t="s">
        <v>66</v>
      </c>
      <c r="D25" s="42" t="s">
        <v>67</v>
      </c>
      <c r="E25" s="9">
        <v>100</v>
      </c>
      <c r="F25" s="132"/>
      <c r="G25" s="133"/>
      <c r="H25" s="138"/>
      <c r="I25" s="139"/>
      <c r="J25" s="138"/>
      <c r="K25" s="139"/>
      <c r="M25">
        <f t="shared" si="0"/>
        <v>0</v>
      </c>
      <c r="N25">
        <f t="shared" si="1"/>
        <v>0</v>
      </c>
      <c r="O25" s="191">
        <v>4.6900000000000004</v>
      </c>
    </row>
    <row r="26" spans="1:16" ht="81.599999999999994" x14ac:dyDescent="0.3">
      <c r="A26" s="10"/>
      <c r="B26" s="29" t="s">
        <v>68</v>
      </c>
      <c r="C26" s="53" t="s">
        <v>69</v>
      </c>
      <c r="D26" s="54" t="s">
        <v>70</v>
      </c>
      <c r="E26" s="28">
        <v>70</v>
      </c>
      <c r="F26" s="134">
        <v>1</v>
      </c>
      <c r="G26" s="135">
        <v>1</v>
      </c>
      <c r="H26" s="138">
        <v>1</v>
      </c>
      <c r="I26" s="162" t="s">
        <v>518</v>
      </c>
      <c r="J26" s="138">
        <v>1</v>
      </c>
      <c r="K26" s="162" t="s">
        <v>518</v>
      </c>
      <c r="M26">
        <f t="shared" si="0"/>
        <v>70</v>
      </c>
      <c r="N26">
        <f t="shared" si="1"/>
        <v>70</v>
      </c>
      <c r="O26" s="191"/>
      <c r="P26">
        <v>70</v>
      </c>
    </row>
    <row r="27" spans="1:16" ht="40.799999999999997" x14ac:dyDescent="0.3">
      <c r="A27" s="10"/>
      <c r="B27" s="31"/>
      <c r="C27" s="53" t="s">
        <v>71</v>
      </c>
      <c r="D27" s="13" t="s">
        <v>72</v>
      </c>
      <c r="E27" s="14">
        <v>45</v>
      </c>
      <c r="F27" s="134"/>
      <c r="G27" s="135"/>
      <c r="H27" s="138"/>
      <c r="I27" s="139"/>
      <c r="J27" s="138"/>
      <c r="K27" s="139"/>
      <c r="M27">
        <f t="shared" si="0"/>
        <v>0</v>
      </c>
      <c r="N27">
        <f t="shared" si="1"/>
        <v>0</v>
      </c>
      <c r="O27" s="191"/>
    </row>
    <row r="28" spans="1:16" ht="61.2" x14ac:dyDescent="0.3">
      <c r="A28" s="10"/>
      <c r="B28" s="31"/>
      <c r="C28" s="53" t="s">
        <v>73</v>
      </c>
      <c r="D28" s="34" t="s">
        <v>74</v>
      </c>
      <c r="E28" s="14">
        <v>20</v>
      </c>
      <c r="F28" s="134"/>
      <c r="G28" s="135"/>
      <c r="H28" s="138"/>
      <c r="I28" s="139"/>
      <c r="J28" s="138"/>
      <c r="K28" s="139"/>
      <c r="M28">
        <f t="shared" si="0"/>
        <v>0</v>
      </c>
      <c r="N28">
        <f t="shared" si="1"/>
        <v>0</v>
      </c>
      <c r="O28" s="191"/>
    </row>
    <row r="29" spans="1:16" ht="41.4" thickBot="1" x14ac:dyDescent="0.35">
      <c r="A29" s="16"/>
      <c r="B29" s="36"/>
      <c r="C29" s="55" t="s">
        <v>75</v>
      </c>
      <c r="D29" s="56" t="s">
        <v>76</v>
      </c>
      <c r="E29" s="57">
        <v>0</v>
      </c>
      <c r="F29" s="140"/>
      <c r="G29" s="141"/>
      <c r="H29" s="138"/>
      <c r="I29" s="139"/>
      <c r="J29" s="138"/>
      <c r="K29" s="139"/>
      <c r="M29">
        <f t="shared" si="0"/>
        <v>0</v>
      </c>
      <c r="N29">
        <f t="shared" si="1"/>
        <v>0</v>
      </c>
      <c r="O29" s="191"/>
    </row>
    <row r="30" spans="1:16" ht="15" thickBot="1" x14ac:dyDescent="0.35">
      <c r="A30" s="1"/>
      <c r="B30" s="10"/>
      <c r="C30" s="58" t="s">
        <v>77</v>
      </c>
      <c r="D30" s="21" t="s">
        <v>3</v>
      </c>
      <c r="E30" s="40" t="s">
        <v>20</v>
      </c>
      <c r="F30" s="142" t="s">
        <v>5</v>
      </c>
      <c r="G30" s="142" t="s">
        <v>5</v>
      </c>
      <c r="H30" s="142" t="s">
        <v>478</v>
      </c>
      <c r="I30" s="142"/>
      <c r="J30" s="142" t="s">
        <v>496</v>
      </c>
      <c r="K30" s="142"/>
      <c r="L30" s="183"/>
      <c r="M30" s="182"/>
      <c r="N30" s="182"/>
      <c r="O30" s="192"/>
      <c r="P30" s="182"/>
    </row>
    <row r="31" spans="1:16" ht="40.799999999999997" x14ac:dyDescent="0.3">
      <c r="A31" s="5" t="s">
        <v>77</v>
      </c>
      <c r="B31" s="22" t="s">
        <v>531</v>
      </c>
      <c r="C31" s="23" t="s">
        <v>78</v>
      </c>
      <c r="D31" s="8" t="s">
        <v>79</v>
      </c>
      <c r="E31" s="9">
        <v>100</v>
      </c>
      <c r="F31" s="138"/>
      <c r="G31" s="139"/>
      <c r="H31" s="138"/>
      <c r="I31" s="139"/>
      <c r="J31" s="138"/>
      <c r="K31" s="139"/>
      <c r="M31">
        <f t="shared" si="0"/>
        <v>0</v>
      </c>
      <c r="N31">
        <f t="shared" si="1"/>
        <v>0</v>
      </c>
      <c r="O31" s="193">
        <v>4.7699999999999996</v>
      </c>
    </row>
    <row r="32" spans="1:16" ht="71.400000000000006" x14ac:dyDescent="0.3">
      <c r="A32" s="10"/>
      <c r="B32" s="29" t="s">
        <v>80</v>
      </c>
      <c r="C32" s="53" t="s">
        <v>81</v>
      </c>
      <c r="D32" s="13" t="s">
        <v>82</v>
      </c>
      <c r="E32" s="28">
        <v>75</v>
      </c>
      <c r="F32" s="134">
        <v>1</v>
      </c>
      <c r="G32" s="135">
        <v>1</v>
      </c>
      <c r="H32" s="138">
        <v>1</v>
      </c>
      <c r="I32" s="162" t="s">
        <v>518</v>
      </c>
      <c r="J32" s="138">
        <v>1</v>
      </c>
      <c r="K32" s="162" t="s">
        <v>518</v>
      </c>
      <c r="M32">
        <f t="shared" si="0"/>
        <v>75</v>
      </c>
      <c r="N32">
        <f t="shared" si="1"/>
        <v>75</v>
      </c>
      <c r="O32" s="191"/>
      <c r="P32">
        <v>75</v>
      </c>
    </row>
    <row r="33" spans="1:16" ht="51" x14ac:dyDescent="0.3">
      <c r="A33" s="10"/>
      <c r="B33" s="31"/>
      <c r="C33" s="53" t="s">
        <v>83</v>
      </c>
      <c r="D33" s="13" t="s">
        <v>84</v>
      </c>
      <c r="E33" s="14">
        <v>50</v>
      </c>
      <c r="F33" s="134"/>
      <c r="G33" s="135"/>
      <c r="H33" s="138"/>
      <c r="I33" s="139"/>
      <c r="J33" s="138"/>
      <c r="K33" s="139"/>
      <c r="M33">
        <f t="shared" si="0"/>
        <v>0</v>
      </c>
      <c r="N33">
        <f t="shared" si="1"/>
        <v>0</v>
      </c>
      <c r="O33" s="191"/>
    </row>
    <row r="34" spans="1:16" ht="51" x14ac:dyDescent="0.3">
      <c r="A34" s="10"/>
      <c r="B34" s="31"/>
      <c r="C34" s="59" t="s">
        <v>85</v>
      </c>
      <c r="D34" s="13" t="s">
        <v>86</v>
      </c>
      <c r="E34" s="14">
        <v>20</v>
      </c>
      <c r="F34" s="134"/>
      <c r="G34" s="135"/>
      <c r="H34" s="138"/>
      <c r="I34" s="139"/>
      <c r="J34" s="138"/>
      <c r="K34" s="139"/>
      <c r="M34">
        <f t="shared" si="0"/>
        <v>0</v>
      </c>
      <c r="N34">
        <f t="shared" si="1"/>
        <v>0</v>
      </c>
      <c r="O34" s="191"/>
    </row>
    <row r="35" spans="1:16" ht="51.6" thickBot="1" x14ac:dyDescent="0.35">
      <c r="A35" s="16"/>
      <c r="B35" s="36"/>
      <c r="C35" s="55" t="s">
        <v>87</v>
      </c>
      <c r="D35" s="48" t="s">
        <v>88</v>
      </c>
      <c r="E35" s="57">
        <v>0</v>
      </c>
      <c r="F35" s="140"/>
      <c r="G35" s="141"/>
      <c r="H35" s="138"/>
      <c r="I35" s="139"/>
      <c r="J35" s="138"/>
      <c r="K35" s="139"/>
      <c r="M35">
        <f t="shared" si="0"/>
        <v>0</v>
      </c>
      <c r="N35">
        <f t="shared" si="1"/>
        <v>0</v>
      </c>
      <c r="O35" s="191"/>
    </row>
    <row r="36" spans="1:16" ht="15" thickBot="1" x14ac:dyDescent="0.35">
      <c r="A36" s="1"/>
      <c r="B36" s="10"/>
      <c r="C36" s="58" t="s">
        <v>89</v>
      </c>
      <c r="D36" s="21" t="s">
        <v>3</v>
      </c>
      <c r="E36" s="40" t="s">
        <v>20</v>
      </c>
      <c r="F36" s="142" t="s">
        <v>5</v>
      </c>
      <c r="G36" s="142" t="s">
        <v>5</v>
      </c>
      <c r="H36" s="142" t="s">
        <v>478</v>
      </c>
      <c r="I36" s="142"/>
      <c r="J36" s="142" t="s">
        <v>496</v>
      </c>
      <c r="K36" s="142"/>
      <c r="L36" s="183"/>
      <c r="M36" s="182"/>
      <c r="N36" s="182"/>
      <c r="O36" s="192"/>
      <c r="P36" s="182"/>
    </row>
    <row r="37" spans="1:16" ht="30.6" x14ac:dyDescent="0.3">
      <c r="A37" s="5" t="s">
        <v>89</v>
      </c>
      <c r="B37" s="22" t="s">
        <v>90</v>
      </c>
      <c r="C37" s="60" t="s">
        <v>91</v>
      </c>
      <c r="D37" s="42" t="s">
        <v>92</v>
      </c>
      <c r="E37" s="9">
        <v>100</v>
      </c>
      <c r="F37" s="132">
        <v>1</v>
      </c>
      <c r="G37" s="133">
        <v>1</v>
      </c>
      <c r="H37" s="138">
        <v>1</v>
      </c>
      <c r="I37" s="139" t="s">
        <v>484</v>
      </c>
      <c r="J37" s="138">
        <v>1</v>
      </c>
      <c r="K37" s="139" t="s">
        <v>484</v>
      </c>
      <c r="M37">
        <f t="shared" si="0"/>
        <v>100</v>
      </c>
      <c r="N37">
        <f t="shared" si="1"/>
        <v>100</v>
      </c>
      <c r="O37" s="193">
        <v>4.8499999999999996</v>
      </c>
      <c r="P37">
        <v>100</v>
      </c>
    </row>
    <row r="38" spans="1:16" ht="61.2" x14ac:dyDescent="0.3">
      <c r="A38" s="10"/>
      <c r="B38" s="29" t="s">
        <v>93</v>
      </c>
      <c r="C38" s="61" t="s">
        <v>94</v>
      </c>
      <c r="D38" s="45" t="s">
        <v>95</v>
      </c>
      <c r="E38" s="28">
        <v>75</v>
      </c>
      <c r="F38" s="134"/>
      <c r="G38" s="135"/>
      <c r="H38" s="138"/>
      <c r="I38" s="139"/>
      <c r="J38" s="138"/>
      <c r="K38" s="139"/>
      <c r="M38">
        <f t="shared" si="0"/>
        <v>0</v>
      </c>
      <c r="N38">
        <f t="shared" si="1"/>
        <v>0</v>
      </c>
      <c r="O38" s="191"/>
    </row>
    <row r="39" spans="1:16" ht="40.799999999999997" x14ac:dyDescent="0.3">
      <c r="A39" s="10"/>
      <c r="B39" s="31"/>
      <c r="C39" s="62" t="s">
        <v>96</v>
      </c>
      <c r="D39" s="54" t="s">
        <v>97</v>
      </c>
      <c r="E39" s="14">
        <v>45</v>
      </c>
      <c r="F39" s="134"/>
      <c r="G39" s="135"/>
      <c r="H39" s="138"/>
      <c r="I39" s="139"/>
      <c r="J39" s="138"/>
      <c r="K39" s="139"/>
      <c r="M39">
        <f t="shared" si="0"/>
        <v>0</v>
      </c>
      <c r="N39">
        <f t="shared" si="1"/>
        <v>0</v>
      </c>
      <c r="O39" s="191"/>
    </row>
    <row r="40" spans="1:16" ht="30.6" x14ac:dyDescent="0.3">
      <c r="A40" s="10"/>
      <c r="B40" s="31"/>
      <c r="C40" s="62" t="s">
        <v>98</v>
      </c>
      <c r="D40" s="54" t="s">
        <v>99</v>
      </c>
      <c r="E40" s="14">
        <v>25</v>
      </c>
      <c r="F40" s="134"/>
      <c r="G40" s="135"/>
      <c r="H40" s="138"/>
      <c r="I40" s="139"/>
      <c r="J40" s="138"/>
      <c r="K40" s="139"/>
      <c r="M40">
        <f t="shared" si="0"/>
        <v>0</v>
      </c>
      <c r="N40">
        <f t="shared" si="1"/>
        <v>0</v>
      </c>
      <c r="O40" s="191"/>
    </row>
    <row r="41" spans="1:16" ht="92.4" thickBot="1" x14ac:dyDescent="0.35">
      <c r="A41" s="16"/>
      <c r="B41" s="36"/>
      <c r="C41" s="63" t="s">
        <v>100</v>
      </c>
      <c r="D41" s="48" t="s">
        <v>101</v>
      </c>
      <c r="E41" s="57">
        <v>0</v>
      </c>
      <c r="F41" s="136"/>
      <c r="G41" s="137"/>
      <c r="H41" s="138"/>
      <c r="I41" s="139"/>
      <c r="J41" s="138"/>
      <c r="K41" s="139"/>
      <c r="M41">
        <f t="shared" si="0"/>
        <v>0</v>
      </c>
      <c r="N41">
        <f t="shared" si="1"/>
        <v>0</v>
      </c>
      <c r="O41" s="191"/>
    </row>
    <row r="42" spans="1:16" ht="15" thickBot="1" x14ac:dyDescent="0.35">
      <c r="A42" s="1"/>
      <c r="B42" s="10"/>
      <c r="C42" s="64" t="s">
        <v>102</v>
      </c>
      <c r="D42" s="21" t="s">
        <v>3</v>
      </c>
      <c r="E42" s="40" t="s">
        <v>20</v>
      </c>
      <c r="F42" s="142" t="s">
        <v>5</v>
      </c>
      <c r="G42" s="142" t="s">
        <v>5</v>
      </c>
      <c r="H42" s="142" t="s">
        <v>478</v>
      </c>
      <c r="I42" s="142"/>
      <c r="J42" s="142" t="s">
        <v>496</v>
      </c>
      <c r="K42" s="142"/>
      <c r="L42" s="183"/>
      <c r="M42" s="182"/>
      <c r="N42" s="182"/>
      <c r="O42" s="182"/>
      <c r="P42" s="182"/>
    </row>
    <row r="43" spans="1:16" ht="71.400000000000006" x14ac:dyDescent="0.3">
      <c r="A43" s="5" t="s">
        <v>102</v>
      </c>
      <c r="B43" s="22" t="s">
        <v>103</v>
      </c>
      <c r="C43" s="60" t="s">
        <v>104</v>
      </c>
      <c r="D43" s="42" t="s">
        <v>105</v>
      </c>
      <c r="E43" s="9">
        <v>100</v>
      </c>
      <c r="F43" s="138"/>
      <c r="G43" s="139"/>
      <c r="H43" s="138"/>
      <c r="I43" s="139"/>
      <c r="J43" s="138"/>
      <c r="K43" s="139"/>
      <c r="M43">
        <f t="shared" si="0"/>
        <v>0</v>
      </c>
      <c r="N43">
        <f t="shared" si="1"/>
        <v>0</v>
      </c>
      <c r="O43" s="193">
        <v>3.77</v>
      </c>
    </row>
    <row r="44" spans="1:16" ht="30.6" x14ac:dyDescent="0.3">
      <c r="A44" s="10"/>
      <c r="B44" s="31"/>
      <c r="C44" s="62" t="s">
        <v>106</v>
      </c>
      <c r="D44" s="54" t="s">
        <v>107</v>
      </c>
      <c r="E44" s="14">
        <v>75</v>
      </c>
      <c r="F44" s="134"/>
      <c r="G44" s="135"/>
      <c r="H44" s="138"/>
      <c r="I44" s="139"/>
      <c r="J44" s="138"/>
      <c r="K44" s="139"/>
      <c r="M44">
        <f t="shared" si="0"/>
        <v>0</v>
      </c>
      <c r="N44">
        <f t="shared" si="1"/>
        <v>0</v>
      </c>
      <c r="O44" s="191"/>
    </row>
    <row r="45" spans="1:16" ht="40.799999999999997" x14ac:dyDescent="0.3">
      <c r="A45" s="10"/>
      <c r="B45" s="31"/>
      <c r="C45" s="62" t="s">
        <v>108</v>
      </c>
      <c r="D45" s="54" t="s">
        <v>109</v>
      </c>
      <c r="E45" s="14">
        <v>50</v>
      </c>
      <c r="F45" s="134"/>
      <c r="G45" s="135"/>
      <c r="H45" s="138"/>
      <c r="I45" s="139"/>
      <c r="J45" s="138"/>
      <c r="K45" s="139"/>
      <c r="M45">
        <f t="shared" si="0"/>
        <v>0</v>
      </c>
      <c r="N45">
        <f t="shared" si="1"/>
        <v>0</v>
      </c>
      <c r="O45" s="191"/>
    </row>
    <row r="46" spans="1:16" ht="40.799999999999997" x14ac:dyDescent="0.3">
      <c r="A46" s="10"/>
      <c r="B46" s="31"/>
      <c r="C46" s="62" t="s">
        <v>110</v>
      </c>
      <c r="D46" s="54" t="s">
        <v>111</v>
      </c>
      <c r="E46" s="14">
        <v>25</v>
      </c>
      <c r="F46" s="134">
        <v>1</v>
      </c>
      <c r="G46" s="135">
        <v>1</v>
      </c>
      <c r="H46" s="138">
        <v>1</v>
      </c>
      <c r="I46" s="139"/>
      <c r="J46" s="138">
        <v>1</v>
      </c>
      <c r="K46" s="139"/>
      <c r="M46">
        <f t="shared" si="0"/>
        <v>25</v>
      </c>
      <c r="N46">
        <f t="shared" si="1"/>
        <v>25</v>
      </c>
      <c r="O46" s="191"/>
      <c r="P46">
        <v>25</v>
      </c>
    </row>
    <row r="47" spans="1:16" ht="51.6" thickBot="1" x14ac:dyDescent="0.35">
      <c r="A47" s="16"/>
      <c r="B47" s="36"/>
      <c r="C47" s="63" t="s">
        <v>112</v>
      </c>
      <c r="D47" s="65" t="s">
        <v>113</v>
      </c>
      <c r="E47" s="57">
        <v>0</v>
      </c>
      <c r="F47" s="140"/>
      <c r="G47" s="141"/>
      <c r="H47" s="138"/>
      <c r="I47" s="139"/>
      <c r="J47" s="138"/>
      <c r="K47" s="139"/>
      <c r="M47">
        <f t="shared" si="0"/>
        <v>0</v>
      </c>
      <c r="N47">
        <f t="shared" si="1"/>
        <v>0</v>
      </c>
      <c r="O47" s="191"/>
    </row>
    <row r="48" spans="1:16" ht="15" thickBot="1" x14ac:dyDescent="0.35">
      <c r="A48" s="1"/>
      <c r="B48" s="10"/>
      <c r="C48" s="64" t="s">
        <v>114</v>
      </c>
      <c r="D48" s="21" t="s">
        <v>3</v>
      </c>
      <c r="E48" s="40" t="s">
        <v>20</v>
      </c>
      <c r="F48" s="142" t="s">
        <v>5</v>
      </c>
      <c r="G48" s="142" t="s">
        <v>5</v>
      </c>
      <c r="H48" s="142" t="s">
        <v>478</v>
      </c>
      <c r="I48" s="142"/>
      <c r="J48" s="142" t="s">
        <v>496</v>
      </c>
      <c r="K48" s="142"/>
      <c r="L48" s="183"/>
      <c r="M48" s="182"/>
      <c r="N48" s="182"/>
      <c r="O48" s="182"/>
      <c r="P48" s="182"/>
    </row>
    <row r="49" spans="1:17" ht="61.2" x14ac:dyDescent="0.3">
      <c r="A49" s="5" t="s">
        <v>114</v>
      </c>
      <c r="B49" s="22" t="s">
        <v>115</v>
      </c>
      <c r="C49" s="60" t="s">
        <v>116</v>
      </c>
      <c r="D49" s="42" t="s">
        <v>117</v>
      </c>
      <c r="E49" s="9">
        <v>100</v>
      </c>
      <c r="F49" s="132">
        <v>1</v>
      </c>
      <c r="G49" s="133">
        <v>1</v>
      </c>
      <c r="H49" s="138">
        <v>1</v>
      </c>
      <c r="I49" s="139" t="s">
        <v>484</v>
      </c>
      <c r="J49" s="138">
        <v>1</v>
      </c>
      <c r="K49" s="139" t="s">
        <v>484</v>
      </c>
      <c r="M49">
        <f t="shared" si="0"/>
        <v>100</v>
      </c>
      <c r="N49">
        <f t="shared" si="1"/>
        <v>100</v>
      </c>
      <c r="O49" s="193">
        <v>4.8499999999999996</v>
      </c>
      <c r="P49">
        <v>100</v>
      </c>
    </row>
    <row r="50" spans="1:17" ht="81.599999999999994" x14ac:dyDescent="0.3">
      <c r="A50" s="10"/>
      <c r="B50" s="29" t="s">
        <v>118</v>
      </c>
      <c r="C50" s="61" t="s">
        <v>119</v>
      </c>
      <c r="D50" s="54" t="s">
        <v>120</v>
      </c>
      <c r="E50" s="28">
        <v>80</v>
      </c>
      <c r="F50" s="134"/>
      <c r="G50" s="135"/>
      <c r="H50" s="138"/>
      <c r="I50" s="139"/>
      <c r="J50" s="138"/>
      <c r="K50" s="139"/>
      <c r="M50">
        <f t="shared" si="0"/>
        <v>0</v>
      </c>
      <c r="N50">
        <f t="shared" si="1"/>
        <v>0</v>
      </c>
      <c r="O50" s="191"/>
    </row>
    <row r="51" spans="1:17" ht="51" x14ac:dyDescent="0.3">
      <c r="A51" s="10"/>
      <c r="B51" s="29" t="s">
        <v>121</v>
      </c>
      <c r="C51" s="62" t="s">
        <v>122</v>
      </c>
      <c r="D51" s="54" t="s">
        <v>123</v>
      </c>
      <c r="E51" s="14">
        <v>55</v>
      </c>
      <c r="F51" s="134"/>
      <c r="G51" s="135"/>
      <c r="H51" s="138"/>
      <c r="I51" s="139"/>
      <c r="J51" s="138"/>
      <c r="K51" s="139"/>
      <c r="M51">
        <f t="shared" si="0"/>
        <v>0</v>
      </c>
      <c r="N51">
        <f t="shared" si="1"/>
        <v>0</v>
      </c>
      <c r="O51" s="191"/>
    </row>
    <row r="52" spans="1:17" ht="81.599999999999994" x14ac:dyDescent="0.3">
      <c r="A52" s="10"/>
      <c r="B52" s="31"/>
      <c r="C52" s="62" t="s">
        <v>124</v>
      </c>
      <c r="D52" s="13" t="s">
        <v>125</v>
      </c>
      <c r="E52" s="14">
        <v>25</v>
      </c>
      <c r="F52" s="134"/>
      <c r="G52" s="135"/>
      <c r="H52" s="138"/>
      <c r="I52" s="139"/>
      <c r="J52" s="138"/>
      <c r="K52" s="139"/>
      <c r="M52">
        <f t="shared" si="0"/>
        <v>0</v>
      </c>
      <c r="N52">
        <f t="shared" si="1"/>
        <v>0</v>
      </c>
      <c r="O52" s="191"/>
    </row>
    <row r="53" spans="1:17" ht="51.6" thickBot="1" x14ac:dyDescent="0.35">
      <c r="A53" s="16"/>
      <c r="B53" s="36"/>
      <c r="C53" s="63" t="s">
        <v>126</v>
      </c>
      <c r="D53" s="66" t="s">
        <v>127</v>
      </c>
      <c r="E53" s="57">
        <v>0</v>
      </c>
      <c r="F53" s="136"/>
      <c r="G53" s="137"/>
      <c r="H53" s="138"/>
      <c r="I53" s="139"/>
      <c r="J53" s="138"/>
      <c r="K53" s="139"/>
      <c r="M53">
        <f t="shared" si="0"/>
        <v>0</v>
      </c>
      <c r="N53">
        <f t="shared" si="1"/>
        <v>0</v>
      </c>
      <c r="O53" s="191"/>
    </row>
    <row r="54" spans="1:17" ht="15" thickBot="1" x14ac:dyDescent="0.35">
      <c r="A54" s="1"/>
      <c r="B54" s="10"/>
      <c r="C54" s="67" t="s">
        <v>128</v>
      </c>
      <c r="D54" s="21" t="s">
        <v>3</v>
      </c>
      <c r="E54" s="40" t="s">
        <v>20</v>
      </c>
      <c r="F54" s="142" t="s">
        <v>5</v>
      </c>
      <c r="G54" s="142" t="s">
        <v>5</v>
      </c>
      <c r="H54" s="142" t="s">
        <v>478</v>
      </c>
      <c r="I54" s="142"/>
      <c r="J54" s="142" t="s">
        <v>496</v>
      </c>
      <c r="K54" s="142"/>
      <c r="L54" s="183"/>
      <c r="M54" s="182"/>
      <c r="N54" s="182"/>
      <c r="O54" s="182"/>
      <c r="P54" s="182"/>
    </row>
    <row r="55" spans="1:17" ht="61.2" x14ac:dyDescent="0.3">
      <c r="A55" s="5" t="s">
        <v>128</v>
      </c>
      <c r="B55" s="22" t="s">
        <v>129</v>
      </c>
      <c r="C55" s="68" t="s">
        <v>130</v>
      </c>
      <c r="D55" s="8" t="s">
        <v>131</v>
      </c>
      <c r="E55" s="9">
        <v>100</v>
      </c>
      <c r="F55" s="132">
        <v>1</v>
      </c>
      <c r="G55" s="133">
        <v>1</v>
      </c>
      <c r="H55" s="138">
        <v>1</v>
      </c>
      <c r="I55" s="139" t="s">
        <v>484</v>
      </c>
      <c r="J55" s="138">
        <v>1</v>
      </c>
      <c r="K55" s="139" t="s">
        <v>484</v>
      </c>
      <c r="L55" s="194"/>
      <c r="M55" s="195">
        <f t="shared" si="0"/>
        <v>100</v>
      </c>
      <c r="N55" s="195">
        <f t="shared" si="1"/>
        <v>100</v>
      </c>
      <c r="O55" s="197">
        <v>2.85</v>
      </c>
      <c r="P55" s="195">
        <v>100</v>
      </c>
      <c r="Q55" s="200" t="s">
        <v>538</v>
      </c>
    </row>
    <row r="56" spans="1:17" ht="91.8" x14ac:dyDescent="0.3">
      <c r="A56" s="10"/>
      <c r="B56" s="29" t="s">
        <v>132</v>
      </c>
      <c r="C56" s="69" t="s">
        <v>133</v>
      </c>
      <c r="D56" s="13" t="s">
        <v>134</v>
      </c>
      <c r="E56" s="28">
        <v>80</v>
      </c>
      <c r="F56" s="134"/>
      <c r="G56" s="135"/>
      <c r="H56" s="138"/>
      <c r="I56" s="139"/>
      <c r="J56" s="138"/>
      <c r="K56" s="139"/>
      <c r="L56" s="185"/>
      <c r="M56" s="184">
        <f t="shared" si="0"/>
        <v>0</v>
      </c>
      <c r="N56" s="184">
        <f t="shared" si="1"/>
        <v>0</v>
      </c>
      <c r="O56" s="198"/>
      <c r="P56" s="184"/>
    </row>
    <row r="57" spans="1:17" ht="51" x14ac:dyDescent="0.3">
      <c r="A57" s="10"/>
      <c r="B57" s="29" t="s">
        <v>135</v>
      </c>
      <c r="C57" s="69" t="s">
        <v>136</v>
      </c>
      <c r="D57" s="13" t="s">
        <v>137</v>
      </c>
      <c r="E57" s="14">
        <v>50</v>
      </c>
      <c r="F57" s="134"/>
      <c r="G57" s="135"/>
      <c r="H57" s="138"/>
      <c r="I57" s="139"/>
      <c r="J57" s="138"/>
      <c r="K57" s="139"/>
      <c r="L57" s="185"/>
      <c r="M57" s="184">
        <f t="shared" si="0"/>
        <v>0</v>
      </c>
      <c r="N57" s="184">
        <f t="shared" si="1"/>
        <v>0</v>
      </c>
      <c r="O57" s="198"/>
      <c r="P57" s="184"/>
    </row>
    <row r="58" spans="1:17" ht="81.599999999999994" x14ac:dyDescent="0.3">
      <c r="A58" s="10"/>
      <c r="B58" s="31"/>
      <c r="C58" s="69" t="s">
        <v>138</v>
      </c>
      <c r="D58" s="13" t="s">
        <v>125</v>
      </c>
      <c r="E58" s="14">
        <v>25</v>
      </c>
      <c r="F58" s="134"/>
      <c r="G58" s="135"/>
      <c r="H58" s="138"/>
      <c r="I58" s="139"/>
      <c r="J58" s="138"/>
      <c r="K58" s="139"/>
      <c r="L58" s="185"/>
      <c r="M58" s="184">
        <f t="shared" si="0"/>
        <v>0</v>
      </c>
      <c r="N58" s="184">
        <f t="shared" si="1"/>
        <v>0</v>
      </c>
      <c r="O58" s="198"/>
      <c r="P58" s="184"/>
    </row>
    <row r="59" spans="1:17" ht="61.8" thickBot="1" x14ac:dyDescent="0.35">
      <c r="A59" s="16"/>
      <c r="B59" s="36"/>
      <c r="C59" s="70" t="s">
        <v>139</v>
      </c>
      <c r="D59" s="48" t="s">
        <v>140</v>
      </c>
      <c r="E59" s="20">
        <v>0</v>
      </c>
      <c r="F59" s="136"/>
      <c r="G59" s="137"/>
      <c r="H59" s="138"/>
      <c r="I59" s="139"/>
      <c r="J59" s="138"/>
      <c r="K59" s="139"/>
      <c r="L59" s="183"/>
      <c r="M59" s="182">
        <f t="shared" si="0"/>
        <v>0</v>
      </c>
      <c r="N59" s="182">
        <f t="shared" si="1"/>
        <v>0</v>
      </c>
      <c r="O59" s="199"/>
      <c r="P59" s="182"/>
    </row>
    <row r="60" spans="1:17" ht="15" thickBot="1" x14ac:dyDescent="0.35">
      <c r="A60" s="1"/>
      <c r="B60" s="10"/>
      <c r="C60" s="71" t="s">
        <v>141</v>
      </c>
      <c r="D60" s="72" t="s">
        <v>3</v>
      </c>
      <c r="E60" s="73" t="s">
        <v>20</v>
      </c>
      <c r="F60" s="142" t="s">
        <v>5</v>
      </c>
      <c r="G60" s="142" t="s">
        <v>5</v>
      </c>
      <c r="H60" s="142" t="s">
        <v>478</v>
      </c>
      <c r="I60" s="142"/>
      <c r="J60" s="142" t="s">
        <v>496</v>
      </c>
      <c r="K60" s="142"/>
    </row>
    <row r="61" spans="1:17" x14ac:dyDescent="0.3">
      <c r="A61" s="5" t="s">
        <v>141</v>
      </c>
      <c r="B61" s="176" t="s">
        <v>142</v>
      </c>
      <c r="C61" s="74" t="s">
        <v>143</v>
      </c>
      <c r="D61" s="75" t="s">
        <v>144</v>
      </c>
      <c r="E61" s="76">
        <v>100</v>
      </c>
      <c r="F61" s="132"/>
      <c r="G61" s="133"/>
      <c r="H61" s="138"/>
      <c r="I61" s="139"/>
      <c r="J61" s="138"/>
      <c r="K61" s="139"/>
      <c r="M61">
        <f t="shared" si="0"/>
        <v>0</v>
      </c>
      <c r="N61">
        <f t="shared" si="1"/>
        <v>0</v>
      </c>
      <c r="O61" s="191">
        <v>3.55</v>
      </c>
    </row>
    <row r="62" spans="1:17" ht="30.6" x14ac:dyDescent="0.3">
      <c r="A62" s="10"/>
      <c r="B62" s="177"/>
      <c r="C62" s="77" t="s">
        <v>145</v>
      </c>
      <c r="D62" s="78" t="s">
        <v>146</v>
      </c>
      <c r="E62" s="79">
        <v>50</v>
      </c>
      <c r="F62" s="134"/>
      <c r="G62" s="135"/>
      <c r="H62" s="138"/>
      <c r="I62" s="139"/>
      <c r="J62" s="138"/>
      <c r="K62" s="139"/>
      <c r="M62">
        <f t="shared" si="0"/>
        <v>0</v>
      </c>
      <c r="N62">
        <f t="shared" si="1"/>
        <v>0</v>
      </c>
      <c r="O62" s="191"/>
    </row>
    <row r="63" spans="1:17" x14ac:dyDescent="0.3">
      <c r="A63" s="10"/>
      <c r="B63" s="31"/>
      <c r="C63" s="77" t="s">
        <v>147</v>
      </c>
      <c r="D63" s="78" t="s">
        <v>148</v>
      </c>
      <c r="E63" s="79">
        <v>10</v>
      </c>
      <c r="F63" s="140">
        <v>1</v>
      </c>
      <c r="G63" s="141">
        <v>1</v>
      </c>
      <c r="H63" s="138"/>
      <c r="I63" s="139"/>
      <c r="J63" s="138"/>
      <c r="K63" s="139"/>
      <c r="M63">
        <f t="shared" si="0"/>
        <v>0</v>
      </c>
      <c r="N63">
        <f t="shared" si="1"/>
        <v>0</v>
      </c>
      <c r="O63" s="191"/>
    </row>
    <row r="64" spans="1:17" ht="31.2" thickBot="1" x14ac:dyDescent="0.35">
      <c r="A64" s="16"/>
      <c r="B64" s="36"/>
      <c r="C64" s="80" t="s">
        <v>149</v>
      </c>
      <c r="D64" s="81" t="s">
        <v>150</v>
      </c>
      <c r="E64" s="82">
        <v>0</v>
      </c>
      <c r="F64" s="134"/>
      <c r="G64" s="135"/>
      <c r="H64" s="134">
        <v>1</v>
      </c>
      <c r="I64" s="164" t="s">
        <v>498</v>
      </c>
      <c r="J64" s="154">
        <v>1</v>
      </c>
      <c r="K64" s="164" t="s">
        <v>498</v>
      </c>
      <c r="L64" s="164" t="s">
        <v>499</v>
      </c>
      <c r="M64" s="182">
        <f t="shared" si="0"/>
        <v>0</v>
      </c>
      <c r="N64" s="182">
        <f t="shared" si="1"/>
        <v>0</v>
      </c>
      <c r="O64" s="192"/>
      <c r="P64" s="182"/>
    </row>
    <row r="65" spans="1:16" ht="15" thickBot="1" x14ac:dyDescent="0.35">
      <c r="A65" s="1"/>
      <c r="B65" s="10"/>
      <c r="C65" s="83" t="s">
        <v>151</v>
      </c>
      <c r="D65" s="84" t="s">
        <v>3</v>
      </c>
      <c r="E65" s="85" t="s">
        <v>20</v>
      </c>
      <c r="F65" s="142" t="s">
        <v>5</v>
      </c>
      <c r="G65" s="142" t="s">
        <v>5</v>
      </c>
      <c r="H65" s="142" t="s">
        <v>478</v>
      </c>
      <c r="I65" s="142"/>
      <c r="J65" s="142" t="s">
        <v>496</v>
      </c>
      <c r="K65" s="142"/>
    </row>
    <row r="66" spans="1:16" ht="51" x14ac:dyDescent="0.3">
      <c r="A66" s="5" t="s">
        <v>151</v>
      </c>
      <c r="B66" s="22" t="s">
        <v>152</v>
      </c>
      <c r="C66" s="61" t="s">
        <v>153</v>
      </c>
      <c r="D66" s="45" t="s">
        <v>154</v>
      </c>
      <c r="E66" s="28">
        <v>100</v>
      </c>
      <c r="F66" s="138"/>
      <c r="G66" s="139"/>
      <c r="H66" s="138"/>
      <c r="I66" s="139"/>
      <c r="J66" s="138"/>
      <c r="K66" s="139"/>
      <c r="M66">
        <f t="shared" si="0"/>
        <v>0</v>
      </c>
      <c r="N66">
        <f t="shared" si="1"/>
        <v>0</v>
      </c>
      <c r="O66" s="191">
        <v>3.7</v>
      </c>
    </row>
    <row r="67" spans="1:16" ht="71.400000000000006" x14ac:dyDescent="0.3">
      <c r="A67" s="10"/>
      <c r="B67" s="29" t="s">
        <v>155</v>
      </c>
      <c r="C67" s="62" t="s">
        <v>156</v>
      </c>
      <c r="D67" s="54" t="s">
        <v>157</v>
      </c>
      <c r="E67" s="28">
        <v>70</v>
      </c>
      <c r="F67" s="134"/>
      <c r="G67" s="135"/>
      <c r="H67" s="138"/>
      <c r="I67" s="139"/>
      <c r="J67" s="138"/>
      <c r="K67" s="139"/>
      <c r="M67">
        <f t="shared" si="0"/>
        <v>0</v>
      </c>
      <c r="N67">
        <f t="shared" si="1"/>
        <v>0</v>
      </c>
      <c r="O67" s="191"/>
    </row>
    <row r="68" spans="1:16" ht="51" x14ac:dyDescent="0.3">
      <c r="A68" s="10"/>
      <c r="B68" s="29"/>
      <c r="C68" s="62" t="s">
        <v>158</v>
      </c>
      <c r="D68" s="54" t="s">
        <v>159</v>
      </c>
      <c r="E68" s="28">
        <v>50</v>
      </c>
      <c r="F68" s="134"/>
      <c r="G68" s="135"/>
      <c r="H68" s="138"/>
      <c r="I68" s="139"/>
      <c r="J68" s="138"/>
      <c r="K68" s="139"/>
      <c r="M68">
        <f t="shared" ref="M68:M76" si="2">E68*H68</f>
        <v>0</v>
      </c>
      <c r="N68">
        <f t="shared" ref="N68:N76" si="3">E68*J68</f>
        <v>0</v>
      </c>
      <c r="O68" s="191"/>
    </row>
    <row r="69" spans="1:16" ht="71.400000000000006" x14ac:dyDescent="0.3">
      <c r="A69" s="10"/>
      <c r="B69" s="29"/>
      <c r="C69" s="62" t="s">
        <v>160</v>
      </c>
      <c r="D69" s="54" t="s">
        <v>161</v>
      </c>
      <c r="E69" s="28">
        <v>30</v>
      </c>
      <c r="F69" s="134"/>
      <c r="G69" s="135"/>
      <c r="H69" s="138"/>
      <c r="I69" s="139"/>
      <c r="J69" s="138"/>
      <c r="K69" s="139"/>
      <c r="M69">
        <f t="shared" si="2"/>
        <v>0</v>
      </c>
      <c r="N69">
        <f t="shared" si="3"/>
        <v>0</v>
      </c>
      <c r="O69" s="191"/>
    </row>
    <row r="70" spans="1:16" ht="82.2" thickBot="1" x14ac:dyDescent="0.35">
      <c r="A70" s="16"/>
      <c r="B70" s="36"/>
      <c r="C70" s="63" t="s">
        <v>162</v>
      </c>
      <c r="D70" s="86" t="s">
        <v>163</v>
      </c>
      <c r="E70" s="20">
        <v>0</v>
      </c>
      <c r="F70" s="136">
        <v>1</v>
      </c>
      <c r="G70" s="137">
        <v>1</v>
      </c>
      <c r="H70" s="138">
        <v>1</v>
      </c>
      <c r="I70" s="139"/>
      <c r="J70" s="138">
        <v>1</v>
      </c>
      <c r="K70" s="162" t="s">
        <v>530</v>
      </c>
      <c r="L70" s="164" t="s">
        <v>529</v>
      </c>
      <c r="M70" s="182">
        <f t="shared" si="2"/>
        <v>0</v>
      </c>
      <c r="N70" s="182">
        <f t="shared" si="3"/>
        <v>0</v>
      </c>
      <c r="O70" s="192"/>
      <c r="P70" s="182"/>
    </row>
    <row r="71" spans="1:16" ht="15" thickBot="1" x14ac:dyDescent="0.35">
      <c r="A71" s="1"/>
      <c r="B71" s="10"/>
      <c r="C71" s="64" t="s">
        <v>164</v>
      </c>
      <c r="D71" s="72" t="s">
        <v>3</v>
      </c>
      <c r="E71" s="73" t="s">
        <v>20</v>
      </c>
      <c r="F71" s="142" t="s">
        <v>5</v>
      </c>
      <c r="G71" s="142" t="s">
        <v>5</v>
      </c>
      <c r="H71" s="142" t="s">
        <v>478</v>
      </c>
      <c r="I71" s="142"/>
      <c r="J71" s="142" t="s">
        <v>496</v>
      </c>
      <c r="K71" s="142"/>
    </row>
    <row r="72" spans="1:16" ht="61.2" x14ac:dyDescent="0.3">
      <c r="A72" s="5" t="s">
        <v>164</v>
      </c>
      <c r="B72" s="22" t="s">
        <v>165</v>
      </c>
      <c r="C72" s="68" t="s">
        <v>166</v>
      </c>
      <c r="D72" s="42" t="s">
        <v>167</v>
      </c>
      <c r="E72" s="87">
        <v>100</v>
      </c>
      <c r="F72" s="134"/>
      <c r="G72" s="135"/>
      <c r="H72" s="138"/>
      <c r="I72" s="139"/>
      <c r="J72" s="138"/>
      <c r="K72" s="139"/>
      <c r="M72">
        <f t="shared" si="2"/>
        <v>0</v>
      </c>
      <c r="N72">
        <f t="shared" si="3"/>
        <v>0</v>
      </c>
      <c r="O72" s="191">
        <v>4.8</v>
      </c>
    </row>
    <row r="73" spans="1:16" ht="30.6" x14ac:dyDescent="0.3">
      <c r="A73" s="10"/>
      <c r="B73" s="25"/>
      <c r="C73" s="69" t="s">
        <v>168</v>
      </c>
      <c r="D73" s="54" t="s">
        <v>169</v>
      </c>
      <c r="E73" s="87">
        <v>95</v>
      </c>
      <c r="F73" s="134">
        <v>1</v>
      </c>
      <c r="G73" s="134">
        <v>1</v>
      </c>
      <c r="H73" s="134">
        <v>1</v>
      </c>
      <c r="I73" s="139" t="s">
        <v>484</v>
      </c>
      <c r="J73" s="138">
        <v>1</v>
      </c>
      <c r="K73" s="139" t="s">
        <v>484</v>
      </c>
      <c r="L73" s="165" t="s">
        <v>500</v>
      </c>
      <c r="M73">
        <f t="shared" si="2"/>
        <v>95</v>
      </c>
      <c r="N73">
        <f t="shared" si="3"/>
        <v>95</v>
      </c>
      <c r="O73" s="191"/>
      <c r="P73">
        <v>95</v>
      </c>
    </row>
    <row r="74" spans="1:16" ht="71.400000000000006" x14ac:dyDescent="0.3">
      <c r="A74" s="10"/>
      <c r="B74" s="29" t="s">
        <v>170</v>
      </c>
      <c r="C74" s="69" t="s">
        <v>171</v>
      </c>
      <c r="D74" s="54" t="s">
        <v>172</v>
      </c>
      <c r="E74" s="87">
        <v>70</v>
      </c>
      <c r="F74" s="134"/>
      <c r="G74" s="135"/>
      <c r="H74" s="138"/>
      <c r="I74" s="139"/>
      <c r="J74" s="138"/>
      <c r="K74" s="139"/>
      <c r="M74">
        <f t="shared" si="2"/>
        <v>0</v>
      </c>
      <c r="N74">
        <f t="shared" si="3"/>
        <v>0</v>
      </c>
      <c r="O74" s="191"/>
    </row>
    <row r="75" spans="1:16" ht="102" x14ac:dyDescent="0.3">
      <c r="A75" s="10"/>
      <c r="B75" s="31"/>
      <c r="C75" s="69" t="s">
        <v>173</v>
      </c>
      <c r="D75" s="54" t="s">
        <v>174</v>
      </c>
      <c r="E75" s="87">
        <v>30</v>
      </c>
      <c r="F75" s="134"/>
      <c r="G75" s="135"/>
      <c r="H75" s="138"/>
      <c r="I75" s="139"/>
      <c r="J75" s="138"/>
      <c r="K75" s="139"/>
      <c r="M75">
        <f t="shared" si="2"/>
        <v>0</v>
      </c>
      <c r="N75">
        <f t="shared" si="3"/>
        <v>0</v>
      </c>
      <c r="O75" s="191"/>
    </row>
    <row r="76" spans="1:16" ht="31.2" thickBot="1" x14ac:dyDescent="0.35">
      <c r="A76" s="16"/>
      <c r="B76" s="36"/>
      <c r="C76" s="88" t="s">
        <v>175</v>
      </c>
      <c r="D76" s="86" t="s">
        <v>176</v>
      </c>
      <c r="E76" s="87">
        <v>0</v>
      </c>
      <c r="F76" s="134"/>
      <c r="G76" s="135"/>
      <c r="H76" s="138"/>
      <c r="I76" s="139"/>
      <c r="J76" s="138"/>
      <c r="K76" s="139"/>
      <c r="L76" s="183"/>
      <c r="M76" s="182">
        <f t="shared" si="2"/>
        <v>0</v>
      </c>
      <c r="N76" s="182">
        <f t="shared" si="3"/>
        <v>0</v>
      </c>
      <c r="O76" s="192"/>
      <c r="P76" s="182"/>
    </row>
    <row r="77" spans="1:16" ht="15" thickBot="1" x14ac:dyDescent="0.35">
      <c r="A77" s="1"/>
      <c r="B77" s="10"/>
      <c r="C77" s="89" t="s">
        <v>177</v>
      </c>
      <c r="D77" s="84" t="s">
        <v>3</v>
      </c>
      <c r="E77" s="85" t="s">
        <v>20</v>
      </c>
      <c r="F77" s="142" t="s">
        <v>5</v>
      </c>
      <c r="G77" s="142" t="s">
        <v>5</v>
      </c>
      <c r="H77" s="142" t="s">
        <v>478</v>
      </c>
      <c r="I77" s="142"/>
      <c r="J77" s="142" t="s">
        <v>496</v>
      </c>
      <c r="K77" s="142"/>
      <c r="M77">
        <f>SUM(M3:M76)</f>
        <v>705</v>
      </c>
      <c r="N77">
        <f>SUM(N3:N76)</f>
        <v>705</v>
      </c>
      <c r="P77">
        <f>SUM(P3:P76)</f>
        <v>705</v>
      </c>
    </row>
    <row r="78" spans="1:16" x14ac:dyDescent="0.3">
      <c r="F78" s="157">
        <f>SUM(E5,E18,E26,E32,E37,E46,E49,E55,E63,E70,E73)</f>
        <v>735</v>
      </c>
      <c r="G78" s="157"/>
      <c r="H78" s="157"/>
      <c r="J78" s="157"/>
      <c r="M78" s="175">
        <f>M77/11</f>
        <v>64.090909090909093</v>
      </c>
      <c r="N78" s="175">
        <f>N77/11</f>
        <v>64.090909090909093</v>
      </c>
      <c r="O78" s="175"/>
      <c r="P78" s="175">
        <f>P77/11</f>
        <v>64.090909090909093</v>
      </c>
    </row>
    <row r="79" spans="1:16" x14ac:dyDescent="0.3">
      <c r="F79">
        <f>F78/11</f>
        <v>66.818181818181813</v>
      </c>
    </row>
  </sheetData>
  <mergeCells count="13">
    <mergeCell ref="O66:O70"/>
    <mergeCell ref="O72:O76"/>
    <mergeCell ref="B61:B62"/>
    <mergeCell ref="F1:G1"/>
    <mergeCell ref="O3:O14"/>
    <mergeCell ref="O16:O23"/>
    <mergeCell ref="O25:O30"/>
    <mergeCell ref="O31:O36"/>
    <mergeCell ref="O37:O41"/>
    <mergeCell ref="O43:O47"/>
    <mergeCell ref="O49:O53"/>
    <mergeCell ref="O55:O59"/>
    <mergeCell ref="O61:O64"/>
  </mergeCells>
  <conditionalFormatting sqref="F3:F13 F59 F31:F35 F37:F41 F49 F55:F56 F61:F64 F43:F47 F74:F76 F51:F53 F25:F29 F66:F70 F16:F23">
    <cfRule type="colorScale" priority="63">
      <colorScale>
        <cfvo type="min"/>
        <cfvo type="percentile" val="50"/>
        <cfvo type="max"/>
        <color rgb="FFF8696B"/>
        <color rgb="FFFFEB84"/>
        <color rgb="FF63BE7B"/>
      </colorScale>
    </cfRule>
  </conditionalFormatting>
  <conditionalFormatting sqref="F14">
    <cfRule type="colorScale" priority="61">
      <colorScale>
        <cfvo type="min"/>
        <cfvo type="percentile" val="50"/>
        <cfvo type="max"/>
        <color rgb="FFF8696B"/>
        <color rgb="FFFFEB84"/>
        <color rgb="FF63BE7B"/>
      </colorScale>
    </cfRule>
  </conditionalFormatting>
  <conditionalFormatting sqref="F49 F51:F53">
    <cfRule type="cellIs" dxfId="57" priority="62" operator="equal">
      <formula>1</formula>
    </cfRule>
  </conditionalFormatting>
  <conditionalFormatting sqref="F57">
    <cfRule type="colorScale" priority="65">
      <colorScale>
        <cfvo type="min"/>
        <cfvo type="percentile" val="50"/>
        <cfvo type="max"/>
        <color rgb="FFF8696B"/>
        <color rgb="FFFFEB84"/>
        <color rgb="FF63BE7B"/>
      </colorScale>
    </cfRule>
  </conditionalFormatting>
  <conditionalFormatting sqref="F58">
    <cfRule type="colorScale" priority="66">
      <colorScale>
        <cfvo type="min"/>
        <cfvo type="percentile" val="50"/>
        <cfvo type="max"/>
        <color rgb="FFF8696B"/>
        <color rgb="FFFFEB84"/>
        <color rgb="FF63BE7B"/>
      </colorScale>
    </cfRule>
  </conditionalFormatting>
  <conditionalFormatting sqref="F72">
    <cfRule type="colorScale" priority="64">
      <colorScale>
        <cfvo type="min"/>
        <cfvo type="percentile" val="50"/>
        <cfvo type="max"/>
        <color rgb="FFF8696B"/>
        <color rgb="FFFFEB84"/>
        <color rgb="FF63BE7B"/>
      </colorScale>
    </cfRule>
  </conditionalFormatting>
  <conditionalFormatting sqref="F72:G76 F3:G14 F16:G23 F25:G29 F31:G35 F37:G41 F43:G47 G49:G53 F55:G59 F61:G64 F66:G70">
    <cfRule type="cellIs" dxfId="56" priority="54" operator="equal">
      <formula>1</formula>
    </cfRule>
  </conditionalFormatting>
  <conditionalFormatting sqref="F73:G73">
    <cfRule type="colorScale" priority="59">
      <colorScale>
        <cfvo type="min"/>
        <cfvo type="percentile" val="50"/>
        <cfvo type="max"/>
        <color rgb="FFF8696B"/>
        <color rgb="FFFFEB84"/>
        <color rgb="FF63BE7B"/>
      </colorScale>
    </cfRule>
  </conditionalFormatting>
  <conditionalFormatting sqref="G25:G29 G59 G31:G35 G37:G41 G43:G47 G49:G53 G55:G56 G16:G23 G61:G64 G66:G70 G74:G76 G3:G14">
    <cfRule type="colorScale" priority="57">
      <colorScale>
        <cfvo type="min"/>
        <cfvo type="percentile" val="50"/>
        <cfvo type="max"/>
        <color rgb="FFF8696B"/>
        <color rgb="FFFFEB84"/>
        <color rgb="FF63BE7B"/>
      </colorScale>
    </cfRule>
  </conditionalFormatting>
  <conditionalFormatting sqref="G57">
    <cfRule type="colorScale" priority="55">
      <colorScale>
        <cfvo type="min"/>
        <cfvo type="percentile" val="50"/>
        <cfvo type="max"/>
        <color rgb="FFF8696B"/>
        <color rgb="FFFFEB84"/>
        <color rgb="FF63BE7B"/>
      </colorScale>
    </cfRule>
  </conditionalFormatting>
  <conditionalFormatting sqref="G58">
    <cfRule type="colorScale" priority="56">
      <colorScale>
        <cfvo type="min"/>
        <cfvo type="percentile" val="50"/>
        <cfvo type="max"/>
        <color rgb="FFF8696B"/>
        <color rgb="FFFFEB84"/>
        <color rgb="FF63BE7B"/>
      </colorScale>
    </cfRule>
  </conditionalFormatting>
  <conditionalFormatting sqref="G72">
    <cfRule type="colorScale" priority="52">
      <colorScale>
        <cfvo type="min"/>
        <cfvo type="percentile" val="50"/>
        <cfvo type="max"/>
        <color rgb="FFF8696B"/>
        <color rgb="FFFFEB84"/>
        <color rgb="FF63BE7B"/>
      </colorScale>
    </cfRule>
  </conditionalFormatting>
  <conditionalFormatting sqref="H64">
    <cfRule type="colorScale" priority="37">
      <colorScale>
        <cfvo type="min"/>
        <cfvo type="percentile" val="50"/>
        <cfvo type="max"/>
        <color rgb="FFF8696B"/>
        <color rgb="FFFFEB84"/>
        <color rgb="FF63BE7B"/>
      </colorScale>
    </cfRule>
  </conditionalFormatting>
  <conditionalFormatting sqref="H65:H72 H74:H77 H3:H63">
    <cfRule type="colorScale" priority="45">
      <colorScale>
        <cfvo type="min"/>
        <cfvo type="percentile" val="50"/>
        <cfvo type="max"/>
        <color rgb="FFF8696B"/>
        <color rgb="FFFFEB84"/>
        <color rgb="FF63BE7B"/>
      </colorScale>
    </cfRule>
  </conditionalFormatting>
  <conditionalFormatting sqref="H73">
    <cfRule type="colorScale" priority="31">
      <colorScale>
        <cfvo type="min"/>
        <cfvo type="percentile" val="50"/>
        <cfvo type="max"/>
        <color rgb="FFF8696B"/>
        <color rgb="FFFFEB84"/>
        <color rgb="FF63BE7B"/>
      </colorScale>
    </cfRule>
  </conditionalFormatting>
  <conditionalFormatting sqref="H3:I13 H14">
    <cfRule type="cellIs" dxfId="55" priority="44" operator="equal">
      <formula>1</formula>
    </cfRule>
  </conditionalFormatting>
  <conditionalFormatting sqref="H15:I26">
    <cfRule type="cellIs" dxfId="54" priority="4" operator="equal">
      <formula>1</formula>
    </cfRule>
  </conditionalFormatting>
  <conditionalFormatting sqref="H27:K72">
    <cfRule type="cellIs" dxfId="53" priority="7" operator="equal">
      <formula>1</formula>
    </cfRule>
  </conditionalFormatting>
  <conditionalFormatting sqref="H73:L73">
    <cfRule type="cellIs" dxfId="52" priority="30" operator="equal">
      <formula>1</formula>
    </cfRule>
  </conditionalFormatting>
  <conditionalFormatting sqref="I3:I13 I15:I19 I56:I63 I65:I77 I21:I25 I27:I31 I33:I54">
    <cfRule type="colorScale" priority="47">
      <colorScale>
        <cfvo type="min"/>
        <cfvo type="percentile" val="50"/>
        <cfvo type="max"/>
        <color rgb="FFF8696B"/>
        <color rgb="FFFFEB84"/>
        <color rgb="FF63BE7B"/>
      </colorScale>
    </cfRule>
  </conditionalFormatting>
  <conditionalFormatting sqref="I20">
    <cfRule type="colorScale" priority="13">
      <colorScale>
        <cfvo type="min"/>
        <cfvo type="percentile" val="50"/>
        <cfvo type="max"/>
        <color rgb="FFF8696B"/>
        <color rgb="FFFFEB84"/>
        <color rgb="FF63BE7B"/>
      </colorScale>
    </cfRule>
  </conditionalFormatting>
  <conditionalFormatting sqref="I26">
    <cfRule type="colorScale" priority="5">
      <colorScale>
        <cfvo type="min"/>
        <cfvo type="percentile" val="50"/>
        <cfvo type="max"/>
        <color rgb="FFF8696B"/>
        <color rgb="FFFFEB84"/>
        <color rgb="FF63BE7B"/>
      </colorScale>
    </cfRule>
  </conditionalFormatting>
  <conditionalFormatting sqref="I32">
    <cfRule type="colorScale" priority="6">
      <colorScale>
        <cfvo type="min"/>
        <cfvo type="percentile" val="50"/>
        <cfvo type="max"/>
        <color rgb="FFF8696B"/>
        <color rgb="FFFFEB84"/>
        <color rgb="FF63BE7B"/>
      </colorScale>
    </cfRule>
  </conditionalFormatting>
  <conditionalFormatting sqref="I55">
    <cfRule type="colorScale" priority="8">
      <colorScale>
        <cfvo type="min"/>
        <cfvo type="percentile" val="50"/>
        <cfvo type="max"/>
        <color rgb="FFF8696B"/>
        <color rgb="FFFFEB84"/>
        <color rgb="FF63BE7B"/>
      </colorScale>
    </cfRule>
  </conditionalFormatting>
  <conditionalFormatting sqref="I64:K64">
    <cfRule type="colorScale" priority="38">
      <colorScale>
        <cfvo type="min"/>
        <cfvo type="percentile" val="50"/>
        <cfvo type="max"/>
        <color rgb="FFF8696B"/>
        <color rgb="FFFFEB84"/>
        <color rgb="FF63BE7B"/>
      </colorScale>
    </cfRule>
  </conditionalFormatting>
  <conditionalFormatting sqref="J3:J4 J65:J77 J6:J16 J18:J63">
    <cfRule type="colorScale" priority="41">
      <colorScale>
        <cfvo type="min"/>
        <cfvo type="percentile" val="50"/>
        <cfvo type="max"/>
        <color rgb="FFF8696B"/>
        <color rgb="FFFFEB84"/>
        <color rgb="FF63BE7B"/>
      </colorScale>
    </cfRule>
  </conditionalFormatting>
  <conditionalFormatting sqref="J5">
    <cfRule type="colorScale" priority="28">
      <colorScale>
        <cfvo type="min"/>
        <cfvo type="percentile" val="50"/>
        <cfvo type="max"/>
        <color rgb="FFF8696B"/>
        <color rgb="FFFFEB84"/>
        <color rgb="FF63BE7B"/>
      </colorScale>
    </cfRule>
  </conditionalFormatting>
  <conditionalFormatting sqref="J17">
    <cfRule type="colorScale" priority="22">
      <colorScale>
        <cfvo type="min"/>
        <cfvo type="percentile" val="50"/>
        <cfvo type="max"/>
        <color rgb="FFF8696B"/>
        <color rgb="FFFFEB84"/>
        <color rgb="FF63BE7B"/>
      </colorScale>
    </cfRule>
  </conditionalFormatting>
  <conditionalFormatting sqref="J6:K26 J3:K4 H74:K77">
    <cfRule type="cellIs" dxfId="51" priority="39" operator="equal">
      <formula>1</formula>
    </cfRule>
  </conditionalFormatting>
  <conditionalFormatting sqref="J5:L5">
    <cfRule type="cellIs" dxfId="50" priority="26" operator="equal">
      <formula>1</formula>
    </cfRule>
  </conditionalFormatting>
  <conditionalFormatting sqref="K3:K4 K65:K77 K6:K16 K18:K63">
    <cfRule type="colorScale" priority="42">
      <colorScale>
        <cfvo type="min"/>
        <cfvo type="percentile" val="50"/>
        <cfvo type="max"/>
        <color rgb="FFF8696B"/>
        <color rgb="FFFFEB84"/>
        <color rgb="FF63BE7B"/>
      </colorScale>
    </cfRule>
  </conditionalFormatting>
  <conditionalFormatting sqref="K5">
    <cfRule type="colorScale" priority="24">
      <colorScale>
        <cfvo type="min"/>
        <cfvo type="percentile" val="50"/>
        <cfvo type="max"/>
        <color rgb="FFF8696B"/>
        <color rgb="FFFFEB84"/>
        <color rgb="FF63BE7B"/>
      </colorScale>
    </cfRule>
    <cfRule type="colorScale" priority="29">
      <colorScale>
        <cfvo type="min"/>
        <cfvo type="percentile" val="50"/>
        <cfvo type="max"/>
        <color rgb="FFF8696B"/>
        <color rgb="FFFFEB84"/>
        <color rgb="FF63BE7B"/>
      </colorScale>
    </cfRule>
  </conditionalFormatting>
  <conditionalFormatting sqref="K17">
    <cfRule type="colorScale" priority="19">
      <colorScale>
        <cfvo type="min"/>
        <cfvo type="percentile" val="50"/>
        <cfvo type="max"/>
        <color rgb="FFF8696B"/>
        <color rgb="FFFFEB84"/>
        <color rgb="FF63BE7B"/>
      </colorScale>
    </cfRule>
    <cfRule type="colorScale" priority="21">
      <colorScale>
        <cfvo type="min"/>
        <cfvo type="percentile" val="50"/>
        <cfvo type="max"/>
        <color rgb="FFF8696B"/>
        <color rgb="FFFFEB84"/>
        <color rgb="FF63BE7B"/>
      </colorScale>
    </cfRule>
  </conditionalFormatting>
  <conditionalFormatting sqref="L5">
    <cfRule type="colorScale" priority="25">
      <colorScale>
        <cfvo type="min"/>
        <cfvo type="percentile" val="50"/>
        <cfvo type="max"/>
        <color rgb="FFF8696B"/>
        <color rgb="FFFFEB84"/>
        <color rgb="FF63BE7B"/>
      </colorScale>
    </cfRule>
    <cfRule type="colorScale" priority="27">
      <colorScale>
        <cfvo type="min"/>
        <cfvo type="percentile" val="50"/>
        <cfvo type="max"/>
        <color rgb="FFF8696B"/>
        <color rgb="FFFFEB84"/>
        <color rgb="FF63BE7B"/>
      </colorScale>
    </cfRule>
  </conditionalFormatting>
  <conditionalFormatting sqref="L14">
    <cfRule type="colorScale" priority="14">
      <colorScale>
        <cfvo type="min"/>
        <cfvo type="percentile" val="50"/>
        <cfvo type="max"/>
        <color rgb="FFF8696B"/>
        <color rgb="FFFFEB84"/>
        <color rgb="FF63BE7B"/>
      </colorScale>
    </cfRule>
    <cfRule type="cellIs" dxfId="49" priority="15" operator="equal">
      <formula>1</formula>
    </cfRule>
    <cfRule type="colorScale" priority="16">
      <colorScale>
        <cfvo type="min"/>
        <cfvo type="percentile" val="50"/>
        <cfvo type="max"/>
        <color rgb="FFF8696B"/>
        <color rgb="FFFFEB84"/>
        <color rgb="FF63BE7B"/>
      </colorScale>
    </cfRule>
  </conditionalFormatting>
  <conditionalFormatting sqref="L20">
    <cfRule type="colorScale" priority="1">
      <colorScale>
        <cfvo type="min"/>
        <cfvo type="percentile" val="50"/>
        <cfvo type="max"/>
        <color rgb="FFF8696B"/>
        <color rgb="FFFFEB84"/>
        <color rgb="FF63BE7B"/>
      </colorScale>
    </cfRule>
    <cfRule type="cellIs" dxfId="48" priority="2" operator="equal">
      <formula>1</formula>
    </cfRule>
    <cfRule type="colorScale" priority="3">
      <colorScale>
        <cfvo type="min"/>
        <cfvo type="percentile" val="50"/>
        <cfvo type="max"/>
        <color rgb="FFF8696B"/>
        <color rgb="FFFFEB84"/>
        <color rgb="FF63BE7B"/>
      </colorScale>
    </cfRule>
  </conditionalFormatting>
  <conditionalFormatting sqref="L64">
    <cfRule type="cellIs" dxfId="47" priority="34" operator="equal">
      <formula>1</formula>
    </cfRule>
    <cfRule type="colorScale" priority="35">
      <colorScale>
        <cfvo type="min"/>
        <cfvo type="percentile" val="50"/>
        <cfvo type="max"/>
        <color rgb="FFF8696B"/>
        <color rgb="FFFFEB84"/>
        <color rgb="FF63BE7B"/>
      </colorScale>
    </cfRule>
  </conditionalFormatting>
  <conditionalFormatting sqref="L70">
    <cfRule type="cellIs" dxfId="46" priority="10" operator="equal">
      <formula>1</formula>
    </cfRule>
    <cfRule type="colorScale" priority="11">
      <colorScale>
        <cfvo type="min"/>
        <cfvo type="percentile" val="50"/>
        <cfvo type="max"/>
        <color rgb="FFF8696B"/>
        <color rgb="FFFFEB84"/>
        <color rgb="FF63BE7B"/>
      </colorScale>
    </cfRule>
  </conditionalFormatting>
  <conditionalFormatting sqref="L73">
    <cfRule type="colorScale" priority="33">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AB87B-4302-41F5-8CF6-4684284DFEEF}">
  <dimension ref="A1:Q88"/>
  <sheetViews>
    <sheetView tabSelected="1" topLeftCell="A75" workbookViewId="0">
      <pane xSplit="1" topLeftCell="B1" activePane="topRight" state="frozen"/>
      <selection pane="topRight" activeCell="C81" sqref="C81:K85"/>
    </sheetView>
  </sheetViews>
  <sheetFormatPr defaultRowHeight="14.4" x14ac:dyDescent="0.3"/>
  <cols>
    <col min="2" max="2" width="17.88671875" customWidth="1"/>
    <col min="3" max="3" width="4.44140625" bestFit="1" customWidth="1"/>
    <col min="4" max="4" width="20.33203125" customWidth="1"/>
    <col min="6" max="7" width="0" hidden="1" customWidth="1"/>
    <col min="9" max="9" width="19.44140625" style="153" customWidth="1"/>
    <col min="11" max="11" width="16.88671875" style="153" customWidth="1"/>
    <col min="12" max="12" width="28.88671875" customWidth="1"/>
    <col min="15" max="15" width="19.33203125" customWidth="1"/>
    <col min="16" max="16" width="16.77734375" customWidth="1"/>
    <col min="17" max="17" width="79.88671875" customWidth="1"/>
  </cols>
  <sheetData>
    <row r="1" spans="1:16" ht="15" thickBot="1" x14ac:dyDescent="0.35">
      <c r="E1" s="147"/>
      <c r="F1" s="178" t="s">
        <v>477</v>
      </c>
      <c r="G1" s="179"/>
    </row>
    <row r="2" spans="1:16" ht="22.2" thickBot="1" x14ac:dyDescent="0.35">
      <c r="A2" s="2" t="s">
        <v>0</v>
      </c>
      <c r="B2" s="2" t="s">
        <v>1</v>
      </c>
      <c r="C2" s="145" t="s">
        <v>2</v>
      </c>
      <c r="D2" s="146" t="s">
        <v>3</v>
      </c>
      <c r="E2" s="148" t="s">
        <v>4</v>
      </c>
      <c r="F2" s="149" t="s">
        <v>475</v>
      </c>
      <c r="G2" s="150" t="s">
        <v>476</v>
      </c>
      <c r="H2" s="151" t="s">
        <v>478</v>
      </c>
      <c r="I2" s="152" t="s">
        <v>479</v>
      </c>
      <c r="J2" s="151" t="s">
        <v>496</v>
      </c>
      <c r="K2" s="155" t="s">
        <v>497</v>
      </c>
      <c r="L2" s="149" t="s">
        <v>535</v>
      </c>
      <c r="M2" s="151" t="s">
        <v>478</v>
      </c>
      <c r="N2" s="151" t="s">
        <v>496</v>
      </c>
      <c r="O2" s="151" t="s">
        <v>536</v>
      </c>
      <c r="P2" s="187" t="s">
        <v>537</v>
      </c>
    </row>
    <row r="3" spans="1:16" ht="91.8" x14ac:dyDescent="0.3">
      <c r="A3" s="5" t="s">
        <v>177</v>
      </c>
      <c r="B3" s="93" t="s">
        <v>178</v>
      </c>
      <c r="C3" s="60" t="s">
        <v>179</v>
      </c>
      <c r="D3" s="90" t="s">
        <v>180</v>
      </c>
      <c r="E3" s="28">
        <v>100</v>
      </c>
      <c r="F3" s="138"/>
      <c r="G3" s="139"/>
      <c r="H3" s="138"/>
      <c r="I3" s="135"/>
      <c r="J3" s="138">
        <v>1</v>
      </c>
      <c r="K3" s="154" t="s">
        <v>501</v>
      </c>
      <c r="L3" s="166" t="s">
        <v>502</v>
      </c>
      <c r="M3" s="184"/>
      <c r="N3" s="184">
        <f>E3*J3</f>
        <v>100</v>
      </c>
      <c r="O3" s="198">
        <v>3.17</v>
      </c>
      <c r="P3" s="184"/>
    </row>
    <row r="4" spans="1:16" ht="40.799999999999997" x14ac:dyDescent="0.3">
      <c r="A4" s="10"/>
      <c r="B4" s="91"/>
      <c r="C4" s="62" t="s">
        <v>181</v>
      </c>
      <c r="D4" s="54" t="s">
        <v>182</v>
      </c>
      <c r="E4" s="28">
        <v>80</v>
      </c>
      <c r="F4" s="134">
        <v>1</v>
      </c>
      <c r="G4" s="135">
        <v>1</v>
      </c>
      <c r="H4" s="134"/>
      <c r="I4" s="135"/>
      <c r="J4" s="134"/>
      <c r="K4" s="135"/>
      <c r="L4" s="185"/>
      <c r="M4" s="184"/>
      <c r="N4" s="184"/>
      <c r="O4" s="198"/>
      <c r="P4" s="184">
        <v>50</v>
      </c>
    </row>
    <row r="5" spans="1:16" ht="40.799999999999997" x14ac:dyDescent="0.3">
      <c r="A5" s="10"/>
      <c r="B5" s="91"/>
      <c r="C5" s="62" t="s">
        <v>183</v>
      </c>
      <c r="D5" s="54" t="s">
        <v>184</v>
      </c>
      <c r="E5" s="14">
        <v>40</v>
      </c>
      <c r="F5" s="134"/>
      <c r="G5" s="135"/>
      <c r="H5" s="134">
        <v>1</v>
      </c>
      <c r="I5" s="154" t="s">
        <v>480</v>
      </c>
      <c r="J5" s="134"/>
      <c r="K5" s="154"/>
      <c r="L5" s="185"/>
      <c r="M5" s="184">
        <f t="shared" ref="M5:M64" si="0">E5*H5</f>
        <v>40</v>
      </c>
      <c r="N5" s="184"/>
      <c r="O5" s="198"/>
      <c r="P5" s="184"/>
    </row>
    <row r="6" spans="1:16" ht="40.799999999999997" x14ac:dyDescent="0.3">
      <c r="A6" s="10"/>
      <c r="B6" s="91"/>
      <c r="C6" s="62" t="s">
        <v>185</v>
      </c>
      <c r="D6" s="54" t="s">
        <v>186</v>
      </c>
      <c r="E6" s="14">
        <v>15</v>
      </c>
      <c r="F6" s="134"/>
      <c r="G6" s="135"/>
      <c r="H6" s="134"/>
      <c r="I6" s="135"/>
      <c r="J6" s="134"/>
      <c r="K6" s="135"/>
      <c r="L6" s="185"/>
      <c r="M6" s="184"/>
      <c r="N6" s="184"/>
      <c r="O6" s="198"/>
      <c r="P6" s="184"/>
    </row>
    <row r="7" spans="1:16" ht="31.2" thickBot="1" x14ac:dyDescent="0.35">
      <c r="A7" s="16"/>
      <c r="B7" s="92"/>
      <c r="C7" s="63" t="s">
        <v>187</v>
      </c>
      <c r="D7" s="65" t="s">
        <v>188</v>
      </c>
      <c r="E7" s="57">
        <v>0</v>
      </c>
      <c r="F7" s="140"/>
      <c r="G7" s="141"/>
      <c r="H7" s="134"/>
      <c r="I7" s="135"/>
      <c r="J7" s="134"/>
      <c r="K7" s="135"/>
      <c r="L7" s="183"/>
      <c r="M7" s="182"/>
      <c r="N7" s="182"/>
      <c r="O7" s="199"/>
      <c r="P7" s="182"/>
    </row>
    <row r="8" spans="1:16" ht="15" thickBot="1" x14ac:dyDescent="0.35">
      <c r="A8" s="1"/>
      <c r="B8" s="10"/>
      <c r="C8" s="64" t="s">
        <v>189</v>
      </c>
      <c r="D8" s="21" t="s">
        <v>3</v>
      </c>
      <c r="E8" s="40" t="s">
        <v>20</v>
      </c>
      <c r="F8" s="142" t="s">
        <v>5</v>
      </c>
      <c r="G8" s="142" t="s">
        <v>5</v>
      </c>
      <c r="H8" s="142" t="s">
        <v>478</v>
      </c>
      <c r="I8" s="142" t="s">
        <v>479</v>
      </c>
      <c r="J8" s="142" t="s">
        <v>496</v>
      </c>
      <c r="K8" s="142" t="s">
        <v>497</v>
      </c>
    </row>
    <row r="9" spans="1:16" ht="91.8" x14ac:dyDescent="0.3">
      <c r="A9" s="5" t="s">
        <v>189</v>
      </c>
      <c r="B9" s="93" t="s">
        <v>190</v>
      </c>
      <c r="C9" s="60" t="s">
        <v>191</v>
      </c>
      <c r="D9" s="8" t="s">
        <v>192</v>
      </c>
      <c r="E9" s="9">
        <v>100</v>
      </c>
      <c r="F9" s="132">
        <v>1</v>
      </c>
      <c r="G9" s="133">
        <v>1</v>
      </c>
      <c r="H9" s="134"/>
      <c r="I9" s="135"/>
      <c r="J9" s="134">
        <v>1</v>
      </c>
      <c r="K9" s="154" t="s">
        <v>501</v>
      </c>
      <c r="L9" s="166" t="s">
        <v>502</v>
      </c>
      <c r="M9" s="184"/>
      <c r="N9" s="184">
        <f t="shared" ref="N9:P62" si="1">E9*J9</f>
        <v>100</v>
      </c>
      <c r="O9" s="196">
        <v>2</v>
      </c>
      <c r="P9" s="184">
        <v>100</v>
      </c>
    </row>
    <row r="10" spans="1:16" ht="40.799999999999997" x14ac:dyDescent="0.3">
      <c r="A10" s="10"/>
      <c r="B10" s="94" t="s">
        <v>193</v>
      </c>
      <c r="C10" s="62" t="s">
        <v>194</v>
      </c>
      <c r="D10" s="90" t="s">
        <v>195</v>
      </c>
      <c r="E10" s="28">
        <v>80</v>
      </c>
      <c r="F10" s="134"/>
      <c r="G10" s="135"/>
      <c r="H10" s="134">
        <v>1</v>
      </c>
      <c r="I10" s="135"/>
      <c r="J10" s="134"/>
      <c r="K10" s="135"/>
      <c r="L10" s="185"/>
      <c r="M10" s="184">
        <f t="shared" si="0"/>
        <v>80</v>
      </c>
      <c r="N10" s="184"/>
      <c r="O10" s="196"/>
      <c r="P10" s="184"/>
    </row>
    <row r="11" spans="1:16" ht="40.799999999999997" x14ac:dyDescent="0.3">
      <c r="A11" s="10"/>
      <c r="B11" s="91"/>
      <c r="C11" s="62" t="s">
        <v>196</v>
      </c>
      <c r="D11" s="13" t="s">
        <v>197</v>
      </c>
      <c r="E11" s="14">
        <v>40</v>
      </c>
      <c r="F11" s="134"/>
      <c r="G11" s="135"/>
      <c r="H11" s="134"/>
      <c r="I11" s="135"/>
      <c r="J11" s="134"/>
      <c r="K11" s="135"/>
      <c r="L11" s="185"/>
      <c r="M11" s="184"/>
      <c r="N11" s="184"/>
      <c r="O11" s="196"/>
      <c r="P11" s="184"/>
    </row>
    <row r="12" spans="1:16" ht="40.799999999999997" x14ac:dyDescent="0.3">
      <c r="A12" s="10"/>
      <c r="B12" s="91"/>
      <c r="C12" s="62" t="s">
        <v>198</v>
      </c>
      <c r="D12" s="13" t="s">
        <v>199</v>
      </c>
      <c r="E12" s="14">
        <v>30</v>
      </c>
      <c r="F12" s="134"/>
      <c r="G12" s="135"/>
      <c r="H12" s="134"/>
      <c r="I12" s="135"/>
      <c r="J12" s="134"/>
      <c r="K12" s="135"/>
      <c r="L12" s="185"/>
      <c r="M12" s="184"/>
      <c r="N12" s="184"/>
      <c r="O12" s="196"/>
      <c r="P12" s="184"/>
    </row>
    <row r="13" spans="1:16" ht="31.2" thickBot="1" x14ac:dyDescent="0.35">
      <c r="A13" s="16"/>
      <c r="B13" s="92"/>
      <c r="C13" s="63" t="s">
        <v>200</v>
      </c>
      <c r="D13" s="19" t="s">
        <v>201</v>
      </c>
      <c r="E13" s="57">
        <v>0</v>
      </c>
      <c r="F13" s="136"/>
      <c r="G13" s="137"/>
      <c r="H13" s="134"/>
      <c r="I13" s="135"/>
      <c r="J13" s="134"/>
      <c r="K13" s="135"/>
      <c r="L13" s="183"/>
      <c r="M13" s="182"/>
      <c r="N13" s="182"/>
      <c r="O13" s="190"/>
      <c r="P13" s="182"/>
    </row>
    <row r="14" spans="1:16" ht="15" thickBot="1" x14ac:dyDescent="0.35">
      <c r="A14" s="1"/>
      <c r="B14" s="10"/>
      <c r="C14" s="67" t="s">
        <v>202</v>
      </c>
      <c r="D14" s="21" t="s">
        <v>3</v>
      </c>
      <c r="E14" s="40" t="s">
        <v>20</v>
      </c>
      <c r="F14" s="142" t="s">
        <v>5</v>
      </c>
      <c r="G14" s="142" t="s">
        <v>5</v>
      </c>
      <c r="H14" s="142" t="s">
        <v>478</v>
      </c>
      <c r="I14" s="142" t="s">
        <v>479</v>
      </c>
      <c r="J14" s="142" t="s">
        <v>496</v>
      </c>
      <c r="K14" s="142" t="s">
        <v>497</v>
      </c>
    </row>
    <row r="15" spans="1:16" ht="71.400000000000006" x14ac:dyDescent="0.3">
      <c r="A15" s="5" t="s">
        <v>202</v>
      </c>
      <c r="B15" s="93" t="s">
        <v>203</v>
      </c>
      <c r="C15" s="60" t="s">
        <v>204</v>
      </c>
      <c r="D15" s="8" t="s">
        <v>192</v>
      </c>
      <c r="E15" s="9">
        <v>100</v>
      </c>
      <c r="F15" s="138"/>
      <c r="G15" s="139"/>
      <c r="H15" s="134"/>
      <c r="I15" s="135"/>
      <c r="J15" s="134"/>
      <c r="K15" s="135"/>
      <c r="L15" s="185"/>
      <c r="M15" s="184"/>
      <c r="N15" s="184"/>
      <c r="O15" s="196">
        <v>1.64</v>
      </c>
      <c r="P15" s="184">
        <v>100</v>
      </c>
    </row>
    <row r="16" spans="1:16" ht="51.6" thickBot="1" x14ac:dyDescent="0.35">
      <c r="A16" s="10"/>
      <c r="B16" s="94" t="s">
        <v>205</v>
      </c>
      <c r="C16" s="62" t="s">
        <v>206</v>
      </c>
      <c r="D16" s="90" t="s">
        <v>195</v>
      </c>
      <c r="E16" s="28">
        <v>80</v>
      </c>
      <c r="F16" s="134"/>
      <c r="G16" s="135"/>
      <c r="H16" s="134">
        <v>1</v>
      </c>
      <c r="I16" s="164" t="s">
        <v>503</v>
      </c>
      <c r="J16" s="136">
        <v>1</v>
      </c>
      <c r="K16" s="164" t="s">
        <v>503</v>
      </c>
      <c r="L16" s="165" t="s">
        <v>504</v>
      </c>
      <c r="M16" s="184">
        <f t="shared" si="0"/>
        <v>80</v>
      </c>
      <c r="N16" s="184">
        <f t="shared" si="1"/>
        <v>80</v>
      </c>
      <c r="O16" s="196"/>
      <c r="P16" s="184"/>
    </row>
    <row r="17" spans="1:16" ht="40.799999999999997" x14ac:dyDescent="0.3">
      <c r="A17" s="10"/>
      <c r="B17" s="91"/>
      <c r="C17" s="62" t="s">
        <v>207</v>
      </c>
      <c r="D17" s="13" t="s">
        <v>208</v>
      </c>
      <c r="E17" s="14">
        <v>55</v>
      </c>
      <c r="F17" s="134"/>
      <c r="G17" s="135"/>
      <c r="H17" s="134"/>
      <c r="I17" s="135"/>
      <c r="J17" s="134"/>
      <c r="K17" s="135"/>
      <c r="L17" s="185"/>
      <c r="M17" s="184"/>
      <c r="N17" s="184"/>
      <c r="O17" s="196"/>
      <c r="P17" s="184"/>
    </row>
    <row r="18" spans="1:16" ht="40.799999999999997" x14ac:dyDescent="0.3">
      <c r="A18" s="10"/>
      <c r="B18" s="91"/>
      <c r="C18" s="62" t="s">
        <v>209</v>
      </c>
      <c r="D18" s="13" t="s">
        <v>210</v>
      </c>
      <c r="E18" s="14">
        <v>30</v>
      </c>
      <c r="F18" s="134">
        <v>1</v>
      </c>
      <c r="G18" s="135">
        <v>1</v>
      </c>
      <c r="H18" s="134"/>
      <c r="I18" s="135"/>
      <c r="J18" s="134"/>
      <c r="K18" s="135"/>
      <c r="L18" s="185"/>
      <c r="M18" s="184"/>
      <c r="N18" s="184"/>
      <c r="O18" s="196"/>
      <c r="P18" s="184"/>
    </row>
    <row r="19" spans="1:16" ht="31.2" thickBot="1" x14ac:dyDescent="0.35">
      <c r="A19" s="16"/>
      <c r="B19" s="92"/>
      <c r="C19" s="63" t="s">
        <v>211</v>
      </c>
      <c r="D19" s="48" t="s">
        <v>201</v>
      </c>
      <c r="E19" s="57">
        <v>0</v>
      </c>
      <c r="F19" s="140"/>
      <c r="G19" s="141"/>
      <c r="H19" s="134"/>
      <c r="I19" s="135"/>
      <c r="J19" s="134"/>
      <c r="K19" s="135"/>
      <c r="L19" s="183"/>
      <c r="M19" s="182"/>
      <c r="N19" s="182"/>
      <c r="O19" s="190"/>
      <c r="P19" s="182"/>
    </row>
    <row r="20" spans="1:16" ht="15" thickBot="1" x14ac:dyDescent="0.35">
      <c r="A20" s="1"/>
      <c r="B20" s="10"/>
      <c r="C20" s="67" t="s">
        <v>212</v>
      </c>
      <c r="D20" s="72" t="s">
        <v>3</v>
      </c>
      <c r="E20" s="73" t="s">
        <v>20</v>
      </c>
      <c r="F20" s="142" t="s">
        <v>5</v>
      </c>
      <c r="G20" s="142" t="s">
        <v>5</v>
      </c>
      <c r="H20" s="142" t="s">
        <v>478</v>
      </c>
      <c r="I20" s="142" t="s">
        <v>479</v>
      </c>
      <c r="J20" s="142" t="s">
        <v>496</v>
      </c>
      <c r="K20" s="142" t="s">
        <v>497</v>
      </c>
    </row>
    <row r="21" spans="1:16" ht="51" x14ac:dyDescent="0.3">
      <c r="A21" s="5" t="s">
        <v>212</v>
      </c>
      <c r="B21" s="93" t="s">
        <v>213</v>
      </c>
      <c r="C21" s="60" t="s">
        <v>214</v>
      </c>
      <c r="D21" s="95" t="s">
        <v>215</v>
      </c>
      <c r="E21" s="96">
        <v>100</v>
      </c>
      <c r="F21" s="132"/>
      <c r="G21" s="133"/>
      <c r="H21" s="134"/>
      <c r="I21" s="135"/>
      <c r="J21" s="134"/>
      <c r="K21" s="135"/>
      <c r="L21" s="185"/>
      <c r="M21" s="184"/>
      <c r="N21" s="184"/>
      <c r="O21" s="201">
        <v>3.77</v>
      </c>
      <c r="P21" s="184"/>
    </row>
    <row r="22" spans="1:16" ht="71.400000000000006" x14ac:dyDescent="0.3">
      <c r="A22" s="10"/>
      <c r="B22" s="91"/>
      <c r="C22" s="62" t="s">
        <v>216</v>
      </c>
      <c r="D22" s="97" t="s">
        <v>217</v>
      </c>
      <c r="E22" s="98">
        <v>85</v>
      </c>
      <c r="F22" s="134"/>
      <c r="G22" s="135"/>
      <c r="H22" s="134"/>
      <c r="I22" s="135"/>
      <c r="J22" s="134"/>
      <c r="K22" s="135"/>
      <c r="L22" s="185"/>
      <c r="M22" s="184"/>
      <c r="N22" s="184"/>
      <c r="O22" s="201"/>
      <c r="P22" s="184"/>
    </row>
    <row r="23" spans="1:16" ht="30.6" x14ac:dyDescent="0.3">
      <c r="A23" s="10"/>
      <c r="B23" s="91"/>
      <c r="C23" s="62" t="s">
        <v>218</v>
      </c>
      <c r="D23" s="97" t="s">
        <v>219</v>
      </c>
      <c r="E23" s="98">
        <v>70</v>
      </c>
      <c r="F23" s="134"/>
      <c r="G23" s="135"/>
      <c r="H23" s="134"/>
      <c r="I23" s="135"/>
      <c r="J23" s="134"/>
      <c r="K23" s="135"/>
      <c r="L23" s="185"/>
      <c r="M23" s="184"/>
      <c r="N23" s="184"/>
      <c r="O23" s="201"/>
      <c r="P23" s="184"/>
    </row>
    <row r="24" spans="1:16" ht="30.6" x14ac:dyDescent="0.3">
      <c r="A24" s="10"/>
      <c r="B24" s="91"/>
      <c r="C24" s="62" t="s">
        <v>220</v>
      </c>
      <c r="D24" s="97" t="s">
        <v>221</v>
      </c>
      <c r="E24" s="98">
        <v>60</v>
      </c>
      <c r="F24" s="134"/>
      <c r="G24" s="135"/>
      <c r="H24" s="134"/>
      <c r="I24" s="135"/>
      <c r="J24" s="134"/>
      <c r="K24" s="135"/>
      <c r="L24" s="185"/>
      <c r="M24" s="184"/>
      <c r="N24" s="184"/>
      <c r="O24" s="201"/>
      <c r="P24" s="184"/>
    </row>
    <row r="25" spans="1:16" ht="20.399999999999999" x14ac:dyDescent="0.3">
      <c r="A25" s="10"/>
      <c r="B25" s="91"/>
      <c r="C25" s="62" t="s">
        <v>222</v>
      </c>
      <c r="D25" s="97" t="s">
        <v>223</v>
      </c>
      <c r="E25" s="98"/>
      <c r="F25" s="134"/>
      <c r="G25" s="135"/>
      <c r="H25" s="134"/>
      <c r="I25" s="135"/>
      <c r="J25" s="134"/>
      <c r="K25" s="135"/>
      <c r="L25" s="185"/>
      <c r="M25" s="184"/>
      <c r="N25" s="184"/>
      <c r="O25" s="201"/>
      <c r="P25" s="184"/>
    </row>
    <row r="26" spans="1:16" x14ac:dyDescent="0.3">
      <c r="A26" s="10"/>
      <c r="B26" s="91"/>
      <c r="C26" s="62"/>
      <c r="D26" s="99" t="s">
        <v>224</v>
      </c>
      <c r="E26" s="98">
        <v>55</v>
      </c>
      <c r="F26" s="134"/>
      <c r="G26" s="135"/>
      <c r="H26" s="134"/>
      <c r="I26" s="135"/>
      <c r="J26" s="134"/>
      <c r="K26" s="135"/>
      <c r="L26" s="185"/>
      <c r="M26" s="184"/>
      <c r="N26" s="184"/>
      <c r="O26" s="201"/>
      <c r="P26" s="184"/>
    </row>
    <row r="27" spans="1:16" x14ac:dyDescent="0.3">
      <c r="A27" s="10"/>
      <c r="B27" s="91"/>
      <c r="C27" s="62"/>
      <c r="D27" s="99" t="s">
        <v>225</v>
      </c>
      <c r="E27" s="98">
        <v>45</v>
      </c>
      <c r="F27" s="134">
        <v>1</v>
      </c>
      <c r="G27" s="135">
        <v>1</v>
      </c>
      <c r="H27" s="134"/>
      <c r="I27" s="135"/>
      <c r="J27" s="134"/>
      <c r="K27" s="135"/>
      <c r="L27" s="185"/>
      <c r="M27" s="184"/>
      <c r="N27" s="184"/>
      <c r="O27" s="201"/>
      <c r="P27" s="184"/>
    </row>
    <row r="28" spans="1:16" ht="51.6" thickBot="1" x14ac:dyDescent="0.35">
      <c r="A28" s="10"/>
      <c r="B28" s="91"/>
      <c r="C28" s="62"/>
      <c r="D28" s="99" t="s">
        <v>226</v>
      </c>
      <c r="E28" s="98">
        <v>40</v>
      </c>
      <c r="F28" s="134"/>
      <c r="G28" s="135"/>
      <c r="H28" s="134"/>
      <c r="I28" s="135"/>
      <c r="J28" s="134">
        <v>1</v>
      </c>
      <c r="K28" s="164" t="s">
        <v>505</v>
      </c>
      <c r="L28" s="165" t="s">
        <v>506</v>
      </c>
      <c r="M28" s="184"/>
      <c r="N28" s="184">
        <f t="shared" si="1"/>
        <v>40</v>
      </c>
      <c r="O28" s="201"/>
      <c r="P28" s="184"/>
    </row>
    <row r="29" spans="1:16" x14ac:dyDescent="0.3">
      <c r="A29" s="10"/>
      <c r="B29" s="91"/>
      <c r="C29" s="62"/>
      <c r="D29" s="99" t="s">
        <v>227</v>
      </c>
      <c r="E29" s="98">
        <v>30</v>
      </c>
      <c r="F29" s="134"/>
      <c r="G29" s="135"/>
      <c r="H29" s="134"/>
      <c r="I29" s="135"/>
      <c r="J29" s="134"/>
      <c r="K29" s="135"/>
      <c r="L29" s="185"/>
      <c r="M29" s="184"/>
      <c r="N29" s="184"/>
      <c r="O29" s="201"/>
      <c r="P29" s="184"/>
    </row>
    <row r="30" spans="1:16" ht="40.799999999999997" x14ac:dyDescent="0.3">
      <c r="A30" s="10"/>
      <c r="B30" s="91"/>
      <c r="C30" s="62" t="s">
        <v>228</v>
      </c>
      <c r="D30" s="97" t="s">
        <v>229</v>
      </c>
      <c r="E30" s="98">
        <v>15</v>
      </c>
      <c r="F30" s="134"/>
      <c r="G30" s="135"/>
      <c r="H30" s="134"/>
      <c r="I30" s="135"/>
      <c r="J30" s="134"/>
      <c r="K30" s="135"/>
      <c r="L30" s="185"/>
      <c r="M30" s="184"/>
      <c r="N30" s="184"/>
      <c r="O30" s="201"/>
      <c r="P30" s="184"/>
    </row>
    <row r="31" spans="1:16" ht="41.4" thickBot="1" x14ac:dyDescent="0.35">
      <c r="A31" s="16"/>
      <c r="B31" s="92"/>
      <c r="C31" s="63" t="s">
        <v>230</v>
      </c>
      <c r="D31" s="100" t="s">
        <v>231</v>
      </c>
      <c r="E31" s="101">
        <v>0</v>
      </c>
      <c r="F31" s="136"/>
      <c r="G31" s="137"/>
      <c r="H31" s="134">
        <v>1</v>
      </c>
      <c r="I31" s="135" t="s">
        <v>483</v>
      </c>
      <c r="J31" s="134"/>
      <c r="K31" s="135"/>
      <c r="L31" s="183"/>
      <c r="M31" s="182">
        <v>0</v>
      </c>
      <c r="N31" s="182"/>
      <c r="O31" s="192"/>
      <c r="P31" s="182">
        <v>0</v>
      </c>
    </row>
    <row r="32" spans="1:16" ht="15" thickBot="1" x14ac:dyDescent="0.35">
      <c r="A32" s="1"/>
      <c r="B32" s="10"/>
      <c r="C32" s="83" t="s">
        <v>232</v>
      </c>
      <c r="D32" s="84" t="s">
        <v>3</v>
      </c>
      <c r="E32" s="85" t="s">
        <v>20</v>
      </c>
      <c r="F32" s="142" t="s">
        <v>5</v>
      </c>
      <c r="G32" s="142" t="s">
        <v>5</v>
      </c>
      <c r="H32" s="142" t="s">
        <v>478</v>
      </c>
      <c r="I32" s="142" t="s">
        <v>479</v>
      </c>
      <c r="J32" s="142" t="s">
        <v>496</v>
      </c>
      <c r="K32" s="142" t="s">
        <v>497</v>
      </c>
    </row>
    <row r="33" spans="1:17" ht="40.799999999999997" x14ac:dyDescent="0.3">
      <c r="A33" s="5" t="s">
        <v>232</v>
      </c>
      <c r="B33" s="93" t="s">
        <v>233</v>
      </c>
      <c r="C33" s="60" t="s">
        <v>234</v>
      </c>
      <c r="D33" s="90" t="s">
        <v>235</v>
      </c>
      <c r="E33" s="28">
        <v>100</v>
      </c>
      <c r="F33" s="138"/>
      <c r="G33" s="139"/>
      <c r="H33" s="134"/>
      <c r="I33" s="135"/>
      <c r="J33" s="134"/>
      <c r="K33" s="135"/>
      <c r="O33" s="202">
        <v>3.36</v>
      </c>
    </row>
    <row r="34" spans="1:17" ht="51" x14ac:dyDescent="0.3">
      <c r="A34" s="10"/>
      <c r="B34" s="91"/>
      <c r="C34" s="61" t="s">
        <v>236</v>
      </c>
      <c r="D34" s="90" t="s">
        <v>237</v>
      </c>
      <c r="E34" s="28">
        <v>75</v>
      </c>
      <c r="F34" s="134">
        <v>1</v>
      </c>
      <c r="G34" s="135">
        <v>1</v>
      </c>
      <c r="H34" s="134"/>
      <c r="I34" s="135"/>
      <c r="J34" s="134"/>
      <c r="K34" s="135"/>
      <c r="O34" s="202"/>
    </row>
    <row r="35" spans="1:17" ht="30.6" x14ac:dyDescent="0.3">
      <c r="A35" s="10"/>
      <c r="B35" s="91"/>
      <c r="C35" s="61" t="s">
        <v>238</v>
      </c>
      <c r="D35" s="90" t="s">
        <v>239</v>
      </c>
      <c r="E35" s="28">
        <v>65</v>
      </c>
      <c r="F35" s="134"/>
      <c r="G35" s="135"/>
      <c r="H35" s="134"/>
      <c r="I35" s="135"/>
      <c r="J35" s="134"/>
      <c r="K35" s="135"/>
      <c r="O35" s="202"/>
    </row>
    <row r="36" spans="1:17" ht="20.399999999999999" x14ac:dyDescent="0.3">
      <c r="A36" s="10"/>
      <c r="B36" s="91"/>
      <c r="C36" s="62" t="s">
        <v>240</v>
      </c>
      <c r="D36" s="13" t="s">
        <v>241</v>
      </c>
      <c r="E36" s="14">
        <v>45</v>
      </c>
      <c r="F36" s="134"/>
      <c r="G36" s="135"/>
      <c r="H36" s="134"/>
      <c r="I36" s="135"/>
      <c r="J36" s="134"/>
      <c r="K36" s="135"/>
      <c r="O36" s="202"/>
    </row>
    <row r="37" spans="1:17" ht="30.6" x14ac:dyDescent="0.3">
      <c r="A37" s="10"/>
      <c r="B37" s="91"/>
      <c r="C37" s="62" t="s">
        <v>242</v>
      </c>
      <c r="D37" s="13" t="s">
        <v>243</v>
      </c>
      <c r="E37" s="14">
        <v>25</v>
      </c>
      <c r="F37" s="134"/>
      <c r="G37" s="135"/>
      <c r="H37" s="134"/>
      <c r="I37" s="135"/>
      <c r="J37" s="134">
        <v>1</v>
      </c>
      <c r="K37" s="154" t="s">
        <v>528</v>
      </c>
      <c r="N37">
        <f t="shared" si="1"/>
        <v>25</v>
      </c>
      <c r="O37" s="202"/>
      <c r="P37">
        <v>25</v>
      </c>
    </row>
    <row r="38" spans="1:17" ht="21" thickBot="1" x14ac:dyDescent="0.35">
      <c r="A38" s="16"/>
      <c r="B38" s="92"/>
      <c r="C38" s="63" t="s">
        <v>244</v>
      </c>
      <c r="D38" s="48" t="s">
        <v>245</v>
      </c>
      <c r="E38" s="102">
        <v>0</v>
      </c>
      <c r="F38" s="140"/>
      <c r="G38" s="141"/>
      <c r="H38" s="134">
        <v>1</v>
      </c>
      <c r="I38" s="135" t="s">
        <v>482</v>
      </c>
      <c r="J38" s="134"/>
      <c r="K38" s="135"/>
      <c r="L38" s="183"/>
      <c r="M38" s="182">
        <v>0</v>
      </c>
      <c r="N38" s="182"/>
      <c r="O38" s="199"/>
      <c r="P38" s="182"/>
    </row>
    <row r="39" spans="1:17" ht="15" thickBot="1" x14ac:dyDescent="0.35">
      <c r="A39" s="1"/>
      <c r="B39" s="10"/>
      <c r="C39" s="67" t="s">
        <v>246</v>
      </c>
      <c r="D39" s="21" t="s">
        <v>3</v>
      </c>
      <c r="E39" s="40" t="s">
        <v>20</v>
      </c>
      <c r="F39" s="142" t="s">
        <v>5</v>
      </c>
      <c r="G39" s="142" t="s">
        <v>5</v>
      </c>
      <c r="H39" s="142" t="s">
        <v>478</v>
      </c>
      <c r="I39" s="142" t="s">
        <v>479</v>
      </c>
      <c r="J39" s="142" t="s">
        <v>496</v>
      </c>
      <c r="K39" s="142" t="s">
        <v>497</v>
      </c>
    </row>
    <row r="40" spans="1:17" ht="51" x14ac:dyDescent="0.3">
      <c r="A40" s="5" t="s">
        <v>246</v>
      </c>
      <c r="B40" s="93" t="s">
        <v>247</v>
      </c>
      <c r="C40" s="68" t="s">
        <v>248</v>
      </c>
      <c r="D40" s="8" t="s">
        <v>249</v>
      </c>
      <c r="E40" s="9">
        <v>100</v>
      </c>
      <c r="F40" s="132"/>
      <c r="G40" s="133"/>
      <c r="H40" s="134"/>
      <c r="I40" s="135"/>
      <c r="J40" s="134"/>
      <c r="K40" s="135"/>
      <c r="O40" s="191">
        <v>3.62</v>
      </c>
    </row>
    <row r="41" spans="1:17" ht="81.599999999999994" x14ac:dyDescent="0.3">
      <c r="A41" s="10"/>
      <c r="B41" s="94" t="s">
        <v>250</v>
      </c>
      <c r="C41" s="69" t="s">
        <v>251</v>
      </c>
      <c r="D41" s="13" t="s">
        <v>252</v>
      </c>
      <c r="E41" s="28">
        <v>80</v>
      </c>
      <c r="F41" s="134">
        <v>1</v>
      </c>
      <c r="G41" s="135">
        <v>1</v>
      </c>
      <c r="H41" s="134"/>
      <c r="I41" s="135"/>
      <c r="J41" s="134">
        <v>1</v>
      </c>
      <c r="K41" s="154" t="s">
        <v>507</v>
      </c>
      <c r="L41" s="167" t="s">
        <v>508</v>
      </c>
      <c r="N41">
        <f t="shared" si="1"/>
        <v>80</v>
      </c>
      <c r="O41" s="191"/>
    </row>
    <row r="42" spans="1:17" ht="51" x14ac:dyDescent="0.3">
      <c r="A42" s="10"/>
      <c r="B42" s="91"/>
      <c r="C42" s="69" t="s">
        <v>253</v>
      </c>
      <c r="D42" s="13" t="s">
        <v>254</v>
      </c>
      <c r="E42" s="14">
        <v>45</v>
      </c>
      <c r="F42" s="134"/>
      <c r="G42" s="135"/>
      <c r="H42" s="134">
        <v>1</v>
      </c>
      <c r="I42" s="135" t="s">
        <v>481</v>
      </c>
      <c r="J42" s="134"/>
      <c r="K42" s="135"/>
      <c r="M42">
        <f t="shared" si="0"/>
        <v>45</v>
      </c>
      <c r="O42" s="191"/>
      <c r="P42">
        <v>45</v>
      </c>
    </row>
    <row r="43" spans="1:17" ht="61.2" x14ac:dyDescent="0.3">
      <c r="A43" s="10"/>
      <c r="B43" s="91"/>
      <c r="C43" s="69" t="s">
        <v>255</v>
      </c>
      <c r="D43" s="13" t="s">
        <v>256</v>
      </c>
      <c r="E43" s="14">
        <v>20</v>
      </c>
      <c r="F43" s="134"/>
      <c r="G43" s="135"/>
      <c r="H43" s="134"/>
      <c r="I43" s="135"/>
      <c r="J43" s="134"/>
      <c r="K43" s="135"/>
      <c r="O43" s="191"/>
    </row>
    <row r="44" spans="1:17" ht="31.2" thickBot="1" x14ac:dyDescent="0.35">
      <c r="A44" s="16"/>
      <c r="B44" s="92"/>
      <c r="C44" s="70" t="s">
        <v>257</v>
      </c>
      <c r="D44" s="19" t="s">
        <v>258</v>
      </c>
      <c r="E44" s="57">
        <v>0</v>
      </c>
      <c r="F44" s="136"/>
      <c r="G44" s="137"/>
      <c r="H44" s="134"/>
      <c r="I44" s="135"/>
      <c r="J44" s="134"/>
      <c r="K44" s="135"/>
      <c r="L44" s="183"/>
      <c r="M44" s="182"/>
      <c r="N44" s="182"/>
      <c r="O44" s="192"/>
      <c r="P44" s="182"/>
    </row>
    <row r="45" spans="1:17" ht="15" thickBot="1" x14ac:dyDescent="0.35">
      <c r="A45" s="1"/>
      <c r="B45" s="10"/>
      <c r="C45" s="67" t="s">
        <v>259</v>
      </c>
      <c r="D45" s="84" t="s">
        <v>3</v>
      </c>
      <c r="E45" s="40" t="s">
        <v>20</v>
      </c>
      <c r="F45" s="142" t="s">
        <v>5</v>
      </c>
      <c r="G45" s="142" t="s">
        <v>5</v>
      </c>
      <c r="H45" s="142" t="s">
        <v>478</v>
      </c>
      <c r="I45" s="142" t="s">
        <v>479</v>
      </c>
      <c r="J45" s="142" t="s">
        <v>496</v>
      </c>
      <c r="K45" s="142" t="s">
        <v>497</v>
      </c>
    </row>
    <row r="46" spans="1:17" ht="40.799999999999997" x14ac:dyDescent="0.3">
      <c r="A46" s="5" t="s">
        <v>259</v>
      </c>
      <c r="B46" s="93" t="s">
        <v>260</v>
      </c>
      <c r="C46" s="68" t="s">
        <v>261</v>
      </c>
      <c r="D46" s="8" t="s">
        <v>262</v>
      </c>
      <c r="E46" s="9">
        <v>100</v>
      </c>
      <c r="F46" s="138"/>
      <c r="G46" s="139"/>
      <c r="H46" s="134"/>
      <c r="I46" s="135"/>
      <c r="J46" s="134"/>
      <c r="K46" s="135"/>
      <c r="O46" s="189">
        <v>2.38</v>
      </c>
    </row>
    <row r="47" spans="1:17" ht="30.6" x14ac:dyDescent="0.3">
      <c r="A47" s="10"/>
      <c r="B47" s="91"/>
      <c r="C47" s="69" t="s">
        <v>263</v>
      </c>
      <c r="D47" s="13" t="s">
        <v>264</v>
      </c>
      <c r="E47" s="28">
        <v>75</v>
      </c>
      <c r="F47" s="134">
        <v>1</v>
      </c>
      <c r="G47" s="135">
        <v>1</v>
      </c>
      <c r="H47" s="134"/>
      <c r="I47" s="135"/>
      <c r="J47" s="134"/>
      <c r="K47" s="135"/>
      <c r="O47" s="189"/>
    </row>
    <row r="48" spans="1:17" ht="72" x14ac:dyDescent="0.3">
      <c r="A48" s="10"/>
      <c r="B48" s="91"/>
      <c r="C48" s="69" t="s">
        <v>265</v>
      </c>
      <c r="D48" s="13" t="s">
        <v>266</v>
      </c>
      <c r="E48" s="14">
        <v>50</v>
      </c>
      <c r="F48" s="134"/>
      <c r="G48" s="135"/>
      <c r="H48" s="134">
        <v>1</v>
      </c>
      <c r="I48" s="154" t="s">
        <v>527</v>
      </c>
      <c r="J48" s="134">
        <v>1</v>
      </c>
      <c r="K48" s="135"/>
      <c r="M48">
        <f t="shared" si="0"/>
        <v>50</v>
      </c>
      <c r="N48">
        <f t="shared" si="1"/>
        <v>50</v>
      </c>
      <c r="O48" s="189"/>
      <c r="P48">
        <v>50</v>
      </c>
      <c r="Q48" s="153" t="s">
        <v>540</v>
      </c>
    </row>
    <row r="49" spans="1:16" ht="30.6" x14ac:dyDescent="0.3">
      <c r="A49" s="10"/>
      <c r="B49" s="91"/>
      <c r="C49" s="69" t="s">
        <v>267</v>
      </c>
      <c r="D49" s="13" t="s">
        <v>268</v>
      </c>
      <c r="E49" s="14">
        <v>20</v>
      </c>
      <c r="F49" s="134"/>
      <c r="G49" s="135"/>
      <c r="H49" s="134"/>
      <c r="I49" s="135"/>
      <c r="J49" s="134"/>
      <c r="K49" s="135"/>
      <c r="O49" s="189"/>
    </row>
    <row r="50" spans="1:16" ht="41.4" thickBot="1" x14ac:dyDescent="0.35">
      <c r="A50" s="16"/>
      <c r="B50" s="92"/>
      <c r="C50" s="70" t="s">
        <v>269</v>
      </c>
      <c r="D50" s="19" t="s">
        <v>270</v>
      </c>
      <c r="E50" s="57">
        <v>0</v>
      </c>
      <c r="F50" s="140"/>
      <c r="G50" s="141"/>
      <c r="H50" s="134"/>
      <c r="I50" s="135"/>
      <c r="J50" s="134"/>
      <c r="K50" s="135"/>
      <c r="L50" s="183"/>
      <c r="M50" s="182"/>
      <c r="N50" s="182"/>
      <c r="O50" s="190"/>
      <c r="P50" s="182"/>
    </row>
    <row r="51" spans="1:16" ht="15" thickBot="1" x14ac:dyDescent="0.35">
      <c r="A51" s="1"/>
      <c r="B51" s="10"/>
      <c r="C51" s="67" t="s">
        <v>271</v>
      </c>
      <c r="D51" s="84" t="s">
        <v>3</v>
      </c>
      <c r="E51" s="40" t="s">
        <v>20</v>
      </c>
      <c r="F51" s="142" t="s">
        <v>5</v>
      </c>
      <c r="G51" s="142" t="s">
        <v>5</v>
      </c>
      <c r="H51" s="142" t="s">
        <v>478</v>
      </c>
      <c r="I51" s="142" t="s">
        <v>479</v>
      </c>
      <c r="J51" s="142" t="s">
        <v>496</v>
      </c>
      <c r="K51" s="142" t="s">
        <v>497</v>
      </c>
    </row>
    <row r="52" spans="1:16" ht="30.6" x14ac:dyDescent="0.3">
      <c r="A52" s="5" t="s">
        <v>271</v>
      </c>
      <c r="B52" s="93" t="s">
        <v>272</v>
      </c>
      <c r="C52" s="60" t="s">
        <v>273</v>
      </c>
      <c r="D52" s="8" t="s">
        <v>274</v>
      </c>
      <c r="E52" s="9">
        <v>100</v>
      </c>
      <c r="F52" s="132"/>
      <c r="G52" s="133"/>
      <c r="H52" s="134"/>
      <c r="I52" s="135"/>
      <c r="J52" s="134"/>
      <c r="K52" s="135"/>
      <c r="O52" s="191">
        <v>5</v>
      </c>
    </row>
    <row r="53" spans="1:16" ht="20.399999999999999" x14ac:dyDescent="0.3">
      <c r="A53" s="10"/>
      <c r="B53" s="91"/>
      <c r="C53" s="62" t="s">
        <v>275</v>
      </c>
      <c r="D53" s="13" t="s">
        <v>276</v>
      </c>
      <c r="E53" s="14">
        <v>45</v>
      </c>
      <c r="F53" s="134"/>
      <c r="G53" s="135"/>
      <c r="H53" s="134"/>
      <c r="I53" s="135"/>
      <c r="J53" s="134"/>
      <c r="K53" s="135"/>
      <c r="O53" s="191"/>
    </row>
    <row r="54" spans="1:16" ht="41.4" thickBot="1" x14ac:dyDescent="0.35">
      <c r="A54" s="16"/>
      <c r="B54" s="92"/>
      <c r="C54" s="63" t="s">
        <v>277</v>
      </c>
      <c r="D54" s="19" t="s">
        <v>278</v>
      </c>
      <c r="E54" s="20">
        <v>0</v>
      </c>
      <c r="F54" s="136">
        <v>1</v>
      </c>
      <c r="G54" s="137">
        <v>1</v>
      </c>
      <c r="H54" s="134">
        <v>1</v>
      </c>
      <c r="I54" s="135"/>
      <c r="J54" s="134">
        <v>1</v>
      </c>
      <c r="K54" s="135" t="s">
        <v>509</v>
      </c>
      <c r="L54" s="186" t="s">
        <v>510</v>
      </c>
      <c r="M54" s="182">
        <f t="shared" si="0"/>
        <v>0</v>
      </c>
      <c r="N54" s="182">
        <f t="shared" si="1"/>
        <v>0</v>
      </c>
      <c r="O54" s="192"/>
      <c r="P54" s="182"/>
    </row>
    <row r="55" spans="1:16" ht="15" thickBot="1" x14ac:dyDescent="0.35">
      <c r="A55" s="1"/>
      <c r="B55" s="10"/>
      <c r="C55" s="67" t="s">
        <v>279</v>
      </c>
      <c r="D55" s="21" t="s">
        <v>3</v>
      </c>
      <c r="E55" s="40" t="s">
        <v>20</v>
      </c>
      <c r="F55" s="142" t="s">
        <v>5</v>
      </c>
      <c r="G55" s="142" t="s">
        <v>5</v>
      </c>
      <c r="H55" s="142" t="s">
        <v>478</v>
      </c>
      <c r="I55" s="142" t="s">
        <v>479</v>
      </c>
      <c r="J55" s="142" t="s">
        <v>496</v>
      </c>
      <c r="K55" s="142" t="s">
        <v>497</v>
      </c>
    </row>
    <row r="56" spans="1:16" ht="102" x14ac:dyDescent="0.3">
      <c r="A56" s="5" t="s">
        <v>279</v>
      </c>
      <c r="B56" s="93" t="s">
        <v>280</v>
      </c>
      <c r="C56" s="60" t="s">
        <v>281</v>
      </c>
      <c r="D56" s="90" t="s">
        <v>282</v>
      </c>
      <c r="E56" s="28">
        <v>100</v>
      </c>
      <c r="F56" s="132">
        <v>1</v>
      </c>
      <c r="G56" s="133">
        <v>1</v>
      </c>
      <c r="H56" s="134">
        <v>1</v>
      </c>
      <c r="I56" s="135"/>
      <c r="J56" s="134">
        <v>1</v>
      </c>
      <c r="K56" s="135"/>
      <c r="M56">
        <f t="shared" si="0"/>
        <v>100</v>
      </c>
      <c r="N56">
        <f t="shared" si="1"/>
        <v>100</v>
      </c>
      <c r="O56" s="191">
        <v>4.6100000000000003</v>
      </c>
      <c r="P56">
        <v>100</v>
      </c>
    </row>
    <row r="57" spans="1:16" ht="30.6" x14ac:dyDescent="0.3">
      <c r="A57" s="10"/>
      <c r="B57" s="91"/>
      <c r="C57" s="62" t="s">
        <v>283</v>
      </c>
      <c r="D57" s="13" t="s">
        <v>284</v>
      </c>
      <c r="E57" s="14">
        <v>75</v>
      </c>
      <c r="F57" s="134"/>
      <c r="G57" s="135"/>
      <c r="H57" s="134"/>
      <c r="I57" s="135"/>
      <c r="J57" s="134"/>
      <c r="K57" s="135"/>
      <c r="O57" s="191"/>
    </row>
    <row r="58" spans="1:16" ht="51" x14ac:dyDescent="0.3">
      <c r="A58" s="10"/>
      <c r="B58" s="94" t="s">
        <v>285</v>
      </c>
      <c r="C58" s="62" t="s">
        <v>286</v>
      </c>
      <c r="D58" s="13" t="s">
        <v>287</v>
      </c>
      <c r="E58" s="28">
        <v>45</v>
      </c>
      <c r="F58" s="134"/>
      <c r="G58" s="135"/>
      <c r="H58" s="134"/>
      <c r="I58" s="135"/>
      <c r="J58" s="134"/>
      <c r="K58" s="135"/>
      <c r="O58" s="191"/>
    </row>
    <row r="59" spans="1:16" ht="20.399999999999999" x14ac:dyDescent="0.3">
      <c r="A59" s="10"/>
      <c r="B59" s="91"/>
      <c r="C59" s="62" t="s">
        <v>288</v>
      </c>
      <c r="D59" s="13" t="s">
        <v>289</v>
      </c>
      <c r="E59" s="14">
        <v>25</v>
      </c>
      <c r="F59" s="134"/>
      <c r="G59" s="135"/>
      <c r="H59" s="134"/>
      <c r="I59" s="135"/>
      <c r="J59" s="134"/>
      <c r="K59" s="135"/>
      <c r="O59" s="191"/>
    </row>
    <row r="60" spans="1:16" ht="31.2" thickBot="1" x14ac:dyDescent="0.35">
      <c r="A60" s="16"/>
      <c r="B60" s="103" t="s">
        <v>290</v>
      </c>
      <c r="C60" s="63" t="s">
        <v>291</v>
      </c>
      <c r="D60" s="19" t="s">
        <v>292</v>
      </c>
      <c r="E60" s="57">
        <v>0</v>
      </c>
      <c r="F60" s="136"/>
      <c r="G60" s="137"/>
      <c r="H60" s="134"/>
      <c r="I60" s="135"/>
      <c r="J60" s="134"/>
      <c r="K60" s="135"/>
      <c r="L60" s="183"/>
      <c r="M60" s="182"/>
      <c r="N60" s="182"/>
      <c r="O60" s="192"/>
      <c r="P60" s="182"/>
    </row>
    <row r="61" spans="1:16" ht="15" thickBot="1" x14ac:dyDescent="0.35">
      <c r="A61" s="1"/>
      <c r="B61" s="10"/>
      <c r="C61" s="67" t="s">
        <v>293</v>
      </c>
      <c r="D61" s="21" t="s">
        <v>3</v>
      </c>
      <c r="E61" s="40" t="s">
        <v>20</v>
      </c>
      <c r="F61" s="142" t="s">
        <v>5</v>
      </c>
      <c r="G61" s="142" t="s">
        <v>5</v>
      </c>
      <c r="H61" s="142" t="s">
        <v>478</v>
      </c>
      <c r="I61" s="142" t="s">
        <v>479</v>
      </c>
      <c r="J61" s="142" t="s">
        <v>496</v>
      </c>
      <c r="K61" s="142" t="s">
        <v>497</v>
      </c>
    </row>
    <row r="62" spans="1:16" ht="71.400000000000006" x14ac:dyDescent="0.3">
      <c r="A62" s="5" t="s">
        <v>293</v>
      </c>
      <c r="B62" s="93" t="s">
        <v>294</v>
      </c>
      <c r="C62" s="68" t="s">
        <v>295</v>
      </c>
      <c r="D62" s="8" t="s">
        <v>296</v>
      </c>
      <c r="E62" s="9">
        <v>100</v>
      </c>
      <c r="F62" s="138">
        <v>1</v>
      </c>
      <c r="G62" s="139">
        <v>1</v>
      </c>
      <c r="H62" s="134"/>
      <c r="I62" s="135"/>
      <c r="J62" s="134">
        <v>1</v>
      </c>
      <c r="K62" s="135"/>
      <c r="N62">
        <f t="shared" si="1"/>
        <v>100</v>
      </c>
      <c r="O62" s="191">
        <v>4</v>
      </c>
    </row>
    <row r="63" spans="1:16" ht="30.6" x14ac:dyDescent="0.3">
      <c r="A63" s="10"/>
      <c r="B63" s="91"/>
      <c r="C63" s="69" t="s">
        <v>297</v>
      </c>
      <c r="D63" s="13" t="s">
        <v>298</v>
      </c>
      <c r="E63" s="28">
        <v>75</v>
      </c>
      <c r="F63" s="134"/>
      <c r="G63" s="135"/>
      <c r="H63" s="134"/>
      <c r="I63" s="135"/>
      <c r="J63" s="134"/>
      <c r="K63" s="135"/>
      <c r="O63" s="191"/>
    </row>
    <row r="64" spans="1:16" ht="61.2" x14ac:dyDescent="0.3">
      <c r="A64" s="10"/>
      <c r="B64" s="94" t="s">
        <v>299</v>
      </c>
      <c r="C64" s="69" t="s">
        <v>300</v>
      </c>
      <c r="D64" s="13" t="s">
        <v>301</v>
      </c>
      <c r="E64" s="14">
        <v>50</v>
      </c>
      <c r="F64" s="134"/>
      <c r="G64" s="135"/>
      <c r="H64" s="134">
        <v>1</v>
      </c>
      <c r="I64" s="154" t="s">
        <v>522</v>
      </c>
      <c r="J64" s="134"/>
      <c r="K64" s="135"/>
      <c r="M64">
        <f t="shared" si="0"/>
        <v>50</v>
      </c>
      <c r="O64" s="191"/>
      <c r="P64">
        <v>50</v>
      </c>
    </row>
    <row r="65" spans="1:16" ht="40.799999999999997" x14ac:dyDescent="0.3">
      <c r="A65" s="10"/>
      <c r="B65" s="94" t="s">
        <v>302</v>
      </c>
      <c r="C65" s="69" t="s">
        <v>303</v>
      </c>
      <c r="D65" s="13" t="s">
        <v>304</v>
      </c>
      <c r="E65" s="14">
        <v>25</v>
      </c>
      <c r="F65" s="134"/>
      <c r="G65" s="135"/>
      <c r="H65" s="134"/>
      <c r="I65" s="135"/>
      <c r="J65" s="134"/>
      <c r="K65" s="135"/>
      <c r="O65" s="191"/>
    </row>
    <row r="66" spans="1:16" ht="31.2" thickBot="1" x14ac:dyDescent="0.35">
      <c r="A66" s="16"/>
      <c r="B66" s="92"/>
      <c r="C66" s="70" t="s">
        <v>305</v>
      </c>
      <c r="D66" s="19" t="s">
        <v>306</v>
      </c>
      <c r="E66" s="57">
        <v>0</v>
      </c>
      <c r="F66" s="140"/>
      <c r="G66" s="141"/>
      <c r="H66" s="134"/>
      <c r="I66" s="135"/>
      <c r="J66" s="134"/>
      <c r="K66" s="135"/>
      <c r="L66" s="183"/>
      <c r="M66" s="182"/>
      <c r="N66" s="182"/>
      <c r="O66" s="192"/>
      <c r="P66" s="182"/>
    </row>
    <row r="67" spans="1:16" ht="15" thickBot="1" x14ac:dyDescent="0.35">
      <c r="A67" s="1"/>
      <c r="B67" s="10"/>
      <c r="C67" s="67" t="s">
        <v>307</v>
      </c>
      <c r="D67" s="84" t="s">
        <v>3</v>
      </c>
      <c r="E67" s="40" t="s">
        <v>20</v>
      </c>
      <c r="F67" s="142" t="s">
        <v>5</v>
      </c>
      <c r="G67" s="142" t="s">
        <v>5</v>
      </c>
      <c r="H67" s="142" t="s">
        <v>478</v>
      </c>
      <c r="I67" s="142" t="s">
        <v>479</v>
      </c>
      <c r="J67" s="142" t="s">
        <v>496</v>
      </c>
      <c r="K67" s="142" t="s">
        <v>497</v>
      </c>
    </row>
    <row r="68" spans="1:16" ht="30.6" x14ac:dyDescent="0.3">
      <c r="A68" s="5" t="s">
        <v>307</v>
      </c>
      <c r="B68" s="93" t="s">
        <v>308</v>
      </c>
      <c r="C68" s="60" t="s">
        <v>309</v>
      </c>
      <c r="D68" s="8" t="s">
        <v>310</v>
      </c>
      <c r="E68" s="9">
        <v>100</v>
      </c>
      <c r="F68" s="132">
        <v>1</v>
      </c>
      <c r="G68" s="133">
        <v>1</v>
      </c>
      <c r="H68" s="134">
        <v>1</v>
      </c>
      <c r="I68" s="135"/>
      <c r="J68" s="134">
        <v>1</v>
      </c>
      <c r="K68" s="135"/>
      <c r="M68">
        <f t="shared" ref="M68:M82" si="2">E68*H68</f>
        <v>100</v>
      </c>
      <c r="N68">
        <f t="shared" ref="N68:N82" si="3">E68*J68</f>
        <v>100</v>
      </c>
      <c r="O68" s="191">
        <v>4.46</v>
      </c>
      <c r="P68">
        <v>100</v>
      </c>
    </row>
    <row r="69" spans="1:16" ht="40.799999999999997" x14ac:dyDescent="0.3">
      <c r="A69" s="10"/>
      <c r="B69" s="91"/>
      <c r="C69" s="62" t="s">
        <v>311</v>
      </c>
      <c r="D69" s="13" t="s">
        <v>312</v>
      </c>
      <c r="E69" s="28">
        <v>80</v>
      </c>
      <c r="F69" s="134"/>
      <c r="G69" s="135"/>
      <c r="H69" s="134"/>
      <c r="I69" s="135"/>
      <c r="J69" s="134"/>
      <c r="K69" s="135"/>
      <c r="O69" s="191"/>
    </row>
    <row r="70" spans="1:16" ht="30.6" x14ac:dyDescent="0.3">
      <c r="A70" s="10"/>
      <c r="B70" s="91"/>
      <c r="C70" s="62" t="s">
        <v>313</v>
      </c>
      <c r="D70" s="13" t="s">
        <v>314</v>
      </c>
      <c r="E70" s="28">
        <v>60</v>
      </c>
      <c r="F70" s="134"/>
      <c r="G70" s="135"/>
      <c r="H70" s="134"/>
      <c r="I70" s="135"/>
      <c r="J70" s="134"/>
      <c r="K70" s="135"/>
      <c r="O70" s="191"/>
    </row>
    <row r="71" spans="1:16" ht="30.6" x14ac:dyDescent="0.3">
      <c r="A71" s="10"/>
      <c r="B71" s="91"/>
      <c r="C71" s="62" t="s">
        <v>315</v>
      </c>
      <c r="D71" s="13" t="s">
        <v>316</v>
      </c>
      <c r="E71" s="14">
        <v>40</v>
      </c>
      <c r="F71" s="134"/>
      <c r="G71" s="135"/>
      <c r="H71" s="134"/>
      <c r="I71" s="135"/>
      <c r="J71" s="134"/>
      <c r="K71" s="135"/>
      <c r="O71" s="191"/>
    </row>
    <row r="72" spans="1:16" ht="30.6" x14ac:dyDescent="0.3">
      <c r="A72" s="10"/>
      <c r="B72" s="91"/>
      <c r="C72" s="62" t="s">
        <v>317</v>
      </c>
      <c r="D72" s="13" t="s">
        <v>318</v>
      </c>
      <c r="E72" s="14">
        <v>20</v>
      </c>
      <c r="F72" s="134"/>
      <c r="G72" s="135"/>
      <c r="H72" s="134"/>
      <c r="I72" s="135"/>
      <c r="J72" s="134"/>
      <c r="K72" s="135"/>
      <c r="O72" s="191"/>
    </row>
    <row r="73" spans="1:16" ht="31.2" thickBot="1" x14ac:dyDescent="0.35">
      <c r="A73" s="16"/>
      <c r="B73" s="92"/>
      <c r="C73" s="63" t="s">
        <v>319</v>
      </c>
      <c r="D73" s="48" t="s">
        <v>320</v>
      </c>
      <c r="E73" s="57">
        <v>0</v>
      </c>
      <c r="F73" s="136"/>
      <c r="G73" s="137"/>
      <c r="H73" s="134"/>
      <c r="I73" s="135"/>
      <c r="J73" s="134"/>
      <c r="K73" s="135"/>
      <c r="L73" s="183"/>
      <c r="M73" s="182"/>
      <c r="N73" s="182"/>
      <c r="O73" s="192"/>
      <c r="P73" s="182"/>
    </row>
    <row r="74" spans="1:16" ht="15" thickBot="1" x14ac:dyDescent="0.35">
      <c r="A74" s="1"/>
      <c r="B74" s="10"/>
      <c r="C74" s="67" t="s">
        <v>321</v>
      </c>
      <c r="D74" s="21" t="s">
        <v>3</v>
      </c>
      <c r="E74" s="40" t="s">
        <v>20</v>
      </c>
      <c r="F74" s="142" t="s">
        <v>5</v>
      </c>
      <c r="G74" s="142" t="s">
        <v>5</v>
      </c>
      <c r="H74" s="142" t="s">
        <v>478</v>
      </c>
      <c r="I74" s="142" t="s">
        <v>479</v>
      </c>
      <c r="J74" s="142" t="s">
        <v>496</v>
      </c>
      <c r="K74" s="142" t="s">
        <v>497</v>
      </c>
    </row>
    <row r="75" spans="1:16" ht="40.799999999999997" x14ac:dyDescent="0.3">
      <c r="A75" s="5" t="s">
        <v>321</v>
      </c>
      <c r="B75" s="93" t="s">
        <v>322</v>
      </c>
      <c r="C75" s="60" t="s">
        <v>323</v>
      </c>
      <c r="D75" s="8" t="s">
        <v>324</v>
      </c>
      <c r="E75" s="9">
        <v>100</v>
      </c>
      <c r="F75" s="138"/>
      <c r="G75" s="139"/>
      <c r="H75" s="134"/>
      <c r="I75" s="135"/>
      <c r="J75" s="134"/>
      <c r="K75" s="135"/>
      <c r="O75" s="191">
        <v>4.38</v>
      </c>
    </row>
    <row r="76" spans="1:16" ht="61.2" x14ac:dyDescent="0.3">
      <c r="A76" s="10"/>
      <c r="B76" s="91"/>
      <c r="C76" s="62" t="s">
        <v>325</v>
      </c>
      <c r="D76" s="13" t="s">
        <v>326</v>
      </c>
      <c r="E76" s="28">
        <v>75</v>
      </c>
      <c r="F76" s="134"/>
      <c r="G76" s="135"/>
      <c r="H76" s="134">
        <v>1</v>
      </c>
      <c r="I76" s="135"/>
      <c r="J76" s="134">
        <v>1</v>
      </c>
      <c r="K76" s="154" t="s">
        <v>511</v>
      </c>
      <c r="L76" s="165" t="s">
        <v>512</v>
      </c>
      <c r="M76">
        <f t="shared" si="2"/>
        <v>75</v>
      </c>
      <c r="N76">
        <f t="shared" si="3"/>
        <v>75</v>
      </c>
      <c r="O76" s="191"/>
      <c r="P76">
        <v>75</v>
      </c>
    </row>
    <row r="77" spans="1:16" ht="40.799999999999997" x14ac:dyDescent="0.3">
      <c r="A77" s="10"/>
      <c r="B77" s="91"/>
      <c r="C77" s="62" t="s">
        <v>327</v>
      </c>
      <c r="D77" s="13" t="s">
        <v>328</v>
      </c>
      <c r="E77" s="14">
        <v>55</v>
      </c>
      <c r="F77" s="134"/>
      <c r="G77" s="135"/>
      <c r="H77" s="134"/>
      <c r="I77" s="135"/>
      <c r="J77" s="134"/>
      <c r="K77" s="135"/>
      <c r="O77" s="191"/>
    </row>
    <row r="78" spans="1:16" ht="51" x14ac:dyDescent="0.3">
      <c r="A78" s="10"/>
      <c r="B78" s="91"/>
      <c r="C78" s="62" t="s">
        <v>329</v>
      </c>
      <c r="D78" s="13" t="s">
        <v>330</v>
      </c>
      <c r="E78" s="14">
        <v>25</v>
      </c>
      <c r="F78" s="134">
        <v>1</v>
      </c>
      <c r="G78" s="135">
        <v>1</v>
      </c>
      <c r="H78" s="134"/>
      <c r="I78" s="135"/>
      <c r="J78" s="134"/>
      <c r="K78" s="135"/>
      <c r="O78" s="191"/>
    </row>
    <row r="79" spans="1:16" ht="51.6" thickBot="1" x14ac:dyDescent="0.35">
      <c r="A79" s="16"/>
      <c r="B79" s="92"/>
      <c r="C79" s="63" t="s">
        <v>331</v>
      </c>
      <c r="D79" s="48" t="s">
        <v>332</v>
      </c>
      <c r="E79" s="57">
        <v>0</v>
      </c>
      <c r="F79" s="140"/>
      <c r="G79" s="141"/>
      <c r="H79" s="134"/>
      <c r="I79" s="135"/>
      <c r="J79" s="134"/>
      <c r="K79" s="135"/>
      <c r="L79" s="183"/>
      <c r="M79" s="182"/>
      <c r="N79" s="182"/>
      <c r="O79" s="192"/>
      <c r="P79" s="182"/>
    </row>
    <row r="80" spans="1:16" ht="15" thickBot="1" x14ac:dyDescent="0.35">
      <c r="A80" s="1"/>
      <c r="B80" s="10"/>
      <c r="C80" s="67" t="s">
        <v>333</v>
      </c>
      <c r="D80" s="21" t="s">
        <v>3</v>
      </c>
      <c r="E80" s="40" t="s">
        <v>20</v>
      </c>
      <c r="F80" s="142" t="s">
        <v>5</v>
      </c>
      <c r="G80" s="142" t="s">
        <v>5</v>
      </c>
      <c r="H80" s="142" t="s">
        <v>478</v>
      </c>
      <c r="I80" s="142" t="s">
        <v>479</v>
      </c>
      <c r="J80" s="142" t="s">
        <v>496</v>
      </c>
      <c r="K80" s="142" t="s">
        <v>497</v>
      </c>
    </row>
    <row r="81" spans="1:16" ht="51" x14ac:dyDescent="0.3">
      <c r="A81" s="5" t="s">
        <v>333</v>
      </c>
      <c r="B81" s="93" t="s">
        <v>334</v>
      </c>
      <c r="C81" s="68" t="s">
        <v>335</v>
      </c>
      <c r="D81" s="8" t="s">
        <v>336</v>
      </c>
      <c r="E81" s="9">
        <v>100</v>
      </c>
      <c r="F81" s="132"/>
      <c r="G81" s="133"/>
      <c r="H81" s="134"/>
      <c r="I81" s="135"/>
      <c r="J81" s="134"/>
      <c r="K81" s="135"/>
      <c r="O81" s="191">
        <v>4.7699999999999996</v>
      </c>
    </row>
    <row r="82" spans="1:16" ht="61.2" x14ac:dyDescent="0.3">
      <c r="A82" s="10"/>
      <c r="B82" s="91"/>
      <c r="C82" s="69" t="s">
        <v>534</v>
      </c>
      <c r="D82" s="13" t="s">
        <v>337</v>
      </c>
      <c r="E82" s="28">
        <v>75</v>
      </c>
      <c r="F82" s="134"/>
      <c r="G82" s="135">
        <v>1</v>
      </c>
      <c r="H82" s="134">
        <v>1</v>
      </c>
      <c r="I82" s="135"/>
      <c r="J82" s="134">
        <v>1</v>
      </c>
      <c r="K82" s="135" t="s">
        <v>511</v>
      </c>
      <c r="L82" s="165" t="s">
        <v>512</v>
      </c>
      <c r="M82">
        <f t="shared" si="2"/>
        <v>75</v>
      </c>
      <c r="N82">
        <f t="shared" si="3"/>
        <v>75</v>
      </c>
      <c r="O82" s="191"/>
      <c r="P82">
        <v>75</v>
      </c>
    </row>
    <row r="83" spans="1:16" ht="20.399999999999999" x14ac:dyDescent="0.3">
      <c r="A83" s="10"/>
      <c r="B83" s="91"/>
      <c r="C83" s="69" t="s">
        <v>338</v>
      </c>
      <c r="D83" s="13" t="s">
        <v>339</v>
      </c>
      <c r="E83" s="14">
        <v>55</v>
      </c>
      <c r="F83" s="134"/>
      <c r="G83" s="135"/>
      <c r="H83" s="134"/>
      <c r="I83" s="135"/>
      <c r="J83" s="134"/>
      <c r="K83" s="135"/>
      <c r="O83" s="191"/>
    </row>
    <row r="84" spans="1:16" ht="40.799999999999997" x14ac:dyDescent="0.3">
      <c r="A84" s="10"/>
      <c r="B84" s="91"/>
      <c r="C84" s="69" t="s">
        <v>340</v>
      </c>
      <c r="D84" s="13" t="s">
        <v>341</v>
      </c>
      <c r="E84" s="14">
        <v>25</v>
      </c>
      <c r="F84" s="134">
        <v>1</v>
      </c>
      <c r="G84" s="135"/>
      <c r="H84" s="134"/>
      <c r="I84" s="135"/>
      <c r="J84" s="134"/>
      <c r="K84" s="135"/>
      <c r="O84" s="191"/>
    </row>
    <row r="85" spans="1:16" ht="51.6" thickBot="1" x14ac:dyDescent="0.35">
      <c r="A85" s="16"/>
      <c r="B85" s="92"/>
      <c r="C85" s="88" t="s">
        <v>342</v>
      </c>
      <c r="D85" s="48" t="s">
        <v>343</v>
      </c>
      <c r="E85" s="57">
        <v>0</v>
      </c>
      <c r="F85" s="140"/>
      <c r="G85" s="141"/>
      <c r="H85" s="134"/>
      <c r="I85" s="135"/>
      <c r="J85" s="134"/>
      <c r="K85" s="135"/>
      <c r="L85" s="183"/>
      <c r="M85" s="182"/>
      <c r="N85" s="182"/>
      <c r="O85" s="192"/>
      <c r="P85" s="182"/>
    </row>
    <row r="86" spans="1:16" ht="15" thickBot="1" x14ac:dyDescent="0.35">
      <c r="A86" s="1"/>
      <c r="B86" s="10"/>
      <c r="C86" s="104" t="s">
        <v>344</v>
      </c>
      <c r="D86" s="21" t="s">
        <v>3</v>
      </c>
      <c r="E86" s="40" t="s">
        <v>20</v>
      </c>
      <c r="F86" s="142" t="s">
        <v>5</v>
      </c>
      <c r="G86" s="142" t="s">
        <v>5</v>
      </c>
      <c r="H86" s="142" t="s">
        <v>478</v>
      </c>
      <c r="I86" s="142" t="s">
        <v>479</v>
      </c>
      <c r="J86" s="142" t="s">
        <v>496</v>
      </c>
      <c r="K86" s="142" t="s">
        <v>497</v>
      </c>
      <c r="M86">
        <f>SUM(M3:M85)</f>
        <v>695</v>
      </c>
      <c r="N86">
        <f>SUM(N3:N85)</f>
        <v>925</v>
      </c>
      <c r="P86">
        <f>SUM(P3:P85)</f>
        <v>770</v>
      </c>
    </row>
    <row r="87" spans="1:16" x14ac:dyDescent="0.3">
      <c r="H87" s="157">
        <f>SUM(E5,E12,E18,E31,E38,E42,E47,E56,E64,E70,E78,E84)</f>
        <v>480</v>
      </c>
      <c r="M87" s="175">
        <f>M86/12</f>
        <v>57.916666666666664</v>
      </c>
      <c r="N87" s="175">
        <f>N86/12</f>
        <v>77.083333333333329</v>
      </c>
      <c r="O87" s="175"/>
      <c r="P87" s="175">
        <f>P86/12</f>
        <v>64.166666666666671</v>
      </c>
    </row>
    <row r="88" spans="1:16" x14ac:dyDescent="0.3">
      <c r="H88">
        <f>H87/12</f>
        <v>40</v>
      </c>
    </row>
  </sheetData>
  <mergeCells count="14">
    <mergeCell ref="O62:O66"/>
    <mergeCell ref="O68:O73"/>
    <mergeCell ref="O75:O79"/>
    <mergeCell ref="O81:O85"/>
    <mergeCell ref="O33:O38"/>
    <mergeCell ref="O40:O44"/>
    <mergeCell ref="O46:O50"/>
    <mergeCell ref="O52:O54"/>
    <mergeCell ref="O56:O60"/>
    <mergeCell ref="F1:G1"/>
    <mergeCell ref="O3:O7"/>
    <mergeCell ref="O9:O13"/>
    <mergeCell ref="O15:O19"/>
    <mergeCell ref="O21:O31"/>
  </mergeCells>
  <conditionalFormatting sqref="F3:F7 F21 F33:F38 F40:F44 F52:F54 F62:F66 F68:F73 F75:F79 F81:F85 F9:F12 F56 F15:F19 F46:F50 F30:F31 F58:F60">
    <cfRule type="colorScale" priority="188">
      <colorScale>
        <cfvo type="min"/>
        <cfvo type="percentile" val="50"/>
        <cfvo type="max"/>
        <color rgb="FFF8696B"/>
        <color rgb="FFFFEB84"/>
        <color rgb="FF63BE7B"/>
      </colorScale>
    </cfRule>
  </conditionalFormatting>
  <conditionalFormatting sqref="F13">
    <cfRule type="colorScale" priority="186">
      <colorScale>
        <cfvo type="min"/>
        <cfvo type="percentile" val="50"/>
        <cfvo type="max"/>
        <color rgb="FFF8696B"/>
        <color rgb="FFFFEB84"/>
        <color rgb="FF63BE7B"/>
      </colorScale>
    </cfRule>
  </conditionalFormatting>
  <conditionalFormatting sqref="F22:F24">
    <cfRule type="colorScale" priority="191">
      <colorScale>
        <cfvo type="min"/>
        <cfvo type="percentile" val="50"/>
        <cfvo type="max"/>
        <color rgb="FFF8696B"/>
        <color rgb="FFFFEB84"/>
        <color rgb="FF63BE7B"/>
      </colorScale>
    </cfRule>
  </conditionalFormatting>
  <conditionalFormatting sqref="F25:F29">
    <cfRule type="colorScale" priority="190">
      <colorScale>
        <cfvo type="min"/>
        <cfvo type="percentile" val="50"/>
        <cfvo type="max"/>
        <color rgb="FFF8696B"/>
        <color rgb="FFFFEB84"/>
        <color rgb="FF63BE7B"/>
      </colorScale>
    </cfRule>
  </conditionalFormatting>
  <conditionalFormatting sqref="F57">
    <cfRule type="colorScale" priority="189">
      <colorScale>
        <cfvo type="min"/>
        <cfvo type="percentile" val="50"/>
        <cfvo type="max"/>
        <color rgb="FFF8696B"/>
        <color rgb="FFFFEB84"/>
        <color rgb="FF63BE7B"/>
      </colorScale>
    </cfRule>
  </conditionalFormatting>
  <conditionalFormatting sqref="F56:I56">
    <cfRule type="cellIs" dxfId="45" priority="8" operator="equal">
      <formula>1</formula>
    </cfRule>
  </conditionalFormatting>
  <conditionalFormatting sqref="F40:K40 F42:K44 F46:K50 F52:K53 J56:K56 F57:K60 F62:K66 F68:K73 F75:K75 F77:K79 F81:K81 F83:K85">
    <cfRule type="cellIs" dxfId="44" priority="158" operator="equal">
      <formula>1</formula>
    </cfRule>
  </conditionalFormatting>
  <conditionalFormatting sqref="F41:L41">
    <cfRule type="cellIs" dxfId="43" priority="22" operator="equal">
      <formula>1</formula>
    </cfRule>
  </conditionalFormatting>
  <conditionalFormatting sqref="F54:L54">
    <cfRule type="cellIs" dxfId="42" priority="18" operator="equal">
      <formula>1</formula>
    </cfRule>
  </conditionalFormatting>
  <conditionalFormatting sqref="F76:L76">
    <cfRule type="cellIs" dxfId="41" priority="3" operator="equal">
      <formula>1</formula>
    </cfRule>
  </conditionalFormatting>
  <conditionalFormatting sqref="F82:H82 J82:L82">
    <cfRule type="cellIs" dxfId="40" priority="9" operator="equal">
      <formula>1</formula>
    </cfRule>
  </conditionalFormatting>
  <conditionalFormatting sqref="G22:G25">
    <cfRule type="colorScale" priority="183">
      <colorScale>
        <cfvo type="min"/>
        <cfvo type="percentile" val="50"/>
        <cfvo type="max"/>
        <color rgb="FFF8696B"/>
        <color rgb="FFFFEB84"/>
        <color rgb="FF63BE7B"/>
      </colorScale>
    </cfRule>
  </conditionalFormatting>
  <conditionalFormatting sqref="G25:G29">
    <cfRule type="colorScale" priority="181">
      <colorScale>
        <cfvo type="min"/>
        <cfvo type="percentile" val="50"/>
        <cfvo type="max"/>
        <color rgb="FFF8696B"/>
        <color rgb="FFFFEB84"/>
        <color rgb="FF63BE7B"/>
      </colorScale>
    </cfRule>
  </conditionalFormatting>
  <conditionalFormatting sqref="G30:G31 G3:G7 G9:G13 G15:G19 G21 G33:G38 G40:G44 G46:G50 G52:G54 G56 G62:G66 G68:G73 G75:G79 G81:G85 G58:G60">
    <cfRule type="colorScale" priority="184">
      <colorScale>
        <cfvo type="min"/>
        <cfvo type="percentile" val="50"/>
        <cfvo type="max"/>
        <color rgb="FFF8696B"/>
        <color rgb="FFFFEB84"/>
        <color rgb="FF63BE7B"/>
      </colorScale>
    </cfRule>
  </conditionalFormatting>
  <conditionalFormatting sqref="G57">
    <cfRule type="colorScale" priority="182">
      <colorScale>
        <cfvo type="min"/>
        <cfvo type="percentile" val="50"/>
        <cfvo type="max"/>
        <color rgb="FFF8696B"/>
        <color rgb="FFFFEB84"/>
        <color rgb="FF63BE7B"/>
      </colorScale>
    </cfRule>
  </conditionalFormatting>
  <conditionalFormatting sqref="H3:H32">
    <cfRule type="colorScale" priority="179">
      <colorScale>
        <cfvo type="min"/>
        <cfvo type="percentile" val="50"/>
        <cfvo type="max"/>
        <color rgb="FFF8696B"/>
        <color rgb="FFFFEB84"/>
        <color rgb="FF63BE7B"/>
      </colorScale>
    </cfRule>
  </conditionalFormatting>
  <conditionalFormatting sqref="H33:H38">
    <cfRule type="colorScale" priority="177">
      <colorScale>
        <cfvo type="min"/>
        <cfvo type="percentile" val="50"/>
        <cfvo type="max"/>
        <color rgb="FFF8696B"/>
        <color rgb="FFFFEB84"/>
        <color rgb="FF63BE7B"/>
      </colorScale>
    </cfRule>
  </conditionalFormatting>
  <conditionalFormatting sqref="H39">
    <cfRule type="colorScale" priority="149">
      <colorScale>
        <cfvo type="min"/>
        <cfvo type="percentile" val="50"/>
        <cfvo type="max"/>
        <color rgb="FFF8696B"/>
        <color rgb="FFFFEB84"/>
        <color rgb="FF63BE7B"/>
      </colorScale>
    </cfRule>
  </conditionalFormatting>
  <conditionalFormatting sqref="H40:H44">
    <cfRule type="colorScale" priority="175">
      <colorScale>
        <cfvo type="min"/>
        <cfvo type="percentile" val="50"/>
        <cfvo type="max"/>
        <color rgb="FFF8696B"/>
        <color rgb="FFFFEB84"/>
        <color rgb="FF63BE7B"/>
      </colorScale>
    </cfRule>
  </conditionalFormatting>
  <conditionalFormatting sqref="H45">
    <cfRule type="colorScale" priority="145">
      <colorScale>
        <cfvo type="min"/>
        <cfvo type="percentile" val="50"/>
        <cfvo type="max"/>
        <color rgb="FFF8696B"/>
        <color rgb="FFFFEB84"/>
        <color rgb="FF63BE7B"/>
      </colorScale>
    </cfRule>
  </conditionalFormatting>
  <conditionalFormatting sqref="H46:H50">
    <cfRule type="colorScale" priority="173">
      <colorScale>
        <cfvo type="min"/>
        <cfvo type="percentile" val="50"/>
        <cfvo type="max"/>
        <color rgb="FFF8696B"/>
        <color rgb="FFFFEB84"/>
        <color rgb="FF63BE7B"/>
      </colorScale>
    </cfRule>
  </conditionalFormatting>
  <conditionalFormatting sqref="H51">
    <cfRule type="colorScale" priority="141">
      <colorScale>
        <cfvo type="min"/>
        <cfvo type="percentile" val="50"/>
        <cfvo type="max"/>
        <color rgb="FFF8696B"/>
        <color rgb="FFFFEB84"/>
        <color rgb="FF63BE7B"/>
      </colorScale>
    </cfRule>
  </conditionalFormatting>
  <conditionalFormatting sqref="H52:H54">
    <cfRule type="colorScale" priority="171">
      <colorScale>
        <cfvo type="min"/>
        <cfvo type="percentile" val="50"/>
        <cfvo type="max"/>
        <color rgb="FFF8696B"/>
        <color rgb="FFFFEB84"/>
        <color rgb="FF63BE7B"/>
      </colorScale>
    </cfRule>
  </conditionalFormatting>
  <conditionalFormatting sqref="H55">
    <cfRule type="colorScale" priority="137">
      <colorScale>
        <cfvo type="min"/>
        <cfvo type="percentile" val="50"/>
        <cfvo type="max"/>
        <color rgb="FFF8696B"/>
        <color rgb="FFFFEB84"/>
        <color rgb="FF63BE7B"/>
      </colorScale>
    </cfRule>
  </conditionalFormatting>
  <conditionalFormatting sqref="H56:H60">
    <cfRule type="colorScale" priority="169">
      <colorScale>
        <cfvo type="min"/>
        <cfvo type="percentile" val="50"/>
        <cfvo type="max"/>
        <color rgb="FFF8696B"/>
        <color rgb="FFFFEB84"/>
        <color rgb="FF63BE7B"/>
      </colorScale>
    </cfRule>
  </conditionalFormatting>
  <conditionalFormatting sqref="H61">
    <cfRule type="colorScale" priority="133">
      <colorScale>
        <cfvo type="min"/>
        <cfvo type="percentile" val="50"/>
        <cfvo type="max"/>
        <color rgb="FFF8696B"/>
        <color rgb="FFFFEB84"/>
        <color rgb="FF63BE7B"/>
      </colorScale>
    </cfRule>
  </conditionalFormatting>
  <conditionalFormatting sqref="H62:H66">
    <cfRule type="colorScale" priority="167">
      <colorScale>
        <cfvo type="min"/>
        <cfvo type="percentile" val="50"/>
        <cfvo type="max"/>
        <color rgb="FFF8696B"/>
        <color rgb="FFFFEB84"/>
        <color rgb="FF63BE7B"/>
      </colorScale>
    </cfRule>
  </conditionalFormatting>
  <conditionalFormatting sqref="H67">
    <cfRule type="colorScale" priority="129">
      <colorScale>
        <cfvo type="min"/>
        <cfvo type="percentile" val="50"/>
        <cfvo type="max"/>
        <color rgb="FFF8696B"/>
        <color rgb="FFFFEB84"/>
        <color rgb="FF63BE7B"/>
      </colorScale>
    </cfRule>
  </conditionalFormatting>
  <conditionalFormatting sqref="H68:H73">
    <cfRule type="colorScale" priority="165">
      <colorScale>
        <cfvo type="min"/>
        <cfvo type="percentile" val="50"/>
        <cfvo type="max"/>
        <color rgb="FFF8696B"/>
        <color rgb="FFFFEB84"/>
        <color rgb="FF63BE7B"/>
      </colorScale>
    </cfRule>
  </conditionalFormatting>
  <conditionalFormatting sqref="H74">
    <cfRule type="colorScale" priority="125">
      <colorScale>
        <cfvo type="min"/>
        <cfvo type="percentile" val="50"/>
        <cfvo type="max"/>
        <color rgb="FFF8696B"/>
        <color rgb="FFFFEB84"/>
        <color rgb="FF63BE7B"/>
      </colorScale>
    </cfRule>
  </conditionalFormatting>
  <conditionalFormatting sqref="H75:H79">
    <cfRule type="colorScale" priority="163">
      <colorScale>
        <cfvo type="min"/>
        <cfvo type="percentile" val="50"/>
        <cfvo type="max"/>
        <color rgb="FFF8696B"/>
        <color rgb="FFFFEB84"/>
        <color rgb="FF63BE7B"/>
      </colorScale>
    </cfRule>
  </conditionalFormatting>
  <conditionalFormatting sqref="H80">
    <cfRule type="colorScale" priority="121">
      <colorScale>
        <cfvo type="min"/>
        <cfvo type="percentile" val="50"/>
        <cfvo type="max"/>
        <color rgb="FFF8696B"/>
        <color rgb="FFFFEB84"/>
        <color rgb="FF63BE7B"/>
      </colorScale>
    </cfRule>
  </conditionalFormatting>
  <conditionalFormatting sqref="H81:H85">
    <cfRule type="colorScale" priority="161">
      <colorScale>
        <cfvo type="min"/>
        <cfvo type="percentile" val="50"/>
        <cfvo type="max"/>
        <color rgb="FFF8696B"/>
        <color rgb="FFFFEB84"/>
        <color rgb="FF63BE7B"/>
      </colorScale>
    </cfRule>
  </conditionalFormatting>
  <conditionalFormatting sqref="H82 F3:G7 F9:G13 F15:G19 F21:G31 F33:G38">
    <cfRule type="cellIs" dxfId="39" priority="180" operator="equal">
      <formula>1</formula>
    </cfRule>
  </conditionalFormatting>
  <conditionalFormatting sqref="H86">
    <cfRule type="colorScale" priority="117">
      <colorScale>
        <cfvo type="min"/>
        <cfvo type="percentile" val="50"/>
        <cfvo type="max"/>
        <color rgb="FFF8696B"/>
        <color rgb="FFFFEB84"/>
        <color rgb="FF63BE7B"/>
      </colorScale>
    </cfRule>
  </conditionalFormatting>
  <conditionalFormatting sqref="H4:K8">
    <cfRule type="cellIs" dxfId="38" priority="75" operator="equal">
      <formula>1</formula>
    </cfRule>
  </conditionalFormatting>
  <conditionalFormatting sqref="H10:K15 H17:K27 H29:K39">
    <cfRule type="cellIs" dxfId="37" priority="63" operator="equal">
      <formula>1</formula>
    </cfRule>
  </conditionalFormatting>
  <conditionalFormatting sqref="H45:K45">
    <cfRule type="cellIs" dxfId="36" priority="60" operator="equal">
      <formula>1</formula>
    </cfRule>
  </conditionalFormatting>
  <conditionalFormatting sqref="H51:K51">
    <cfRule type="cellIs" dxfId="35" priority="57" operator="equal">
      <formula>1</formula>
    </cfRule>
  </conditionalFormatting>
  <conditionalFormatting sqref="H55:K55">
    <cfRule type="cellIs" dxfId="34" priority="54" operator="equal">
      <formula>1</formula>
    </cfRule>
  </conditionalFormatting>
  <conditionalFormatting sqref="H61:K61">
    <cfRule type="cellIs" dxfId="33" priority="51" operator="equal">
      <formula>1</formula>
    </cfRule>
  </conditionalFormatting>
  <conditionalFormatting sqref="H67:K67">
    <cfRule type="cellIs" dxfId="32" priority="48" operator="equal">
      <formula>1</formula>
    </cfRule>
  </conditionalFormatting>
  <conditionalFormatting sqref="H74:K74">
    <cfRule type="cellIs" dxfId="31" priority="45" operator="equal">
      <formula>1</formula>
    </cfRule>
  </conditionalFormatting>
  <conditionalFormatting sqref="H80:K80">
    <cfRule type="cellIs" dxfId="30" priority="42" operator="equal">
      <formula>1</formula>
    </cfRule>
  </conditionalFormatting>
  <conditionalFormatting sqref="H86:K86">
    <cfRule type="cellIs" dxfId="29" priority="39" operator="equal">
      <formula>1</formula>
    </cfRule>
  </conditionalFormatting>
  <conditionalFormatting sqref="H3:L3">
    <cfRule type="cellIs" dxfId="28" priority="36" operator="equal">
      <formula>1</formula>
    </cfRule>
  </conditionalFormatting>
  <conditionalFormatting sqref="H9:L9">
    <cfRule type="cellIs" dxfId="27" priority="33" operator="equal">
      <formula>1</formula>
    </cfRule>
  </conditionalFormatting>
  <conditionalFormatting sqref="H16:L16">
    <cfRule type="cellIs" dxfId="26" priority="29" operator="equal">
      <formula>1</formula>
    </cfRule>
  </conditionalFormatting>
  <conditionalFormatting sqref="H28:L28">
    <cfRule type="cellIs" dxfId="25" priority="26" operator="equal">
      <formula>1</formula>
    </cfRule>
  </conditionalFormatting>
  <conditionalFormatting sqref="I3:I7 I15:I19 I21:I31 I33:I38 I40:I44 I46:I50 I52:I54 I68:I69 I71:I73 I56:I60 I62:I66 I75:I79 I9:I13 I81:I85">
    <cfRule type="colorScale" priority="159">
      <colorScale>
        <cfvo type="min"/>
        <cfvo type="percentile" val="50"/>
        <cfvo type="max"/>
        <color rgb="FFF8696B"/>
        <color rgb="FFFFEB84"/>
        <color rgb="FF63BE7B"/>
      </colorScale>
    </cfRule>
  </conditionalFormatting>
  <conditionalFormatting sqref="I8">
    <cfRule type="colorScale" priority="157">
      <colorScale>
        <cfvo type="min"/>
        <cfvo type="percentile" val="50"/>
        <cfvo type="max"/>
        <color rgb="FFF8696B"/>
        <color rgb="FFFFEB84"/>
        <color rgb="FF63BE7B"/>
      </colorScale>
    </cfRule>
  </conditionalFormatting>
  <conditionalFormatting sqref="I14">
    <cfRule type="colorScale" priority="155">
      <colorScale>
        <cfvo type="min"/>
        <cfvo type="percentile" val="50"/>
        <cfvo type="max"/>
        <color rgb="FFF8696B"/>
        <color rgb="FFFFEB84"/>
        <color rgb="FF63BE7B"/>
      </colorScale>
    </cfRule>
  </conditionalFormatting>
  <conditionalFormatting sqref="I16">
    <cfRule type="colorScale" priority="2">
      <colorScale>
        <cfvo type="min"/>
        <cfvo type="percentile" val="50"/>
        <cfvo type="max"/>
        <color rgb="FFF8696B"/>
        <color rgb="FFFFEB84"/>
        <color rgb="FF63BE7B"/>
      </colorScale>
    </cfRule>
  </conditionalFormatting>
  <conditionalFormatting sqref="I20">
    <cfRule type="colorScale" priority="153">
      <colorScale>
        <cfvo type="min"/>
        <cfvo type="percentile" val="50"/>
        <cfvo type="max"/>
        <color rgb="FFF8696B"/>
        <color rgb="FFFFEB84"/>
        <color rgb="FF63BE7B"/>
      </colorScale>
    </cfRule>
  </conditionalFormatting>
  <conditionalFormatting sqref="I32">
    <cfRule type="colorScale" priority="151">
      <colorScale>
        <cfvo type="min"/>
        <cfvo type="percentile" val="50"/>
        <cfvo type="max"/>
        <color rgb="FFF8696B"/>
        <color rgb="FFFFEB84"/>
        <color rgb="FF63BE7B"/>
      </colorScale>
    </cfRule>
  </conditionalFormatting>
  <conditionalFormatting sqref="I39">
    <cfRule type="colorScale" priority="147">
      <colorScale>
        <cfvo type="min"/>
        <cfvo type="percentile" val="50"/>
        <cfvo type="max"/>
        <color rgb="FFF8696B"/>
        <color rgb="FFFFEB84"/>
        <color rgb="FF63BE7B"/>
      </colorScale>
    </cfRule>
  </conditionalFormatting>
  <conditionalFormatting sqref="I45">
    <cfRule type="colorScale" priority="143">
      <colorScale>
        <cfvo type="min"/>
        <cfvo type="percentile" val="50"/>
        <cfvo type="max"/>
        <color rgb="FFF8696B"/>
        <color rgb="FFFFEB84"/>
        <color rgb="FF63BE7B"/>
      </colorScale>
    </cfRule>
  </conditionalFormatting>
  <conditionalFormatting sqref="I51">
    <cfRule type="colorScale" priority="139">
      <colorScale>
        <cfvo type="min"/>
        <cfvo type="percentile" val="50"/>
        <cfvo type="max"/>
        <color rgb="FFF8696B"/>
        <color rgb="FFFFEB84"/>
        <color rgb="FF63BE7B"/>
      </colorScale>
    </cfRule>
  </conditionalFormatting>
  <conditionalFormatting sqref="I55">
    <cfRule type="colorScale" priority="135">
      <colorScale>
        <cfvo type="min"/>
        <cfvo type="percentile" val="50"/>
        <cfvo type="max"/>
        <color rgb="FFF8696B"/>
        <color rgb="FFFFEB84"/>
        <color rgb="FF63BE7B"/>
      </colorScale>
    </cfRule>
  </conditionalFormatting>
  <conditionalFormatting sqref="I61">
    <cfRule type="colorScale" priority="131">
      <colorScale>
        <cfvo type="min"/>
        <cfvo type="percentile" val="50"/>
        <cfvo type="max"/>
        <color rgb="FFF8696B"/>
        <color rgb="FFFFEB84"/>
        <color rgb="FF63BE7B"/>
      </colorScale>
    </cfRule>
  </conditionalFormatting>
  <conditionalFormatting sqref="I67">
    <cfRule type="colorScale" priority="127">
      <colorScale>
        <cfvo type="min"/>
        <cfvo type="percentile" val="50"/>
        <cfvo type="max"/>
        <color rgb="FFF8696B"/>
        <color rgb="FFFFEB84"/>
        <color rgb="FF63BE7B"/>
      </colorScale>
    </cfRule>
  </conditionalFormatting>
  <conditionalFormatting sqref="I70">
    <cfRule type="colorScale" priority="5">
      <colorScale>
        <cfvo type="min"/>
        <cfvo type="percentile" val="50"/>
        <cfvo type="max"/>
        <color rgb="FFF8696B"/>
        <color rgb="FFFFEB84"/>
        <color rgb="FF63BE7B"/>
      </colorScale>
    </cfRule>
  </conditionalFormatting>
  <conditionalFormatting sqref="I74">
    <cfRule type="colorScale" priority="123">
      <colorScale>
        <cfvo type="min"/>
        <cfvo type="percentile" val="50"/>
        <cfvo type="max"/>
        <color rgb="FFF8696B"/>
        <color rgb="FFFFEB84"/>
        <color rgb="FF63BE7B"/>
      </colorScale>
    </cfRule>
  </conditionalFormatting>
  <conditionalFormatting sqref="I80">
    <cfRule type="colorScale" priority="119">
      <colorScale>
        <cfvo type="min"/>
        <cfvo type="percentile" val="50"/>
        <cfvo type="max"/>
        <color rgb="FFF8696B"/>
        <color rgb="FFFFEB84"/>
        <color rgb="FF63BE7B"/>
      </colorScale>
    </cfRule>
  </conditionalFormatting>
  <conditionalFormatting sqref="I86">
    <cfRule type="colorScale" priority="115">
      <colorScale>
        <cfvo type="min"/>
        <cfvo type="percentile" val="50"/>
        <cfvo type="max"/>
        <color rgb="FFF8696B"/>
        <color rgb="FFFFEB84"/>
        <color rgb="FF63BE7B"/>
      </colorScale>
    </cfRule>
  </conditionalFormatting>
  <conditionalFormatting sqref="J3:J7 J9:J13 J15 J21:J31 J17:J19">
    <cfRule type="colorScale" priority="112">
      <colorScale>
        <cfvo type="min"/>
        <cfvo type="percentile" val="50"/>
        <cfvo type="max"/>
        <color rgb="FFF8696B"/>
        <color rgb="FFFFEB84"/>
        <color rgb="FF63BE7B"/>
      </colorScale>
    </cfRule>
  </conditionalFormatting>
  <conditionalFormatting sqref="J8">
    <cfRule type="colorScale" priority="77">
      <colorScale>
        <cfvo type="min"/>
        <cfvo type="percentile" val="50"/>
        <cfvo type="max"/>
        <color rgb="FFF8696B"/>
        <color rgb="FFFFEB84"/>
        <color rgb="FF63BE7B"/>
      </colorScale>
    </cfRule>
  </conditionalFormatting>
  <conditionalFormatting sqref="J14">
    <cfRule type="colorScale" priority="74">
      <colorScale>
        <cfvo type="min"/>
        <cfvo type="percentile" val="50"/>
        <cfvo type="max"/>
        <color rgb="FFF8696B"/>
        <color rgb="FFFFEB84"/>
        <color rgb="FF63BE7B"/>
      </colorScale>
    </cfRule>
  </conditionalFormatting>
  <conditionalFormatting sqref="J16">
    <cfRule type="colorScale" priority="31">
      <colorScale>
        <cfvo type="min"/>
        <cfvo type="percentile" val="50"/>
        <cfvo type="max"/>
        <color rgb="FFF8696B"/>
        <color rgb="FFFFEB84"/>
        <color rgb="FF63BE7B"/>
      </colorScale>
    </cfRule>
  </conditionalFormatting>
  <conditionalFormatting sqref="J20">
    <cfRule type="colorScale" priority="71">
      <colorScale>
        <cfvo type="min"/>
        <cfvo type="percentile" val="50"/>
        <cfvo type="max"/>
        <color rgb="FFF8696B"/>
        <color rgb="FFFFEB84"/>
        <color rgb="FF63BE7B"/>
      </colorScale>
    </cfRule>
  </conditionalFormatting>
  <conditionalFormatting sqref="J32">
    <cfRule type="colorScale" priority="68">
      <colorScale>
        <cfvo type="min"/>
        <cfvo type="percentile" val="50"/>
        <cfvo type="max"/>
        <color rgb="FFF8696B"/>
        <color rgb="FFFFEB84"/>
        <color rgb="FF63BE7B"/>
      </colorScale>
    </cfRule>
  </conditionalFormatting>
  <conditionalFormatting sqref="J33:J38">
    <cfRule type="colorScale" priority="111">
      <colorScale>
        <cfvo type="min"/>
        <cfvo type="percentile" val="50"/>
        <cfvo type="max"/>
        <color rgb="FFF8696B"/>
        <color rgb="FFFFEB84"/>
        <color rgb="FF63BE7B"/>
      </colorScale>
    </cfRule>
  </conditionalFormatting>
  <conditionalFormatting sqref="J39">
    <cfRule type="colorScale" priority="65">
      <colorScale>
        <cfvo type="min"/>
        <cfvo type="percentile" val="50"/>
        <cfvo type="max"/>
        <color rgb="FFF8696B"/>
        <color rgb="FFFFEB84"/>
        <color rgb="FF63BE7B"/>
      </colorScale>
    </cfRule>
  </conditionalFormatting>
  <conditionalFormatting sqref="J41">
    <cfRule type="colorScale" priority="24">
      <colorScale>
        <cfvo type="min"/>
        <cfvo type="percentile" val="50"/>
        <cfvo type="max"/>
        <color rgb="FFF8696B"/>
        <color rgb="FFFFEB84"/>
        <color rgb="FF63BE7B"/>
      </colorScale>
    </cfRule>
  </conditionalFormatting>
  <conditionalFormatting sqref="J42:J44 J40">
    <cfRule type="colorScale" priority="110">
      <colorScale>
        <cfvo type="min"/>
        <cfvo type="percentile" val="50"/>
        <cfvo type="max"/>
        <color rgb="FFF8696B"/>
        <color rgb="FFFFEB84"/>
        <color rgb="FF63BE7B"/>
      </colorScale>
    </cfRule>
  </conditionalFormatting>
  <conditionalFormatting sqref="J45">
    <cfRule type="colorScale" priority="62">
      <colorScale>
        <cfvo type="min"/>
        <cfvo type="percentile" val="50"/>
        <cfvo type="max"/>
        <color rgb="FFF8696B"/>
        <color rgb="FFFFEB84"/>
        <color rgb="FF63BE7B"/>
      </colorScale>
    </cfRule>
  </conditionalFormatting>
  <conditionalFormatting sqref="J46">
    <cfRule type="colorScale" priority="17">
      <colorScale>
        <cfvo type="min"/>
        <cfvo type="percentile" val="50"/>
        <cfvo type="max"/>
        <color rgb="FFF8696B"/>
        <color rgb="FFFFEB84"/>
        <color rgb="FF63BE7B"/>
      </colorScale>
    </cfRule>
  </conditionalFormatting>
  <conditionalFormatting sqref="J46:J50">
    <cfRule type="colorScale" priority="109">
      <colorScale>
        <cfvo type="min"/>
        <cfvo type="percentile" val="50"/>
        <cfvo type="max"/>
        <color rgb="FFF8696B"/>
        <color rgb="FFFFEB84"/>
        <color rgb="FF63BE7B"/>
      </colorScale>
    </cfRule>
  </conditionalFormatting>
  <conditionalFormatting sqref="J51">
    <cfRule type="colorScale" priority="59">
      <colorScale>
        <cfvo type="min"/>
        <cfvo type="percentile" val="50"/>
        <cfvo type="max"/>
        <color rgb="FFF8696B"/>
        <color rgb="FFFFEB84"/>
        <color rgb="FF63BE7B"/>
      </colorScale>
    </cfRule>
  </conditionalFormatting>
  <conditionalFormatting sqref="J52:J53">
    <cfRule type="colorScale" priority="108">
      <colorScale>
        <cfvo type="min"/>
        <cfvo type="percentile" val="50"/>
        <cfvo type="max"/>
        <color rgb="FFF8696B"/>
        <color rgb="FFFFEB84"/>
        <color rgb="FF63BE7B"/>
      </colorScale>
    </cfRule>
  </conditionalFormatting>
  <conditionalFormatting sqref="J54">
    <cfRule type="colorScale" priority="20">
      <colorScale>
        <cfvo type="min"/>
        <cfvo type="percentile" val="50"/>
        <cfvo type="max"/>
        <color rgb="FFF8696B"/>
        <color rgb="FFFFEB84"/>
        <color rgb="FF63BE7B"/>
      </colorScale>
    </cfRule>
  </conditionalFormatting>
  <conditionalFormatting sqref="J55">
    <cfRule type="colorScale" priority="56">
      <colorScale>
        <cfvo type="min"/>
        <cfvo type="percentile" val="50"/>
        <cfvo type="max"/>
        <color rgb="FFF8696B"/>
        <color rgb="FFFFEB84"/>
        <color rgb="FF63BE7B"/>
      </colorScale>
    </cfRule>
  </conditionalFormatting>
  <conditionalFormatting sqref="J56">
    <cfRule type="colorScale" priority="6">
      <colorScale>
        <cfvo type="min"/>
        <cfvo type="percentile" val="50"/>
        <cfvo type="max"/>
        <color rgb="FFF8696B"/>
        <color rgb="FFFFEB84"/>
        <color rgb="FF63BE7B"/>
      </colorScale>
    </cfRule>
    <cfRule type="colorScale" priority="7">
      <colorScale>
        <cfvo type="min"/>
        <cfvo type="percentile" val="50"/>
        <cfvo type="max"/>
        <color rgb="FFF8696B"/>
        <color rgb="FFFFEB84"/>
        <color rgb="FF63BE7B"/>
      </colorScale>
    </cfRule>
  </conditionalFormatting>
  <conditionalFormatting sqref="J56:J60">
    <cfRule type="colorScale" priority="107">
      <colorScale>
        <cfvo type="min"/>
        <cfvo type="percentile" val="50"/>
        <cfvo type="max"/>
        <color rgb="FFF8696B"/>
        <color rgb="FFFFEB84"/>
        <color rgb="FF63BE7B"/>
      </colorScale>
    </cfRule>
  </conditionalFormatting>
  <conditionalFormatting sqref="J61">
    <cfRule type="colorScale" priority="53">
      <colorScale>
        <cfvo type="min"/>
        <cfvo type="percentile" val="50"/>
        <cfvo type="max"/>
        <color rgb="FFF8696B"/>
        <color rgb="FFFFEB84"/>
        <color rgb="FF63BE7B"/>
      </colorScale>
    </cfRule>
  </conditionalFormatting>
  <conditionalFormatting sqref="J62:J66">
    <cfRule type="colorScale" priority="106">
      <colorScale>
        <cfvo type="min"/>
        <cfvo type="percentile" val="50"/>
        <cfvo type="max"/>
        <color rgb="FFF8696B"/>
        <color rgb="FFFFEB84"/>
        <color rgb="FF63BE7B"/>
      </colorScale>
    </cfRule>
  </conditionalFormatting>
  <conditionalFormatting sqref="J67">
    <cfRule type="colorScale" priority="50">
      <colorScale>
        <cfvo type="min"/>
        <cfvo type="percentile" val="50"/>
        <cfvo type="max"/>
        <color rgb="FFF8696B"/>
        <color rgb="FFFFEB84"/>
        <color rgb="FF63BE7B"/>
      </colorScale>
    </cfRule>
  </conditionalFormatting>
  <conditionalFormatting sqref="J68:J73">
    <cfRule type="colorScale" priority="105">
      <colorScale>
        <cfvo type="min"/>
        <cfvo type="percentile" val="50"/>
        <cfvo type="max"/>
        <color rgb="FFF8696B"/>
        <color rgb="FFFFEB84"/>
        <color rgb="FF63BE7B"/>
      </colorScale>
    </cfRule>
  </conditionalFormatting>
  <conditionalFormatting sqref="J74">
    <cfRule type="colorScale" priority="47">
      <colorScale>
        <cfvo type="min"/>
        <cfvo type="percentile" val="50"/>
        <cfvo type="max"/>
        <color rgb="FFF8696B"/>
        <color rgb="FFFFEB84"/>
        <color rgb="FF63BE7B"/>
      </colorScale>
    </cfRule>
  </conditionalFormatting>
  <conditionalFormatting sqref="J76">
    <cfRule type="colorScale" priority="15">
      <colorScale>
        <cfvo type="min"/>
        <cfvo type="percentile" val="50"/>
        <cfvo type="max"/>
        <color rgb="FFF8696B"/>
        <color rgb="FFFFEB84"/>
        <color rgb="FF63BE7B"/>
      </colorScale>
    </cfRule>
  </conditionalFormatting>
  <conditionalFormatting sqref="J77:J79 J75">
    <cfRule type="colorScale" priority="104">
      <colorScale>
        <cfvo type="min"/>
        <cfvo type="percentile" val="50"/>
        <cfvo type="max"/>
        <color rgb="FFF8696B"/>
        <color rgb="FFFFEB84"/>
        <color rgb="FF63BE7B"/>
      </colorScale>
    </cfRule>
  </conditionalFormatting>
  <conditionalFormatting sqref="J80">
    <cfRule type="colorScale" priority="44">
      <colorScale>
        <cfvo type="min"/>
        <cfvo type="percentile" val="50"/>
        <cfvo type="max"/>
        <color rgb="FFF8696B"/>
        <color rgb="FFFFEB84"/>
        <color rgb="FF63BE7B"/>
      </colorScale>
    </cfRule>
  </conditionalFormatting>
  <conditionalFormatting sqref="J82">
    <cfRule type="colorScale" priority="11">
      <colorScale>
        <cfvo type="min"/>
        <cfvo type="percentile" val="50"/>
        <cfvo type="max"/>
        <color rgb="FFF8696B"/>
        <color rgb="FFFFEB84"/>
        <color rgb="FF63BE7B"/>
      </colorScale>
    </cfRule>
  </conditionalFormatting>
  <conditionalFormatting sqref="J83:J85 J81">
    <cfRule type="colorScale" priority="103">
      <colorScale>
        <cfvo type="min"/>
        <cfvo type="percentile" val="50"/>
        <cfvo type="max"/>
        <color rgb="FFF8696B"/>
        <color rgb="FFFFEB84"/>
        <color rgb="FF63BE7B"/>
      </colorScale>
    </cfRule>
  </conditionalFormatting>
  <conditionalFormatting sqref="J86">
    <cfRule type="colorScale" priority="41">
      <colorScale>
        <cfvo type="min"/>
        <cfvo type="percentile" val="50"/>
        <cfvo type="max"/>
        <color rgb="FFF8696B"/>
        <color rgb="FFFFEB84"/>
        <color rgb="FF63BE7B"/>
      </colorScale>
    </cfRule>
  </conditionalFormatting>
  <conditionalFormatting sqref="K3">
    <cfRule type="colorScale" priority="38">
      <colorScale>
        <cfvo type="min"/>
        <cfvo type="percentile" val="50"/>
        <cfvo type="max"/>
        <color rgb="FFF8696B"/>
        <color rgb="FFFFEB84"/>
        <color rgb="FF63BE7B"/>
      </colorScale>
    </cfRule>
  </conditionalFormatting>
  <conditionalFormatting sqref="K4:K7 K15 K21:K27 K33:K38 K40 K46:K50 K52:K53 K75 K81 K10:K13 K17:K19 K29:K31 K42:K44 K77:K79 K83:K85 K56:K60 K68:K73 K62:K66">
    <cfRule type="colorScale" priority="102">
      <colorScale>
        <cfvo type="min"/>
        <cfvo type="percentile" val="50"/>
        <cfvo type="max"/>
        <color rgb="FFF8696B"/>
        <color rgb="FFFFEB84"/>
        <color rgb="FF63BE7B"/>
      </colorScale>
    </cfRule>
  </conditionalFormatting>
  <conditionalFormatting sqref="K8">
    <cfRule type="colorScale" priority="76">
      <colorScale>
        <cfvo type="min"/>
        <cfvo type="percentile" val="50"/>
        <cfvo type="max"/>
        <color rgb="FFF8696B"/>
        <color rgb="FFFFEB84"/>
        <color rgb="FF63BE7B"/>
      </colorScale>
    </cfRule>
  </conditionalFormatting>
  <conditionalFormatting sqref="K9">
    <cfRule type="colorScale" priority="35">
      <colorScale>
        <cfvo type="min"/>
        <cfvo type="percentile" val="50"/>
        <cfvo type="max"/>
        <color rgb="FFF8696B"/>
        <color rgb="FFFFEB84"/>
        <color rgb="FF63BE7B"/>
      </colorScale>
    </cfRule>
  </conditionalFormatting>
  <conditionalFormatting sqref="K14">
    <cfRule type="colorScale" priority="73">
      <colorScale>
        <cfvo type="min"/>
        <cfvo type="percentile" val="50"/>
        <cfvo type="max"/>
        <color rgb="FFF8696B"/>
        <color rgb="FFFFEB84"/>
        <color rgb="FF63BE7B"/>
      </colorScale>
    </cfRule>
  </conditionalFormatting>
  <conditionalFormatting sqref="K16">
    <cfRule type="colorScale" priority="32">
      <colorScale>
        <cfvo type="min"/>
        <cfvo type="percentile" val="50"/>
        <cfvo type="max"/>
        <color rgb="FFF8696B"/>
        <color rgb="FFFFEB84"/>
        <color rgb="FF63BE7B"/>
      </colorScale>
    </cfRule>
  </conditionalFormatting>
  <conditionalFormatting sqref="K20">
    <cfRule type="colorScale" priority="70">
      <colorScale>
        <cfvo type="min"/>
        <cfvo type="percentile" val="50"/>
        <cfvo type="max"/>
        <color rgb="FFF8696B"/>
        <color rgb="FFFFEB84"/>
        <color rgb="FF63BE7B"/>
      </colorScale>
    </cfRule>
  </conditionalFormatting>
  <conditionalFormatting sqref="K28">
    <cfRule type="colorScale" priority="28">
      <colorScale>
        <cfvo type="min"/>
        <cfvo type="percentile" val="50"/>
        <cfvo type="max"/>
        <color rgb="FFF8696B"/>
        <color rgb="FFFFEB84"/>
        <color rgb="FF63BE7B"/>
      </colorScale>
    </cfRule>
  </conditionalFormatting>
  <conditionalFormatting sqref="K32">
    <cfRule type="colorScale" priority="67">
      <colorScale>
        <cfvo type="min"/>
        <cfvo type="percentile" val="50"/>
        <cfvo type="max"/>
        <color rgb="FFF8696B"/>
        <color rgb="FFFFEB84"/>
        <color rgb="FF63BE7B"/>
      </colorScale>
    </cfRule>
  </conditionalFormatting>
  <conditionalFormatting sqref="K39">
    <cfRule type="colorScale" priority="64">
      <colorScale>
        <cfvo type="min"/>
        <cfvo type="percentile" val="50"/>
        <cfvo type="max"/>
        <color rgb="FFF8696B"/>
        <color rgb="FFFFEB84"/>
        <color rgb="FF63BE7B"/>
      </colorScale>
    </cfRule>
  </conditionalFormatting>
  <conditionalFormatting sqref="K41">
    <cfRule type="colorScale" priority="25">
      <colorScale>
        <cfvo type="min"/>
        <cfvo type="percentile" val="50"/>
        <cfvo type="max"/>
        <color rgb="FFF8696B"/>
        <color rgb="FFFFEB84"/>
        <color rgb="FF63BE7B"/>
      </colorScale>
    </cfRule>
  </conditionalFormatting>
  <conditionalFormatting sqref="K45">
    <cfRule type="colorScale" priority="61">
      <colorScale>
        <cfvo type="min"/>
        <cfvo type="percentile" val="50"/>
        <cfvo type="max"/>
        <color rgb="FFF8696B"/>
        <color rgb="FFFFEB84"/>
        <color rgb="FF63BE7B"/>
      </colorScale>
    </cfRule>
  </conditionalFormatting>
  <conditionalFormatting sqref="K51">
    <cfRule type="colorScale" priority="58">
      <colorScale>
        <cfvo type="min"/>
        <cfvo type="percentile" val="50"/>
        <cfvo type="max"/>
        <color rgb="FFF8696B"/>
        <color rgb="FFFFEB84"/>
        <color rgb="FF63BE7B"/>
      </colorScale>
    </cfRule>
  </conditionalFormatting>
  <conditionalFormatting sqref="K54">
    <cfRule type="colorScale" priority="21">
      <colorScale>
        <cfvo type="min"/>
        <cfvo type="percentile" val="50"/>
        <cfvo type="max"/>
        <color rgb="FFF8696B"/>
        <color rgb="FFFFEB84"/>
        <color rgb="FF63BE7B"/>
      </colorScale>
    </cfRule>
  </conditionalFormatting>
  <conditionalFormatting sqref="K55">
    <cfRule type="colorScale" priority="55">
      <colorScale>
        <cfvo type="min"/>
        <cfvo type="percentile" val="50"/>
        <cfvo type="max"/>
        <color rgb="FFF8696B"/>
        <color rgb="FFFFEB84"/>
        <color rgb="FF63BE7B"/>
      </colorScale>
    </cfRule>
  </conditionalFormatting>
  <conditionalFormatting sqref="K61">
    <cfRule type="colorScale" priority="52">
      <colorScale>
        <cfvo type="min"/>
        <cfvo type="percentile" val="50"/>
        <cfvo type="max"/>
        <color rgb="FFF8696B"/>
        <color rgb="FFFFEB84"/>
        <color rgb="FF63BE7B"/>
      </colorScale>
    </cfRule>
  </conditionalFormatting>
  <conditionalFormatting sqref="K67">
    <cfRule type="colorScale" priority="49">
      <colorScale>
        <cfvo type="min"/>
        <cfvo type="percentile" val="50"/>
        <cfvo type="max"/>
        <color rgb="FFF8696B"/>
        <color rgb="FFFFEB84"/>
        <color rgb="FF63BE7B"/>
      </colorScale>
    </cfRule>
  </conditionalFormatting>
  <conditionalFormatting sqref="K74">
    <cfRule type="colorScale" priority="46">
      <colorScale>
        <cfvo type="min"/>
        <cfvo type="percentile" val="50"/>
        <cfvo type="max"/>
        <color rgb="FFF8696B"/>
        <color rgb="FFFFEB84"/>
        <color rgb="FF63BE7B"/>
      </colorScale>
    </cfRule>
  </conditionalFormatting>
  <conditionalFormatting sqref="K76">
    <cfRule type="colorScale" priority="16">
      <colorScale>
        <cfvo type="min"/>
        <cfvo type="percentile" val="50"/>
        <cfvo type="max"/>
        <color rgb="FFF8696B"/>
        <color rgb="FFFFEB84"/>
        <color rgb="FF63BE7B"/>
      </colorScale>
    </cfRule>
  </conditionalFormatting>
  <conditionalFormatting sqref="K80">
    <cfRule type="colorScale" priority="43">
      <colorScale>
        <cfvo type="min"/>
        <cfvo type="percentile" val="50"/>
        <cfvo type="max"/>
        <color rgb="FFF8696B"/>
        <color rgb="FFFFEB84"/>
        <color rgb="FF63BE7B"/>
      </colorScale>
    </cfRule>
  </conditionalFormatting>
  <conditionalFormatting sqref="K82">
    <cfRule type="colorScale" priority="12">
      <colorScale>
        <cfvo type="min"/>
        <cfvo type="percentile" val="50"/>
        <cfvo type="max"/>
        <color rgb="FFF8696B"/>
        <color rgb="FFFFEB84"/>
        <color rgb="FF63BE7B"/>
      </colorScale>
    </cfRule>
  </conditionalFormatting>
  <conditionalFormatting sqref="K86">
    <cfRule type="colorScale" priority="40">
      <colorScale>
        <cfvo type="min"/>
        <cfvo type="percentile" val="50"/>
        <cfvo type="max"/>
        <color rgb="FFF8696B"/>
        <color rgb="FFFFEB84"/>
        <color rgb="FF63BE7B"/>
      </colorScale>
    </cfRule>
  </conditionalFormatting>
  <conditionalFormatting sqref="L3">
    <cfRule type="colorScale" priority="37">
      <colorScale>
        <cfvo type="min"/>
        <cfvo type="percentile" val="50"/>
        <cfvo type="max"/>
        <color rgb="FFF8696B"/>
        <color rgb="FFFFEB84"/>
        <color rgb="FF63BE7B"/>
      </colorScale>
    </cfRule>
  </conditionalFormatting>
  <conditionalFormatting sqref="L9">
    <cfRule type="colorScale" priority="34">
      <colorScale>
        <cfvo type="min"/>
        <cfvo type="percentile" val="50"/>
        <cfvo type="max"/>
        <color rgb="FFF8696B"/>
        <color rgb="FFFFEB84"/>
        <color rgb="FF63BE7B"/>
      </colorScale>
    </cfRule>
  </conditionalFormatting>
  <conditionalFormatting sqref="L16">
    <cfRule type="colorScale" priority="30">
      <colorScale>
        <cfvo type="min"/>
        <cfvo type="percentile" val="50"/>
        <cfvo type="max"/>
        <color rgb="FFF8696B"/>
        <color rgb="FFFFEB84"/>
        <color rgb="FF63BE7B"/>
      </colorScale>
    </cfRule>
  </conditionalFormatting>
  <conditionalFormatting sqref="L28">
    <cfRule type="colorScale" priority="27">
      <colorScale>
        <cfvo type="min"/>
        <cfvo type="percentile" val="50"/>
        <cfvo type="max"/>
        <color rgb="FFF8696B"/>
        <color rgb="FFFFEB84"/>
        <color rgb="FF63BE7B"/>
      </colorScale>
    </cfRule>
  </conditionalFormatting>
  <conditionalFormatting sqref="L41">
    <cfRule type="colorScale" priority="23">
      <colorScale>
        <cfvo type="min"/>
        <cfvo type="percentile" val="50"/>
        <cfvo type="max"/>
        <color rgb="FFF8696B"/>
        <color rgb="FFFFEB84"/>
        <color rgb="FF63BE7B"/>
      </colorScale>
    </cfRule>
  </conditionalFormatting>
  <conditionalFormatting sqref="L54">
    <cfRule type="colorScale" priority="19">
      <colorScale>
        <cfvo type="min"/>
        <cfvo type="percentile" val="50"/>
        <cfvo type="max"/>
        <color rgb="FFF8696B"/>
        <color rgb="FFFFEB84"/>
        <color rgb="FF63BE7B"/>
      </colorScale>
    </cfRule>
  </conditionalFormatting>
  <conditionalFormatting sqref="L76">
    <cfRule type="colorScale" priority="14">
      <colorScale>
        <cfvo type="min"/>
        <cfvo type="percentile" val="50"/>
        <cfvo type="max"/>
        <color rgb="FFF8696B"/>
        <color rgb="FFFFEB84"/>
        <color rgb="FF63BE7B"/>
      </colorScale>
    </cfRule>
  </conditionalFormatting>
  <conditionalFormatting sqref="L82">
    <cfRule type="colorScale" priority="10">
      <colorScale>
        <cfvo type="min"/>
        <cfvo type="percentile" val="50"/>
        <cfvo type="max"/>
        <color rgb="FFF8696B"/>
        <color rgb="FFFFEB84"/>
        <color rgb="FF63BE7B"/>
      </colorScale>
    </cfRule>
  </conditionalFormatting>
  <conditionalFormatting sqref="I82">
    <cfRule type="cellIs" dxfId="0" priority="1" operator="equal">
      <formula>1</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25967-EA30-4772-94A3-FE3B74D0569D}">
  <dimension ref="A1:P46"/>
  <sheetViews>
    <sheetView workbookViewId="0">
      <pane xSplit="1" topLeftCell="I1" activePane="topRight" state="frozen"/>
      <selection pane="topRight" activeCell="S44" sqref="S44"/>
    </sheetView>
  </sheetViews>
  <sheetFormatPr defaultRowHeight="14.4" x14ac:dyDescent="0.3"/>
  <cols>
    <col min="2" max="2" width="20" customWidth="1"/>
    <col min="3" max="3" width="4.44140625" bestFit="1" customWidth="1"/>
    <col min="4" max="4" width="17.33203125" customWidth="1"/>
    <col min="5" max="5" width="5.6640625" bestFit="1" customWidth="1"/>
    <col min="6" max="7" width="8" hidden="1" customWidth="1"/>
    <col min="8" max="8" width="8" customWidth="1"/>
    <col min="9" max="9" width="13.5546875" customWidth="1"/>
    <col min="10" max="10" width="15.5546875" customWidth="1"/>
    <col min="11" max="11" width="13.5546875" customWidth="1"/>
    <col min="12" max="12" width="23.109375" customWidth="1"/>
    <col min="13" max="14" width="9.5546875" bestFit="1" customWidth="1"/>
    <col min="15" max="15" width="19.77734375" customWidth="1"/>
    <col min="16" max="16" width="16.88671875" customWidth="1"/>
  </cols>
  <sheetData>
    <row r="1" spans="1:16" ht="15" thickBot="1" x14ac:dyDescent="0.35">
      <c r="E1" s="147"/>
      <c r="F1" s="180" t="s">
        <v>477</v>
      </c>
      <c r="G1" s="181"/>
    </row>
    <row r="2" spans="1:16" ht="21" thickBot="1" x14ac:dyDescent="0.35">
      <c r="A2" s="2" t="s">
        <v>0</v>
      </c>
      <c r="B2" s="2" t="s">
        <v>1</v>
      </c>
      <c r="C2" s="145" t="s">
        <v>2</v>
      </c>
      <c r="D2" s="146" t="s">
        <v>3</v>
      </c>
      <c r="E2" s="148" t="s">
        <v>4</v>
      </c>
      <c r="F2" s="149" t="s">
        <v>475</v>
      </c>
      <c r="G2" s="150" t="s">
        <v>476</v>
      </c>
      <c r="H2" s="151" t="s">
        <v>478</v>
      </c>
      <c r="I2" s="152" t="s">
        <v>479</v>
      </c>
      <c r="J2" s="151" t="s">
        <v>496</v>
      </c>
      <c r="K2" s="152" t="s">
        <v>497</v>
      </c>
      <c r="L2" s="149" t="s">
        <v>535</v>
      </c>
      <c r="M2" s="151" t="s">
        <v>478</v>
      </c>
      <c r="N2" s="151" t="s">
        <v>496</v>
      </c>
      <c r="O2" s="151" t="s">
        <v>536</v>
      </c>
      <c r="P2" s="187" t="s">
        <v>537</v>
      </c>
    </row>
    <row r="3" spans="1:16" ht="51" x14ac:dyDescent="0.3">
      <c r="A3" s="5" t="s">
        <v>344</v>
      </c>
      <c r="B3" s="105" t="s">
        <v>345</v>
      </c>
      <c r="C3" s="60" t="s">
        <v>346</v>
      </c>
      <c r="D3" s="90" t="s">
        <v>347</v>
      </c>
      <c r="E3" s="28">
        <v>100</v>
      </c>
      <c r="F3" s="138">
        <v>1</v>
      </c>
      <c r="G3" s="139">
        <v>1</v>
      </c>
      <c r="H3" s="134">
        <v>1</v>
      </c>
      <c r="I3" t="s">
        <v>526</v>
      </c>
      <c r="J3" s="134">
        <v>1</v>
      </c>
      <c r="K3" s="135"/>
      <c r="M3">
        <f>E3*H3</f>
        <v>100</v>
      </c>
      <c r="N3">
        <f>E3*J3</f>
        <v>100</v>
      </c>
      <c r="O3" s="193">
        <v>4.7699999999999996</v>
      </c>
      <c r="P3">
        <v>100</v>
      </c>
    </row>
    <row r="4" spans="1:16" ht="30.6" x14ac:dyDescent="0.3">
      <c r="A4" s="10"/>
      <c r="B4" s="106"/>
      <c r="C4" s="62" t="s">
        <v>348</v>
      </c>
      <c r="D4" s="13" t="s">
        <v>349</v>
      </c>
      <c r="E4" s="28">
        <v>90</v>
      </c>
      <c r="F4" s="134"/>
      <c r="G4" s="135"/>
      <c r="H4" s="134"/>
      <c r="I4" s="135"/>
      <c r="J4" s="134"/>
      <c r="K4" s="135"/>
      <c r="O4" s="191"/>
    </row>
    <row r="5" spans="1:16" ht="40.799999999999997" x14ac:dyDescent="0.3">
      <c r="A5" s="10"/>
      <c r="B5" s="106"/>
      <c r="C5" s="62" t="s">
        <v>350</v>
      </c>
      <c r="D5" s="13" t="s">
        <v>351</v>
      </c>
      <c r="E5" s="14">
        <v>55</v>
      </c>
      <c r="F5" s="134"/>
      <c r="G5" s="135"/>
      <c r="H5" s="134"/>
      <c r="I5" s="135"/>
      <c r="J5" s="134"/>
      <c r="K5" s="135"/>
      <c r="O5" s="191"/>
    </row>
    <row r="6" spans="1:16" x14ac:dyDescent="0.3">
      <c r="A6" s="10"/>
      <c r="B6" s="106"/>
      <c r="C6" s="62" t="s">
        <v>352</v>
      </c>
      <c r="D6" s="107" t="s">
        <v>353</v>
      </c>
      <c r="E6" s="14">
        <v>30</v>
      </c>
      <c r="F6" s="134"/>
      <c r="G6" s="135"/>
      <c r="H6" s="134"/>
      <c r="I6" s="135"/>
      <c r="J6" s="134"/>
      <c r="K6" s="135"/>
      <c r="O6" s="191"/>
    </row>
    <row r="7" spans="1:16" ht="41.4" thickBot="1" x14ac:dyDescent="0.35">
      <c r="A7" s="16"/>
      <c r="B7" s="108"/>
      <c r="C7" s="63" t="s">
        <v>354</v>
      </c>
      <c r="D7" s="48" t="s">
        <v>355</v>
      </c>
      <c r="E7" s="57">
        <v>0</v>
      </c>
      <c r="F7" s="140"/>
      <c r="G7" s="141"/>
      <c r="H7" s="140"/>
      <c r="I7" s="135"/>
      <c r="J7" s="140"/>
      <c r="K7" s="135"/>
      <c r="L7" s="183"/>
      <c r="M7" s="182"/>
      <c r="N7" s="182"/>
      <c r="O7" s="192"/>
      <c r="P7" s="182"/>
    </row>
    <row r="8" spans="1:16" ht="15" thickBot="1" x14ac:dyDescent="0.35">
      <c r="A8" s="1"/>
      <c r="B8" s="10"/>
      <c r="C8" s="67" t="s">
        <v>356</v>
      </c>
      <c r="D8" s="21" t="s">
        <v>3</v>
      </c>
      <c r="E8" s="40" t="s">
        <v>20</v>
      </c>
      <c r="F8" s="142" t="s">
        <v>5</v>
      </c>
      <c r="G8" s="142" t="s">
        <v>5</v>
      </c>
      <c r="H8" s="142" t="s">
        <v>478</v>
      </c>
      <c r="I8" s="142" t="s">
        <v>479</v>
      </c>
      <c r="J8" s="142" t="s">
        <v>496</v>
      </c>
      <c r="K8" s="142" t="s">
        <v>497</v>
      </c>
    </row>
    <row r="9" spans="1:16" ht="40.799999999999997" x14ac:dyDescent="0.3">
      <c r="A9" s="5" t="s">
        <v>356</v>
      </c>
      <c r="B9" s="105" t="s">
        <v>357</v>
      </c>
      <c r="C9" s="60" t="s">
        <v>358</v>
      </c>
      <c r="D9" s="8" t="s">
        <v>359</v>
      </c>
      <c r="E9" s="9">
        <v>100</v>
      </c>
      <c r="F9" s="138"/>
      <c r="G9" s="139"/>
      <c r="H9" s="138"/>
      <c r="I9" s="135"/>
      <c r="J9" s="138"/>
      <c r="K9" s="135"/>
      <c r="L9" s="185"/>
      <c r="M9" s="184"/>
      <c r="N9" s="184"/>
      <c r="O9" s="201">
        <v>4.92</v>
      </c>
      <c r="P9" s="184"/>
    </row>
    <row r="10" spans="1:16" ht="61.2" x14ac:dyDescent="0.3">
      <c r="A10" s="10"/>
      <c r="B10" s="109" t="s">
        <v>360</v>
      </c>
      <c r="C10" s="62" t="s">
        <v>361</v>
      </c>
      <c r="D10" s="13" t="s">
        <v>362</v>
      </c>
      <c r="E10" s="28">
        <v>75</v>
      </c>
      <c r="F10" s="134"/>
      <c r="G10" s="135"/>
      <c r="H10" s="134"/>
      <c r="I10" s="135"/>
      <c r="J10" s="134"/>
      <c r="K10" s="135"/>
      <c r="L10" s="185"/>
      <c r="M10" s="184"/>
      <c r="N10" s="184"/>
      <c r="O10" s="201"/>
      <c r="P10" s="184"/>
    </row>
    <row r="11" spans="1:16" ht="71.400000000000006" x14ac:dyDescent="0.3">
      <c r="A11" s="10"/>
      <c r="B11" s="109"/>
      <c r="C11" s="62" t="s">
        <v>363</v>
      </c>
      <c r="D11" s="13" t="s">
        <v>364</v>
      </c>
      <c r="E11" s="28">
        <v>70</v>
      </c>
      <c r="F11" s="134">
        <v>1</v>
      </c>
      <c r="G11" s="135">
        <v>1</v>
      </c>
      <c r="H11" s="134">
        <v>1</v>
      </c>
      <c r="I11" s="135" t="s">
        <v>525</v>
      </c>
      <c r="J11" s="134">
        <v>1</v>
      </c>
      <c r="K11" s="135" t="s">
        <v>525</v>
      </c>
      <c r="L11" s="185"/>
      <c r="M11" s="184">
        <f t="shared" ref="M4:M44" si="0">E11*H11</f>
        <v>70</v>
      </c>
      <c r="N11" s="184">
        <f t="shared" ref="N4:N44" si="1">E11*J11</f>
        <v>70</v>
      </c>
      <c r="O11" s="201"/>
      <c r="P11" s="184">
        <v>70</v>
      </c>
    </row>
    <row r="12" spans="1:16" ht="61.2" x14ac:dyDescent="0.3">
      <c r="A12" s="10"/>
      <c r="B12" s="106"/>
      <c r="C12" s="62" t="s">
        <v>365</v>
      </c>
      <c r="D12" s="13" t="s">
        <v>366</v>
      </c>
      <c r="E12" s="14">
        <v>50</v>
      </c>
      <c r="F12" s="134"/>
      <c r="G12" s="135"/>
      <c r="H12" s="134"/>
      <c r="I12" s="135"/>
      <c r="J12" s="134"/>
      <c r="K12" s="135"/>
      <c r="L12" s="185"/>
      <c r="M12" s="184"/>
      <c r="N12" s="184"/>
      <c r="O12" s="201"/>
      <c r="P12" s="184"/>
    </row>
    <row r="13" spans="1:16" x14ac:dyDescent="0.3">
      <c r="A13" s="10"/>
      <c r="B13" s="106"/>
      <c r="C13" s="62" t="s">
        <v>367</v>
      </c>
      <c r="D13" s="107" t="s">
        <v>353</v>
      </c>
      <c r="E13" s="14">
        <v>35</v>
      </c>
      <c r="F13" s="134"/>
      <c r="G13" s="135"/>
      <c r="H13" s="134"/>
      <c r="I13" s="135"/>
      <c r="J13" s="134"/>
      <c r="K13" s="135"/>
      <c r="L13" s="185"/>
      <c r="M13" s="184"/>
      <c r="N13" s="184"/>
      <c r="O13" s="201"/>
      <c r="P13" s="184"/>
    </row>
    <row r="14" spans="1:16" ht="41.4" thickBot="1" x14ac:dyDescent="0.35">
      <c r="A14" s="16"/>
      <c r="B14" s="108"/>
      <c r="C14" s="63" t="s">
        <v>368</v>
      </c>
      <c r="D14" s="48" t="s">
        <v>369</v>
      </c>
      <c r="E14" s="57">
        <v>0</v>
      </c>
      <c r="F14" s="136"/>
      <c r="G14" s="137"/>
      <c r="H14" s="134"/>
      <c r="I14" s="135"/>
      <c r="J14" s="134"/>
      <c r="K14" s="135"/>
      <c r="L14" s="183"/>
      <c r="M14" s="182"/>
      <c r="N14" s="182"/>
      <c r="O14" s="192"/>
      <c r="P14" s="182"/>
    </row>
    <row r="15" spans="1:16" ht="15" thickBot="1" x14ac:dyDescent="0.35">
      <c r="A15" s="1"/>
      <c r="B15" s="10"/>
      <c r="C15" s="67" t="s">
        <v>370</v>
      </c>
      <c r="D15" s="21" t="s">
        <v>3</v>
      </c>
      <c r="E15" s="40" t="s">
        <v>20</v>
      </c>
      <c r="F15" s="142" t="s">
        <v>5</v>
      </c>
      <c r="G15" s="142" t="s">
        <v>5</v>
      </c>
      <c r="H15" s="142" t="s">
        <v>478</v>
      </c>
      <c r="I15" s="142" t="s">
        <v>479</v>
      </c>
      <c r="J15" s="142" t="s">
        <v>496</v>
      </c>
      <c r="K15" s="142" t="s">
        <v>497</v>
      </c>
    </row>
    <row r="16" spans="1:16" ht="30.6" x14ac:dyDescent="0.3">
      <c r="A16" s="5" t="s">
        <v>370</v>
      </c>
      <c r="B16" s="105" t="s">
        <v>371</v>
      </c>
      <c r="C16" s="60" t="s">
        <v>372</v>
      </c>
      <c r="D16" s="110" t="s">
        <v>373</v>
      </c>
      <c r="E16" s="9">
        <v>100</v>
      </c>
      <c r="F16" s="138">
        <v>1</v>
      </c>
      <c r="G16" s="139">
        <v>1</v>
      </c>
      <c r="H16" s="134">
        <v>1</v>
      </c>
      <c r="I16" s="154" t="s">
        <v>524</v>
      </c>
      <c r="J16" s="134">
        <v>1</v>
      </c>
      <c r="K16" s="154" t="s">
        <v>524</v>
      </c>
      <c r="M16">
        <f t="shared" si="0"/>
        <v>100</v>
      </c>
      <c r="N16">
        <f t="shared" si="1"/>
        <v>100</v>
      </c>
      <c r="O16" s="191">
        <v>5</v>
      </c>
      <c r="P16">
        <v>100</v>
      </c>
    </row>
    <row r="17" spans="1:16" ht="40.799999999999997" x14ac:dyDescent="0.3">
      <c r="A17" s="10"/>
      <c r="B17" s="106"/>
      <c r="C17" s="62" t="s">
        <v>374</v>
      </c>
      <c r="D17" s="111" t="s">
        <v>375</v>
      </c>
      <c r="E17" s="28">
        <v>85</v>
      </c>
      <c r="F17" s="134"/>
      <c r="G17" s="135"/>
      <c r="H17" s="134"/>
      <c r="I17" s="135"/>
      <c r="J17" s="134"/>
      <c r="K17" s="135"/>
      <c r="O17" s="191"/>
    </row>
    <row r="18" spans="1:16" x14ac:dyDescent="0.3">
      <c r="A18" s="10"/>
      <c r="B18" s="106"/>
      <c r="C18" s="62" t="s">
        <v>376</v>
      </c>
      <c r="D18" s="112" t="s">
        <v>353</v>
      </c>
      <c r="E18" s="14">
        <v>50</v>
      </c>
      <c r="F18" s="134"/>
      <c r="G18" s="135"/>
      <c r="H18" s="134"/>
      <c r="I18" s="135"/>
      <c r="J18" s="134"/>
      <c r="K18" s="135"/>
      <c r="O18" s="191"/>
    </row>
    <row r="19" spans="1:16" ht="30.6" x14ac:dyDescent="0.3">
      <c r="A19" s="10"/>
      <c r="B19" s="106"/>
      <c r="C19" s="62" t="s">
        <v>377</v>
      </c>
      <c r="D19" s="111" t="s">
        <v>378</v>
      </c>
      <c r="E19" s="14">
        <v>45</v>
      </c>
      <c r="F19" s="134"/>
      <c r="G19" s="135"/>
      <c r="H19" s="134"/>
      <c r="I19" s="135"/>
      <c r="J19" s="134"/>
      <c r="K19" s="135"/>
      <c r="O19" s="191"/>
    </row>
    <row r="20" spans="1:16" ht="31.2" thickBot="1" x14ac:dyDescent="0.35">
      <c r="A20" s="16"/>
      <c r="B20" s="108"/>
      <c r="C20" s="63" t="s">
        <v>379</v>
      </c>
      <c r="D20" s="113" t="s">
        <v>380</v>
      </c>
      <c r="E20" s="57">
        <v>0</v>
      </c>
      <c r="F20" s="140"/>
      <c r="G20" s="141"/>
      <c r="H20" s="134"/>
      <c r="I20" s="135"/>
      <c r="J20" s="134"/>
      <c r="K20" s="135"/>
      <c r="L20" s="183"/>
      <c r="M20" s="182"/>
      <c r="N20" s="182"/>
      <c r="O20" s="192"/>
      <c r="P20" s="182"/>
    </row>
    <row r="21" spans="1:16" ht="15" thickBot="1" x14ac:dyDescent="0.35">
      <c r="A21" s="1"/>
      <c r="B21" s="10"/>
      <c r="C21" s="114" t="s">
        <v>381</v>
      </c>
      <c r="D21" s="115" t="s">
        <v>3</v>
      </c>
      <c r="E21" s="40" t="s">
        <v>20</v>
      </c>
      <c r="F21" s="142" t="s">
        <v>5</v>
      </c>
      <c r="G21" s="142" t="s">
        <v>5</v>
      </c>
      <c r="H21" s="142" t="s">
        <v>478</v>
      </c>
      <c r="I21" s="142" t="s">
        <v>479</v>
      </c>
      <c r="J21" s="142" t="s">
        <v>496</v>
      </c>
      <c r="K21" s="142" t="s">
        <v>497</v>
      </c>
    </row>
    <row r="22" spans="1:16" ht="51" x14ac:dyDescent="0.3">
      <c r="A22" s="5" t="s">
        <v>381</v>
      </c>
      <c r="B22" s="105" t="s">
        <v>382</v>
      </c>
      <c r="C22" s="61" t="s">
        <v>383</v>
      </c>
      <c r="D22" s="90" t="s">
        <v>384</v>
      </c>
      <c r="E22" s="9">
        <v>100</v>
      </c>
      <c r="F22" s="132"/>
      <c r="G22" s="133"/>
      <c r="H22" s="134">
        <v>1</v>
      </c>
      <c r="I22" s="154" t="s">
        <v>533</v>
      </c>
      <c r="J22" s="165">
        <v>1</v>
      </c>
      <c r="K22" s="154" t="s">
        <v>533</v>
      </c>
      <c r="L22" s="154" t="s">
        <v>532</v>
      </c>
      <c r="M22">
        <f t="shared" si="0"/>
        <v>100</v>
      </c>
      <c r="N22">
        <f t="shared" si="1"/>
        <v>100</v>
      </c>
      <c r="O22" s="191">
        <v>5</v>
      </c>
      <c r="P22">
        <v>100</v>
      </c>
    </row>
    <row r="23" spans="1:16" ht="40.799999999999997" x14ac:dyDescent="0.3">
      <c r="A23" s="10"/>
      <c r="B23" s="109" t="s">
        <v>385</v>
      </c>
      <c r="C23" s="62" t="s">
        <v>386</v>
      </c>
      <c r="D23" s="13" t="s">
        <v>387</v>
      </c>
      <c r="E23" s="28">
        <v>80</v>
      </c>
      <c r="F23" s="134">
        <v>1</v>
      </c>
      <c r="G23" s="135">
        <v>1</v>
      </c>
      <c r="H23" s="134"/>
      <c r="I23" s="135"/>
      <c r="J23" s="165"/>
      <c r="K23" s="135"/>
      <c r="O23" s="191"/>
    </row>
    <row r="24" spans="1:16" ht="61.2" x14ac:dyDescent="0.3">
      <c r="A24" s="10"/>
      <c r="B24" s="106"/>
      <c r="C24" s="62" t="s">
        <v>388</v>
      </c>
      <c r="D24" s="13" t="s">
        <v>389</v>
      </c>
      <c r="E24" s="116">
        <v>50</v>
      </c>
      <c r="F24" s="134"/>
      <c r="G24" s="135"/>
      <c r="H24" s="134"/>
      <c r="I24" s="135"/>
      <c r="J24" s="165"/>
      <c r="K24" s="135"/>
      <c r="O24" s="191"/>
    </row>
    <row r="25" spans="1:16" x14ac:dyDescent="0.3">
      <c r="A25" s="168"/>
      <c r="B25" s="169"/>
      <c r="C25" s="170"/>
      <c r="D25" s="171" t="s">
        <v>353</v>
      </c>
      <c r="E25" s="172">
        <v>25</v>
      </c>
      <c r="F25" s="135"/>
      <c r="G25" s="134"/>
      <c r="H25" s="134"/>
      <c r="I25" s="154"/>
      <c r="J25" s="165"/>
      <c r="K25" s="154"/>
      <c r="O25" s="191"/>
    </row>
    <row r="26" spans="1:16" ht="41.4" thickBot="1" x14ac:dyDescent="0.35">
      <c r="A26" s="16"/>
      <c r="B26" s="108"/>
      <c r="C26" s="63" t="s">
        <v>390</v>
      </c>
      <c r="D26" s="19" t="s">
        <v>391</v>
      </c>
      <c r="E26" s="57">
        <v>0</v>
      </c>
      <c r="F26" s="140"/>
      <c r="G26" s="141"/>
      <c r="H26" s="134"/>
      <c r="I26" s="135"/>
      <c r="J26" s="134"/>
      <c r="K26" s="135"/>
      <c r="L26" s="183"/>
      <c r="M26" s="182"/>
      <c r="N26" s="182"/>
      <c r="O26" s="192"/>
      <c r="P26" s="182"/>
    </row>
    <row r="27" spans="1:16" ht="15" thickBot="1" x14ac:dyDescent="0.35">
      <c r="A27" s="1"/>
      <c r="B27" s="10"/>
      <c r="C27" s="64" t="s">
        <v>392</v>
      </c>
      <c r="D27" s="115" t="s">
        <v>3</v>
      </c>
      <c r="E27" s="40" t="s">
        <v>20</v>
      </c>
      <c r="F27" s="142" t="s">
        <v>5</v>
      </c>
      <c r="G27" s="142" t="s">
        <v>5</v>
      </c>
      <c r="H27" s="142" t="s">
        <v>478</v>
      </c>
      <c r="I27" s="142" t="s">
        <v>479</v>
      </c>
      <c r="J27" s="142" t="s">
        <v>496</v>
      </c>
      <c r="K27" s="142" t="s">
        <v>497</v>
      </c>
    </row>
    <row r="28" spans="1:16" ht="51" x14ac:dyDescent="0.3">
      <c r="A28" s="5" t="s">
        <v>392</v>
      </c>
      <c r="B28" s="105" t="s">
        <v>393</v>
      </c>
      <c r="C28" s="60" t="s">
        <v>394</v>
      </c>
      <c r="D28" s="8" t="s">
        <v>395</v>
      </c>
      <c r="E28" s="9">
        <v>100</v>
      </c>
      <c r="F28" s="138"/>
      <c r="G28" s="139"/>
      <c r="H28" s="134">
        <v>1</v>
      </c>
      <c r="I28" s="154" t="s">
        <v>533</v>
      </c>
      <c r="J28" s="165">
        <v>1</v>
      </c>
      <c r="K28" s="154" t="s">
        <v>533</v>
      </c>
      <c r="L28" s="154" t="s">
        <v>532</v>
      </c>
      <c r="M28">
        <f t="shared" si="0"/>
        <v>100</v>
      </c>
      <c r="N28">
        <f t="shared" si="1"/>
        <v>100</v>
      </c>
      <c r="O28" s="191">
        <v>4.92</v>
      </c>
      <c r="P28">
        <v>100</v>
      </c>
    </row>
    <row r="29" spans="1:16" ht="61.2" x14ac:dyDescent="0.3">
      <c r="A29" s="10"/>
      <c r="B29" s="109" t="s">
        <v>396</v>
      </c>
      <c r="C29" s="62" t="s">
        <v>397</v>
      </c>
      <c r="D29" s="13" t="s">
        <v>398</v>
      </c>
      <c r="E29" s="28">
        <v>80</v>
      </c>
      <c r="F29" s="134">
        <v>1</v>
      </c>
      <c r="G29" s="135">
        <v>1</v>
      </c>
      <c r="H29" s="134"/>
      <c r="I29" s="135"/>
      <c r="J29" s="134"/>
      <c r="K29" s="135"/>
      <c r="O29" s="191"/>
    </row>
    <row r="30" spans="1:16" ht="61.2" x14ac:dyDescent="0.3">
      <c r="A30" s="10"/>
      <c r="B30" s="106"/>
      <c r="C30" s="62" t="s">
        <v>399</v>
      </c>
      <c r="D30" s="48" t="s">
        <v>400</v>
      </c>
      <c r="E30" s="116">
        <v>50</v>
      </c>
      <c r="F30" s="134"/>
      <c r="G30" s="135"/>
      <c r="H30" s="134"/>
      <c r="I30" s="135"/>
      <c r="J30" s="134"/>
      <c r="K30" s="135"/>
      <c r="O30" s="191"/>
    </row>
    <row r="31" spans="1:16" x14ac:dyDescent="0.3">
      <c r="A31" s="10"/>
      <c r="B31" s="106"/>
      <c r="C31" s="170"/>
      <c r="D31" s="171" t="s">
        <v>353</v>
      </c>
      <c r="E31" s="172">
        <v>25</v>
      </c>
      <c r="F31" s="135"/>
      <c r="G31" s="134"/>
      <c r="H31" s="134"/>
      <c r="I31" s="154"/>
      <c r="J31" s="165"/>
      <c r="K31" s="154"/>
      <c r="O31" s="191"/>
    </row>
    <row r="32" spans="1:16" ht="41.4" thickBot="1" x14ac:dyDescent="0.35">
      <c r="A32" s="16"/>
      <c r="B32" s="108"/>
      <c r="C32" s="63" t="s">
        <v>401</v>
      </c>
      <c r="D32" s="19" t="s">
        <v>402</v>
      </c>
      <c r="E32" s="57">
        <v>0</v>
      </c>
      <c r="F32" s="134"/>
      <c r="G32" s="135"/>
      <c r="H32" s="134"/>
      <c r="I32" s="135"/>
      <c r="J32" s="134"/>
      <c r="K32" s="135"/>
      <c r="L32" s="183"/>
      <c r="M32" s="182"/>
      <c r="N32" s="182"/>
      <c r="O32" s="192"/>
      <c r="P32" s="182"/>
    </row>
    <row r="33" spans="1:16" ht="15" thickBot="1" x14ac:dyDescent="0.35">
      <c r="A33" s="1"/>
      <c r="B33" s="117"/>
      <c r="C33" s="118" t="s">
        <v>403</v>
      </c>
      <c r="D33" s="119" t="s">
        <v>3</v>
      </c>
      <c r="E33" s="40" t="s">
        <v>20</v>
      </c>
      <c r="F33" s="142" t="s">
        <v>5</v>
      </c>
      <c r="G33" s="142" t="s">
        <v>5</v>
      </c>
      <c r="H33" s="142" t="s">
        <v>478</v>
      </c>
      <c r="I33" s="142" t="s">
        <v>479</v>
      </c>
      <c r="J33" s="142" t="s">
        <v>496</v>
      </c>
      <c r="K33" s="142" t="s">
        <v>497</v>
      </c>
    </row>
    <row r="34" spans="1:16" ht="102" x14ac:dyDescent="0.3">
      <c r="A34" s="5" t="s">
        <v>403</v>
      </c>
      <c r="B34" s="105" t="s">
        <v>404</v>
      </c>
      <c r="C34" s="120" t="s">
        <v>405</v>
      </c>
      <c r="D34" s="8" t="s">
        <v>406</v>
      </c>
      <c r="E34" s="9">
        <v>100</v>
      </c>
      <c r="F34" s="132">
        <v>1</v>
      </c>
      <c r="G34" s="133">
        <v>1</v>
      </c>
      <c r="H34" s="134">
        <v>1</v>
      </c>
      <c r="I34" s="135" t="s">
        <v>484</v>
      </c>
      <c r="J34" s="134">
        <v>1</v>
      </c>
      <c r="K34" s="154" t="s">
        <v>513</v>
      </c>
      <c r="L34" s="165" t="s">
        <v>514</v>
      </c>
      <c r="M34">
        <f t="shared" si="0"/>
        <v>100</v>
      </c>
      <c r="N34">
        <f t="shared" si="1"/>
        <v>100</v>
      </c>
      <c r="O34" s="191">
        <v>3.62</v>
      </c>
      <c r="P34">
        <v>100</v>
      </c>
    </row>
    <row r="35" spans="1:16" ht="51" x14ac:dyDescent="0.3">
      <c r="A35" s="10"/>
      <c r="B35" s="109" t="s">
        <v>407</v>
      </c>
      <c r="C35" s="121" t="s">
        <v>408</v>
      </c>
      <c r="D35" s="13" t="s">
        <v>409</v>
      </c>
      <c r="E35" s="28">
        <v>80</v>
      </c>
      <c r="F35" s="134"/>
      <c r="G35" s="135"/>
      <c r="H35" s="134"/>
      <c r="I35" s="135"/>
      <c r="J35" s="134"/>
      <c r="K35" s="135"/>
      <c r="O35" s="191"/>
    </row>
    <row r="36" spans="1:16" ht="51" x14ac:dyDescent="0.3">
      <c r="A36" s="10"/>
      <c r="B36" s="106"/>
      <c r="C36" s="121" t="s">
        <v>410</v>
      </c>
      <c r="D36" s="13" t="s">
        <v>411</v>
      </c>
      <c r="E36" s="14">
        <v>55</v>
      </c>
      <c r="F36" s="134"/>
      <c r="G36" s="135"/>
      <c r="H36" s="134"/>
      <c r="I36" s="135"/>
      <c r="J36" s="134"/>
      <c r="K36" s="135"/>
      <c r="O36" s="191"/>
    </row>
    <row r="37" spans="1:16" ht="51" x14ac:dyDescent="0.3">
      <c r="A37" s="10"/>
      <c r="B37" s="106"/>
      <c r="C37" s="121" t="s">
        <v>412</v>
      </c>
      <c r="D37" s="13" t="s">
        <v>413</v>
      </c>
      <c r="E37" s="14">
        <v>20</v>
      </c>
      <c r="F37" s="134"/>
      <c r="G37" s="135"/>
      <c r="H37" s="134"/>
      <c r="I37" s="135"/>
      <c r="J37" s="134"/>
      <c r="K37" s="135"/>
      <c r="O37" s="191"/>
    </row>
    <row r="38" spans="1:16" ht="51.6" thickBot="1" x14ac:dyDescent="0.35">
      <c r="A38" s="16"/>
      <c r="B38" s="108"/>
      <c r="C38" s="122" t="s">
        <v>414</v>
      </c>
      <c r="D38" s="19" t="s">
        <v>415</v>
      </c>
      <c r="E38" s="57">
        <v>0</v>
      </c>
      <c r="F38" s="134"/>
      <c r="G38" s="135"/>
      <c r="H38" s="134"/>
      <c r="I38" s="135"/>
      <c r="J38" s="134"/>
      <c r="K38" s="135"/>
      <c r="L38" s="183"/>
      <c r="M38" s="182"/>
      <c r="N38" s="182"/>
      <c r="O38" s="192"/>
      <c r="P38" s="182"/>
    </row>
    <row r="39" spans="1:16" ht="15" thickBot="1" x14ac:dyDescent="0.35">
      <c r="A39" s="1"/>
      <c r="B39" s="117"/>
      <c r="C39" s="118" t="s">
        <v>416</v>
      </c>
      <c r="D39" s="123" t="s">
        <v>3</v>
      </c>
      <c r="E39" s="40" t="s">
        <v>20</v>
      </c>
      <c r="F39" s="142" t="s">
        <v>5</v>
      </c>
      <c r="G39" s="142" t="s">
        <v>5</v>
      </c>
      <c r="H39" s="142" t="s">
        <v>478</v>
      </c>
      <c r="I39" s="142" t="s">
        <v>479</v>
      </c>
      <c r="J39" s="142" t="s">
        <v>496</v>
      </c>
      <c r="K39" s="142" t="s">
        <v>497</v>
      </c>
    </row>
    <row r="40" spans="1:16" ht="40.799999999999997" x14ac:dyDescent="0.3">
      <c r="A40" s="5" t="s">
        <v>416</v>
      </c>
      <c r="B40" s="105" t="s">
        <v>417</v>
      </c>
      <c r="C40" s="60" t="s">
        <v>418</v>
      </c>
      <c r="D40" s="24" t="s">
        <v>419</v>
      </c>
      <c r="E40" s="9">
        <v>100</v>
      </c>
      <c r="F40" s="138"/>
      <c r="G40" s="139"/>
      <c r="H40" s="134">
        <v>1</v>
      </c>
      <c r="I40" s="135" t="s">
        <v>515</v>
      </c>
      <c r="J40" s="134">
        <v>1</v>
      </c>
      <c r="K40" s="135" t="s">
        <v>515</v>
      </c>
      <c r="L40" s="165" t="s">
        <v>516</v>
      </c>
      <c r="M40">
        <f t="shared" si="0"/>
        <v>100</v>
      </c>
      <c r="N40">
        <f t="shared" si="1"/>
        <v>100</v>
      </c>
      <c r="O40" s="191">
        <v>4.92</v>
      </c>
      <c r="P40">
        <v>100</v>
      </c>
    </row>
    <row r="41" spans="1:16" ht="30.6" x14ac:dyDescent="0.3">
      <c r="A41" s="10"/>
      <c r="B41" s="109" t="s">
        <v>420</v>
      </c>
      <c r="C41" s="124" t="s">
        <v>421</v>
      </c>
      <c r="D41" s="125" t="s">
        <v>353</v>
      </c>
      <c r="E41" s="28">
        <v>85</v>
      </c>
      <c r="F41" s="134"/>
      <c r="G41" s="135"/>
      <c r="H41" s="134"/>
      <c r="I41" s="135"/>
      <c r="J41" s="134"/>
      <c r="K41" s="135"/>
      <c r="O41" s="191"/>
    </row>
    <row r="42" spans="1:16" ht="40.799999999999997" x14ac:dyDescent="0.3">
      <c r="A42" s="10"/>
      <c r="B42" s="109"/>
      <c r="C42" s="69" t="s">
        <v>422</v>
      </c>
      <c r="D42" s="13" t="s">
        <v>423</v>
      </c>
      <c r="E42" s="14">
        <v>70</v>
      </c>
      <c r="F42" s="134">
        <v>1</v>
      </c>
      <c r="G42" s="135">
        <v>1</v>
      </c>
      <c r="H42" s="134"/>
      <c r="I42" s="135"/>
      <c r="J42" s="134"/>
      <c r="K42" s="135"/>
      <c r="O42" s="191"/>
    </row>
    <row r="43" spans="1:16" ht="51" x14ac:dyDescent="0.3">
      <c r="A43" s="10"/>
      <c r="B43" s="106"/>
      <c r="C43" s="69" t="s">
        <v>424</v>
      </c>
      <c r="D43" s="13" t="s">
        <v>425</v>
      </c>
      <c r="E43" s="14">
        <v>25</v>
      </c>
      <c r="F43" s="134"/>
      <c r="G43" s="135"/>
      <c r="H43" s="134"/>
      <c r="I43" s="135"/>
      <c r="J43" s="134"/>
      <c r="K43" s="135"/>
      <c r="O43" s="191"/>
    </row>
    <row r="44" spans="1:16" ht="21" thickBot="1" x14ac:dyDescent="0.35">
      <c r="A44" s="16"/>
      <c r="B44" s="108"/>
      <c r="C44" s="88" t="s">
        <v>426</v>
      </c>
      <c r="D44" s="48" t="s">
        <v>427</v>
      </c>
      <c r="E44" s="57">
        <v>0</v>
      </c>
      <c r="F44" s="134"/>
      <c r="G44" s="135"/>
      <c r="H44" s="134"/>
      <c r="I44" s="135"/>
      <c r="J44" s="134"/>
      <c r="K44" s="135"/>
      <c r="L44" s="183"/>
      <c r="M44" s="182"/>
      <c r="N44" s="182"/>
      <c r="O44" s="192"/>
      <c r="P44" s="182"/>
    </row>
    <row r="45" spans="1:16" ht="15" thickBot="1" x14ac:dyDescent="0.35">
      <c r="A45" s="1"/>
      <c r="B45" s="10"/>
      <c r="C45" s="104"/>
      <c r="D45" s="115"/>
      <c r="E45" s="40" t="s">
        <v>20</v>
      </c>
      <c r="F45" s="156">
        <f>600/7</f>
        <v>85.714285714285708</v>
      </c>
      <c r="G45" s="156">
        <f>600/7</f>
        <v>85.714285714285708</v>
      </c>
      <c r="H45" s="163"/>
      <c r="J45" s="134"/>
      <c r="M45">
        <f>SUM(M3:M44)</f>
        <v>670</v>
      </c>
      <c r="N45">
        <f>SUM(N3:N44)</f>
        <v>670</v>
      </c>
      <c r="P45">
        <f>SUM(P3:P44)</f>
        <v>670</v>
      </c>
    </row>
    <row r="46" spans="1:16" x14ac:dyDescent="0.3">
      <c r="M46" s="175">
        <f>M45/7</f>
        <v>95.714285714285708</v>
      </c>
      <c r="N46" s="175">
        <f>N45/7</f>
        <v>95.714285714285708</v>
      </c>
      <c r="P46" s="175">
        <f>P45/7</f>
        <v>95.714285714285708</v>
      </c>
    </row>
  </sheetData>
  <mergeCells count="8">
    <mergeCell ref="O28:O32"/>
    <mergeCell ref="O34:O38"/>
    <mergeCell ref="O40:O44"/>
    <mergeCell ref="F1:G1"/>
    <mergeCell ref="O3:O7"/>
    <mergeCell ref="O9:O14"/>
    <mergeCell ref="O16:O20"/>
    <mergeCell ref="O22:O26"/>
  </mergeCells>
  <conditionalFormatting sqref="F3:F7 F14 F16:F17 F19:F20 F32 F22:F24 F9:F12 F28:F29 F34 F42 F37:F38 F40 F45:G45 F26">
    <cfRule type="colorScale" priority="101">
      <colorScale>
        <cfvo type="min"/>
        <cfvo type="percentile" val="50"/>
        <cfvo type="max"/>
        <color rgb="FFF8696B"/>
        <color rgb="FFFFEB84"/>
        <color rgb="FF63BE7B"/>
      </colorScale>
    </cfRule>
  </conditionalFormatting>
  <conditionalFormatting sqref="F13">
    <cfRule type="colorScale" priority="102">
      <colorScale>
        <cfvo type="min"/>
        <cfvo type="percentile" val="50"/>
        <cfvo type="max"/>
        <color rgb="FFF8696B"/>
        <color rgb="FFFFEB84"/>
        <color rgb="FF63BE7B"/>
      </colorScale>
    </cfRule>
  </conditionalFormatting>
  <conditionalFormatting sqref="F18">
    <cfRule type="colorScale" priority="103">
      <colorScale>
        <cfvo type="min"/>
        <cfvo type="percentile" val="50"/>
        <cfvo type="max"/>
        <color rgb="FFF8696B"/>
        <color rgb="FFFFEB84"/>
        <color rgb="FF63BE7B"/>
      </colorScale>
    </cfRule>
  </conditionalFormatting>
  <conditionalFormatting sqref="F25">
    <cfRule type="colorScale" priority="41">
      <colorScale>
        <cfvo type="min"/>
        <cfvo type="percentile" val="50"/>
        <cfvo type="max"/>
        <color rgb="FFF8696B"/>
        <color rgb="FFFFEB84"/>
        <color rgb="FF63BE7B"/>
      </colorScale>
    </cfRule>
  </conditionalFormatting>
  <conditionalFormatting sqref="F28:F29 F40:F45">
    <cfRule type="cellIs" dxfId="24" priority="100" operator="equal">
      <formula>1</formula>
    </cfRule>
  </conditionalFormatting>
  <conditionalFormatting sqref="F29:F30">
    <cfRule type="colorScale" priority="99">
      <colorScale>
        <cfvo type="min"/>
        <cfvo type="percentile" val="50"/>
        <cfvo type="max"/>
        <color rgb="FFF8696B"/>
        <color rgb="FFFFEB84"/>
        <color rgb="FF63BE7B"/>
      </colorScale>
    </cfRule>
  </conditionalFormatting>
  <conditionalFormatting sqref="F31">
    <cfRule type="colorScale" priority="35">
      <colorScale>
        <cfvo type="min"/>
        <cfvo type="percentile" val="50"/>
        <cfvo type="max"/>
        <color rgb="FFF8696B"/>
        <color rgb="FFFFEB84"/>
        <color rgb="FF63BE7B"/>
      </colorScale>
    </cfRule>
  </conditionalFormatting>
  <conditionalFormatting sqref="F35:F36">
    <cfRule type="colorScale" priority="88">
      <colorScale>
        <cfvo type="min"/>
        <cfvo type="percentile" val="50"/>
        <cfvo type="max"/>
        <color rgb="FFF8696B"/>
        <color rgb="FFFFEB84"/>
        <color rgb="FF63BE7B"/>
      </colorScale>
    </cfRule>
  </conditionalFormatting>
  <conditionalFormatting sqref="F40">
    <cfRule type="colorScale" priority="97">
      <colorScale>
        <cfvo type="min"/>
        <cfvo type="percentile" val="50"/>
        <cfvo type="max"/>
        <color rgb="FFF8696B"/>
        <color rgb="FFFFEB84"/>
        <color rgb="FF63BE7B"/>
      </colorScale>
    </cfRule>
  </conditionalFormatting>
  <conditionalFormatting sqref="F41">
    <cfRule type="colorScale" priority="86">
      <colorScale>
        <cfvo type="min"/>
        <cfvo type="percentile" val="50"/>
        <cfvo type="max"/>
        <color rgb="FFF8696B"/>
        <color rgb="FFFFEB84"/>
        <color rgb="FF63BE7B"/>
      </colorScale>
    </cfRule>
  </conditionalFormatting>
  <conditionalFormatting sqref="F43:F44">
    <cfRule type="colorScale" priority="104">
      <colorScale>
        <cfvo type="min"/>
        <cfvo type="percentile" val="50"/>
        <cfvo type="max"/>
        <color rgb="FFF8696B"/>
        <color rgb="FFFFEB84"/>
        <color rgb="FF63BE7B"/>
      </colorScale>
    </cfRule>
  </conditionalFormatting>
  <conditionalFormatting sqref="F22:H26">
    <cfRule type="cellIs" dxfId="23" priority="37" operator="equal">
      <formula>1</formula>
    </cfRule>
  </conditionalFormatting>
  <conditionalFormatting sqref="F29:H32">
    <cfRule type="cellIs" dxfId="22" priority="31" operator="equal">
      <formula>1</formula>
    </cfRule>
  </conditionalFormatting>
  <conditionalFormatting sqref="F34:H38">
    <cfRule type="cellIs" dxfId="21" priority="87" operator="equal">
      <formula>1</formula>
    </cfRule>
  </conditionalFormatting>
  <conditionalFormatting sqref="F40:L40">
    <cfRule type="cellIs" dxfId="20" priority="22" operator="equal">
      <formula>1</formula>
    </cfRule>
  </conditionalFormatting>
  <conditionalFormatting sqref="G3:G7 G14 G9:G12 G16:G17 G22:G24 G19:G20 G28:G30 G42 G34:G38 G40 G26 G32">
    <cfRule type="colorScale" priority="95">
      <colorScale>
        <cfvo type="min"/>
        <cfvo type="percentile" val="50"/>
        <cfvo type="max"/>
        <color rgb="FFF8696B"/>
        <color rgb="FFFFEB84"/>
        <color rgb="FF63BE7B"/>
      </colorScale>
    </cfRule>
  </conditionalFormatting>
  <conditionalFormatting sqref="G13">
    <cfRule type="colorScale" priority="92">
      <colorScale>
        <cfvo type="min"/>
        <cfvo type="percentile" val="50"/>
        <cfvo type="max"/>
        <color rgb="FFF8696B"/>
        <color rgb="FFFFEB84"/>
        <color rgb="FF63BE7B"/>
      </colorScale>
    </cfRule>
  </conditionalFormatting>
  <conditionalFormatting sqref="G18">
    <cfRule type="colorScale" priority="93">
      <colorScale>
        <cfvo type="min"/>
        <cfvo type="percentile" val="50"/>
        <cfvo type="max"/>
        <color rgb="FFF8696B"/>
        <color rgb="FFFFEB84"/>
        <color rgb="FF63BE7B"/>
      </colorScale>
    </cfRule>
  </conditionalFormatting>
  <conditionalFormatting sqref="G25">
    <cfRule type="colorScale" priority="39">
      <colorScale>
        <cfvo type="min"/>
        <cfvo type="percentile" val="50"/>
        <cfvo type="max"/>
        <color rgb="FFF8696B"/>
        <color rgb="FFFFEB84"/>
        <color rgb="FF63BE7B"/>
      </colorScale>
    </cfRule>
  </conditionalFormatting>
  <conditionalFormatting sqref="G31">
    <cfRule type="colorScale" priority="33">
      <colorScale>
        <cfvo type="min"/>
        <cfvo type="percentile" val="50"/>
        <cfvo type="max"/>
        <color rgb="FFF8696B"/>
        <color rgb="FFFFEB84"/>
        <color rgb="FF63BE7B"/>
      </colorScale>
    </cfRule>
  </conditionalFormatting>
  <conditionalFormatting sqref="G41">
    <cfRule type="colorScale" priority="85">
      <colorScale>
        <cfvo type="min"/>
        <cfvo type="percentile" val="50"/>
        <cfvo type="max"/>
        <color rgb="FFF8696B"/>
        <color rgb="FFFFEB84"/>
        <color rgb="FF63BE7B"/>
      </colorScale>
    </cfRule>
  </conditionalFormatting>
  <conditionalFormatting sqref="G43:G44">
    <cfRule type="colorScale" priority="94">
      <colorScale>
        <cfvo type="min"/>
        <cfvo type="percentile" val="50"/>
        <cfvo type="max"/>
        <color rgb="FFF8696B"/>
        <color rgb="FFFFEB84"/>
        <color rgb="FF63BE7B"/>
      </colorScale>
    </cfRule>
  </conditionalFormatting>
  <conditionalFormatting sqref="G41:H44 F3:H7 F9:H14 F16:H20">
    <cfRule type="cellIs" dxfId="19" priority="89" operator="equal">
      <formula>1</formula>
    </cfRule>
  </conditionalFormatting>
  <conditionalFormatting sqref="G45:H45">
    <cfRule type="cellIs" dxfId="18" priority="82" operator="equal">
      <formula>1</formula>
    </cfRule>
  </conditionalFormatting>
  <conditionalFormatting sqref="G28:K28">
    <cfRule type="cellIs" dxfId="17" priority="11" operator="equal">
      <formula>1</formula>
    </cfRule>
  </conditionalFormatting>
  <conditionalFormatting sqref="H3:H7 H9:H14 H16:H20 H34:H38 H41:H45 H22:H26 H28:H32">
    <cfRule type="colorScale" priority="90">
      <colorScale>
        <cfvo type="min"/>
        <cfvo type="percentile" val="50"/>
        <cfvo type="max"/>
        <color rgb="FFF8696B"/>
        <color rgb="FFFFEB84"/>
        <color rgb="FF63BE7B"/>
      </colorScale>
    </cfRule>
  </conditionalFormatting>
  <conditionalFormatting sqref="H25">
    <cfRule type="colorScale" priority="38">
      <colorScale>
        <cfvo type="min"/>
        <cfvo type="percentile" val="50"/>
        <cfvo type="max"/>
        <color rgb="FFF8696B"/>
        <color rgb="FFFFEB84"/>
        <color rgb="FF63BE7B"/>
      </colorScale>
    </cfRule>
  </conditionalFormatting>
  <conditionalFormatting sqref="H31">
    <cfRule type="colorScale" priority="32">
      <colorScale>
        <cfvo type="min"/>
        <cfvo type="percentile" val="50"/>
        <cfvo type="max"/>
        <color rgb="FFF8696B"/>
        <color rgb="FFFFEB84"/>
        <color rgb="FF63BE7B"/>
      </colorScale>
    </cfRule>
  </conditionalFormatting>
  <conditionalFormatting sqref="H40">
    <cfRule type="colorScale" priority="20">
      <colorScale>
        <cfvo type="min"/>
        <cfvo type="percentile" val="50"/>
        <cfvo type="max"/>
        <color rgb="FFF8696B"/>
        <color rgb="FFFFEB84"/>
        <color rgb="FF63BE7B"/>
      </colorScale>
    </cfRule>
  </conditionalFormatting>
  <conditionalFormatting sqref="I4:I39">
    <cfRule type="cellIs" dxfId="16" priority="3" operator="equal">
      <formula>1</formula>
    </cfRule>
  </conditionalFormatting>
  <conditionalFormatting sqref="I22">
    <cfRule type="cellIs" dxfId="15" priority="1" operator="equal">
      <formula>1</formula>
    </cfRule>
    <cfRule type="colorScale" priority="2">
      <colorScale>
        <cfvo type="min"/>
        <cfvo type="percentile" val="50"/>
        <cfvo type="max"/>
        <color rgb="FFF8696B"/>
        <color rgb="FFFFEB84"/>
        <color rgb="FF63BE7B"/>
      </colorScale>
    </cfRule>
    <cfRule type="colorScale" priority="4">
      <colorScale>
        <cfvo type="min"/>
        <cfvo type="percentile" val="50"/>
        <cfvo type="max"/>
        <color rgb="FFF8696B"/>
        <color rgb="FFFFEB84"/>
        <color rgb="FF63BE7B"/>
      </colorScale>
    </cfRule>
  </conditionalFormatting>
  <conditionalFormatting sqref="I28">
    <cfRule type="colorScale" priority="6">
      <colorScale>
        <cfvo type="min"/>
        <cfvo type="percentile" val="50"/>
        <cfvo type="max"/>
        <color rgb="FFF8696B"/>
        <color rgb="FFFFEB84"/>
        <color rgb="FF63BE7B"/>
      </colorScale>
    </cfRule>
  </conditionalFormatting>
  <conditionalFormatting sqref="I40">
    <cfRule type="colorScale" priority="21">
      <colorScale>
        <cfvo type="min"/>
        <cfvo type="percentile" val="50"/>
        <cfvo type="max"/>
        <color rgb="FFF8696B"/>
        <color rgb="FFFFEB84"/>
        <color rgb="FF63BE7B"/>
      </colorScale>
    </cfRule>
  </conditionalFormatting>
  <conditionalFormatting sqref="I41:I44 I4:I21 I29:I39 I23:I27">
    <cfRule type="colorScale" priority="84">
      <colorScale>
        <cfvo type="min"/>
        <cfvo type="percentile" val="50"/>
        <cfvo type="max"/>
        <color rgb="FFF8696B"/>
        <color rgb="FFFFEB84"/>
        <color rgb="FF63BE7B"/>
      </colorScale>
    </cfRule>
  </conditionalFormatting>
  <conditionalFormatting sqref="I41:I44">
    <cfRule type="cellIs" dxfId="14" priority="83" operator="equal">
      <formula>1</formula>
    </cfRule>
  </conditionalFormatting>
  <conditionalFormatting sqref="I28:K28">
    <cfRule type="colorScale" priority="12">
      <colorScale>
        <cfvo type="min"/>
        <cfvo type="percentile" val="50"/>
        <cfvo type="max"/>
        <color rgb="FFF8696B"/>
        <color rgb="FFFFEB84"/>
        <color rgb="FF63BE7B"/>
      </colorScale>
    </cfRule>
  </conditionalFormatting>
  <conditionalFormatting sqref="J3:J7 J9:J14 J16:J20 J35:J38 J41:J45 J25:J26 J29:J32">
    <cfRule type="colorScale" priority="79">
      <colorScale>
        <cfvo type="min"/>
        <cfvo type="percentile" val="50"/>
        <cfvo type="max"/>
        <color rgb="FFF8696B"/>
        <color rgb="FFFFEB84"/>
        <color rgb="FF63BE7B"/>
      </colorScale>
    </cfRule>
  </conditionalFormatting>
  <conditionalFormatting sqref="J8">
    <cfRule type="colorScale" priority="70">
      <colorScale>
        <cfvo type="min"/>
        <cfvo type="percentile" val="50"/>
        <cfvo type="max"/>
        <color rgb="FFF8696B"/>
        <color rgb="FFFFEB84"/>
        <color rgb="FF63BE7B"/>
      </colorScale>
    </cfRule>
  </conditionalFormatting>
  <conditionalFormatting sqref="J15">
    <cfRule type="colorScale" priority="67">
      <colorScale>
        <cfvo type="min"/>
        <cfvo type="percentile" val="50"/>
        <cfvo type="max"/>
        <color rgb="FFF8696B"/>
        <color rgb="FFFFEB84"/>
        <color rgb="FF63BE7B"/>
      </colorScale>
    </cfRule>
  </conditionalFormatting>
  <conditionalFormatting sqref="J21">
    <cfRule type="colorScale" priority="64">
      <colorScale>
        <cfvo type="min"/>
        <cfvo type="percentile" val="50"/>
        <cfvo type="max"/>
        <color rgb="FFF8696B"/>
        <color rgb="FFFFEB84"/>
        <color rgb="FF63BE7B"/>
      </colorScale>
    </cfRule>
  </conditionalFormatting>
  <conditionalFormatting sqref="J22:J24">
    <cfRule type="colorScale" priority="15">
      <colorScale>
        <cfvo type="min"/>
        <cfvo type="percentile" val="50"/>
        <cfvo type="max"/>
        <color rgb="FFF8696B"/>
        <color rgb="FFFFEB84"/>
        <color rgb="FF63BE7B"/>
      </colorScale>
    </cfRule>
  </conditionalFormatting>
  <conditionalFormatting sqref="J27">
    <cfRule type="colorScale" priority="61">
      <colorScale>
        <cfvo type="min"/>
        <cfvo type="percentile" val="50"/>
        <cfvo type="max"/>
        <color rgb="FFF8696B"/>
        <color rgb="FFFFEB84"/>
        <color rgb="FF63BE7B"/>
      </colorScale>
    </cfRule>
  </conditionalFormatting>
  <conditionalFormatting sqref="J33">
    <cfRule type="colorScale" priority="58">
      <colorScale>
        <cfvo type="min"/>
        <cfvo type="percentile" val="50"/>
        <cfvo type="max"/>
        <color rgb="FFF8696B"/>
        <color rgb="FFFFEB84"/>
        <color rgb="FF63BE7B"/>
      </colorScale>
    </cfRule>
  </conditionalFormatting>
  <conditionalFormatting sqref="J34">
    <cfRule type="colorScale" priority="28">
      <colorScale>
        <cfvo type="min"/>
        <cfvo type="percentile" val="50"/>
        <cfvo type="max"/>
        <color rgb="FFF8696B"/>
        <color rgb="FFFFEB84"/>
        <color rgb="FF63BE7B"/>
      </colorScale>
    </cfRule>
  </conditionalFormatting>
  <conditionalFormatting sqref="J39">
    <cfRule type="colorScale" priority="55">
      <colorScale>
        <cfvo type="min"/>
        <cfvo type="percentile" val="50"/>
        <cfvo type="max"/>
        <color rgb="FFF8696B"/>
        <color rgb="FFFFEB84"/>
        <color rgb="FF63BE7B"/>
      </colorScale>
    </cfRule>
  </conditionalFormatting>
  <conditionalFormatting sqref="J40">
    <cfRule type="colorScale" priority="24">
      <colorScale>
        <cfvo type="min"/>
        <cfvo type="percentile" val="50"/>
        <cfvo type="max"/>
        <color rgb="FFF8696B"/>
        <color rgb="FFFFEB84"/>
        <color rgb="FF63BE7B"/>
      </colorScale>
    </cfRule>
  </conditionalFormatting>
  <conditionalFormatting sqref="J41:J45">
    <cfRule type="cellIs" dxfId="13" priority="74" operator="equal">
      <formula>1</formula>
    </cfRule>
  </conditionalFormatting>
  <conditionalFormatting sqref="J3:K27">
    <cfRule type="cellIs" dxfId="12" priority="8" operator="equal">
      <formula>1</formula>
    </cfRule>
  </conditionalFormatting>
  <conditionalFormatting sqref="J35:K39">
    <cfRule type="cellIs" dxfId="11" priority="53" operator="equal">
      <formula>1</formula>
    </cfRule>
  </conditionalFormatting>
  <conditionalFormatting sqref="J34:L34">
    <cfRule type="cellIs" dxfId="10" priority="26" operator="equal">
      <formula>1</formula>
    </cfRule>
  </conditionalFormatting>
  <conditionalFormatting sqref="K3:K7 K9:K10 K17:K20 K35:K38 K41:K44 K12:K14 K28:K32 K22:K26">
    <cfRule type="colorScale" priority="76">
      <colorScale>
        <cfvo type="min"/>
        <cfvo type="percentile" val="50"/>
        <cfvo type="max"/>
        <color rgb="FFF8696B"/>
        <color rgb="FFFFEB84"/>
        <color rgb="FF63BE7B"/>
      </colorScale>
    </cfRule>
  </conditionalFormatting>
  <conditionalFormatting sqref="K8">
    <cfRule type="colorScale" priority="69">
      <colorScale>
        <cfvo type="min"/>
        <cfvo type="percentile" val="50"/>
        <cfvo type="max"/>
        <color rgb="FFF8696B"/>
        <color rgb="FFFFEB84"/>
        <color rgb="FF63BE7B"/>
      </colorScale>
    </cfRule>
  </conditionalFormatting>
  <conditionalFormatting sqref="K11">
    <cfRule type="colorScale" priority="17">
      <colorScale>
        <cfvo type="min"/>
        <cfvo type="percentile" val="50"/>
        <cfvo type="max"/>
        <color rgb="FFF8696B"/>
        <color rgb="FFFFEB84"/>
        <color rgb="FF63BE7B"/>
      </colorScale>
    </cfRule>
  </conditionalFormatting>
  <conditionalFormatting sqref="K15">
    <cfRule type="colorScale" priority="66">
      <colorScale>
        <cfvo type="min"/>
        <cfvo type="percentile" val="50"/>
        <cfvo type="max"/>
        <color rgb="FFF8696B"/>
        <color rgb="FFFFEB84"/>
        <color rgb="FF63BE7B"/>
      </colorScale>
    </cfRule>
  </conditionalFormatting>
  <conditionalFormatting sqref="K16">
    <cfRule type="colorScale" priority="19">
      <colorScale>
        <cfvo type="min"/>
        <cfvo type="percentile" val="50"/>
        <cfvo type="max"/>
        <color rgb="FFF8696B"/>
        <color rgb="FFFFEB84"/>
        <color rgb="FF63BE7B"/>
      </colorScale>
    </cfRule>
  </conditionalFormatting>
  <conditionalFormatting sqref="K21">
    <cfRule type="colorScale" priority="63">
      <colorScale>
        <cfvo type="min"/>
        <cfvo type="percentile" val="50"/>
        <cfvo type="max"/>
        <color rgb="FFF8696B"/>
        <color rgb="FFFFEB84"/>
        <color rgb="FF63BE7B"/>
      </colorScale>
    </cfRule>
  </conditionalFormatting>
  <conditionalFormatting sqref="K22">
    <cfRule type="colorScale" priority="9">
      <colorScale>
        <cfvo type="min"/>
        <cfvo type="percentile" val="50"/>
        <cfvo type="max"/>
        <color rgb="FFF8696B"/>
        <color rgb="FFFFEB84"/>
        <color rgb="FF63BE7B"/>
      </colorScale>
    </cfRule>
  </conditionalFormatting>
  <conditionalFormatting sqref="K27">
    <cfRule type="colorScale" priority="60">
      <colorScale>
        <cfvo type="min"/>
        <cfvo type="percentile" val="50"/>
        <cfvo type="max"/>
        <color rgb="FFF8696B"/>
        <color rgb="FFFFEB84"/>
        <color rgb="FF63BE7B"/>
      </colorScale>
    </cfRule>
  </conditionalFormatting>
  <conditionalFormatting sqref="K33">
    <cfRule type="colorScale" priority="57">
      <colorScale>
        <cfvo type="min"/>
        <cfvo type="percentile" val="50"/>
        <cfvo type="max"/>
        <color rgb="FFF8696B"/>
        <color rgb="FFFFEB84"/>
        <color rgb="FF63BE7B"/>
      </colorScale>
    </cfRule>
  </conditionalFormatting>
  <conditionalFormatting sqref="K34">
    <cfRule type="colorScale" priority="29">
      <colorScale>
        <cfvo type="min"/>
        <cfvo type="percentile" val="50"/>
        <cfvo type="max"/>
        <color rgb="FFF8696B"/>
        <color rgb="FFFFEB84"/>
        <color rgb="FF63BE7B"/>
      </colorScale>
    </cfRule>
  </conditionalFormatting>
  <conditionalFormatting sqref="K39">
    <cfRule type="colorScale" priority="54">
      <colorScale>
        <cfvo type="min"/>
        <cfvo type="percentile" val="50"/>
        <cfvo type="max"/>
        <color rgb="FFF8696B"/>
        <color rgb="FFFFEB84"/>
        <color rgb="FF63BE7B"/>
      </colorScale>
    </cfRule>
  </conditionalFormatting>
  <conditionalFormatting sqref="K40">
    <cfRule type="colorScale" priority="25">
      <colorScale>
        <cfvo type="min"/>
        <cfvo type="percentile" val="50"/>
        <cfvo type="max"/>
        <color rgb="FFF8696B"/>
        <color rgb="FFFFEB84"/>
        <color rgb="FF63BE7B"/>
      </colorScale>
    </cfRule>
  </conditionalFormatting>
  <conditionalFormatting sqref="K41:K44">
    <cfRule type="cellIs" dxfId="9" priority="75" operator="equal">
      <formula>1</formula>
    </cfRule>
  </conditionalFormatting>
  <conditionalFormatting sqref="K28:L28 K22:L22 J29:K33">
    <cfRule type="cellIs" dxfId="8" priority="16" operator="equal">
      <formula>1</formula>
    </cfRule>
  </conditionalFormatting>
  <conditionalFormatting sqref="L22">
    <cfRule type="colorScale" priority="7">
      <colorScale>
        <cfvo type="min"/>
        <cfvo type="percentile" val="50"/>
        <cfvo type="max"/>
        <color rgb="FFF8696B"/>
        <color rgb="FFFFEB84"/>
        <color rgb="FF63BE7B"/>
      </colorScale>
    </cfRule>
  </conditionalFormatting>
  <conditionalFormatting sqref="L28">
    <cfRule type="colorScale" priority="10">
      <colorScale>
        <cfvo type="min"/>
        <cfvo type="percentile" val="50"/>
        <cfvo type="max"/>
        <color rgb="FFF8696B"/>
        <color rgb="FFFFEB84"/>
        <color rgb="FF63BE7B"/>
      </colorScale>
    </cfRule>
  </conditionalFormatting>
  <conditionalFormatting sqref="L34">
    <cfRule type="colorScale" priority="27">
      <colorScale>
        <cfvo type="min"/>
        <cfvo type="percentile" val="50"/>
        <cfvo type="max"/>
        <color rgb="FFF8696B"/>
        <color rgb="FFFFEB84"/>
        <color rgb="FF63BE7B"/>
      </colorScale>
    </cfRule>
  </conditionalFormatting>
  <conditionalFormatting sqref="L40">
    <cfRule type="colorScale" priority="23">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D2B61-DEE6-4A66-8820-C8C4253B719B}">
  <dimension ref="A1:P26"/>
  <sheetViews>
    <sheetView topLeftCell="A14" workbookViewId="0">
      <pane xSplit="1" topLeftCell="I1" activePane="topRight" state="frozen"/>
      <selection pane="topRight" activeCell="S26" sqref="S26"/>
    </sheetView>
  </sheetViews>
  <sheetFormatPr defaultRowHeight="14.4" x14ac:dyDescent="0.3"/>
  <cols>
    <col min="2" max="2" width="16.6640625" customWidth="1"/>
    <col min="3" max="3" width="4.44140625" bestFit="1" customWidth="1"/>
    <col min="4" max="4" width="17.6640625" customWidth="1"/>
    <col min="6" max="7" width="0" hidden="1" customWidth="1"/>
    <col min="9" max="9" width="19.88671875" customWidth="1"/>
    <col min="11" max="11" width="22.88671875" customWidth="1"/>
    <col min="12" max="12" width="13.109375" customWidth="1"/>
    <col min="15" max="15" width="17.109375" customWidth="1"/>
    <col min="16" max="16" width="17.88671875" customWidth="1"/>
  </cols>
  <sheetData>
    <row r="1" spans="1:16" ht="15" thickBot="1" x14ac:dyDescent="0.35">
      <c r="E1" s="131"/>
      <c r="F1" s="178"/>
      <c r="G1" s="179"/>
    </row>
    <row r="2" spans="1:16" ht="22.2" thickBot="1" x14ac:dyDescent="0.35">
      <c r="A2" s="2" t="s">
        <v>0</v>
      </c>
      <c r="B2" s="2" t="s">
        <v>1</v>
      </c>
      <c r="C2" s="3" t="s">
        <v>2</v>
      </c>
      <c r="D2" s="2" t="s">
        <v>3</v>
      </c>
      <c r="E2" s="4" t="s">
        <v>4</v>
      </c>
      <c r="F2" s="149" t="s">
        <v>475</v>
      </c>
      <c r="G2" s="150" t="s">
        <v>476</v>
      </c>
      <c r="H2" s="151" t="s">
        <v>478</v>
      </c>
      <c r="I2" s="155" t="s">
        <v>479</v>
      </c>
      <c r="J2" s="151" t="s">
        <v>496</v>
      </c>
      <c r="K2" s="155" t="s">
        <v>497</v>
      </c>
      <c r="L2" s="149" t="s">
        <v>535</v>
      </c>
      <c r="M2" s="151" t="s">
        <v>478</v>
      </c>
      <c r="N2" s="151" t="s">
        <v>496</v>
      </c>
      <c r="O2" s="151" t="s">
        <v>536</v>
      </c>
      <c r="P2" s="187" t="s">
        <v>537</v>
      </c>
    </row>
    <row r="3" spans="1:16" ht="40.799999999999997" x14ac:dyDescent="0.3">
      <c r="A3" s="5" t="s">
        <v>428</v>
      </c>
      <c r="B3" s="126" t="s">
        <v>429</v>
      </c>
      <c r="C3" s="60" t="s">
        <v>430</v>
      </c>
      <c r="D3" s="90" t="s">
        <v>431</v>
      </c>
      <c r="E3" s="28">
        <v>100</v>
      </c>
      <c r="F3" s="134">
        <v>1</v>
      </c>
      <c r="G3" s="139">
        <v>1</v>
      </c>
      <c r="H3" s="134"/>
      <c r="I3" s="139"/>
      <c r="J3" s="134"/>
      <c r="K3" s="139"/>
      <c r="M3">
        <f>E3*H3</f>
        <v>0</v>
      </c>
      <c r="N3">
        <f>E3*J3</f>
        <v>0</v>
      </c>
      <c r="O3" s="193">
        <v>4.7</v>
      </c>
    </row>
    <row r="4" spans="1:16" ht="102" x14ac:dyDescent="0.3">
      <c r="A4" s="10"/>
      <c r="B4" s="127" t="s">
        <v>432</v>
      </c>
      <c r="C4" s="62" t="s">
        <v>433</v>
      </c>
      <c r="D4" s="13" t="s">
        <v>434</v>
      </c>
      <c r="E4" s="28">
        <v>80</v>
      </c>
      <c r="F4" s="134"/>
      <c r="G4" s="139"/>
      <c r="H4" s="134"/>
      <c r="I4" s="135"/>
      <c r="J4" s="134"/>
      <c r="K4" s="162"/>
      <c r="M4">
        <f t="shared" ref="M4:M24" si="0">E4*H4</f>
        <v>0</v>
      </c>
      <c r="N4">
        <f t="shared" ref="N4:N24" si="1">E4*J4</f>
        <v>0</v>
      </c>
      <c r="O4" s="191"/>
    </row>
    <row r="5" spans="1:16" ht="51" x14ac:dyDescent="0.3">
      <c r="A5" s="10"/>
      <c r="B5" s="127"/>
      <c r="C5" s="62" t="s">
        <v>435</v>
      </c>
      <c r="D5" s="13" t="s">
        <v>436</v>
      </c>
      <c r="E5" s="28">
        <v>70</v>
      </c>
      <c r="F5" s="134"/>
      <c r="G5" s="139"/>
      <c r="H5" s="134"/>
      <c r="I5" s="135"/>
      <c r="J5" s="134"/>
      <c r="K5" s="135"/>
      <c r="M5">
        <f t="shared" si="0"/>
        <v>0</v>
      </c>
      <c r="N5">
        <f t="shared" si="1"/>
        <v>0</v>
      </c>
      <c r="O5" s="191"/>
    </row>
    <row r="6" spans="1:16" ht="51" x14ac:dyDescent="0.3">
      <c r="A6" s="10"/>
      <c r="B6" s="128"/>
      <c r="C6" s="62" t="s">
        <v>437</v>
      </c>
      <c r="D6" s="13" t="s">
        <v>438</v>
      </c>
      <c r="E6" s="14">
        <v>40</v>
      </c>
      <c r="F6" s="134"/>
      <c r="G6" s="139"/>
      <c r="H6" s="134"/>
      <c r="I6" s="135"/>
      <c r="J6" s="134"/>
      <c r="K6" s="135"/>
      <c r="M6">
        <f t="shared" si="0"/>
        <v>0</v>
      </c>
      <c r="N6">
        <f t="shared" si="1"/>
        <v>0</v>
      </c>
      <c r="O6" s="191"/>
    </row>
    <row r="7" spans="1:16" ht="81.599999999999994" x14ac:dyDescent="0.3">
      <c r="A7" s="10"/>
      <c r="B7" s="128"/>
      <c r="C7" s="62" t="s">
        <v>439</v>
      </c>
      <c r="D7" s="13" t="s">
        <v>440</v>
      </c>
      <c r="E7" s="14">
        <v>25</v>
      </c>
      <c r="F7" s="134"/>
      <c r="G7" s="139"/>
      <c r="H7" s="134">
        <v>1</v>
      </c>
      <c r="I7" s="154" t="s">
        <v>523</v>
      </c>
      <c r="J7" s="134">
        <v>1</v>
      </c>
      <c r="K7" s="162" t="s">
        <v>517</v>
      </c>
      <c r="M7">
        <f t="shared" si="0"/>
        <v>25</v>
      </c>
      <c r="N7">
        <f t="shared" si="1"/>
        <v>25</v>
      </c>
      <c r="O7" s="191"/>
      <c r="P7">
        <v>25</v>
      </c>
    </row>
    <row r="8" spans="1:16" ht="41.4" thickBot="1" x14ac:dyDescent="0.35">
      <c r="A8" s="16"/>
      <c r="B8" s="129"/>
      <c r="C8" s="63" t="s">
        <v>441</v>
      </c>
      <c r="D8" s="48" t="s">
        <v>442</v>
      </c>
      <c r="E8" s="57">
        <v>0</v>
      </c>
      <c r="F8" s="134"/>
      <c r="G8" s="139"/>
      <c r="H8" s="134"/>
      <c r="I8" s="135"/>
      <c r="J8" s="134"/>
      <c r="K8" s="135"/>
      <c r="L8" s="183"/>
      <c r="M8" s="182">
        <f t="shared" si="0"/>
        <v>0</v>
      </c>
      <c r="N8" s="182">
        <f t="shared" si="1"/>
        <v>0</v>
      </c>
      <c r="O8" s="192"/>
      <c r="P8" s="182"/>
    </row>
    <row r="9" spans="1:16" ht="15" thickBot="1" x14ac:dyDescent="0.35">
      <c r="A9" s="1"/>
      <c r="B9" s="10"/>
      <c r="C9" s="64" t="s">
        <v>443</v>
      </c>
      <c r="D9" s="115" t="s">
        <v>3</v>
      </c>
      <c r="E9" s="40" t="s">
        <v>20</v>
      </c>
      <c r="F9" s="142" t="s">
        <v>5</v>
      </c>
      <c r="G9" s="142" t="s">
        <v>5</v>
      </c>
      <c r="H9" s="142" t="s">
        <v>478</v>
      </c>
      <c r="I9" s="142" t="s">
        <v>479</v>
      </c>
      <c r="J9" s="142" t="s">
        <v>496</v>
      </c>
      <c r="K9" s="142" t="s">
        <v>497</v>
      </c>
      <c r="O9" s="193">
        <v>4.8499999999999996</v>
      </c>
    </row>
    <row r="10" spans="1:16" ht="30.6" x14ac:dyDescent="0.3">
      <c r="A10" s="5" t="s">
        <v>443</v>
      </c>
      <c r="B10" s="126" t="s">
        <v>444</v>
      </c>
      <c r="C10" s="60" t="s">
        <v>445</v>
      </c>
      <c r="D10" s="110" t="s">
        <v>446</v>
      </c>
      <c r="E10" s="9">
        <v>100</v>
      </c>
      <c r="F10" s="134">
        <v>1</v>
      </c>
      <c r="G10" s="139">
        <v>1</v>
      </c>
      <c r="H10" s="134">
        <v>1</v>
      </c>
      <c r="I10" s="135" t="s">
        <v>484</v>
      </c>
      <c r="J10" s="134">
        <v>1</v>
      </c>
      <c r="K10" s="135"/>
      <c r="M10">
        <f t="shared" si="0"/>
        <v>100</v>
      </c>
      <c r="N10">
        <f t="shared" si="1"/>
        <v>100</v>
      </c>
      <c r="O10" s="191"/>
      <c r="P10">
        <v>100</v>
      </c>
    </row>
    <row r="11" spans="1:16" ht="40.799999999999997" x14ac:dyDescent="0.3">
      <c r="A11" s="10"/>
      <c r="B11" s="128"/>
      <c r="C11" s="62" t="s">
        <v>447</v>
      </c>
      <c r="D11" s="111" t="s">
        <v>448</v>
      </c>
      <c r="E11" s="14">
        <v>50</v>
      </c>
      <c r="F11" s="134"/>
      <c r="G11" s="139"/>
      <c r="H11" s="134"/>
      <c r="I11" s="135"/>
      <c r="J11" s="134"/>
      <c r="K11" s="135"/>
      <c r="M11">
        <f t="shared" si="0"/>
        <v>0</v>
      </c>
      <c r="N11">
        <f t="shared" si="1"/>
        <v>0</v>
      </c>
      <c r="O11" s="191"/>
    </row>
    <row r="12" spans="1:16" ht="31.2" thickBot="1" x14ac:dyDescent="0.35">
      <c r="A12" s="16"/>
      <c r="B12" s="129"/>
      <c r="C12" s="63" t="s">
        <v>449</v>
      </c>
      <c r="D12" s="113" t="s">
        <v>450</v>
      </c>
      <c r="E12" s="20">
        <v>0</v>
      </c>
      <c r="F12" s="134"/>
      <c r="G12" s="139"/>
      <c r="H12" s="134"/>
      <c r="I12" s="135"/>
      <c r="J12" s="134"/>
      <c r="K12" s="135"/>
      <c r="L12" s="183"/>
      <c r="M12" s="182">
        <f t="shared" si="0"/>
        <v>0</v>
      </c>
      <c r="N12" s="182">
        <f t="shared" si="1"/>
        <v>0</v>
      </c>
      <c r="O12" s="192"/>
      <c r="P12" s="182"/>
    </row>
    <row r="13" spans="1:16" ht="15" thickBot="1" x14ac:dyDescent="0.35">
      <c r="A13" s="1"/>
      <c r="B13" s="10"/>
      <c r="C13" s="64" t="s">
        <v>451</v>
      </c>
      <c r="D13" s="115" t="s">
        <v>3</v>
      </c>
      <c r="E13" s="40" t="s">
        <v>20</v>
      </c>
      <c r="F13" s="142" t="s">
        <v>5</v>
      </c>
      <c r="G13" s="142" t="s">
        <v>5</v>
      </c>
      <c r="H13" s="142" t="s">
        <v>478</v>
      </c>
      <c r="I13" s="142" t="s">
        <v>479</v>
      </c>
      <c r="J13" s="142" t="s">
        <v>496</v>
      </c>
      <c r="K13" s="142" t="s">
        <v>497</v>
      </c>
      <c r="O13" s="193">
        <v>4.54</v>
      </c>
    </row>
    <row r="14" spans="1:16" ht="51" x14ac:dyDescent="0.3">
      <c r="A14" s="5" t="s">
        <v>451</v>
      </c>
      <c r="B14" s="126" t="s">
        <v>452</v>
      </c>
      <c r="C14" s="60" t="s">
        <v>453</v>
      </c>
      <c r="D14" s="130" t="s">
        <v>454</v>
      </c>
      <c r="E14" s="9">
        <v>100</v>
      </c>
      <c r="F14" s="134">
        <v>1</v>
      </c>
      <c r="G14" s="139">
        <v>1</v>
      </c>
      <c r="H14" s="134">
        <v>1</v>
      </c>
      <c r="I14" s="135" t="s">
        <v>484</v>
      </c>
      <c r="J14" s="134">
        <v>1</v>
      </c>
      <c r="K14" s="135"/>
      <c r="M14">
        <f t="shared" si="0"/>
        <v>100</v>
      </c>
      <c r="N14">
        <f t="shared" si="1"/>
        <v>100</v>
      </c>
      <c r="O14" s="191"/>
      <c r="P14">
        <v>100</v>
      </c>
    </row>
    <row r="15" spans="1:16" ht="51" x14ac:dyDescent="0.3">
      <c r="A15" s="10"/>
      <c r="B15" s="128"/>
      <c r="C15" s="62" t="s">
        <v>455</v>
      </c>
      <c r="D15" s="111" t="s">
        <v>456</v>
      </c>
      <c r="E15" s="14">
        <v>55</v>
      </c>
      <c r="F15" s="134"/>
      <c r="G15" s="139"/>
      <c r="H15" s="134"/>
      <c r="I15" s="139"/>
      <c r="J15" s="134"/>
      <c r="K15" s="139"/>
      <c r="M15">
        <f t="shared" si="0"/>
        <v>0</v>
      </c>
      <c r="N15">
        <f t="shared" si="1"/>
        <v>0</v>
      </c>
      <c r="O15" s="191"/>
    </row>
    <row r="16" spans="1:16" ht="51.6" thickBot="1" x14ac:dyDescent="0.35">
      <c r="A16" s="16"/>
      <c r="B16" s="129"/>
      <c r="C16" s="62" t="s">
        <v>457</v>
      </c>
      <c r="D16" s="113" t="s">
        <v>458</v>
      </c>
      <c r="E16" s="20">
        <v>0</v>
      </c>
      <c r="F16" s="134"/>
      <c r="G16" s="139"/>
      <c r="H16" s="134"/>
      <c r="I16" s="135"/>
      <c r="J16" s="134"/>
      <c r="K16" s="135"/>
      <c r="L16" s="183"/>
      <c r="M16" s="182">
        <f t="shared" si="0"/>
        <v>0</v>
      </c>
      <c r="N16" s="182">
        <f t="shared" si="1"/>
        <v>0</v>
      </c>
      <c r="O16" s="192"/>
      <c r="P16" s="182"/>
    </row>
    <row r="17" spans="1:16" ht="15" thickBot="1" x14ac:dyDescent="0.35">
      <c r="A17" s="1"/>
      <c r="B17" s="10"/>
      <c r="C17" s="63" t="s">
        <v>459</v>
      </c>
      <c r="D17" s="115" t="s">
        <v>3</v>
      </c>
      <c r="E17" s="40" t="s">
        <v>20</v>
      </c>
      <c r="F17" s="142" t="s">
        <v>5</v>
      </c>
      <c r="G17" s="142" t="s">
        <v>5</v>
      </c>
      <c r="H17" s="142" t="s">
        <v>478</v>
      </c>
      <c r="I17" s="142" t="s">
        <v>479</v>
      </c>
      <c r="J17" s="142" t="s">
        <v>496</v>
      </c>
      <c r="K17" s="142" t="s">
        <v>497</v>
      </c>
      <c r="O17" s="193">
        <v>5</v>
      </c>
    </row>
    <row r="18" spans="1:16" ht="81.599999999999994" x14ac:dyDescent="0.3">
      <c r="A18" s="5" t="s">
        <v>459</v>
      </c>
      <c r="B18" s="126" t="s">
        <v>460</v>
      </c>
      <c r="C18" s="124" t="s">
        <v>461</v>
      </c>
      <c r="D18" s="8" t="s">
        <v>462</v>
      </c>
      <c r="E18" s="9">
        <v>100</v>
      </c>
      <c r="F18" s="134">
        <v>1</v>
      </c>
      <c r="G18" s="139">
        <v>1</v>
      </c>
      <c r="H18" s="134">
        <v>1</v>
      </c>
      <c r="I18" s="135" t="s">
        <v>484</v>
      </c>
      <c r="J18" s="134">
        <v>1</v>
      </c>
      <c r="K18" s="135"/>
      <c r="M18">
        <f t="shared" si="0"/>
        <v>100</v>
      </c>
      <c r="N18">
        <f t="shared" si="1"/>
        <v>100</v>
      </c>
      <c r="O18" s="191"/>
      <c r="P18">
        <v>100</v>
      </c>
    </row>
    <row r="19" spans="1:16" ht="61.2" x14ac:dyDescent="0.3">
      <c r="A19" s="10"/>
      <c r="B19" s="128"/>
      <c r="C19" s="69" t="s">
        <v>463</v>
      </c>
      <c r="D19" s="13" t="s">
        <v>464</v>
      </c>
      <c r="E19" s="14">
        <v>50</v>
      </c>
      <c r="F19" s="134"/>
      <c r="G19" s="139"/>
      <c r="H19" s="134"/>
      <c r="I19" s="135"/>
      <c r="J19" s="134"/>
      <c r="K19" s="135"/>
      <c r="M19">
        <f t="shared" si="0"/>
        <v>0</v>
      </c>
      <c r="N19">
        <f t="shared" si="1"/>
        <v>0</v>
      </c>
      <c r="O19" s="191"/>
    </row>
    <row r="20" spans="1:16" ht="41.4" thickBot="1" x14ac:dyDescent="0.35">
      <c r="A20" s="16"/>
      <c r="B20" s="129"/>
      <c r="C20" s="70" t="s">
        <v>465</v>
      </c>
      <c r="D20" s="19" t="s">
        <v>466</v>
      </c>
      <c r="E20" s="20">
        <v>0</v>
      </c>
      <c r="F20" s="134"/>
      <c r="G20" s="139"/>
      <c r="H20" s="134"/>
      <c r="I20" s="135"/>
      <c r="J20" s="134"/>
      <c r="K20" s="135"/>
      <c r="L20" s="183"/>
      <c r="M20" s="182">
        <f t="shared" si="0"/>
        <v>0</v>
      </c>
      <c r="N20" s="182">
        <f t="shared" si="1"/>
        <v>0</v>
      </c>
      <c r="O20" s="192"/>
      <c r="P20" s="182"/>
    </row>
    <row r="21" spans="1:16" ht="15" thickBot="1" x14ac:dyDescent="0.35">
      <c r="A21" s="1"/>
      <c r="B21" s="10"/>
      <c r="C21" s="67" t="s">
        <v>467</v>
      </c>
      <c r="D21" s="115" t="s">
        <v>3</v>
      </c>
      <c r="E21" s="40" t="s">
        <v>20</v>
      </c>
      <c r="F21" s="142" t="s">
        <v>5</v>
      </c>
      <c r="G21" s="142" t="s">
        <v>5</v>
      </c>
      <c r="H21" s="142" t="s">
        <v>478</v>
      </c>
      <c r="I21" s="142" t="s">
        <v>479</v>
      </c>
      <c r="J21" s="142" t="s">
        <v>496</v>
      </c>
      <c r="K21" s="142" t="s">
        <v>497</v>
      </c>
      <c r="O21" s="203">
        <v>4.92</v>
      </c>
    </row>
    <row r="22" spans="1:16" ht="30.6" x14ac:dyDescent="0.3">
      <c r="A22" s="5" t="s">
        <v>467</v>
      </c>
      <c r="B22" s="126" t="s">
        <v>468</v>
      </c>
      <c r="C22" s="68" t="s">
        <v>469</v>
      </c>
      <c r="D22" s="8" t="s">
        <v>470</v>
      </c>
      <c r="E22" s="9">
        <v>100</v>
      </c>
      <c r="F22" s="134">
        <v>1</v>
      </c>
      <c r="G22" s="139">
        <v>1</v>
      </c>
      <c r="H22" s="134">
        <v>1</v>
      </c>
      <c r="I22" s="135" t="s">
        <v>484</v>
      </c>
      <c r="J22" s="134">
        <v>1</v>
      </c>
      <c r="K22" s="135"/>
      <c r="M22">
        <f t="shared" si="0"/>
        <v>100</v>
      </c>
      <c r="N22">
        <f t="shared" si="1"/>
        <v>100</v>
      </c>
      <c r="O22" s="204"/>
      <c r="P22">
        <v>100</v>
      </c>
    </row>
    <row r="23" spans="1:16" ht="51" x14ac:dyDescent="0.3">
      <c r="A23" s="10"/>
      <c r="B23" s="128"/>
      <c r="C23" s="69" t="s">
        <v>471</v>
      </c>
      <c r="D23" s="13" t="s">
        <v>472</v>
      </c>
      <c r="E23" s="14">
        <v>45</v>
      </c>
      <c r="F23" s="134"/>
      <c r="G23" s="139"/>
      <c r="H23" s="134"/>
      <c r="I23" s="135"/>
      <c r="J23" s="134"/>
      <c r="K23" s="135"/>
      <c r="M23">
        <f t="shared" si="0"/>
        <v>0</v>
      </c>
      <c r="N23">
        <f t="shared" si="1"/>
        <v>0</v>
      </c>
      <c r="O23" s="204"/>
    </row>
    <row r="24" spans="1:16" ht="41.4" thickBot="1" x14ac:dyDescent="0.35">
      <c r="A24" s="16"/>
      <c r="B24" s="129"/>
      <c r="C24" s="70" t="s">
        <v>473</v>
      </c>
      <c r="D24" s="19" t="s">
        <v>474</v>
      </c>
      <c r="E24" s="20">
        <v>0</v>
      </c>
      <c r="F24" s="134"/>
      <c r="G24" s="139"/>
      <c r="H24" s="134"/>
      <c r="I24" s="135"/>
      <c r="J24" s="134"/>
      <c r="K24" s="135"/>
      <c r="L24" s="183"/>
      <c r="M24" s="182">
        <f t="shared" si="0"/>
        <v>0</v>
      </c>
      <c r="N24" s="182">
        <f t="shared" si="1"/>
        <v>0</v>
      </c>
      <c r="O24" s="205"/>
      <c r="P24" s="182"/>
    </row>
    <row r="25" spans="1:16" x14ac:dyDescent="0.3">
      <c r="C25" s="67" t="s">
        <v>485</v>
      </c>
      <c r="F25">
        <v>100</v>
      </c>
      <c r="G25" s="159">
        <f>480/5</f>
        <v>96</v>
      </c>
      <c r="J25" s="157"/>
      <c r="M25">
        <f>SUM(M3:M24)</f>
        <v>425</v>
      </c>
      <c r="N25">
        <f>SUM(N3:N24)</f>
        <v>425</v>
      </c>
      <c r="P25">
        <f>SUM(P3:P24)</f>
        <v>425</v>
      </c>
    </row>
    <row r="26" spans="1:16" x14ac:dyDescent="0.3">
      <c r="M26" s="174">
        <f>M25/5</f>
        <v>85</v>
      </c>
      <c r="N26" s="174">
        <f>N25/5</f>
        <v>85</v>
      </c>
      <c r="P26" s="174">
        <f>P25/5</f>
        <v>85</v>
      </c>
    </row>
  </sheetData>
  <mergeCells count="6">
    <mergeCell ref="O21:O24"/>
    <mergeCell ref="F1:G1"/>
    <mergeCell ref="O3:O8"/>
    <mergeCell ref="O9:O12"/>
    <mergeCell ref="O13:O16"/>
    <mergeCell ref="O17:O20"/>
  </mergeCells>
  <conditionalFormatting sqref="F3:F8 F10:F12 F14:F16 F18:F20 F22:F24">
    <cfRule type="colorScale" priority="35">
      <colorScale>
        <cfvo type="min"/>
        <cfvo type="percentile" val="50"/>
        <cfvo type="max"/>
        <color rgb="FFF8696B"/>
        <color rgb="FFFFEB84"/>
        <color rgb="FF63BE7B"/>
      </colorScale>
    </cfRule>
  </conditionalFormatting>
  <conditionalFormatting sqref="F7:J7">
    <cfRule type="cellIs" dxfId="7" priority="1" operator="equal">
      <formula>1</formula>
    </cfRule>
  </conditionalFormatting>
  <conditionalFormatting sqref="F3:K6 F8:K8 F10:K12 F14:K16 F18:K20 F22:K24">
    <cfRule type="cellIs" dxfId="6" priority="34" operator="equal">
      <formula>1</formula>
    </cfRule>
  </conditionalFormatting>
  <conditionalFormatting sqref="G10:G12 G14:G16 G18:G20 G22:G24 G3:G8">
    <cfRule type="colorScale" priority="37">
      <colorScale>
        <cfvo type="min"/>
        <cfvo type="percentile" val="50"/>
        <cfvo type="max"/>
        <color rgb="FFF8696B"/>
        <color rgb="FFFFEB84"/>
        <color rgb="FF63BE7B"/>
      </colorScale>
    </cfRule>
  </conditionalFormatting>
  <conditionalFormatting sqref="H3:H8 H10:H12 H14:H16 H18:H20 H22:H24">
    <cfRule type="colorScale" priority="47">
      <colorScale>
        <cfvo type="min"/>
        <cfvo type="percentile" val="50"/>
        <cfvo type="max"/>
        <color rgb="FFF8696B"/>
        <color rgb="FFFFEB84"/>
        <color rgb="FF63BE7B"/>
      </colorScale>
    </cfRule>
  </conditionalFormatting>
  <conditionalFormatting sqref="I9">
    <cfRule type="colorScale" priority="45">
      <colorScale>
        <cfvo type="min"/>
        <cfvo type="percentile" val="50"/>
        <cfvo type="max"/>
        <color rgb="FFF8696B"/>
        <color rgb="FFFFEB84"/>
        <color rgb="FF63BE7B"/>
      </colorScale>
    </cfRule>
  </conditionalFormatting>
  <conditionalFormatting sqref="I10:I12 I16 I22:I24 I14 I18:I20 I4:I8">
    <cfRule type="colorScale" priority="49">
      <colorScale>
        <cfvo type="min"/>
        <cfvo type="percentile" val="50"/>
        <cfvo type="max"/>
        <color rgb="FFF8696B"/>
        <color rgb="FFFFEB84"/>
        <color rgb="FF63BE7B"/>
      </colorScale>
    </cfRule>
  </conditionalFormatting>
  <conditionalFormatting sqref="I13">
    <cfRule type="colorScale" priority="43">
      <colorScale>
        <cfvo type="min"/>
        <cfvo type="percentile" val="50"/>
        <cfvo type="max"/>
        <color rgb="FFF8696B"/>
        <color rgb="FFFFEB84"/>
        <color rgb="FF63BE7B"/>
      </colorScale>
    </cfRule>
  </conditionalFormatting>
  <conditionalFormatting sqref="I3 I15">
    <cfRule type="colorScale" priority="51">
      <colorScale>
        <cfvo type="min"/>
        <cfvo type="percentile" val="50"/>
        <cfvo type="max"/>
        <color rgb="FFF8696B"/>
        <color rgb="FFFFEB84"/>
        <color rgb="FF63BE7B"/>
      </colorScale>
    </cfRule>
  </conditionalFormatting>
  <conditionalFormatting sqref="I17">
    <cfRule type="colorScale" priority="41">
      <colorScale>
        <cfvo type="min"/>
        <cfvo type="percentile" val="50"/>
        <cfvo type="max"/>
        <color rgb="FFF8696B"/>
        <color rgb="FFFFEB84"/>
        <color rgb="FF63BE7B"/>
      </colorScale>
    </cfRule>
  </conditionalFormatting>
  <conditionalFormatting sqref="I21">
    <cfRule type="colorScale" priority="39">
      <colorScale>
        <cfvo type="min"/>
        <cfvo type="percentile" val="50"/>
        <cfvo type="max"/>
        <color rgb="FFF8696B"/>
        <color rgb="FFFFEB84"/>
        <color rgb="FF63BE7B"/>
      </colorScale>
    </cfRule>
  </conditionalFormatting>
  <conditionalFormatting sqref="I9:K9">
    <cfRule type="cellIs" dxfId="5" priority="17" operator="equal">
      <formula>1</formula>
    </cfRule>
  </conditionalFormatting>
  <conditionalFormatting sqref="I13:K13">
    <cfRule type="cellIs" dxfId="4" priority="14" operator="equal">
      <formula>1</formula>
    </cfRule>
  </conditionalFormatting>
  <conditionalFormatting sqref="I17:K17">
    <cfRule type="cellIs" dxfId="3" priority="11" operator="equal">
      <formula>1</formula>
    </cfRule>
  </conditionalFormatting>
  <conditionalFormatting sqref="I21:K21">
    <cfRule type="cellIs" dxfId="2" priority="8" operator="equal">
      <formula>1</formula>
    </cfRule>
  </conditionalFormatting>
  <conditionalFormatting sqref="J3:J6 J10:J12 J14:J16 J18:J20 J22:J24 J8">
    <cfRule type="colorScale" priority="33">
      <colorScale>
        <cfvo type="min"/>
        <cfvo type="percentile" val="50"/>
        <cfvo type="max"/>
        <color rgb="FFF8696B"/>
        <color rgb="FFFFEB84"/>
        <color rgb="FF63BE7B"/>
      </colorScale>
    </cfRule>
  </conditionalFormatting>
  <conditionalFormatting sqref="J4">
    <cfRule type="colorScale" priority="6">
      <colorScale>
        <cfvo type="min"/>
        <cfvo type="percentile" val="50"/>
        <cfvo type="max"/>
        <color rgb="FFF8696B"/>
        <color rgb="FFFFEB84"/>
        <color rgb="FF63BE7B"/>
      </colorScale>
    </cfRule>
    <cfRule type="colorScale" priority="7">
      <colorScale>
        <cfvo type="min"/>
        <cfvo type="percentile" val="50"/>
        <cfvo type="max"/>
        <color rgb="FFF8696B"/>
        <color rgb="FFFFEB84"/>
        <color rgb="FF63BE7B"/>
      </colorScale>
    </cfRule>
  </conditionalFormatting>
  <conditionalFormatting sqref="J7">
    <cfRule type="colorScale" priority="4">
      <colorScale>
        <cfvo type="min"/>
        <cfvo type="percentile" val="50"/>
        <cfvo type="max"/>
        <color rgb="FFF8696B"/>
        <color rgb="FFFFEB84"/>
        <color rgb="FF63BE7B"/>
      </colorScale>
    </cfRule>
  </conditionalFormatting>
  <conditionalFormatting sqref="J9">
    <cfRule type="colorScale" priority="19">
      <colorScale>
        <cfvo type="min"/>
        <cfvo type="percentile" val="50"/>
        <cfvo type="max"/>
        <color rgb="FFF8696B"/>
        <color rgb="FFFFEB84"/>
        <color rgb="FF63BE7B"/>
      </colorScale>
    </cfRule>
  </conditionalFormatting>
  <conditionalFormatting sqref="J13">
    <cfRule type="colorScale" priority="16">
      <colorScale>
        <cfvo type="min"/>
        <cfvo type="percentile" val="50"/>
        <cfvo type="max"/>
        <color rgb="FFF8696B"/>
        <color rgb="FFFFEB84"/>
        <color rgb="FF63BE7B"/>
      </colorScale>
    </cfRule>
  </conditionalFormatting>
  <conditionalFormatting sqref="J17">
    <cfRule type="colorScale" priority="13">
      <colorScale>
        <cfvo type="min"/>
        <cfvo type="percentile" val="50"/>
        <cfvo type="max"/>
        <color rgb="FFF8696B"/>
        <color rgb="FFFFEB84"/>
        <color rgb="FF63BE7B"/>
      </colorScale>
    </cfRule>
  </conditionalFormatting>
  <conditionalFormatting sqref="J21">
    <cfRule type="colorScale" priority="10">
      <colorScale>
        <cfvo type="min"/>
        <cfvo type="percentile" val="50"/>
        <cfvo type="max"/>
        <color rgb="FFF8696B"/>
        <color rgb="FFFFEB84"/>
        <color rgb="FF63BE7B"/>
      </colorScale>
    </cfRule>
  </conditionalFormatting>
  <conditionalFormatting sqref="K3:K4 K15">
    <cfRule type="colorScale" priority="32">
      <colorScale>
        <cfvo type="min"/>
        <cfvo type="percentile" val="50"/>
        <cfvo type="max"/>
        <color rgb="FFF8696B"/>
        <color rgb="FFFFEB84"/>
        <color rgb="FF63BE7B"/>
      </colorScale>
    </cfRule>
  </conditionalFormatting>
  <conditionalFormatting sqref="K5:K6 K10:K12 K16 K22:K24 K14 K18:K20 K8">
    <cfRule type="colorScale" priority="31">
      <colorScale>
        <cfvo type="min"/>
        <cfvo type="percentile" val="50"/>
        <cfvo type="max"/>
        <color rgb="FFF8696B"/>
        <color rgb="FFFFEB84"/>
        <color rgb="FF63BE7B"/>
      </colorScale>
    </cfRule>
  </conditionalFormatting>
  <conditionalFormatting sqref="K7">
    <cfRule type="colorScale" priority="2">
      <colorScale>
        <cfvo type="min"/>
        <cfvo type="percentile" val="50"/>
        <cfvo type="max"/>
        <color rgb="FFF8696B"/>
        <color rgb="FFFFEB84"/>
        <color rgb="FF63BE7B"/>
      </colorScale>
    </cfRule>
    <cfRule type="cellIs" dxfId="1" priority="3" operator="equal">
      <formula>1</formula>
    </cfRule>
  </conditionalFormatting>
  <conditionalFormatting sqref="K9">
    <cfRule type="colorScale" priority="18">
      <colorScale>
        <cfvo type="min"/>
        <cfvo type="percentile" val="50"/>
        <cfvo type="max"/>
        <color rgb="FFF8696B"/>
        <color rgb="FFFFEB84"/>
        <color rgb="FF63BE7B"/>
      </colorScale>
    </cfRule>
  </conditionalFormatting>
  <conditionalFormatting sqref="K13">
    <cfRule type="colorScale" priority="15">
      <colorScale>
        <cfvo type="min"/>
        <cfvo type="percentile" val="50"/>
        <cfvo type="max"/>
        <color rgb="FFF8696B"/>
        <color rgb="FFFFEB84"/>
        <color rgb="FF63BE7B"/>
      </colorScale>
    </cfRule>
  </conditionalFormatting>
  <conditionalFormatting sqref="K17">
    <cfRule type="colorScale" priority="12">
      <colorScale>
        <cfvo type="min"/>
        <cfvo type="percentile" val="50"/>
        <cfvo type="max"/>
        <color rgb="FFF8696B"/>
        <color rgb="FFFFEB84"/>
        <color rgb="FF63BE7B"/>
      </colorScale>
    </cfRule>
  </conditionalFormatting>
  <conditionalFormatting sqref="K21">
    <cfRule type="colorScale" priority="9">
      <colorScale>
        <cfvo type="min"/>
        <cfvo type="percentile" val="50"/>
        <cfvo type="max"/>
        <color rgb="FFF8696B"/>
        <color rgb="FFFFEB84"/>
        <color rgb="FF63BE7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Calculations</vt:lpstr>
      <vt:lpstr>Interviews</vt:lpstr>
      <vt:lpstr>Access</vt:lpstr>
      <vt:lpstr>Withdraw</vt:lpstr>
      <vt:lpstr>Management</vt:lpstr>
      <vt:lpstr>Exclusion</vt:lpstr>
      <vt:lpstr>Alienation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Rimoli</dc:creator>
  <cp:lastModifiedBy>Richard Rimoli</cp:lastModifiedBy>
  <dcterms:created xsi:type="dcterms:W3CDTF">2015-06-05T18:17:20Z</dcterms:created>
  <dcterms:modified xsi:type="dcterms:W3CDTF">2026-04-11T12:43:57Z</dcterms:modified>
</cp:coreProperties>
</file>