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Research\Papers-self\Infant-mortality\IMR-Life-Expectancy\Calculations\"/>
    </mc:Choice>
  </mc:AlternateContent>
  <xr:revisionPtr revIDLastSave="0" documentId="13_ncr:1_{7D821EE2-89CF-4039-A9E2-DD82BAEE9D8F}" xr6:coauthVersionLast="47" xr6:coauthVersionMax="47" xr10:uidLastSave="{00000000-0000-0000-0000-000000000000}"/>
  <bookViews>
    <workbookView xWindow="-120" yWindow="-120" windowWidth="29040" windowHeight="15720" xr2:uid="{75CBE133-C66C-4D8A-99CA-B5E0E29B4410}"/>
  </bookViews>
  <sheets>
    <sheet name="Original" sheetId="7" r:id="rId1"/>
    <sheet name="IMRs-Obs" sheetId="1" r:id="rId2"/>
    <sheet name="IMR-Trends" sheetId="3" r:id="rId3"/>
    <sheet name="Births" sheetId="4" r:id="rId4"/>
    <sheet name="Excess" sheetId="5" r:id="rId5"/>
    <sheet name="Rate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9" i="5" l="1"/>
  <c r="E129" i="5"/>
  <c r="D129" i="5"/>
  <c r="C129" i="5"/>
  <c r="D137" i="5" s="1"/>
  <c r="F128" i="5"/>
  <c r="E128" i="5"/>
  <c r="D128" i="5"/>
  <c r="C128" i="5"/>
  <c r="F127" i="5"/>
  <c r="E127" i="5"/>
  <c r="D127" i="5"/>
  <c r="C127" i="5"/>
  <c r="F126" i="5"/>
  <c r="E126" i="5"/>
  <c r="D126" i="5"/>
  <c r="C126" i="5"/>
  <c r="F125" i="5"/>
  <c r="E125" i="5"/>
  <c r="D125" i="5"/>
  <c r="C125" i="5"/>
  <c r="D133" i="5" s="1"/>
  <c r="K19" i="6"/>
  <c r="K20" i="6"/>
  <c r="K21" i="6"/>
  <c r="K22" i="6"/>
  <c r="K23" i="6"/>
  <c r="K18" i="6"/>
  <c r="J19" i="6"/>
  <c r="J20" i="6"/>
  <c r="J21" i="6"/>
  <c r="J22" i="6"/>
  <c r="J23" i="6"/>
  <c r="J18" i="6"/>
  <c r="I19" i="6"/>
  <c r="I20" i="6"/>
  <c r="I21" i="6"/>
  <c r="I22" i="6"/>
  <c r="I23" i="6"/>
  <c r="I18" i="6"/>
  <c r="H19" i="6"/>
  <c r="H20" i="6"/>
  <c r="H21" i="6"/>
  <c r="H22" i="6"/>
  <c r="H23" i="6"/>
  <c r="H18" i="6"/>
  <c r="G19" i="6"/>
  <c r="G20" i="6"/>
  <c r="G21" i="6"/>
  <c r="G22" i="6"/>
  <c r="G23" i="6"/>
  <c r="G18" i="6"/>
  <c r="D134" i="5" l="1"/>
  <c r="D135" i="5"/>
  <c r="F137" i="5"/>
  <c r="F133" i="5"/>
  <c r="D136" i="5"/>
  <c r="E133" i="5"/>
  <c r="E134" i="5"/>
  <c r="E135" i="5"/>
  <c r="E136" i="5"/>
  <c r="E137" i="5"/>
  <c r="F134" i="5"/>
  <c r="F135" i="5"/>
  <c r="F136" i="5"/>
  <c r="N52" i="5"/>
  <c r="K52" i="5"/>
  <c r="H52" i="5"/>
  <c r="E52" i="5"/>
  <c r="B52" i="5"/>
  <c r="G13" i="7"/>
  <c r="G17" i="7"/>
  <c r="G21" i="7"/>
  <c r="G69" i="7"/>
  <c r="K23" i="7" s="1"/>
  <c r="G68" i="7"/>
  <c r="G22" i="7" s="1"/>
  <c r="G67" i="7"/>
  <c r="K21" i="7" s="1"/>
  <c r="G66" i="7"/>
  <c r="K20" i="7" s="1"/>
  <c r="G65" i="7"/>
  <c r="K19" i="7" s="1"/>
  <c r="G64" i="7"/>
  <c r="G18" i="7" s="1"/>
  <c r="G63" i="7"/>
  <c r="K17" i="7" s="1"/>
  <c r="G62" i="7"/>
  <c r="K16" i="7" s="1"/>
  <c r="G61" i="7"/>
  <c r="K15" i="7" s="1"/>
  <c r="G60" i="7"/>
  <c r="G14" i="7" s="1"/>
  <c r="G59" i="7"/>
  <c r="K13" i="7" s="1"/>
  <c r="G58" i="7"/>
  <c r="K12" i="7" s="1"/>
  <c r="G57" i="7"/>
  <c r="K11" i="7" s="1"/>
  <c r="G56" i="7"/>
  <c r="G10" i="7" s="1"/>
  <c r="G55" i="7"/>
  <c r="G9" i="7" s="1"/>
  <c r="G54" i="7"/>
  <c r="K8" i="7" s="1"/>
  <c r="G53" i="7"/>
  <c r="K7" i="7" s="1"/>
  <c r="G52" i="7"/>
  <c r="G6" i="7" s="1"/>
  <c r="G51" i="7"/>
  <c r="G5" i="7" s="1"/>
  <c r="G50" i="7"/>
  <c r="K4" i="7" s="1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27" i="7"/>
  <c r="K9" i="7" l="1"/>
  <c r="K5" i="7"/>
  <c r="G20" i="7"/>
  <c r="G16" i="7"/>
  <c r="G12" i="7"/>
  <c r="G8" i="7"/>
  <c r="G4" i="7"/>
  <c r="K22" i="7"/>
  <c r="K18" i="7"/>
  <c r="K14" i="7"/>
  <c r="K10" i="7"/>
  <c r="K6" i="7"/>
  <c r="G23" i="7"/>
  <c r="G19" i="7"/>
  <c r="G15" i="7"/>
  <c r="G11" i="7"/>
  <c r="G7" i="7"/>
  <c r="C4" i="7"/>
  <c r="D4" i="7"/>
  <c r="H4" i="1" s="1"/>
  <c r="D4" i="6" s="1"/>
  <c r="E4" i="7"/>
  <c r="K4" i="1" s="1"/>
  <c r="E4" i="6" s="1"/>
  <c r="F4" i="7"/>
  <c r="N4" i="1" s="1"/>
  <c r="F4" i="6" s="1"/>
  <c r="C5" i="7"/>
  <c r="D5" i="7"/>
  <c r="E5" i="7"/>
  <c r="F5" i="7"/>
  <c r="C6" i="7"/>
  <c r="D6" i="7"/>
  <c r="H6" i="1" s="1"/>
  <c r="D6" i="6" s="1"/>
  <c r="E6" i="7"/>
  <c r="K6" i="1" s="1"/>
  <c r="E6" i="6" s="1"/>
  <c r="F6" i="7"/>
  <c r="N6" i="1" s="1"/>
  <c r="F6" i="6" s="1"/>
  <c r="C7" i="7"/>
  <c r="D7" i="7"/>
  <c r="E7" i="7"/>
  <c r="K7" i="1" s="1"/>
  <c r="E7" i="6" s="1"/>
  <c r="F7" i="7"/>
  <c r="C8" i="7"/>
  <c r="D8" i="7"/>
  <c r="H8" i="1" s="1"/>
  <c r="D8" i="6" s="1"/>
  <c r="E8" i="7"/>
  <c r="K8" i="1" s="1"/>
  <c r="E8" i="6" s="1"/>
  <c r="F8" i="7"/>
  <c r="N8" i="1" s="1"/>
  <c r="F8" i="6" s="1"/>
  <c r="C9" i="7"/>
  <c r="D9" i="7"/>
  <c r="H9" i="1" s="1"/>
  <c r="D9" i="6" s="1"/>
  <c r="E9" i="7"/>
  <c r="F9" i="7"/>
  <c r="C10" i="7"/>
  <c r="D10" i="7"/>
  <c r="H10" i="1" s="1"/>
  <c r="D10" i="6" s="1"/>
  <c r="E10" i="7"/>
  <c r="K10" i="1" s="1"/>
  <c r="E10" i="6" s="1"/>
  <c r="F10" i="7"/>
  <c r="N10" i="1" s="1"/>
  <c r="F10" i="6" s="1"/>
  <c r="C11" i="7"/>
  <c r="D11" i="7"/>
  <c r="E11" i="7"/>
  <c r="K11" i="1" s="1"/>
  <c r="E11" i="6" s="1"/>
  <c r="F11" i="7"/>
  <c r="C12" i="7"/>
  <c r="D12" i="7"/>
  <c r="H12" i="1" s="1"/>
  <c r="D12" i="6" s="1"/>
  <c r="E12" i="7"/>
  <c r="K12" i="1" s="1"/>
  <c r="E12" i="6" s="1"/>
  <c r="F12" i="7"/>
  <c r="N12" i="1" s="1"/>
  <c r="F12" i="6" s="1"/>
  <c r="C13" i="7"/>
  <c r="D13" i="7"/>
  <c r="E13" i="7"/>
  <c r="F13" i="7"/>
  <c r="N13" i="1" s="1"/>
  <c r="F13" i="6" s="1"/>
  <c r="C14" i="7"/>
  <c r="D14" i="7"/>
  <c r="H14" i="1" s="1"/>
  <c r="D14" i="6" s="1"/>
  <c r="E14" i="7"/>
  <c r="K14" i="1" s="1"/>
  <c r="E14" i="6" s="1"/>
  <c r="F14" i="7"/>
  <c r="N14" i="1" s="1"/>
  <c r="F14" i="6" s="1"/>
  <c r="C15" i="7"/>
  <c r="D15" i="7"/>
  <c r="E15" i="7"/>
  <c r="K15" i="1" s="1"/>
  <c r="E15" i="6" s="1"/>
  <c r="F15" i="7"/>
  <c r="C16" i="7"/>
  <c r="D16" i="7"/>
  <c r="H16" i="1" s="1"/>
  <c r="D16" i="6" s="1"/>
  <c r="E16" i="7"/>
  <c r="K16" i="1" s="1"/>
  <c r="E16" i="6" s="1"/>
  <c r="F16" i="7"/>
  <c r="N16" i="1" s="1"/>
  <c r="F16" i="6" s="1"/>
  <c r="C17" i="7"/>
  <c r="D17" i="7"/>
  <c r="H17" i="1" s="1"/>
  <c r="D17" i="6" s="1"/>
  <c r="E17" i="7"/>
  <c r="F17" i="7"/>
  <c r="C18" i="7"/>
  <c r="D18" i="7"/>
  <c r="H18" i="1" s="1"/>
  <c r="D18" i="6" s="1"/>
  <c r="E18" i="7"/>
  <c r="K18" i="1" s="1"/>
  <c r="E18" i="6" s="1"/>
  <c r="F18" i="7"/>
  <c r="N18" i="1" s="1"/>
  <c r="F18" i="6" s="1"/>
  <c r="C19" i="7"/>
  <c r="D19" i="7"/>
  <c r="E19" i="7"/>
  <c r="K19" i="1" s="1"/>
  <c r="E19" i="6" s="1"/>
  <c r="F19" i="7"/>
  <c r="C20" i="7"/>
  <c r="D20" i="7"/>
  <c r="H20" i="1" s="1"/>
  <c r="D20" i="6" s="1"/>
  <c r="E20" i="7"/>
  <c r="K20" i="1" s="1"/>
  <c r="E20" i="6" s="1"/>
  <c r="F20" i="7"/>
  <c r="N20" i="1" s="1"/>
  <c r="F20" i="6" s="1"/>
  <c r="C21" i="7"/>
  <c r="D21" i="7"/>
  <c r="E21" i="7"/>
  <c r="F21" i="7"/>
  <c r="N21" i="1" s="1"/>
  <c r="F21" i="6" s="1"/>
  <c r="C22" i="7"/>
  <c r="D22" i="7"/>
  <c r="H22" i="1" s="1"/>
  <c r="D22" i="6" s="1"/>
  <c r="E22" i="7"/>
  <c r="K22" i="1" s="1"/>
  <c r="E22" i="6" s="1"/>
  <c r="F22" i="7"/>
  <c r="N22" i="1" s="1"/>
  <c r="F22" i="6" s="1"/>
  <c r="C23" i="7"/>
  <c r="D23" i="7"/>
  <c r="E23" i="7"/>
  <c r="K23" i="1" s="1"/>
  <c r="E23" i="6" s="1"/>
  <c r="F23" i="7"/>
  <c r="N23" i="1" s="1"/>
  <c r="F23" i="6" s="1"/>
  <c r="B5" i="7"/>
  <c r="B6" i="7"/>
  <c r="B7" i="7"/>
  <c r="B7" i="1" s="1"/>
  <c r="B7" i="6" s="1"/>
  <c r="B8" i="7"/>
  <c r="B9" i="7"/>
  <c r="B10" i="7"/>
  <c r="B11" i="7"/>
  <c r="B11" i="1" s="1"/>
  <c r="B11" i="6" s="1"/>
  <c r="B12" i="7"/>
  <c r="B13" i="7"/>
  <c r="B14" i="7"/>
  <c r="B15" i="7"/>
  <c r="B15" i="1" s="1"/>
  <c r="B15" i="6" s="1"/>
  <c r="B16" i="7"/>
  <c r="B17" i="7"/>
  <c r="B18" i="7"/>
  <c r="B19" i="7"/>
  <c r="B19" i="1" s="1"/>
  <c r="B19" i="6" s="1"/>
  <c r="B20" i="7"/>
  <c r="B21" i="7"/>
  <c r="B22" i="7"/>
  <c r="B22" i="1" s="1"/>
  <c r="B22" i="6" s="1"/>
  <c r="B23" i="7"/>
  <c r="B23" i="1" s="1"/>
  <c r="B23" i="6" s="1"/>
  <c r="B4" i="7"/>
  <c r="N5" i="1"/>
  <c r="F5" i="6" s="1"/>
  <c r="N7" i="1"/>
  <c r="F7" i="6" s="1"/>
  <c r="N9" i="1"/>
  <c r="F9" i="6" s="1"/>
  <c r="N11" i="1"/>
  <c r="F11" i="6" s="1"/>
  <c r="N15" i="1"/>
  <c r="F15" i="6" s="1"/>
  <c r="N17" i="1"/>
  <c r="F17" i="6" s="1"/>
  <c r="N19" i="1"/>
  <c r="F19" i="6" s="1"/>
  <c r="K5" i="1"/>
  <c r="E5" i="6" s="1"/>
  <c r="K9" i="1"/>
  <c r="E9" i="6" s="1"/>
  <c r="K13" i="1"/>
  <c r="E13" i="6" s="1"/>
  <c r="K17" i="1"/>
  <c r="E17" i="6" s="1"/>
  <c r="K21" i="1"/>
  <c r="E21" i="6" s="1"/>
  <c r="H5" i="1"/>
  <c r="D5" i="6" s="1"/>
  <c r="H7" i="1"/>
  <c r="D7" i="6" s="1"/>
  <c r="H11" i="1"/>
  <c r="D11" i="6" s="1"/>
  <c r="H13" i="1"/>
  <c r="D13" i="6" s="1"/>
  <c r="H15" i="1"/>
  <c r="D15" i="6" s="1"/>
  <c r="H19" i="1"/>
  <c r="D19" i="6" s="1"/>
  <c r="H21" i="1"/>
  <c r="D21" i="6" s="1"/>
  <c r="H23" i="1"/>
  <c r="D23" i="6" s="1"/>
  <c r="E5" i="1"/>
  <c r="C5" i="6" s="1"/>
  <c r="E6" i="1"/>
  <c r="C6" i="6" s="1"/>
  <c r="E7" i="1"/>
  <c r="C7" i="6" s="1"/>
  <c r="E8" i="1"/>
  <c r="C8" i="6" s="1"/>
  <c r="E9" i="1"/>
  <c r="C9" i="6" s="1"/>
  <c r="E10" i="1"/>
  <c r="C10" i="6" s="1"/>
  <c r="E11" i="1"/>
  <c r="C11" i="6" s="1"/>
  <c r="E12" i="1"/>
  <c r="C12" i="6" s="1"/>
  <c r="E13" i="1"/>
  <c r="C13" i="6" s="1"/>
  <c r="E14" i="1"/>
  <c r="C14" i="6" s="1"/>
  <c r="E15" i="1"/>
  <c r="C15" i="6" s="1"/>
  <c r="E16" i="1"/>
  <c r="C16" i="6" s="1"/>
  <c r="E17" i="1"/>
  <c r="C17" i="6" s="1"/>
  <c r="E18" i="1"/>
  <c r="C18" i="6" s="1"/>
  <c r="E19" i="1"/>
  <c r="C19" i="6" s="1"/>
  <c r="E20" i="1"/>
  <c r="C20" i="6" s="1"/>
  <c r="E21" i="1"/>
  <c r="C21" i="6" s="1"/>
  <c r="E22" i="1"/>
  <c r="C22" i="6" s="1"/>
  <c r="E23" i="1"/>
  <c r="C23" i="6" s="1"/>
  <c r="E4" i="1"/>
  <c r="C4" i="6" s="1"/>
  <c r="B5" i="1"/>
  <c r="B5" i="6" s="1"/>
  <c r="B6" i="1"/>
  <c r="B6" i="6" s="1"/>
  <c r="B8" i="1"/>
  <c r="B8" i="6" s="1"/>
  <c r="B9" i="1"/>
  <c r="B9" i="6" s="1"/>
  <c r="B10" i="1"/>
  <c r="B10" i="6" s="1"/>
  <c r="B12" i="1"/>
  <c r="B12" i="6" s="1"/>
  <c r="B13" i="1"/>
  <c r="B13" i="6" s="1"/>
  <c r="B14" i="1"/>
  <c r="B14" i="6" s="1"/>
  <c r="B16" i="1"/>
  <c r="B16" i="6" s="1"/>
  <c r="B17" i="1"/>
  <c r="B17" i="6" s="1"/>
  <c r="B18" i="1"/>
  <c r="B18" i="6" s="1"/>
  <c r="B20" i="1"/>
  <c r="B20" i="6" s="1"/>
  <c r="B21" i="1"/>
  <c r="B21" i="6" s="1"/>
  <c r="B4" i="1"/>
  <c r="B4" i="6" s="1"/>
  <c r="G22" i="5" l="1"/>
  <c r="G74" i="5" s="1"/>
  <c r="M20" i="5"/>
  <c r="M72" i="5" s="1"/>
  <c r="L18" i="5"/>
  <c r="P18" i="5"/>
  <c r="O20" i="5"/>
  <c r="O72" i="5" s="1"/>
  <c r="H22" i="5"/>
  <c r="H74" i="5" s="1"/>
  <c r="G23" i="5"/>
  <c r="G75" i="5" s="1"/>
  <c r="L21" i="5"/>
  <c r="L73" i="5" s="1"/>
  <c r="N19" i="5"/>
  <c r="O23" i="5"/>
  <c r="O75" i="5" s="1"/>
  <c r="L22" i="5"/>
  <c r="L74" i="5" s="1"/>
  <c r="B23" i="5"/>
  <c r="B75" i="5" s="1"/>
  <c r="E23" i="5"/>
  <c r="E75" i="5" s="1"/>
  <c r="F23" i="5"/>
  <c r="F75" i="5" s="1"/>
  <c r="J23" i="5"/>
  <c r="J75" i="5" s="1"/>
  <c r="O21" i="5"/>
  <c r="O73" i="5" s="1"/>
  <c r="P23" i="5"/>
  <c r="P75" i="5" s="1"/>
  <c r="P19" i="5"/>
  <c r="H23" i="5"/>
  <c r="H75" i="5" s="1"/>
  <c r="C22" i="5"/>
  <c r="C74" i="5" s="1"/>
  <c r="C23" i="5"/>
  <c r="C75" i="5" s="1"/>
  <c r="B22" i="5"/>
  <c r="B74" i="5" s="1"/>
  <c r="D22" i="5"/>
  <c r="D74" i="5" s="1"/>
  <c r="E22" i="5"/>
  <c r="E74" i="5" s="1"/>
  <c r="F22" i="5"/>
  <c r="F74" i="5" s="1"/>
  <c r="I22" i="5"/>
  <c r="I74" i="5" s="1"/>
  <c r="I23" i="5"/>
  <c r="I75" i="5" s="1"/>
  <c r="J22" i="5"/>
  <c r="J74" i="5" s="1"/>
  <c r="K22" i="5"/>
  <c r="K74" i="5" s="1"/>
  <c r="M22" i="5"/>
  <c r="M74" i="5" s="1"/>
  <c r="K23" i="5"/>
  <c r="K75" i="5" s="1"/>
  <c r="M23" i="5"/>
  <c r="M75" i="5" s="1"/>
  <c r="O22" i="5"/>
  <c r="O74" i="5" s="1"/>
  <c r="N22" i="5"/>
  <c r="N74" i="5" s="1"/>
  <c r="N23" i="5"/>
  <c r="N75" i="5" s="1"/>
  <c r="D23" i="5"/>
  <c r="D75" i="5" s="1"/>
  <c r="L23" i="5"/>
  <c r="L75" i="5" s="1"/>
  <c r="P22" i="5"/>
  <c r="P74" i="5" s="1"/>
  <c r="K21" i="5"/>
  <c r="K73" i="5" s="1"/>
  <c r="K18" i="5"/>
  <c r="L20" i="5"/>
  <c r="L72" i="5" s="1"/>
  <c r="M18" i="5"/>
  <c r="N18" i="5"/>
  <c r="K20" i="5"/>
  <c r="K72" i="5" s="1"/>
  <c r="M21" i="5"/>
  <c r="M73" i="5" s="1"/>
  <c r="M19" i="5"/>
  <c r="N20" i="5"/>
  <c r="N72" i="5" s="1"/>
  <c r="P21" i="5"/>
  <c r="P73" i="5" s="1"/>
  <c r="P20" i="5"/>
  <c r="P72" i="5" s="1"/>
  <c r="N21" i="5"/>
  <c r="N73" i="5" s="1"/>
  <c r="O18" i="5"/>
  <c r="K19" i="5"/>
  <c r="L19" i="5"/>
  <c r="O19" i="5"/>
  <c r="O70" i="5" l="1"/>
  <c r="O25" i="5"/>
  <c r="N70" i="5"/>
  <c r="N25" i="5"/>
  <c r="L70" i="5"/>
  <c r="L25" i="5"/>
  <c r="M70" i="5"/>
  <c r="M25" i="5"/>
  <c r="K70" i="5"/>
  <c r="K25" i="5"/>
  <c r="P70" i="5"/>
  <c r="P25" i="5"/>
  <c r="N71" i="5"/>
  <c r="K71" i="5"/>
  <c r="K80" i="5" s="1"/>
  <c r="P71" i="5"/>
  <c r="O71" i="5"/>
  <c r="L71" i="5"/>
  <c r="M71" i="5"/>
  <c r="F18" i="5"/>
  <c r="F70" i="5" l="1"/>
  <c r="N80" i="5"/>
  <c r="D18" i="5"/>
  <c r="C20" i="5"/>
  <c r="C72" i="5" s="1"/>
  <c r="H20" i="5"/>
  <c r="H72" i="5" s="1"/>
  <c r="D21" i="5"/>
  <c r="D73" i="5" s="1"/>
  <c r="B21" i="5"/>
  <c r="B73" i="5" s="1"/>
  <c r="D19" i="5"/>
  <c r="I21" i="5"/>
  <c r="I73" i="5" s="1"/>
  <c r="B18" i="5"/>
  <c r="C18" i="5"/>
  <c r="I19" i="5"/>
  <c r="E21" i="5"/>
  <c r="E73" i="5" s="1"/>
  <c r="F19" i="5"/>
  <c r="G21" i="5"/>
  <c r="G73" i="5" s="1"/>
  <c r="F21" i="5"/>
  <c r="F73" i="5" s="1"/>
  <c r="H19" i="5"/>
  <c r="B20" i="5"/>
  <c r="B72" i="5" s="1"/>
  <c r="C21" i="5"/>
  <c r="C73" i="5" s="1"/>
  <c r="C19" i="5"/>
  <c r="E19" i="5"/>
  <c r="G20" i="5"/>
  <c r="G72" i="5" s="1"/>
  <c r="G18" i="5"/>
  <c r="H18" i="5"/>
  <c r="I20" i="5"/>
  <c r="I72" i="5" s="1"/>
  <c r="I18" i="5"/>
  <c r="G19" i="5"/>
  <c r="E20" i="5"/>
  <c r="E72" i="5" s="1"/>
  <c r="J20" i="5"/>
  <c r="J72" i="5" s="1"/>
  <c r="J18" i="5"/>
  <c r="B19" i="5"/>
  <c r="D20" i="5"/>
  <c r="D72" i="5" s="1"/>
  <c r="E18" i="5"/>
  <c r="F20" i="5"/>
  <c r="F72" i="5" s="1"/>
  <c r="H21" i="5"/>
  <c r="H73" i="5" s="1"/>
  <c r="J21" i="5"/>
  <c r="J73" i="5" s="1"/>
  <c r="J19" i="5"/>
  <c r="F25" i="5" l="1"/>
  <c r="E70" i="5"/>
  <c r="E25" i="5"/>
  <c r="H70" i="5"/>
  <c r="H25" i="5"/>
  <c r="C70" i="5"/>
  <c r="C25" i="5"/>
  <c r="B70" i="5"/>
  <c r="B25" i="5"/>
  <c r="G70" i="5"/>
  <c r="G25" i="5"/>
  <c r="D70" i="5"/>
  <c r="D25" i="5"/>
  <c r="J70" i="5"/>
  <c r="J25" i="5"/>
  <c r="I70" i="5"/>
  <c r="I25" i="5"/>
  <c r="B71" i="5"/>
  <c r="E71" i="5"/>
  <c r="E80" i="5" s="1"/>
  <c r="C71" i="5"/>
  <c r="F71" i="5"/>
  <c r="J71" i="5"/>
  <c r="G71" i="5"/>
  <c r="H71" i="5"/>
  <c r="H80" i="5" s="1"/>
  <c r="I71" i="5"/>
  <c r="D71" i="5"/>
  <c r="B80" i="5" l="1"/>
  <c r="B81" i="5"/>
  <c r="K83" i="5" l="1"/>
  <c r="N83" i="5"/>
  <c r="B83" i="5"/>
  <c r="H83" i="5"/>
  <c r="E83" i="5"/>
</calcChain>
</file>

<file path=xl/sharedStrings.xml><?xml version="1.0" encoding="utf-8"?>
<sst xmlns="http://schemas.openxmlformats.org/spreadsheetml/2006/main" count="286" uniqueCount="89">
  <si>
    <t>Year</t>
  </si>
  <si>
    <t>Bold = predicted</t>
  </si>
  <si>
    <t>Observed rates from VS data</t>
  </si>
  <si>
    <t>Counts of births from the VS used as denominators in rates</t>
  </si>
  <si>
    <t>VS deaths</t>
  </si>
  <si>
    <t>Observed minus predicted</t>
  </si>
  <si>
    <t>Q1</t>
  </si>
  <si>
    <t>Q2</t>
  </si>
  <si>
    <t>Q3</t>
  </si>
  <si>
    <t>Q4</t>
  </si>
  <si>
    <t>Q5</t>
  </si>
  <si>
    <t>Most</t>
  </si>
  <si>
    <t>Least</t>
  </si>
  <si>
    <t>FIT_Q1</t>
  </si>
  <si>
    <t>LCL_Q1</t>
  </si>
  <si>
    <t>UCL_Q1</t>
  </si>
  <si>
    <t>FIT_Q2</t>
  </si>
  <si>
    <t>LCL_Q2</t>
  </si>
  <si>
    <t>UCL_Q2</t>
  </si>
  <si>
    <t>FIT_Q3</t>
  </si>
  <si>
    <t>LCL_Q3</t>
  </si>
  <si>
    <t>UCL_Q3</t>
  </si>
  <si>
    <t>FIT_Q4</t>
  </si>
  <si>
    <t>LCL_Q4</t>
  </si>
  <si>
    <t>UCL_Q4</t>
  </si>
  <si>
    <t>FIT_Q5</t>
  </si>
  <si>
    <t>LCL_Q5</t>
  </si>
  <si>
    <t>UCL_Q5</t>
  </si>
  <si>
    <t>Births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</si>
  <si>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</si>
  <si>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</si>
  <si>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</si>
  <si>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</si>
  <si>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</si>
  <si>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</si>
  <si>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</si>
  <si>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</si>
  <si>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</si>
  <si>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</si>
  <si>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</si>
  <si>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</si>
  <si>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</si>
  <si>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</si>
  <si>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</si>
  <si>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</si>
  <si>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</si>
  <si>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</si>
  <si>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</si>
  <si>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</si>
  <si>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Deaths</t>
  </si>
  <si>
    <t>Total</t>
  </si>
  <si>
    <t>Observed</t>
  </si>
  <si>
    <t>2014-19</t>
  </si>
  <si>
    <t>Q1 VS</t>
  </si>
  <si>
    <t>Q2 VS</t>
  </si>
  <si>
    <t>Q3 VS</t>
  </si>
  <si>
    <t>Q4 VS</t>
  </si>
  <si>
    <t>Q5 VS</t>
  </si>
  <si>
    <t>Q1 Trend</t>
  </si>
  <si>
    <t>Q2 Trend</t>
  </si>
  <si>
    <t>Q3 Trend</t>
  </si>
  <si>
    <t>Q4 Trend</t>
  </si>
  <si>
    <t>Q5 Trend</t>
  </si>
  <si>
    <t>Q1 obs</t>
  </si>
  <si>
    <t>Q2 obs</t>
  </si>
  <si>
    <t>Q3 obs</t>
  </si>
  <si>
    <t>Q4 obs</t>
  </si>
  <si>
    <t>Q5 obs</t>
  </si>
  <si>
    <t>IMR</t>
  </si>
  <si>
    <t>LE</t>
  </si>
  <si>
    <t>National</t>
  </si>
  <si>
    <t>Modelled trends in rates</t>
  </si>
  <si>
    <t>Figure 2 in the paper</t>
  </si>
  <si>
    <t>Figure 1 in the paper</t>
  </si>
  <si>
    <t>Rates applied to births to estimate counts of infant deaths</t>
  </si>
  <si>
    <t>Percentage per Quintile</t>
  </si>
  <si>
    <t>Original</t>
  </si>
  <si>
    <t>Constant</t>
  </si>
  <si>
    <t>Trend</t>
  </si>
  <si>
    <t>'2013</t>
  </si>
  <si>
    <t>'2014</t>
  </si>
  <si>
    <t>'2015</t>
  </si>
  <si>
    <t>'2016</t>
  </si>
  <si>
    <t>'2017</t>
  </si>
  <si>
    <t>'2018</t>
  </si>
  <si>
    <t>'2019</t>
  </si>
  <si>
    <t>Days</t>
  </si>
  <si>
    <t>Difference</t>
  </si>
  <si>
    <t>Days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</si>
</sst>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0" fontId="2" fillId="0" borderId="0" xfId="0" applyFont="1"/>
    <xf numFmtId="1" fontId="0" fillId="0" borderId="0" xfId="0" applyNumberFormat="1"/>
    <xf numFmtId="1" fontId="2" fillId="0" borderId="0" xfId="0" applyNumberFormat="1" applyFont="1"/>
    <xf numFmtId="2" fontId="1" fillId="0" borderId="0" xfId="0" applyNumberFormat="1" applyFont="1"/>
    <xf numFmtId="0" fontId="0" fillId="0" borderId="0" xfId="0" quotePrefix="1"/>
    <xf numFmtId="164" fontId="2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Original!$L$3</c:f>
              <c:strCache>
                <c:ptCount val="1"/>
                <c:pt idx="0">
                  <c:v>LE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Original!$J$4:$J$23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Original!$L$4:$L$23</c:f>
              <c:numCache>
                <c:formatCode>0.00</c:formatCode>
                <c:ptCount val="20"/>
                <c:pt idx="0">
                  <c:v>78.529377511600146</c:v>
                </c:pt>
                <c:pt idx="1">
                  <c:v>78.660796495467963</c:v>
                </c:pt>
                <c:pt idx="2">
                  <c:v>78.732559819774963</c:v>
                </c:pt>
                <c:pt idx="3">
                  <c:v>78.852024107336717</c:v>
                </c:pt>
                <c:pt idx="4">
                  <c:v>79.189899843503696</c:v>
                </c:pt>
                <c:pt idx="5">
                  <c:v>79.63559183253227</c:v>
                </c:pt>
                <c:pt idx="6">
                  <c:v>79.925775284053032</c:v>
                </c:pt>
                <c:pt idx="7">
                  <c:v>80.129338601227559</c:v>
                </c:pt>
                <c:pt idx="8">
                  <c:v>80.392257858019633</c:v>
                </c:pt>
                <c:pt idx="9">
                  <c:v>80.856553218939396</c:v>
                </c:pt>
                <c:pt idx="10">
                  <c:v>81.037069466123512</c:v>
                </c:pt>
                <c:pt idx="11">
                  <c:v>81.286398077551866</c:v>
                </c:pt>
                <c:pt idx="12">
                  <c:v>81.139320395248632</c:v>
                </c:pt>
                <c:pt idx="13">
                  <c:v>81.844193124497323</c:v>
                </c:pt>
                <c:pt idx="14">
                  <c:v>81.214337856504756</c:v>
                </c:pt>
                <c:pt idx="15">
                  <c:v>81.487200876690196</c:v>
                </c:pt>
                <c:pt idx="16">
                  <c:v>81.458343611320103</c:v>
                </c:pt>
                <c:pt idx="17">
                  <c:v>81.357208115391856</c:v>
                </c:pt>
                <c:pt idx="18">
                  <c:v>82.07282614223088</c:v>
                </c:pt>
                <c:pt idx="19">
                  <c:v>81.041093790488034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B5-4E72-BA6D-639FC44B6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5162863"/>
        <c:axId val="529248287"/>
      </c:lineChart>
      <c:lineChart>
        <c:grouping val="standard"/>
        <c:varyColors val="0"/>
        <c:ser>
          <c:idx val="0"/>
          <c:order val="0"/>
          <c:tx>
            <c:strRef>
              <c:f>Original!$K$3</c:f>
              <c:strCache>
                <c:ptCount val="1"/>
                <c:pt idx="0">
                  <c:v>IMR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Original!$J$4:$J$23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Original!$K$4:$K$23</c:f>
              <c:numCache>
                <c:formatCode>0.00</c:formatCode>
                <c:ptCount val="20"/>
                <c:pt idx="0">
                  <c:v>4.8740703684000994</c:v>
                </c:pt>
                <c:pt idx="1">
                  <c:v>4.8136967335374425</c:v>
                </c:pt>
                <c:pt idx="2">
                  <c:v>4.8091665208556016</c:v>
                </c:pt>
                <c:pt idx="3">
                  <c:v>4.5907358184116358</c:v>
                </c:pt>
                <c:pt idx="4">
                  <c:v>4.6005236608925903</c:v>
                </c:pt>
                <c:pt idx="5">
                  <c:v>4.4748786751923806</c:v>
                </c:pt>
                <c:pt idx="6">
                  <c:v>4.4518711382271796</c:v>
                </c:pt>
                <c:pt idx="7">
                  <c:v>4.1693851832652582</c:v>
                </c:pt>
                <c:pt idx="8">
                  <c:v>4.323700115478637</c:v>
                </c:pt>
                <c:pt idx="9">
                  <c:v>4.0134500023617212</c:v>
                </c:pt>
                <c:pt idx="10">
                  <c:v>3.8507752218538731</c:v>
                </c:pt>
                <c:pt idx="11">
                  <c:v>3.6980031359527765</c:v>
                </c:pt>
                <c:pt idx="12">
                  <c:v>3.6844937813078475</c:v>
                </c:pt>
                <c:pt idx="13">
                  <c:v>3.5018587136435309</c:v>
                </c:pt>
                <c:pt idx="14">
                  <c:v>3.3456485422639242</c:v>
                </c:pt>
                <c:pt idx="15">
                  <c:v>3.4966866798091791</c:v>
                </c:pt>
                <c:pt idx="16">
                  <c:v>3.6626445488482817</c:v>
                </c:pt>
                <c:pt idx="17">
                  <c:v>3.4677124248701574</c:v>
                </c:pt>
                <c:pt idx="18">
                  <c:v>3.4471932078965004</c:v>
                </c:pt>
                <c:pt idx="19">
                  <c:v>3.5209920648780626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B5-4E72-BA6D-639FC44B6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5179103"/>
        <c:axId val="2027823487"/>
      </c:lineChart>
      <c:catAx>
        <c:axId val="2025162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9248287"/>
        <c:crosses val="autoZero"/>
        <c:auto val="1"/>
        <c:lblAlgn val="ctr"/>
        <c:lblOffset val="100"/>
        <c:noMultiLvlLbl val="0"/>
      </c:catAx>
      <c:valAx>
        <c:axId val="529248287"/>
        <c:scaling>
          <c:orientation val="minMax"/>
          <c:max val="84"/>
          <c:min val="7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Life Expectancy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25162863"/>
        <c:crosses val="autoZero"/>
        <c:crossBetween val="between"/>
        <c:majorUnit val="2"/>
      </c:valAx>
      <c:valAx>
        <c:axId val="2027823487"/>
        <c:scaling>
          <c:orientation val="minMax"/>
          <c:min val="2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Infant Mortality Rate</a:t>
                </a:r>
              </a:p>
            </c:rich>
          </c:tx>
          <c:layout>
            <c:manualLayout>
              <c:xMode val="edge"/>
              <c:yMode val="edge"/>
              <c:x val="0.94348600174978126"/>
              <c:y val="0.200406095071449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25179103"/>
        <c:crosses val="max"/>
        <c:crossBetween val="between"/>
        <c:majorUnit val="1"/>
      </c:valAx>
      <c:catAx>
        <c:axId val="20251791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278234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37554680664915"/>
          <c:y val="4.9794246750631342E-2"/>
          <c:w val="0.66831758530183727"/>
          <c:h val="0.80557574375032304"/>
        </c:manualLayout>
      </c:layout>
      <c:lineChart>
        <c:grouping val="standard"/>
        <c:varyColors val="0"/>
        <c:ser>
          <c:idx val="0"/>
          <c:order val="0"/>
          <c:tx>
            <c:strRef>
              <c:f>Rates!$B$3</c:f>
              <c:strCache>
                <c:ptCount val="1"/>
                <c:pt idx="0">
                  <c:v>Q1 VS</c:v>
                </c:pt>
              </c:strCache>
            </c:strRef>
          </c:tx>
          <c:spPr>
            <a:ln w="2222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Rates!$A$4:$A$23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Rates!$B$4:$B$23</c:f>
              <c:numCache>
                <c:formatCode>0.00</c:formatCode>
                <c:ptCount val="20"/>
                <c:pt idx="0">
                  <c:v>6.8503988923320369</c:v>
                </c:pt>
                <c:pt idx="1">
                  <c:v>6.787583528095066</c:v>
                </c:pt>
                <c:pt idx="2">
                  <c:v>6.8646089852372629</c:v>
                </c:pt>
                <c:pt idx="3">
                  <c:v>6.6334684709700911</c:v>
                </c:pt>
                <c:pt idx="4">
                  <c:v>6.0613653583424316</c:v>
                </c:pt>
                <c:pt idx="5">
                  <c:v>6.390533913204405</c:v>
                </c:pt>
                <c:pt idx="6">
                  <c:v>5.6993681746831024</c:v>
                </c:pt>
                <c:pt idx="7">
                  <c:v>5.7171519953399814</c:v>
                </c:pt>
                <c:pt idx="8">
                  <c:v>5.4832522404395272</c:v>
                </c:pt>
                <c:pt idx="9">
                  <c:v>5.2396014890366454</c:v>
                </c:pt>
                <c:pt idx="10">
                  <c:v>4.9217167454422688</c:v>
                </c:pt>
                <c:pt idx="11">
                  <c:v>4.7517199962070524</c:v>
                </c:pt>
                <c:pt idx="12">
                  <c:v>4.8208103706739429</c:v>
                </c:pt>
                <c:pt idx="13">
                  <c:v>4.5830624993114393</c:v>
                </c:pt>
                <c:pt idx="14">
                  <c:v>4.335397012031005</c:v>
                </c:pt>
                <c:pt idx="15">
                  <c:v>4.6559579633509598</c:v>
                </c:pt>
                <c:pt idx="16">
                  <c:v>4.8082634249543217</c:v>
                </c:pt>
                <c:pt idx="17">
                  <c:v>4.5558086560364464</c:v>
                </c:pt>
                <c:pt idx="18">
                  <c:v>4.4010703988393853</c:v>
                </c:pt>
                <c:pt idx="19">
                  <c:v>4.6788358550572529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32-4846-851F-573745661A64}"/>
            </c:ext>
          </c:extLst>
        </c:ser>
        <c:ser>
          <c:idx val="1"/>
          <c:order val="1"/>
          <c:tx>
            <c:strRef>
              <c:f>Rates!$C$3</c:f>
              <c:strCache>
                <c:ptCount val="1"/>
                <c:pt idx="0">
                  <c:v>Q2 VS</c:v>
                </c:pt>
              </c:strCache>
            </c:strRef>
          </c:tx>
          <c:spPr>
            <a:ln w="2222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Rates!$A$4:$A$23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Rates!$C$4:$C$23</c:f>
              <c:numCache>
                <c:formatCode>0.00</c:formatCode>
                <c:ptCount val="20"/>
                <c:pt idx="0">
                  <c:v>5.2595874406412007</c:v>
                </c:pt>
                <c:pt idx="1">
                  <c:v>4.9783256570035226</c:v>
                </c:pt>
                <c:pt idx="2">
                  <c:v>5.0679133133018395</c:v>
                </c:pt>
                <c:pt idx="3">
                  <c:v>4.8428797950368292</c:v>
                </c:pt>
                <c:pt idx="4">
                  <c:v>5.1397586680922567</c:v>
                </c:pt>
                <c:pt idx="5">
                  <c:v>4.6425733541304917</c:v>
                </c:pt>
                <c:pt idx="6">
                  <c:v>4.8296483589849215</c:v>
                </c:pt>
                <c:pt idx="7">
                  <c:v>4.4468626779248863</c:v>
                </c:pt>
                <c:pt idx="8">
                  <c:v>4.8156880556242028</c:v>
                </c:pt>
                <c:pt idx="9">
                  <c:v>4.2545728538765326</c:v>
                </c:pt>
                <c:pt idx="10">
                  <c:v>4.0508380171147911</c:v>
                </c:pt>
                <c:pt idx="11">
                  <c:v>3.9962036065737552</c:v>
                </c:pt>
                <c:pt idx="12">
                  <c:v>3.6959121165810895</c:v>
                </c:pt>
                <c:pt idx="13">
                  <c:v>3.621286868898919</c:v>
                </c:pt>
                <c:pt idx="14">
                  <c:v>3.4726999914820569</c:v>
                </c:pt>
                <c:pt idx="15">
                  <c:v>3.7269339150986274</c:v>
                </c:pt>
                <c:pt idx="16">
                  <c:v>3.5620771694777837</c:v>
                </c:pt>
                <c:pt idx="17">
                  <c:v>3.5434449701622706</c:v>
                </c:pt>
                <c:pt idx="18">
                  <c:v>3.6520372847527445</c:v>
                </c:pt>
                <c:pt idx="19">
                  <c:v>3.6648985777570529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32-4846-851F-573745661A64}"/>
            </c:ext>
          </c:extLst>
        </c:ser>
        <c:ser>
          <c:idx val="2"/>
          <c:order val="2"/>
          <c:tx>
            <c:strRef>
              <c:f>Rates!$D$3</c:f>
              <c:strCache>
                <c:ptCount val="1"/>
                <c:pt idx="0">
                  <c:v>Q3 VS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Rates!$A$4:$A$23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Rates!$D$4:$D$23</c:f>
              <c:numCache>
                <c:formatCode>0.00</c:formatCode>
                <c:ptCount val="20"/>
                <c:pt idx="0">
                  <c:v>4.0021063717746177</c:v>
                </c:pt>
                <c:pt idx="1">
                  <c:v>4.2527042712366985</c:v>
                </c:pt>
                <c:pt idx="2">
                  <c:v>4.1360250622296677</c:v>
                </c:pt>
                <c:pt idx="3">
                  <c:v>4.007725298539266</c:v>
                </c:pt>
                <c:pt idx="4">
                  <c:v>4.1357085310178139</c:v>
                </c:pt>
                <c:pt idx="5">
                  <c:v>3.6583453826455061</c:v>
                </c:pt>
                <c:pt idx="6">
                  <c:v>4.0574624410571332</c:v>
                </c:pt>
                <c:pt idx="7">
                  <c:v>3.48917797197505</c:v>
                </c:pt>
                <c:pt idx="8">
                  <c:v>3.9223189514971781</c:v>
                </c:pt>
                <c:pt idx="9">
                  <c:v>3.4885156828846631</c:v>
                </c:pt>
                <c:pt idx="10">
                  <c:v>3.5068443668490326</c:v>
                </c:pt>
                <c:pt idx="11">
                  <c:v>3.2699256427867529</c:v>
                </c:pt>
                <c:pt idx="12">
                  <c:v>3.2157771207364281</c:v>
                </c:pt>
                <c:pt idx="13">
                  <c:v>3.2496490534136826</c:v>
                </c:pt>
                <c:pt idx="14">
                  <c:v>2.9978752173073206</c:v>
                </c:pt>
                <c:pt idx="15">
                  <c:v>2.9360042816729104</c:v>
                </c:pt>
                <c:pt idx="16">
                  <c:v>3.3668712426815675</c:v>
                </c:pt>
                <c:pt idx="17">
                  <c:v>3.1002796644027169</c:v>
                </c:pt>
                <c:pt idx="18">
                  <c:v>3.0305021271004087</c:v>
                </c:pt>
                <c:pt idx="19">
                  <c:v>3.1152910982034312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32-4846-851F-573745661A64}"/>
            </c:ext>
          </c:extLst>
        </c:ser>
        <c:ser>
          <c:idx val="3"/>
          <c:order val="3"/>
          <c:tx>
            <c:strRef>
              <c:f>Rates!$E$3</c:f>
              <c:strCache>
                <c:ptCount val="1"/>
                <c:pt idx="0">
                  <c:v>Q4 VS</c:v>
                </c:pt>
              </c:strCache>
            </c:strRef>
          </c:tx>
          <c:spPr>
            <a:ln w="2222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strRef>
              <c:f>Rates!$A$4:$A$23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Rates!$E$4:$E$23</c:f>
              <c:numCache>
                <c:formatCode>0.00</c:formatCode>
                <c:ptCount val="20"/>
                <c:pt idx="0">
                  <c:v>3.7667901566736344</c:v>
                </c:pt>
                <c:pt idx="1">
                  <c:v>3.7746621835944936</c:v>
                </c:pt>
                <c:pt idx="2">
                  <c:v>3.6384566365860178</c:v>
                </c:pt>
                <c:pt idx="3">
                  <c:v>3.282254078101829</c:v>
                </c:pt>
                <c:pt idx="4">
                  <c:v>3.6317450237154936</c:v>
                </c:pt>
                <c:pt idx="5">
                  <c:v>3.3421937299663829</c:v>
                </c:pt>
                <c:pt idx="6">
                  <c:v>3.6276153401718148</c:v>
                </c:pt>
                <c:pt idx="7">
                  <c:v>3.1353135313531353</c:v>
                </c:pt>
                <c:pt idx="8">
                  <c:v>3.3475658677388713</c:v>
                </c:pt>
                <c:pt idx="9">
                  <c:v>3.2430247406958266</c:v>
                </c:pt>
                <c:pt idx="10">
                  <c:v>3.0896169055189744</c:v>
                </c:pt>
                <c:pt idx="11">
                  <c:v>2.985235188123605</c:v>
                </c:pt>
                <c:pt idx="12">
                  <c:v>2.9916418130269893</c:v>
                </c:pt>
                <c:pt idx="13">
                  <c:v>2.7754415475189234</c:v>
                </c:pt>
                <c:pt idx="14">
                  <c:v>2.7663161424326814</c:v>
                </c:pt>
                <c:pt idx="15">
                  <c:v>2.9800228100511386</c:v>
                </c:pt>
                <c:pt idx="16">
                  <c:v>2.9152599753613511</c:v>
                </c:pt>
                <c:pt idx="17">
                  <c:v>2.6845382023113684</c:v>
                </c:pt>
                <c:pt idx="18">
                  <c:v>2.6675035305193786</c:v>
                </c:pt>
                <c:pt idx="19">
                  <c:v>2.6821994035108787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32-4846-851F-573745661A64}"/>
            </c:ext>
          </c:extLst>
        </c:ser>
        <c:ser>
          <c:idx val="4"/>
          <c:order val="4"/>
          <c:tx>
            <c:strRef>
              <c:f>Rates!$F$3</c:f>
              <c:strCache>
                <c:ptCount val="1"/>
                <c:pt idx="0">
                  <c:v>Q5 VS</c:v>
                </c:pt>
              </c:strCache>
            </c:strRef>
          </c:tx>
          <c:spPr>
            <a:ln w="2222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Rates!$A$4:$A$23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Rates!$F$4:$F$23</c:f>
              <c:numCache>
                <c:formatCode>0.00</c:formatCode>
                <c:ptCount val="20"/>
                <c:pt idx="0">
                  <c:v>3.3281701343827184</c:v>
                </c:pt>
                <c:pt idx="1">
                  <c:v>3.0628855380397533</c:v>
                </c:pt>
                <c:pt idx="2">
                  <c:v>3.0400553499732683</c:v>
                </c:pt>
                <c:pt idx="3">
                  <c:v>2.8929702859354789</c:v>
                </c:pt>
                <c:pt idx="4">
                  <c:v>2.8964072225303505</c:v>
                </c:pt>
                <c:pt idx="5">
                  <c:v>3.0044098626119018</c:v>
                </c:pt>
                <c:pt idx="6">
                  <c:v>3.0497799588726742</c:v>
                </c:pt>
                <c:pt idx="7">
                  <c:v>2.8993996192707572</c:v>
                </c:pt>
                <c:pt idx="8">
                  <c:v>2.9907944361085201</c:v>
                </c:pt>
                <c:pt idx="9">
                  <c:v>2.8726653294493554</c:v>
                </c:pt>
                <c:pt idx="10">
                  <c:v>2.7993152754002617</c:v>
                </c:pt>
                <c:pt idx="11">
                  <c:v>2.5707985733592107</c:v>
                </c:pt>
                <c:pt idx="12">
                  <c:v>2.8843410918234742</c:v>
                </c:pt>
                <c:pt idx="13">
                  <c:v>2.3864305206271066</c:v>
                </c:pt>
                <c:pt idx="14">
                  <c:v>2.3821276047814237</c:v>
                </c:pt>
                <c:pt idx="15">
                  <c:v>2.2737173153135921</c:v>
                </c:pt>
                <c:pt idx="16">
                  <c:v>2.897635050490746</c:v>
                </c:pt>
                <c:pt idx="17">
                  <c:v>2.7157713453003907</c:v>
                </c:pt>
                <c:pt idx="18">
                  <c:v>2.8258764720452136</c:v>
                </c:pt>
                <c:pt idx="19">
                  <c:v>2.7092526120853244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32-4846-851F-573745661A64}"/>
            </c:ext>
          </c:extLst>
        </c:ser>
        <c:ser>
          <c:idx val="5"/>
          <c:order val="5"/>
          <c:tx>
            <c:strRef>
              <c:f>Rates!$G$3</c:f>
              <c:strCache>
                <c:ptCount val="1"/>
                <c:pt idx="0">
                  <c:v>Q1 Trend</c:v>
                </c:pt>
              </c:strCache>
            </c:strRef>
          </c:tx>
          <c:spPr>
            <a:ln w="22225" cap="rnd">
              <a:solidFill>
                <a:schemeClr val="accent2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Rates!$A$4:$A$23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Rates!$G$4:$G$23</c:f>
              <c:numCache>
                <c:formatCode>0.00</c:formatCode>
                <c:ptCount val="20"/>
                <c:pt idx="14">
                  <c:v>4.335397012031005</c:v>
                </c:pt>
                <c:pt idx="15">
                  <c:v>4.1874622531062826</c:v>
                </c:pt>
                <c:pt idx="16">
                  <c:v>4.0445754039433153</c:v>
                </c:pt>
                <c:pt idx="17">
                  <c:v>3.9065642170382171</c:v>
                </c:pt>
                <c:pt idx="18">
                  <c:v>3.7732623224094808</c:v>
                </c:pt>
                <c:pt idx="19">
                  <c:v>3.6445090270419858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732-4846-851F-573745661A64}"/>
            </c:ext>
          </c:extLst>
        </c:ser>
        <c:ser>
          <c:idx val="6"/>
          <c:order val="6"/>
          <c:tx>
            <c:strRef>
              <c:f>Rates!$H$3</c:f>
              <c:strCache>
                <c:ptCount val="1"/>
                <c:pt idx="0">
                  <c:v>Q2 Trend</c:v>
                </c:pt>
              </c:strCache>
            </c:strRef>
          </c:tx>
          <c:spPr>
            <a:ln w="22225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Rates!$A$4:$A$23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Rates!$H$4:$H$23</c:f>
              <c:numCache>
                <c:formatCode>0.00</c:formatCode>
                <c:ptCount val="20"/>
                <c:pt idx="14">
                  <c:v>3.4726999914820569</c:v>
                </c:pt>
                <c:pt idx="15">
                  <c:v>3.374229775356425</c:v>
                </c:pt>
                <c:pt idx="16">
                  <c:v>3.2785517334720495</c:v>
                </c:pt>
                <c:pt idx="17">
                  <c:v>3.1855866922747307</c:v>
                </c:pt>
                <c:pt idx="18">
                  <c:v>3.0952577232176144</c:v>
                </c:pt>
                <c:pt idx="19">
                  <c:v>3.0074900791028427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732-4846-851F-573745661A64}"/>
            </c:ext>
          </c:extLst>
        </c:ser>
        <c:ser>
          <c:idx val="7"/>
          <c:order val="7"/>
          <c:tx>
            <c:strRef>
              <c:f>Rates!$I$3</c:f>
              <c:strCache>
                <c:ptCount val="1"/>
                <c:pt idx="0">
                  <c:v>Q3 Trend</c:v>
                </c:pt>
              </c:strCache>
            </c:strRef>
          </c:tx>
          <c:spPr>
            <a:ln w="22225" cap="rnd">
              <a:solidFill>
                <a:schemeClr val="bg1">
                  <a:lumMod val="6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Rates!$A$4:$A$23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Rates!$I$4:$I$23</c:f>
              <c:numCache>
                <c:formatCode>0.00</c:formatCode>
                <c:ptCount val="20"/>
                <c:pt idx="14">
                  <c:v>2.9978752173073206</c:v>
                </c:pt>
                <c:pt idx="15">
                  <c:v>2.9308370961953729</c:v>
                </c:pt>
                <c:pt idx="16">
                  <c:v>2.8652980733968811</c:v>
                </c:pt>
                <c:pt idx="17">
                  <c:v>2.8012246262576301</c:v>
                </c:pt>
                <c:pt idx="18">
                  <c:v>2.7385839817529192</c:v>
                </c:pt>
                <c:pt idx="19">
                  <c:v>2.6773440997244426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732-4846-851F-573745661A64}"/>
            </c:ext>
          </c:extLst>
        </c:ser>
        <c:ser>
          <c:idx val="8"/>
          <c:order val="8"/>
          <c:tx>
            <c:strRef>
              <c:f>Rates!$J$3</c:f>
              <c:strCache>
                <c:ptCount val="1"/>
                <c:pt idx="0">
                  <c:v>Q4 Trend</c:v>
                </c:pt>
              </c:strCache>
            </c:strRef>
          </c:tx>
          <c:spPr>
            <a:ln w="22225" cap="rnd">
              <a:solidFill>
                <a:srgbClr val="00B0F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Rates!$A$4:$A$23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Rates!$J$4:$J$23</c:f>
              <c:numCache>
                <c:formatCode>0.00</c:formatCode>
                <c:ptCount val="20"/>
                <c:pt idx="14">
                  <c:v>2.7663161424326814</c:v>
                </c:pt>
                <c:pt idx="15">
                  <c:v>2.7077688401974664</c:v>
                </c:pt>
                <c:pt idx="16">
                  <c:v>2.6504606539643754</c:v>
                </c:pt>
                <c:pt idx="17">
                  <c:v>2.5943653586400539</c:v>
                </c:pt>
                <c:pt idx="18">
                  <c:v>2.5394572841683862</c:v>
                </c:pt>
                <c:pt idx="19">
                  <c:v>2.4857113037834844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732-4846-851F-573745661A64}"/>
            </c:ext>
          </c:extLst>
        </c:ser>
        <c:ser>
          <c:idx val="9"/>
          <c:order val="9"/>
          <c:tx>
            <c:strRef>
              <c:f>Rates!$K$3</c:f>
              <c:strCache>
                <c:ptCount val="1"/>
                <c:pt idx="0">
                  <c:v>Q5 Trend</c:v>
                </c:pt>
              </c:strCache>
            </c:strRef>
          </c:tx>
          <c:spPr>
            <a:ln w="22225" cap="rnd">
              <a:solidFill>
                <a:srgbClr val="0070C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Rates!$A$4:$A$23</c:f>
              <c:strCach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Rates!$K$4:$K$23</c:f>
              <c:numCache>
                <c:formatCode>0.00</c:formatCode>
                <c:ptCount val="20"/>
                <c:pt idx="14">
                  <c:v>2.3821276047814237</c:v>
                </c:pt>
                <c:pt idx="15">
                  <c:v>2.3417644623285239</c:v>
                </c:pt>
                <c:pt idx="16">
                  <c:v>2.3020852392699513</c:v>
                </c:pt>
                <c:pt idx="17">
                  <c:v>2.2630783471685949</c:v>
                </c:pt>
                <c:pt idx="18">
                  <c:v>2.2247323939436323</c:v>
                </c:pt>
                <c:pt idx="19">
                  <c:v>2.1870361805434402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732-4846-851F-573745661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8119583"/>
        <c:axId val="827614175"/>
      </c:lineChart>
      <c:catAx>
        <c:axId val="778119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27614175"/>
        <c:crosses val="autoZero"/>
        <c:auto val="1"/>
        <c:lblAlgn val="ctr"/>
        <c:lblOffset val="100"/>
        <c:noMultiLvlLbl val="0"/>
      </c:catAx>
      <c:valAx>
        <c:axId val="827614175"/>
        <c:scaling>
          <c:orientation val="minMax"/>
          <c:max val="7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Infant Mortality Rates</a:t>
                </a:r>
              </a:p>
            </c:rich>
          </c:tx>
          <c:layout>
            <c:manualLayout>
              <c:xMode val="edge"/>
              <c:yMode val="edge"/>
              <c:x val="1.3973576956229255E-2"/>
              <c:y val="0.251084905071920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8119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745778652668419"/>
          <c:y val="0.13079797317002043"/>
          <c:w val="0.20976443569553807"/>
          <c:h val="0.7384040536599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333375</xdr:colOff>
      <xdr:row>4</xdr:row>
      <xdr:rowOff>23812</xdr:rowOff>
    </xdr:from>
    <xdr:to>
      <xdr:col>20</xdr:col>
      <xdr:colOff>28575</xdr:colOff>
      <xdr:row>22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6BF5B9-0170-A445-6E38-DBAE472F1A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361950</xdr:colOff>
      <xdr:row>3</xdr:row>
      <xdr:rowOff>80962</xdr:rowOff>
    </xdr:from>
    <xdr:to>
      <xdr:col>19</xdr:col>
      <xdr:colOff>57150</xdr:colOff>
      <xdr:row>21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84B53D-166D-DCA3-E726-F0B532C879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2F06-5E41-4C88-B9FA-A6D57DBF226F}">
  <sheetPr codeName="Sheet1"/>
  <dimension ref="A2:N96"/>
  <sheetViews>
    <sheetView tabSelected="1" workbookViewId="0">
      <selection activeCell="N4" sqref="N4"/>
    </sheetView>
  </sheetViews>
  <sheetFormatPr defaultRowHeight="12" x14ac:dyDescent="0.2"/>
  <sheetData>
    <row r="2" spans="1:14" x14ac:dyDescent="0.2">
      <c r="B2" t="s">
        <v>11</v>
      </c>
      <c r="F2" t="s">
        <v>12</v>
      </c>
      <c r="J2" t="s">
        <v>70</v>
      </c>
    </row>
    <row r="3" spans="1:14" x14ac:dyDescent="0.2">
      <c r="A3" s="5" t="s">
        <v>68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t="s">
        <v>70</v>
      </c>
      <c r="J3" s="2" t="s">
        <v>0</v>
      </c>
      <c r="K3" s="1" t="s">
        <v>68</v>
      </c>
      <c r="L3" t="s">
        <v>69</v>
      </c>
      <c r="N3" s="5" t="s">
        <v>73</v>
      </c>
    </row>
    <row r="4" spans="1:14" x14ac:dyDescent="0.2">
      <c r="A4" s="3">
        <v>2000</v>
      </c>
      <c r="B4" s="8">
        <f t="shared" ref="B4:G13" si="0">B50/B27*1000</f>
        <v>6.8503988923320369</v>
      </c>
      <c r="C4" s="8">
        <f t="shared" si="0"/>
        <v>5.2595874406412007</v>
      </c>
      <c r="D4" s="8">
        <f t="shared" si="0"/>
        <v>4.0021063717746177</v>
      </c>
      <c r="E4" s="8">
        <f t="shared" si="0"/>
        <v>3.7667901566736344</v>
      </c>
      <c r="F4" s="8">
        <f t="shared" si="0"/>
        <v>3.3281701343827184</v>
      </c>
      <c r="G4" s="8">
        <f t="shared" si="0"/>
        <v>4.8740703684000994</v>
      </c>
      <c r="J4" s="9" t="s">
        <v>29</v>
      </c>
      <c r="K4" s="11">
        <f t="shared" ref="K4:K23" si="1">G50/G27*1000</f>
        <v>4.8740703684000994</v>
      </c>
      <c r="L4" s="11">
        <v>78.529377511600146</v>
      </c>
    </row>
    <row r="5" spans="1:14" x14ac:dyDescent="0.2">
      <c r="A5" s="3">
        <v>2001</v>
      </c>
      <c r="B5" s="8">
        <f t="shared" si="0"/>
        <v>6.787583528095066</v>
      </c>
      <c r="C5" s="8">
        <f t="shared" si="0"/>
        <v>4.9783256570035226</v>
      </c>
      <c r="D5" s="8">
        <f t="shared" si="0"/>
        <v>4.2527042712366985</v>
      </c>
      <c r="E5" s="8">
        <f t="shared" si="0"/>
        <v>3.7746621835944936</v>
      </c>
      <c r="F5" s="8">
        <f t="shared" si="0"/>
        <v>3.0628855380397533</v>
      </c>
      <c r="G5" s="8">
        <f t="shared" si="0"/>
        <v>4.8136967335374425</v>
      </c>
      <c r="J5" s="9" t="s">
        <v>30</v>
      </c>
      <c r="K5" s="11">
        <f t="shared" si="1"/>
        <v>4.8136967335374425</v>
      </c>
      <c r="L5" s="11">
        <v>78.660796495467963</v>
      </c>
    </row>
    <row r="6" spans="1:14" x14ac:dyDescent="0.2">
      <c r="A6" s="3">
        <v>2002</v>
      </c>
      <c r="B6" s="8">
        <f t="shared" si="0"/>
        <v>6.8646089852372629</v>
      </c>
      <c r="C6" s="8">
        <f t="shared" si="0"/>
        <v>5.0679133133018395</v>
      </c>
      <c r="D6" s="8">
        <f t="shared" si="0"/>
        <v>4.1360250622296677</v>
      </c>
      <c r="E6" s="8">
        <f t="shared" si="0"/>
        <v>3.6384566365860178</v>
      </c>
      <c r="F6" s="8">
        <f t="shared" si="0"/>
        <v>3.0400553499732683</v>
      </c>
      <c r="G6" s="8">
        <f t="shared" si="0"/>
        <v>4.8091665208556016</v>
      </c>
      <c r="J6" s="9" t="s">
        <v>31</v>
      </c>
      <c r="K6" s="11">
        <f t="shared" si="1"/>
        <v>4.8091665208556016</v>
      </c>
      <c r="L6" s="11">
        <v>78.732559819774963</v>
      </c>
    </row>
    <row r="7" spans="1:14" x14ac:dyDescent="0.2">
      <c r="A7" s="3">
        <v>2003</v>
      </c>
      <c r="B7" s="8">
        <f t="shared" si="0"/>
        <v>6.6334684709700911</v>
      </c>
      <c r="C7" s="8">
        <f t="shared" si="0"/>
        <v>4.8428797950368292</v>
      </c>
      <c r="D7" s="8">
        <f t="shared" si="0"/>
        <v>4.007725298539266</v>
      </c>
      <c r="E7" s="8">
        <f t="shared" si="0"/>
        <v>3.282254078101829</v>
      </c>
      <c r="F7" s="8">
        <f t="shared" si="0"/>
        <v>2.8929702859354789</v>
      </c>
      <c r="G7" s="8">
        <f t="shared" si="0"/>
        <v>4.5907358184116358</v>
      </c>
      <c r="J7" s="9" t="s">
        <v>32</v>
      </c>
      <c r="K7" s="11">
        <f t="shared" si="1"/>
        <v>4.5907358184116358</v>
      </c>
      <c r="L7" s="11">
        <v>78.852024107336717</v>
      </c>
    </row>
    <row r="8" spans="1:14" x14ac:dyDescent="0.2">
      <c r="A8" s="3">
        <v>2004</v>
      </c>
      <c r="B8" s="8">
        <f t="shared" si="0"/>
        <v>6.0613653583424316</v>
      </c>
      <c r="C8" s="8">
        <f t="shared" si="0"/>
        <v>5.1397586680922567</v>
      </c>
      <c r="D8" s="8">
        <f t="shared" si="0"/>
        <v>4.1357085310178139</v>
      </c>
      <c r="E8" s="8">
        <f t="shared" si="0"/>
        <v>3.6317450237154936</v>
      </c>
      <c r="F8" s="8">
        <f t="shared" si="0"/>
        <v>2.8964072225303505</v>
      </c>
      <c r="G8" s="8">
        <f t="shared" si="0"/>
        <v>4.6005236608925903</v>
      </c>
      <c r="J8" s="9" t="s">
        <v>33</v>
      </c>
      <c r="K8" s="11">
        <f t="shared" si="1"/>
        <v>4.6005236608925903</v>
      </c>
      <c r="L8" s="11">
        <v>79.189899843503696</v>
      </c>
    </row>
    <row r="9" spans="1:14" x14ac:dyDescent="0.2">
      <c r="A9" s="3">
        <v>2005</v>
      </c>
      <c r="B9" s="8">
        <f t="shared" si="0"/>
        <v>6.390533913204405</v>
      </c>
      <c r="C9" s="8">
        <f t="shared" si="0"/>
        <v>4.6425733541304917</v>
      </c>
      <c r="D9" s="8">
        <f t="shared" si="0"/>
        <v>3.6583453826455061</v>
      </c>
      <c r="E9" s="8">
        <f t="shared" si="0"/>
        <v>3.3421937299663829</v>
      </c>
      <c r="F9" s="8">
        <f t="shared" si="0"/>
        <v>3.0044098626119018</v>
      </c>
      <c r="G9" s="8">
        <f t="shared" si="0"/>
        <v>4.4748786751923806</v>
      </c>
      <c r="J9" s="9" t="s">
        <v>34</v>
      </c>
      <c r="K9" s="11">
        <f t="shared" si="1"/>
        <v>4.4748786751923806</v>
      </c>
      <c r="L9" s="11">
        <v>79.63559183253227</v>
      </c>
    </row>
    <row r="10" spans="1:14" x14ac:dyDescent="0.2">
      <c r="A10" s="3">
        <v>2006</v>
      </c>
      <c r="B10" s="8">
        <f t="shared" si="0"/>
        <v>5.6993681746831024</v>
      </c>
      <c r="C10" s="8">
        <f t="shared" si="0"/>
        <v>4.8296483589849215</v>
      </c>
      <c r="D10" s="8">
        <f t="shared" si="0"/>
        <v>4.0574624410571332</v>
      </c>
      <c r="E10" s="8">
        <f t="shared" si="0"/>
        <v>3.6276153401718148</v>
      </c>
      <c r="F10" s="8">
        <f t="shared" si="0"/>
        <v>3.0497799588726742</v>
      </c>
      <c r="G10" s="8">
        <f t="shared" si="0"/>
        <v>4.4518711382271796</v>
      </c>
      <c r="J10" s="9" t="s">
        <v>35</v>
      </c>
      <c r="K10" s="11">
        <f t="shared" si="1"/>
        <v>4.4518711382271796</v>
      </c>
      <c r="L10" s="11">
        <v>79.925775284053032</v>
      </c>
    </row>
    <row r="11" spans="1:14" x14ac:dyDescent="0.2">
      <c r="A11" s="3">
        <v>2007</v>
      </c>
      <c r="B11" s="8">
        <f t="shared" si="0"/>
        <v>5.7171519953399814</v>
      </c>
      <c r="C11" s="8">
        <f t="shared" si="0"/>
        <v>4.4468626779248863</v>
      </c>
      <c r="D11" s="8">
        <f t="shared" si="0"/>
        <v>3.48917797197505</v>
      </c>
      <c r="E11" s="8">
        <f t="shared" si="0"/>
        <v>3.1353135313531353</v>
      </c>
      <c r="F11" s="8">
        <f t="shared" si="0"/>
        <v>2.8993996192707572</v>
      </c>
      <c r="G11" s="8">
        <f t="shared" si="0"/>
        <v>4.1693851832652582</v>
      </c>
      <c r="J11" s="9" t="s">
        <v>36</v>
      </c>
      <c r="K11" s="11">
        <f t="shared" si="1"/>
        <v>4.1693851832652582</v>
      </c>
      <c r="L11" s="11">
        <v>80.129338601227559</v>
      </c>
    </row>
    <row r="12" spans="1:14" x14ac:dyDescent="0.2">
      <c r="A12" s="3">
        <v>2008</v>
      </c>
      <c r="B12" s="8">
        <f t="shared" si="0"/>
        <v>5.4832522404395272</v>
      </c>
      <c r="C12" s="8">
        <f t="shared" si="0"/>
        <v>4.8156880556242028</v>
      </c>
      <c r="D12" s="8">
        <f t="shared" si="0"/>
        <v>3.9223189514971781</v>
      </c>
      <c r="E12" s="8">
        <f t="shared" si="0"/>
        <v>3.3475658677388713</v>
      </c>
      <c r="F12" s="8">
        <f t="shared" si="0"/>
        <v>2.9907944361085201</v>
      </c>
      <c r="G12" s="8">
        <f t="shared" si="0"/>
        <v>4.323700115478637</v>
      </c>
      <c r="J12" s="9" t="s">
        <v>37</v>
      </c>
      <c r="K12" s="11">
        <f t="shared" si="1"/>
        <v>4.323700115478637</v>
      </c>
      <c r="L12" s="11">
        <v>80.392257858019633</v>
      </c>
    </row>
    <row r="13" spans="1:14" x14ac:dyDescent="0.2">
      <c r="A13" s="3">
        <v>2009</v>
      </c>
      <c r="B13" s="8">
        <f t="shared" si="0"/>
        <v>5.2396014890366454</v>
      </c>
      <c r="C13" s="8">
        <f t="shared" si="0"/>
        <v>4.2545728538765326</v>
      </c>
      <c r="D13" s="8">
        <f t="shared" si="0"/>
        <v>3.4885156828846631</v>
      </c>
      <c r="E13" s="8">
        <f t="shared" si="0"/>
        <v>3.2430247406958266</v>
      </c>
      <c r="F13" s="8">
        <f t="shared" si="0"/>
        <v>2.8726653294493554</v>
      </c>
      <c r="G13" s="8">
        <f t="shared" si="0"/>
        <v>4.0134500023617212</v>
      </c>
      <c r="J13" s="9" t="s">
        <v>38</v>
      </c>
      <c r="K13" s="11">
        <f t="shared" si="1"/>
        <v>4.0134500023617212</v>
      </c>
      <c r="L13" s="11">
        <v>80.856553218939396</v>
      </c>
    </row>
    <row r="14" spans="1:14" x14ac:dyDescent="0.2">
      <c r="A14" s="3">
        <v>2010</v>
      </c>
      <c r="B14" s="8">
        <f t="shared" ref="B14:G23" si="2">B60/B37*1000</f>
        <v>4.9217167454422688</v>
      </c>
      <c r="C14" s="8">
        <f t="shared" si="2"/>
        <v>4.0508380171147911</v>
      </c>
      <c r="D14" s="8">
        <f t="shared" si="2"/>
        <v>3.5068443668490326</v>
      </c>
      <c r="E14" s="8">
        <f t="shared" si="2"/>
        <v>3.0896169055189744</v>
      </c>
      <c r="F14" s="8">
        <f t="shared" si="2"/>
        <v>2.7993152754002617</v>
      </c>
      <c r="G14" s="8">
        <f t="shared" si="2"/>
        <v>3.8507752218538731</v>
      </c>
      <c r="J14" s="9" t="s">
        <v>39</v>
      </c>
      <c r="K14" s="11">
        <f t="shared" si="1"/>
        <v>3.8507752218538731</v>
      </c>
      <c r="L14" s="11">
        <v>81.037069466123512</v>
      </c>
    </row>
    <row r="15" spans="1:14" x14ac:dyDescent="0.2">
      <c r="A15" s="3">
        <v>2011</v>
      </c>
      <c r="B15" s="8">
        <f t="shared" si="2"/>
        <v>4.7517199962070524</v>
      </c>
      <c r="C15" s="8">
        <f t="shared" si="2"/>
        <v>3.9962036065737552</v>
      </c>
      <c r="D15" s="8">
        <f t="shared" si="2"/>
        <v>3.2699256427867529</v>
      </c>
      <c r="E15" s="8">
        <f t="shared" si="2"/>
        <v>2.985235188123605</v>
      </c>
      <c r="F15" s="8">
        <f t="shared" si="2"/>
        <v>2.5707985733592107</v>
      </c>
      <c r="G15" s="8">
        <f t="shared" si="2"/>
        <v>3.6980031359527765</v>
      </c>
      <c r="J15" s="9" t="s">
        <v>40</v>
      </c>
      <c r="K15" s="11">
        <f t="shared" si="1"/>
        <v>3.6980031359527765</v>
      </c>
      <c r="L15" s="11">
        <v>81.286398077551866</v>
      </c>
    </row>
    <row r="16" spans="1:14" x14ac:dyDescent="0.2">
      <c r="A16" s="3">
        <v>2012</v>
      </c>
      <c r="B16" s="8">
        <f t="shared" si="2"/>
        <v>4.8208103706739429</v>
      </c>
      <c r="C16" s="8">
        <f t="shared" si="2"/>
        <v>3.6959121165810895</v>
      </c>
      <c r="D16" s="8">
        <f t="shared" si="2"/>
        <v>3.2157771207364281</v>
      </c>
      <c r="E16" s="8">
        <f t="shared" si="2"/>
        <v>2.9916418130269893</v>
      </c>
      <c r="F16" s="8">
        <f t="shared" si="2"/>
        <v>2.8843410918234742</v>
      </c>
      <c r="G16" s="8">
        <f t="shared" si="2"/>
        <v>3.6844937813078475</v>
      </c>
      <c r="J16" s="9" t="s">
        <v>41</v>
      </c>
      <c r="K16" s="11">
        <f t="shared" si="1"/>
        <v>3.6844937813078475</v>
      </c>
      <c r="L16" s="11">
        <v>81.139320395248632</v>
      </c>
    </row>
    <row r="17" spans="1:12" x14ac:dyDescent="0.2">
      <c r="A17" s="3">
        <v>2013</v>
      </c>
      <c r="B17" s="8">
        <f t="shared" si="2"/>
        <v>4.5830624993114393</v>
      </c>
      <c r="C17" s="8">
        <f t="shared" si="2"/>
        <v>3.621286868898919</v>
      </c>
      <c r="D17" s="8">
        <f t="shared" si="2"/>
        <v>3.2496490534136826</v>
      </c>
      <c r="E17" s="8">
        <f t="shared" si="2"/>
        <v>2.7754415475189234</v>
      </c>
      <c r="F17" s="8">
        <f t="shared" si="2"/>
        <v>2.3864305206271066</v>
      </c>
      <c r="G17" s="8">
        <f t="shared" si="2"/>
        <v>3.5018587136435309</v>
      </c>
      <c r="J17" s="9" t="s">
        <v>42</v>
      </c>
      <c r="K17" s="11">
        <f t="shared" si="1"/>
        <v>3.5018587136435309</v>
      </c>
      <c r="L17" s="11">
        <v>81.844193124497323</v>
      </c>
    </row>
    <row r="18" spans="1:12" x14ac:dyDescent="0.2">
      <c r="A18" s="3">
        <v>2014</v>
      </c>
      <c r="B18" s="8">
        <f t="shared" si="2"/>
        <v>4.335397012031005</v>
      </c>
      <c r="C18" s="8">
        <f t="shared" si="2"/>
        <v>3.4726999914820569</v>
      </c>
      <c r="D18" s="8">
        <f t="shared" si="2"/>
        <v>2.9978752173073206</v>
      </c>
      <c r="E18" s="8">
        <f t="shared" si="2"/>
        <v>2.7663161424326814</v>
      </c>
      <c r="F18" s="8">
        <f t="shared" si="2"/>
        <v>2.3821276047814237</v>
      </c>
      <c r="G18" s="8">
        <f t="shared" si="2"/>
        <v>3.3456485422639242</v>
      </c>
      <c r="J18" s="9" t="s">
        <v>43</v>
      </c>
      <c r="K18" s="11">
        <f t="shared" si="1"/>
        <v>3.3456485422639242</v>
      </c>
      <c r="L18" s="11">
        <v>81.214337856504756</v>
      </c>
    </row>
    <row r="19" spans="1:12" x14ac:dyDescent="0.2">
      <c r="A19" s="3">
        <v>2015</v>
      </c>
      <c r="B19" s="8">
        <f t="shared" si="2"/>
        <v>4.6559579633509598</v>
      </c>
      <c r="C19" s="8">
        <f t="shared" si="2"/>
        <v>3.7269339150986274</v>
      </c>
      <c r="D19" s="8">
        <f t="shared" si="2"/>
        <v>2.9360042816729104</v>
      </c>
      <c r="E19" s="8">
        <f t="shared" si="2"/>
        <v>2.9800228100511386</v>
      </c>
      <c r="F19" s="8">
        <f t="shared" si="2"/>
        <v>2.2737173153135921</v>
      </c>
      <c r="G19" s="8">
        <f t="shared" si="2"/>
        <v>3.4966866798091791</v>
      </c>
      <c r="J19" s="9" t="s">
        <v>44</v>
      </c>
      <c r="K19" s="11">
        <f t="shared" si="1"/>
        <v>3.4966866798091791</v>
      </c>
      <c r="L19" s="11">
        <v>81.487200876690196</v>
      </c>
    </row>
    <row r="20" spans="1:12" x14ac:dyDescent="0.2">
      <c r="A20" s="3">
        <v>2016</v>
      </c>
      <c r="B20" s="8">
        <f t="shared" si="2"/>
        <v>4.8082634249543217</v>
      </c>
      <c r="C20" s="8">
        <f t="shared" si="2"/>
        <v>3.5620771694777837</v>
      </c>
      <c r="D20" s="8">
        <f t="shared" si="2"/>
        <v>3.3668712426815675</v>
      </c>
      <c r="E20" s="8">
        <f t="shared" si="2"/>
        <v>2.9152599753613511</v>
      </c>
      <c r="F20" s="8">
        <f t="shared" si="2"/>
        <v>2.897635050490746</v>
      </c>
      <c r="G20" s="8">
        <f t="shared" si="2"/>
        <v>3.6626445488482817</v>
      </c>
      <c r="J20" s="9" t="s">
        <v>45</v>
      </c>
      <c r="K20" s="11">
        <f t="shared" si="1"/>
        <v>3.6626445488482817</v>
      </c>
      <c r="L20" s="11">
        <v>81.458343611320103</v>
      </c>
    </row>
    <row r="21" spans="1:12" x14ac:dyDescent="0.2">
      <c r="A21" s="3">
        <v>2017</v>
      </c>
      <c r="B21" s="8">
        <f t="shared" si="2"/>
        <v>4.5558086560364464</v>
      </c>
      <c r="C21" s="8">
        <f t="shared" si="2"/>
        <v>3.5434449701622706</v>
      </c>
      <c r="D21" s="8">
        <f t="shared" si="2"/>
        <v>3.1002796644027169</v>
      </c>
      <c r="E21" s="8">
        <f t="shared" si="2"/>
        <v>2.6845382023113684</v>
      </c>
      <c r="F21" s="8">
        <f t="shared" si="2"/>
        <v>2.7157713453003907</v>
      </c>
      <c r="G21" s="8">
        <f t="shared" si="2"/>
        <v>3.4677124248701574</v>
      </c>
      <c r="J21" s="9" t="s">
        <v>46</v>
      </c>
      <c r="K21" s="11">
        <f t="shared" si="1"/>
        <v>3.4677124248701574</v>
      </c>
      <c r="L21" s="11">
        <v>81.357208115391856</v>
      </c>
    </row>
    <row r="22" spans="1:12" x14ac:dyDescent="0.2">
      <c r="A22" s="3">
        <v>2018</v>
      </c>
      <c r="B22" s="8">
        <f t="shared" si="2"/>
        <v>4.4010703988393853</v>
      </c>
      <c r="C22" s="8">
        <f t="shared" si="2"/>
        <v>3.6520372847527445</v>
      </c>
      <c r="D22" s="8">
        <f t="shared" si="2"/>
        <v>3.0305021271004087</v>
      </c>
      <c r="E22" s="8">
        <f t="shared" si="2"/>
        <v>2.6675035305193786</v>
      </c>
      <c r="F22" s="8">
        <f t="shared" si="2"/>
        <v>2.8258764720452136</v>
      </c>
      <c r="G22" s="8">
        <f t="shared" si="2"/>
        <v>3.4471932078965004</v>
      </c>
      <c r="J22" s="9" t="s">
        <v>47</v>
      </c>
      <c r="K22" s="11">
        <f t="shared" si="1"/>
        <v>3.4471932078965004</v>
      </c>
      <c r="L22" s="11">
        <v>82.07282614223088</v>
      </c>
    </row>
    <row r="23" spans="1:12" x14ac:dyDescent="0.2">
      <c r="A23" s="3">
        <v>2019</v>
      </c>
      <c r="B23" s="8">
        <f t="shared" si="2"/>
        <v>4.6788358550572529</v>
      </c>
      <c r="C23" s="8">
        <f t="shared" si="2"/>
        <v>3.6648985777570529</v>
      </c>
      <c r="D23" s="8">
        <f t="shared" si="2"/>
        <v>3.1152910982034312</v>
      </c>
      <c r="E23" s="8">
        <f t="shared" si="2"/>
        <v>2.6821994035108787</v>
      </c>
      <c r="F23" s="8">
        <f t="shared" si="2"/>
        <v>2.7092526120853244</v>
      </c>
      <c r="G23" s="8">
        <f t="shared" si="2"/>
        <v>3.5209920648780626</v>
      </c>
      <c r="J23" s="9" t="s">
        <v>48</v>
      </c>
      <c r="K23" s="11">
        <f t="shared" si="1"/>
        <v>3.5209920648780626</v>
      </c>
      <c r="L23" s="11">
        <v>81.041093790488034</v>
      </c>
    </row>
    <row r="25" spans="1:12" x14ac:dyDescent="0.2">
      <c r="L25" s="11"/>
    </row>
    <row r="26" spans="1:12" x14ac:dyDescent="0.2">
      <c r="A26" s="5" t="s">
        <v>28</v>
      </c>
      <c r="B26" t="s">
        <v>6</v>
      </c>
      <c r="C26" t="s">
        <v>7</v>
      </c>
      <c r="D26" t="s">
        <v>8</v>
      </c>
      <c r="E26" t="s">
        <v>9</v>
      </c>
      <c r="F26" t="s">
        <v>10</v>
      </c>
      <c r="G26" t="s">
        <v>50</v>
      </c>
      <c r="L26" s="11"/>
    </row>
    <row r="27" spans="1:12" x14ac:dyDescent="0.2">
      <c r="A27" s="9" t="s">
        <v>29</v>
      </c>
      <c r="B27">
        <v>151670</v>
      </c>
      <c r="C27">
        <v>119401</v>
      </c>
      <c r="D27">
        <v>104445</v>
      </c>
      <c r="E27">
        <v>96634</v>
      </c>
      <c r="F27">
        <v>95548</v>
      </c>
      <c r="G27">
        <f>SUM(B27:F27)</f>
        <v>567698</v>
      </c>
      <c r="L27" s="11"/>
    </row>
    <row r="28" spans="1:12" x14ac:dyDescent="0.2">
      <c r="A28" s="9" t="s">
        <v>30</v>
      </c>
      <c r="B28">
        <v>151895</v>
      </c>
      <c r="C28">
        <v>118112</v>
      </c>
      <c r="D28">
        <v>102523</v>
      </c>
      <c r="E28">
        <v>94578</v>
      </c>
      <c r="F28">
        <v>93376</v>
      </c>
      <c r="G28">
        <f t="shared" ref="G28:G46" si="3">SUM(B28:F28)</f>
        <v>560484</v>
      </c>
      <c r="L28" s="11"/>
    </row>
    <row r="29" spans="1:12" x14ac:dyDescent="0.2">
      <c r="A29" s="9" t="s">
        <v>31</v>
      </c>
      <c r="B29">
        <v>156746</v>
      </c>
      <c r="C29">
        <v>122141</v>
      </c>
      <c r="D29">
        <v>105657</v>
      </c>
      <c r="E29">
        <v>97294</v>
      </c>
      <c r="F29">
        <v>95393</v>
      </c>
      <c r="G29">
        <f t="shared" si="3"/>
        <v>577231</v>
      </c>
      <c r="L29" s="11"/>
    </row>
    <row r="30" spans="1:12" x14ac:dyDescent="0.2">
      <c r="A30" s="9" t="s">
        <v>32</v>
      </c>
      <c r="B30">
        <v>162057</v>
      </c>
      <c r="C30">
        <v>128023</v>
      </c>
      <c r="D30">
        <v>110287</v>
      </c>
      <c r="E30">
        <v>101150</v>
      </c>
      <c r="F30">
        <v>98169</v>
      </c>
      <c r="G30">
        <f t="shared" si="3"/>
        <v>599686</v>
      </c>
    </row>
    <row r="31" spans="1:12" x14ac:dyDescent="0.2">
      <c r="A31" s="9" t="s">
        <v>33</v>
      </c>
      <c r="B31">
        <v>167619</v>
      </c>
      <c r="C31">
        <v>130940</v>
      </c>
      <c r="D31">
        <v>111710</v>
      </c>
      <c r="E31">
        <v>100778</v>
      </c>
      <c r="F31">
        <v>97362</v>
      </c>
      <c r="G31">
        <f t="shared" si="3"/>
        <v>608409</v>
      </c>
    </row>
    <row r="32" spans="1:12" x14ac:dyDescent="0.2">
      <c r="A32" s="9" t="s">
        <v>34</v>
      </c>
      <c r="B32">
        <v>172912</v>
      </c>
      <c r="C32">
        <v>135916</v>
      </c>
      <c r="D32">
        <v>114806</v>
      </c>
      <c r="E32">
        <v>102328</v>
      </c>
      <c r="F32">
        <v>98189</v>
      </c>
      <c r="G32">
        <f t="shared" si="3"/>
        <v>624151</v>
      </c>
    </row>
    <row r="33" spans="1:7" x14ac:dyDescent="0.2">
      <c r="A33" s="9" t="s">
        <v>35</v>
      </c>
      <c r="B33">
        <v>177739</v>
      </c>
      <c r="C33">
        <v>140797</v>
      </c>
      <c r="D33">
        <v>118547</v>
      </c>
      <c r="E33">
        <v>105579</v>
      </c>
      <c r="F33">
        <v>100663</v>
      </c>
      <c r="G33">
        <f t="shared" si="3"/>
        <v>643325</v>
      </c>
    </row>
    <row r="34" spans="1:7" x14ac:dyDescent="0.2">
      <c r="A34" s="9" t="s">
        <v>36</v>
      </c>
      <c r="B34">
        <v>185407</v>
      </c>
      <c r="C34">
        <v>148869</v>
      </c>
      <c r="D34">
        <v>125531</v>
      </c>
      <c r="E34">
        <v>109080</v>
      </c>
      <c r="F34">
        <v>102435</v>
      </c>
      <c r="G34">
        <f t="shared" si="3"/>
        <v>671322</v>
      </c>
    </row>
    <row r="35" spans="1:7" x14ac:dyDescent="0.2">
      <c r="A35" s="9" t="s">
        <v>37</v>
      </c>
      <c r="B35">
        <v>184562</v>
      </c>
      <c r="C35">
        <v>149719</v>
      </c>
      <c r="D35">
        <v>125436</v>
      </c>
      <c r="E35">
        <v>108437</v>
      </c>
      <c r="F35">
        <v>98636</v>
      </c>
      <c r="G35">
        <f t="shared" si="3"/>
        <v>666790</v>
      </c>
    </row>
    <row r="36" spans="1:7" x14ac:dyDescent="0.2">
      <c r="A36" s="9" t="s">
        <v>38</v>
      </c>
      <c r="B36">
        <v>185892</v>
      </c>
      <c r="C36">
        <v>153952</v>
      </c>
      <c r="D36">
        <v>129568</v>
      </c>
      <c r="E36">
        <v>108849</v>
      </c>
      <c r="F36">
        <v>99211</v>
      </c>
      <c r="G36">
        <f t="shared" si="3"/>
        <v>677472</v>
      </c>
    </row>
    <row r="37" spans="1:7" x14ac:dyDescent="0.2">
      <c r="A37" s="9" t="s">
        <v>39</v>
      </c>
      <c r="B37">
        <v>189568</v>
      </c>
      <c r="C37">
        <v>157992</v>
      </c>
      <c r="D37">
        <v>132883</v>
      </c>
      <c r="E37">
        <v>111017</v>
      </c>
      <c r="F37">
        <v>99310</v>
      </c>
      <c r="G37">
        <f t="shared" si="3"/>
        <v>690770</v>
      </c>
    </row>
    <row r="38" spans="1:7" x14ac:dyDescent="0.2">
      <c r="A38" s="9" t="s">
        <v>40</v>
      </c>
      <c r="B38">
        <v>189826</v>
      </c>
      <c r="C38">
        <v>160152</v>
      </c>
      <c r="D38">
        <v>133948</v>
      </c>
      <c r="E38">
        <v>111549</v>
      </c>
      <c r="F38">
        <v>98413</v>
      </c>
      <c r="G38">
        <f t="shared" si="3"/>
        <v>693888</v>
      </c>
    </row>
    <row r="39" spans="1:7" x14ac:dyDescent="0.2">
      <c r="A39" s="9" t="s">
        <v>41</v>
      </c>
      <c r="B39">
        <v>185446</v>
      </c>
      <c r="C39">
        <v>156389</v>
      </c>
      <c r="D39">
        <v>131228</v>
      </c>
      <c r="E39">
        <v>108636</v>
      </c>
      <c r="F39">
        <v>94649</v>
      </c>
      <c r="G39">
        <f t="shared" si="3"/>
        <v>676348</v>
      </c>
    </row>
    <row r="40" spans="1:7" x14ac:dyDescent="0.2">
      <c r="A40" s="9" t="s">
        <v>42</v>
      </c>
      <c r="B40">
        <v>181538</v>
      </c>
      <c r="C40">
        <v>152432</v>
      </c>
      <c r="D40">
        <v>128937</v>
      </c>
      <c r="E40">
        <v>107010</v>
      </c>
      <c r="F40">
        <v>93445</v>
      </c>
      <c r="G40">
        <f t="shared" si="3"/>
        <v>663362</v>
      </c>
    </row>
    <row r="41" spans="1:7" x14ac:dyDescent="0.2">
      <c r="A41" s="9" t="s">
        <v>43</v>
      </c>
      <c r="B41">
        <v>179453</v>
      </c>
      <c r="C41">
        <v>152619</v>
      </c>
      <c r="D41">
        <v>129425</v>
      </c>
      <c r="E41">
        <v>107363</v>
      </c>
      <c r="F41">
        <v>93194</v>
      </c>
      <c r="G41">
        <f t="shared" si="3"/>
        <v>662054</v>
      </c>
    </row>
    <row r="42" spans="1:7" x14ac:dyDescent="0.2">
      <c r="A42" s="9" t="s">
        <v>44</v>
      </c>
      <c r="B42">
        <v>180414</v>
      </c>
      <c r="C42">
        <v>154014</v>
      </c>
      <c r="D42">
        <v>130790</v>
      </c>
      <c r="E42">
        <v>108724</v>
      </c>
      <c r="F42">
        <v>94119</v>
      </c>
      <c r="G42">
        <f t="shared" si="3"/>
        <v>668061</v>
      </c>
    </row>
    <row r="43" spans="1:7" x14ac:dyDescent="0.2">
      <c r="A43" s="9" t="s">
        <v>45</v>
      </c>
      <c r="B43">
        <v>176779</v>
      </c>
      <c r="C43">
        <v>150474</v>
      </c>
      <c r="D43">
        <v>127418</v>
      </c>
      <c r="E43">
        <v>106337</v>
      </c>
      <c r="F43">
        <v>91799</v>
      </c>
      <c r="G43">
        <f t="shared" si="3"/>
        <v>652807</v>
      </c>
    </row>
    <row r="44" spans="1:7" x14ac:dyDescent="0.2">
      <c r="A44" s="9" t="s">
        <v>46</v>
      </c>
      <c r="B44">
        <v>170332</v>
      </c>
      <c r="C44">
        <v>145621</v>
      </c>
      <c r="D44">
        <v>125150</v>
      </c>
      <c r="E44">
        <v>105046</v>
      </c>
      <c r="F44">
        <v>90582</v>
      </c>
      <c r="G44">
        <f t="shared" si="3"/>
        <v>636731</v>
      </c>
    </row>
    <row r="45" spans="1:7" x14ac:dyDescent="0.2">
      <c r="A45" s="9" t="s">
        <v>47</v>
      </c>
      <c r="B45">
        <v>164051</v>
      </c>
      <c r="C45">
        <v>141291</v>
      </c>
      <c r="D45">
        <v>121762</v>
      </c>
      <c r="E45">
        <v>101968</v>
      </c>
      <c r="F45">
        <v>88822</v>
      </c>
      <c r="G45">
        <f t="shared" si="3"/>
        <v>617894</v>
      </c>
    </row>
    <row r="46" spans="1:7" x14ac:dyDescent="0.2">
      <c r="A46" s="9" t="s">
        <v>48</v>
      </c>
      <c r="B46">
        <v>158159</v>
      </c>
      <c r="C46">
        <v>137248</v>
      </c>
      <c r="D46">
        <v>118448</v>
      </c>
      <c r="E46">
        <v>99918</v>
      </c>
      <c r="F46">
        <v>87478</v>
      </c>
      <c r="G46">
        <f t="shared" si="3"/>
        <v>601251</v>
      </c>
    </row>
    <row r="49" spans="1:7" x14ac:dyDescent="0.2">
      <c r="A49" s="5" t="s">
        <v>49</v>
      </c>
      <c r="B49" t="s">
        <v>6</v>
      </c>
      <c r="C49" t="s">
        <v>7</v>
      </c>
      <c r="D49" t="s">
        <v>8</v>
      </c>
      <c r="E49" t="s">
        <v>9</v>
      </c>
      <c r="F49" t="s">
        <v>10</v>
      </c>
      <c r="G49" t="s">
        <v>50</v>
      </c>
    </row>
    <row r="50" spans="1:7" x14ac:dyDescent="0.2">
      <c r="A50" s="9" t="s">
        <v>29</v>
      </c>
      <c r="B50">
        <v>1039</v>
      </c>
      <c r="C50">
        <v>628</v>
      </c>
      <c r="D50">
        <v>418</v>
      </c>
      <c r="E50">
        <v>364</v>
      </c>
      <c r="F50">
        <v>318</v>
      </c>
      <c r="G50">
        <f>SUM(B50:F50)</f>
        <v>2767</v>
      </c>
    </row>
    <row r="51" spans="1:7" x14ac:dyDescent="0.2">
      <c r="A51" s="9" t="s">
        <v>30</v>
      </c>
      <c r="B51" s="6">
        <v>1031</v>
      </c>
      <c r="C51" s="6">
        <v>588</v>
      </c>
      <c r="D51" s="6">
        <v>436</v>
      </c>
      <c r="E51" s="6">
        <v>357</v>
      </c>
      <c r="F51" s="6">
        <v>286</v>
      </c>
      <c r="G51">
        <f t="shared" ref="G51:G69" si="4">SUM(B51:F51)</f>
        <v>2698</v>
      </c>
    </row>
    <row r="52" spans="1:7" x14ac:dyDescent="0.2">
      <c r="A52" s="9" t="s">
        <v>31</v>
      </c>
      <c r="B52" s="6">
        <v>1076</v>
      </c>
      <c r="C52" s="6">
        <v>619</v>
      </c>
      <c r="D52" s="6">
        <v>437</v>
      </c>
      <c r="E52" s="6">
        <v>354</v>
      </c>
      <c r="F52" s="6">
        <v>290</v>
      </c>
      <c r="G52">
        <f t="shared" si="4"/>
        <v>2776</v>
      </c>
    </row>
    <row r="53" spans="1:7" x14ac:dyDescent="0.2">
      <c r="A53" s="9" t="s">
        <v>32</v>
      </c>
      <c r="B53" s="6">
        <v>1075</v>
      </c>
      <c r="C53" s="6">
        <v>620</v>
      </c>
      <c r="D53" s="6">
        <v>442</v>
      </c>
      <c r="E53" s="6">
        <v>332</v>
      </c>
      <c r="F53" s="6">
        <v>284</v>
      </c>
      <c r="G53">
        <f t="shared" si="4"/>
        <v>2753</v>
      </c>
    </row>
    <row r="54" spans="1:7" x14ac:dyDescent="0.2">
      <c r="A54" s="9" t="s">
        <v>33</v>
      </c>
      <c r="B54" s="6">
        <v>1016</v>
      </c>
      <c r="C54" s="6">
        <v>673</v>
      </c>
      <c r="D54" s="6">
        <v>462</v>
      </c>
      <c r="E54" s="6">
        <v>366</v>
      </c>
      <c r="F54" s="6">
        <v>282</v>
      </c>
      <c r="G54">
        <f t="shared" si="4"/>
        <v>2799</v>
      </c>
    </row>
    <row r="55" spans="1:7" x14ac:dyDescent="0.2">
      <c r="A55" s="9" t="s">
        <v>34</v>
      </c>
      <c r="B55" s="6">
        <v>1105</v>
      </c>
      <c r="C55" s="6">
        <v>631</v>
      </c>
      <c r="D55" s="6">
        <v>420</v>
      </c>
      <c r="E55" s="6">
        <v>342</v>
      </c>
      <c r="F55" s="6">
        <v>295</v>
      </c>
      <c r="G55">
        <f t="shared" si="4"/>
        <v>2793</v>
      </c>
    </row>
    <row r="56" spans="1:7" x14ac:dyDescent="0.2">
      <c r="A56" s="9" t="s">
        <v>35</v>
      </c>
      <c r="B56" s="6">
        <v>1013</v>
      </c>
      <c r="C56" s="6">
        <v>680</v>
      </c>
      <c r="D56" s="6">
        <v>481</v>
      </c>
      <c r="E56" s="6">
        <v>383</v>
      </c>
      <c r="F56" s="6">
        <v>307</v>
      </c>
      <c r="G56">
        <f t="shared" si="4"/>
        <v>2864</v>
      </c>
    </row>
    <row r="57" spans="1:7" x14ac:dyDescent="0.2">
      <c r="A57" s="9" t="s">
        <v>36</v>
      </c>
      <c r="B57" s="6">
        <v>1060</v>
      </c>
      <c r="C57" s="6">
        <v>662</v>
      </c>
      <c r="D57" s="6">
        <v>438</v>
      </c>
      <c r="E57" s="6">
        <v>342</v>
      </c>
      <c r="F57" s="6">
        <v>297</v>
      </c>
      <c r="G57">
        <f t="shared" si="4"/>
        <v>2799</v>
      </c>
    </row>
    <row r="58" spans="1:7" x14ac:dyDescent="0.2">
      <c r="A58" s="9" t="s">
        <v>37</v>
      </c>
      <c r="B58" s="6">
        <v>1012</v>
      </c>
      <c r="C58" s="6">
        <v>721</v>
      </c>
      <c r="D58" s="6">
        <v>492</v>
      </c>
      <c r="E58" s="6">
        <v>363</v>
      </c>
      <c r="F58" s="6">
        <v>295</v>
      </c>
      <c r="G58">
        <f t="shared" si="4"/>
        <v>2883</v>
      </c>
    </row>
    <row r="59" spans="1:7" x14ac:dyDescent="0.2">
      <c r="A59" s="9" t="s">
        <v>38</v>
      </c>
      <c r="B59" s="6">
        <v>974</v>
      </c>
      <c r="C59" s="6">
        <v>655</v>
      </c>
      <c r="D59" s="6">
        <v>452</v>
      </c>
      <c r="E59" s="6">
        <v>353</v>
      </c>
      <c r="F59" s="6">
        <v>285</v>
      </c>
      <c r="G59">
        <f t="shared" si="4"/>
        <v>2719</v>
      </c>
    </row>
    <row r="60" spans="1:7" x14ac:dyDescent="0.2">
      <c r="A60" s="9" t="s">
        <v>39</v>
      </c>
      <c r="B60" s="6">
        <v>933</v>
      </c>
      <c r="C60" s="6">
        <v>640</v>
      </c>
      <c r="D60" s="6">
        <v>466</v>
      </c>
      <c r="E60" s="6">
        <v>343</v>
      </c>
      <c r="F60" s="6">
        <v>278</v>
      </c>
      <c r="G60">
        <f t="shared" si="4"/>
        <v>2660</v>
      </c>
    </row>
    <row r="61" spans="1:7" x14ac:dyDescent="0.2">
      <c r="A61" s="9" t="s">
        <v>40</v>
      </c>
      <c r="B61" s="6">
        <v>902</v>
      </c>
      <c r="C61" s="6">
        <v>640</v>
      </c>
      <c r="D61" s="6">
        <v>438</v>
      </c>
      <c r="E61" s="6">
        <v>333</v>
      </c>
      <c r="F61" s="6">
        <v>253</v>
      </c>
      <c r="G61">
        <f t="shared" si="4"/>
        <v>2566</v>
      </c>
    </row>
    <row r="62" spans="1:7" x14ac:dyDescent="0.2">
      <c r="A62" s="9" t="s">
        <v>41</v>
      </c>
      <c r="B62" s="6">
        <v>894</v>
      </c>
      <c r="C62" s="6">
        <v>578</v>
      </c>
      <c r="D62" s="6">
        <v>422</v>
      </c>
      <c r="E62" s="6">
        <v>325</v>
      </c>
      <c r="F62" s="6">
        <v>273</v>
      </c>
      <c r="G62">
        <f t="shared" si="4"/>
        <v>2492</v>
      </c>
    </row>
    <row r="63" spans="1:7" x14ac:dyDescent="0.2">
      <c r="A63" s="9" t="s">
        <v>42</v>
      </c>
      <c r="B63" s="6">
        <v>832</v>
      </c>
      <c r="C63" s="6">
        <v>552</v>
      </c>
      <c r="D63" s="6">
        <v>419</v>
      </c>
      <c r="E63" s="6">
        <v>297</v>
      </c>
      <c r="F63" s="6">
        <v>223</v>
      </c>
      <c r="G63">
        <f t="shared" si="4"/>
        <v>2323</v>
      </c>
    </row>
    <row r="64" spans="1:7" x14ac:dyDescent="0.2">
      <c r="A64" s="9" t="s">
        <v>43</v>
      </c>
      <c r="B64" s="6">
        <v>778</v>
      </c>
      <c r="C64" s="6">
        <v>530</v>
      </c>
      <c r="D64" s="6">
        <v>388</v>
      </c>
      <c r="E64" s="6">
        <v>297</v>
      </c>
      <c r="F64" s="6">
        <v>222</v>
      </c>
      <c r="G64">
        <f t="shared" si="4"/>
        <v>2215</v>
      </c>
    </row>
    <row r="65" spans="1:7" x14ac:dyDescent="0.2">
      <c r="A65" s="9" t="s">
        <v>44</v>
      </c>
      <c r="B65" s="6">
        <v>840</v>
      </c>
      <c r="C65" s="6">
        <v>574</v>
      </c>
      <c r="D65" s="6">
        <v>384</v>
      </c>
      <c r="E65" s="6">
        <v>324</v>
      </c>
      <c r="F65" s="6">
        <v>214</v>
      </c>
      <c r="G65">
        <f t="shared" si="4"/>
        <v>2336</v>
      </c>
    </row>
    <row r="66" spans="1:7" x14ac:dyDescent="0.2">
      <c r="A66" s="9" t="s">
        <v>45</v>
      </c>
      <c r="B66" s="6">
        <v>850</v>
      </c>
      <c r="C66" s="6">
        <v>536</v>
      </c>
      <c r="D66" s="6">
        <v>429</v>
      </c>
      <c r="E66" s="6">
        <v>310</v>
      </c>
      <c r="F66" s="6">
        <v>266</v>
      </c>
      <c r="G66">
        <f t="shared" si="4"/>
        <v>2391</v>
      </c>
    </row>
    <row r="67" spans="1:7" x14ac:dyDescent="0.2">
      <c r="A67" s="9" t="s">
        <v>46</v>
      </c>
      <c r="B67" s="6">
        <v>776</v>
      </c>
      <c r="C67" s="6">
        <v>516</v>
      </c>
      <c r="D67" s="6">
        <v>388</v>
      </c>
      <c r="E67" s="6">
        <v>282</v>
      </c>
      <c r="F67" s="6">
        <v>246</v>
      </c>
      <c r="G67">
        <f t="shared" si="4"/>
        <v>2208</v>
      </c>
    </row>
    <row r="68" spans="1:7" x14ac:dyDescent="0.2">
      <c r="A68" s="9" t="s">
        <v>47</v>
      </c>
      <c r="B68" s="6">
        <v>722</v>
      </c>
      <c r="C68" s="6">
        <v>516</v>
      </c>
      <c r="D68" s="6">
        <v>369</v>
      </c>
      <c r="E68" s="6">
        <v>272</v>
      </c>
      <c r="F68" s="6">
        <v>251</v>
      </c>
      <c r="G68">
        <f t="shared" si="4"/>
        <v>2130</v>
      </c>
    </row>
    <row r="69" spans="1:7" x14ac:dyDescent="0.2">
      <c r="A69" s="9" t="s">
        <v>48</v>
      </c>
      <c r="B69" s="6">
        <v>740</v>
      </c>
      <c r="C69" s="6">
        <v>503</v>
      </c>
      <c r="D69" s="6">
        <v>369</v>
      </c>
      <c r="E69" s="6">
        <v>268</v>
      </c>
      <c r="F69" s="6">
        <v>237</v>
      </c>
      <c r="G69">
        <f t="shared" si="4"/>
        <v>2117</v>
      </c>
    </row>
    <row r="77" spans="1:7" x14ac:dyDescent="0.2">
      <c r="A77" s="9"/>
    </row>
    <row r="78" spans="1:7" x14ac:dyDescent="0.2">
      <c r="A78" s="9"/>
      <c r="B78" s="6"/>
      <c r="C78" s="6"/>
      <c r="D78" s="6"/>
      <c r="E78" s="6"/>
      <c r="F78" s="6"/>
    </row>
    <row r="79" spans="1:7" x14ac:dyDescent="0.2">
      <c r="A79" s="9"/>
      <c r="B79" s="6"/>
      <c r="C79" s="6"/>
      <c r="D79" s="6"/>
      <c r="E79" s="6"/>
      <c r="F79" s="6"/>
    </row>
    <row r="80" spans="1:7" x14ac:dyDescent="0.2">
      <c r="A80" s="9"/>
      <c r="B80" s="6"/>
      <c r="C80" s="6"/>
      <c r="D80" s="6"/>
      <c r="E80" s="6"/>
      <c r="F80" s="6"/>
    </row>
    <row r="81" spans="1:6" x14ac:dyDescent="0.2">
      <c r="A81" s="9"/>
      <c r="B81" s="6"/>
      <c r="C81" s="6"/>
      <c r="D81" s="6"/>
      <c r="E81" s="6"/>
      <c r="F81" s="6"/>
    </row>
    <row r="82" spans="1:6" x14ac:dyDescent="0.2">
      <c r="A82" s="9"/>
      <c r="B82" s="6"/>
      <c r="C82" s="6"/>
      <c r="D82" s="6"/>
      <c r="E82" s="6"/>
      <c r="F82" s="6"/>
    </row>
    <row r="83" spans="1:6" x14ac:dyDescent="0.2">
      <c r="A83" s="9"/>
      <c r="B83" s="6"/>
      <c r="C83" s="6"/>
      <c r="D83" s="6"/>
      <c r="E83" s="6"/>
      <c r="F83" s="6"/>
    </row>
    <row r="84" spans="1:6" x14ac:dyDescent="0.2">
      <c r="A84" s="9"/>
      <c r="B84" s="6"/>
      <c r="C84" s="6"/>
      <c r="D84" s="6"/>
      <c r="E84" s="6"/>
      <c r="F84" s="6"/>
    </row>
    <row r="85" spans="1:6" x14ac:dyDescent="0.2">
      <c r="A85" s="9"/>
      <c r="B85" s="6"/>
      <c r="C85" s="6"/>
      <c r="D85" s="6"/>
      <c r="E85" s="6"/>
      <c r="F85" s="6"/>
    </row>
    <row r="86" spans="1:6" x14ac:dyDescent="0.2">
      <c r="A86" s="9"/>
      <c r="B86" s="6"/>
      <c r="C86" s="6"/>
      <c r="D86" s="6"/>
      <c r="E86" s="6"/>
      <c r="F86" s="6"/>
    </row>
    <row r="87" spans="1:6" x14ac:dyDescent="0.2">
      <c r="A87" s="9"/>
      <c r="B87" s="6"/>
      <c r="C87" s="6"/>
      <c r="D87" s="6"/>
      <c r="E87" s="6"/>
      <c r="F87" s="6"/>
    </row>
    <row r="88" spans="1:6" x14ac:dyDescent="0.2">
      <c r="A88" s="9"/>
      <c r="B88" s="6"/>
      <c r="C88" s="6"/>
      <c r="D88" s="6"/>
      <c r="E88" s="6"/>
      <c r="F88" s="6"/>
    </row>
    <row r="89" spans="1:6" x14ac:dyDescent="0.2">
      <c r="A89" s="9"/>
      <c r="B89" s="6"/>
      <c r="C89" s="6"/>
      <c r="D89" s="6"/>
      <c r="E89" s="6"/>
      <c r="F89" s="6"/>
    </row>
    <row r="90" spans="1:6" x14ac:dyDescent="0.2">
      <c r="A90" s="9"/>
      <c r="B90" s="6"/>
      <c r="C90" s="6"/>
      <c r="D90" s="6"/>
      <c r="E90" s="6"/>
      <c r="F90" s="6"/>
    </row>
    <row r="91" spans="1:6" x14ac:dyDescent="0.2">
      <c r="A91" s="9"/>
      <c r="B91" s="6"/>
      <c r="C91" s="6"/>
      <c r="D91" s="6"/>
      <c r="E91" s="6"/>
      <c r="F91" s="6"/>
    </row>
    <row r="92" spans="1:6" x14ac:dyDescent="0.2">
      <c r="A92" s="9"/>
      <c r="B92" s="6"/>
      <c r="C92" s="6"/>
      <c r="D92" s="6"/>
      <c r="E92" s="6"/>
      <c r="F92" s="6"/>
    </row>
    <row r="93" spans="1:6" x14ac:dyDescent="0.2">
      <c r="A93" s="9"/>
      <c r="B93" s="6"/>
      <c r="C93" s="6"/>
      <c r="D93" s="6"/>
      <c r="E93" s="6"/>
      <c r="F93" s="6"/>
    </row>
    <row r="94" spans="1:6" x14ac:dyDescent="0.2">
      <c r="A94" s="9"/>
      <c r="B94" s="6"/>
      <c r="C94" s="6"/>
      <c r="D94" s="6"/>
      <c r="E94" s="6"/>
      <c r="F94" s="6"/>
    </row>
    <row r="95" spans="1:6" x14ac:dyDescent="0.2">
      <c r="A95" s="9"/>
      <c r="B95" s="6"/>
      <c r="C95" s="6"/>
      <c r="D95" s="6"/>
      <c r="E95" s="6"/>
      <c r="F95" s="6"/>
    </row>
    <row r="96" spans="1:6" x14ac:dyDescent="0.2">
      <c r="A96" s="9"/>
      <c r="B96" s="6"/>
      <c r="C96" s="6"/>
      <c r="D96" s="6"/>
      <c r="E96" s="6"/>
      <c r="F96" s="6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E1D1-1FD0-4CB4-AE86-862BD6B5A47C}">
  <sheetPr codeName="Sheet2"/>
  <dimension ref="A1:W24"/>
  <sheetViews>
    <sheetView workbookViewId="0">
      <selection activeCell="A2" sqref="A2"/>
    </sheetView>
  </sheetViews>
  <sheetFormatPr defaultRowHeight="12" x14ac:dyDescent="0.2"/>
  <sheetData>
    <row r="1" spans="1:23" x14ac:dyDescent="0.25">
      <c r="A1" s="5" t="s">
        <v>2</v>
      </c>
    </row>
    <row r="2" spans="1:23" x14ac:dyDescent="0.2">
      <c r="B2" t="s">
        <v>11</v>
      </c>
      <c r="N2" t="s">
        <v>12</v>
      </c>
    </row>
    <row r="3" spans="1:23" ht="11.45" x14ac:dyDescent="0.2">
      <c r="A3" t="s">
        <v>0</v>
      </c>
      <c r="B3" t="s">
        <v>6</v>
      </c>
      <c r="E3" t="s">
        <v>7</v>
      </c>
      <c r="H3" t="s">
        <v>8</v>
      </c>
      <c r="K3" t="s">
        <v>9</v>
      </c>
      <c r="N3" t="s">
        <v>10</v>
      </c>
    </row>
    <row r="4" spans="1:23" ht="11.45" x14ac:dyDescent="0.2">
      <c r="A4">
        <v>2000</v>
      </c>
      <c r="B4" s="1">
        <f>Original!B4</f>
        <v>6.8503988923320369</v>
      </c>
      <c r="E4" s="1">
        <f>Original!C4</f>
        <v>5.2595874406412007</v>
      </c>
      <c r="H4" s="1">
        <f>Original!D4</f>
        <v>4.0021063717746177</v>
      </c>
      <c r="K4" s="1">
        <f>Original!E4</f>
        <v>3.7667901566736344</v>
      </c>
      <c r="N4" s="1">
        <f>Original!F4</f>
        <v>3.3281701343827184</v>
      </c>
      <c r="Q4" s="1"/>
      <c r="T4" s="1"/>
      <c r="W4" s="1"/>
    </row>
    <row r="5" spans="1:23" ht="11.45" x14ac:dyDescent="0.2">
      <c r="A5">
        <v>2001</v>
      </c>
      <c r="B5" s="1">
        <f>Original!B5</f>
        <v>6.787583528095066</v>
      </c>
      <c r="E5" s="1">
        <f>Original!C5</f>
        <v>4.9783256570035226</v>
      </c>
      <c r="H5" s="1">
        <f>Original!D5</f>
        <v>4.2527042712366985</v>
      </c>
      <c r="K5" s="1">
        <f>Original!E5</f>
        <v>3.7746621835944936</v>
      </c>
      <c r="N5" s="1">
        <f>Original!F5</f>
        <v>3.0628855380397533</v>
      </c>
      <c r="Q5" s="1"/>
      <c r="T5" s="1"/>
      <c r="W5" s="1"/>
    </row>
    <row r="6" spans="1:23" ht="11.45" x14ac:dyDescent="0.2">
      <c r="A6">
        <v>2002</v>
      </c>
      <c r="B6" s="1">
        <f>Original!B6</f>
        <v>6.8646089852372629</v>
      </c>
      <c r="E6" s="1">
        <f>Original!C6</f>
        <v>5.0679133133018395</v>
      </c>
      <c r="H6" s="1">
        <f>Original!D6</f>
        <v>4.1360250622296677</v>
      </c>
      <c r="K6" s="1">
        <f>Original!E6</f>
        <v>3.6384566365860178</v>
      </c>
      <c r="N6" s="1">
        <f>Original!F6</f>
        <v>3.0400553499732683</v>
      </c>
      <c r="Q6" s="1"/>
      <c r="T6" s="1"/>
      <c r="W6" s="1"/>
    </row>
    <row r="7" spans="1:23" ht="11.45" x14ac:dyDescent="0.2">
      <c r="A7">
        <v>2003</v>
      </c>
      <c r="B7" s="1">
        <f>Original!B7</f>
        <v>6.6334684709700911</v>
      </c>
      <c r="E7" s="1">
        <f>Original!C7</f>
        <v>4.8428797950368292</v>
      </c>
      <c r="H7" s="1">
        <f>Original!D7</f>
        <v>4.007725298539266</v>
      </c>
      <c r="K7" s="1">
        <f>Original!E7</f>
        <v>3.282254078101829</v>
      </c>
      <c r="N7" s="1">
        <f>Original!F7</f>
        <v>2.8929702859354789</v>
      </c>
      <c r="Q7" s="1"/>
      <c r="T7" s="1"/>
      <c r="W7" s="1"/>
    </row>
    <row r="8" spans="1:23" ht="11.45" x14ac:dyDescent="0.2">
      <c r="A8">
        <v>2004</v>
      </c>
      <c r="B8" s="1">
        <f>Original!B8</f>
        <v>6.0613653583424316</v>
      </c>
      <c r="E8" s="1">
        <f>Original!C8</f>
        <v>5.1397586680922567</v>
      </c>
      <c r="H8" s="1">
        <f>Original!D8</f>
        <v>4.1357085310178139</v>
      </c>
      <c r="K8" s="1">
        <f>Original!E8</f>
        <v>3.6317450237154936</v>
      </c>
      <c r="N8" s="1">
        <f>Original!F8</f>
        <v>2.8964072225303505</v>
      </c>
      <c r="Q8" s="1"/>
      <c r="T8" s="1"/>
      <c r="W8" s="1"/>
    </row>
    <row r="9" spans="1:23" ht="11.45" x14ac:dyDescent="0.2">
      <c r="A9">
        <v>2005</v>
      </c>
      <c r="B9" s="1">
        <f>Original!B9</f>
        <v>6.390533913204405</v>
      </c>
      <c r="E9" s="1">
        <f>Original!C9</f>
        <v>4.6425733541304917</v>
      </c>
      <c r="H9" s="1">
        <f>Original!D9</f>
        <v>3.6583453826455061</v>
      </c>
      <c r="K9" s="1">
        <f>Original!E9</f>
        <v>3.3421937299663829</v>
      </c>
      <c r="N9" s="1">
        <f>Original!F9</f>
        <v>3.0044098626119018</v>
      </c>
      <c r="Q9" s="1"/>
      <c r="T9" s="1"/>
      <c r="W9" s="1"/>
    </row>
    <row r="10" spans="1:23" ht="11.45" x14ac:dyDescent="0.2">
      <c r="A10">
        <v>2006</v>
      </c>
      <c r="B10" s="1">
        <f>Original!B10</f>
        <v>5.6993681746831024</v>
      </c>
      <c r="E10" s="1">
        <f>Original!C10</f>
        <v>4.8296483589849215</v>
      </c>
      <c r="H10" s="1">
        <f>Original!D10</f>
        <v>4.0574624410571332</v>
      </c>
      <c r="K10" s="1">
        <f>Original!E10</f>
        <v>3.6276153401718148</v>
      </c>
      <c r="N10" s="1">
        <f>Original!F10</f>
        <v>3.0497799588726742</v>
      </c>
      <c r="Q10" s="1"/>
      <c r="T10" s="1"/>
      <c r="W10" s="1"/>
    </row>
    <row r="11" spans="1:23" ht="11.45" x14ac:dyDescent="0.2">
      <c r="A11">
        <v>2007</v>
      </c>
      <c r="B11" s="1">
        <f>Original!B11</f>
        <v>5.7171519953399814</v>
      </c>
      <c r="E11" s="1">
        <f>Original!C11</f>
        <v>4.4468626779248863</v>
      </c>
      <c r="H11" s="1">
        <f>Original!D11</f>
        <v>3.48917797197505</v>
      </c>
      <c r="K11" s="1">
        <f>Original!E11</f>
        <v>3.1353135313531353</v>
      </c>
      <c r="N11" s="1">
        <f>Original!F11</f>
        <v>2.8993996192707572</v>
      </c>
      <c r="Q11" s="1"/>
      <c r="T11" s="1"/>
      <c r="W11" s="1"/>
    </row>
    <row r="12" spans="1:23" ht="11.45" x14ac:dyDescent="0.2">
      <c r="A12">
        <v>2008</v>
      </c>
      <c r="B12" s="1">
        <f>Original!B12</f>
        <v>5.4832522404395272</v>
      </c>
      <c r="E12" s="1">
        <f>Original!C12</f>
        <v>4.8156880556242028</v>
      </c>
      <c r="H12" s="1">
        <f>Original!D12</f>
        <v>3.9223189514971781</v>
      </c>
      <c r="K12" s="1">
        <f>Original!E12</f>
        <v>3.3475658677388713</v>
      </c>
      <c r="N12" s="1">
        <f>Original!F12</f>
        <v>2.9907944361085201</v>
      </c>
      <c r="Q12" s="1"/>
      <c r="T12" s="1"/>
      <c r="W12" s="1"/>
    </row>
    <row r="13" spans="1:23" ht="11.45" x14ac:dyDescent="0.2">
      <c r="A13">
        <v>2009</v>
      </c>
      <c r="B13" s="1">
        <f>Original!B13</f>
        <v>5.2396014890366454</v>
      </c>
      <c r="E13" s="1">
        <f>Original!C13</f>
        <v>4.2545728538765326</v>
      </c>
      <c r="H13" s="1">
        <f>Original!D13</f>
        <v>3.4885156828846631</v>
      </c>
      <c r="K13" s="1">
        <f>Original!E13</f>
        <v>3.2430247406958266</v>
      </c>
      <c r="N13" s="1">
        <f>Original!F13</f>
        <v>2.8726653294493554</v>
      </c>
      <c r="Q13" s="1"/>
      <c r="T13" s="1"/>
      <c r="W13" s="1"/>
    </row>
    <row r="14" spans="1:23" ht="11.45" x14ac:dyDescent="0.2">
      <c r="A14">
        <v>2010</v>
      </c>
      <c r="B14" s="1">
        <f>Original!B14</f>
        <v>4.9217167454422688</v>
      </c>
      <c r="E14" s="1">
        <f>Original!C14</f>
        <v>4.0508380171147911</v>
      </c>
      <c r="H14" s="1">
        <f>Original!D14</f>
        <v>3.5068443668490326</v>
      </c>
      <c r="K14" s="1">
        <f>Original!E14</f>
        <v>3.0896169055189744</v>
      </c>
      <c r="N14" s="1">
        <f>Original!F14</f>
        <v>2.7993152754002617</v>
      </c>
      <c r="Q14" s="1"/>
      <c r="T14" s="1"/>
      <c r="W14" s="1"/>
    </row>
    <row r="15" spans="1:23" ht="11.45" x14ac:dyDescent="0.2">
      <c r="A15">
        <v>2011</v>
      </c>
      <c r="B15" s="1">
        <f>Original!B15</f>
        <v>4.7517199962070524</v>
      </c>
      <c r="E15" s="1">
        <f>Original!C15</f>
        <v>3.9962036065737552</v>
      </c>
      <c r="H15" s="1">
        <f>Original!D15</f>
        <v>3.2699256427867529</v>
      </c>
      <c r="K15" s="1">
        <f>Original!E15</f>
        <v>2.985235188123605</v>
      </c>
      <c r="N15" s="1">
        <f>Original!F15</f>
        <v>2.5707985733592107</v>
      </c>
      <c r="Q15" s="1"/>
      <c r="T15" s="1"/>
      <c r="W15" s="1"/>
    </row>
    <row r="16" spans="1:23" ht="11.45" x14ac:dyDescent="0.2">
      <c r="A16">
        <v>2012</v>
      </c>
      <c r="B16" s="1">
        <f>Original!B16</f>
        <v>4.8208103706739429</v>
      </c>
      <c r="E16" s="1">
        <f>Original!C16</f>
        <v>3.6959121165810895</v>
      </c>
      <c r="H16" s="1">
        <f>Original!D16</f>
        <v>3.2157771207364281</v>
      </c>
      <c r="K16" s="1">
        <f>Original!E16</f>
        <v>2.9916418130269893</v>
      </c>
      <c r="N16" s="1">
        <f>Original!F16</f>
        <v>2.8843410918234742</v>
      </c>
      <c r="Q16" s="1"/>
      <c r="T16" s="1"/>
      <c r="W16" s="1"/>
    </row>
    <row r="17" spans="1:23" ht="11.45" x14ac:dyDescent="0.2">
      <c r="A17">
        <v>2013</v>
      </c>
      <c r="B17" s="1">
        <f>Original!B17</f>
        <v>4.5830624993114393</v>
      </c>
      <c r="E17" s="1">
        <f>Original!C17</f>
        <v>3.621286868898919</v>
      </c>
      <c r="H17" s="1">
        <f>Original!D17</f>
        <v>3.2496490534136826</v>
      </c>
      <c r="K17" s="1">
        <f>Original!E17</f>
        <v>2.7754415475189234</v>
      </c>
      <c r="N17" s="1">
        <f>Original!F17</f>
        <v>2.3864305206271066</v>
      </c>
      <c r="Q17" s="1"/>
      <c r="T17" s="1"/>
      <c r="W17" s="1"/>
    </row>
    <row r="18" spans="1:23" ht="11.45" x14ac:dyDescent="0.2">
      <c r="A18">
        <v>2014</v>
      </c>
      <c r="B18" s="1">
        <f>Original!B18</f>
        <v>4.335397012031005</v>
      </c>
      <c r="E18" s="1">
        <f>Original!C18</f>
        <v>3.4726999914820569</v>
      </c>
      <c r="H18" s="1">
        <f>Original!D18</f>
        <v>2.9978752173073206</v>
      </c>
      <c r="K18" s="1">
        <f>Original!E18</f>
        <v>2.7663161424326814</v>
      </c>
      <c r="N18" s="1">
        <f>Original!F18</f>
        <v>2.3821276047814237</v>
      </c>
      <c r="Q18" s="1"/>
      <c r="T18" s="1"/>
      <c r="W18" s="1"/>
    </row>
    <row r="19" spans="1:23" ht="11.45" x14ac:dyDescent="0.2">
      <c r="A19">
        <v>2015</v>
      </c>
      <c r="B19" s="1">
        <f>Original!B19</f>
        <v>4.6559579633509598</v>
      </c>
      <c r="E19" s="1">
        <f>Original!C19</f>
        <v>3.7269339150986274</v>
      </c>
      <c r="H19" s="1">
        <f>Original!D19</f>
        <v>2.9360042816729104</v>
      </c>
      <c r="K19" s="1">
        <f>Original!E19</f>
        <v>2.9800228100511386</v>
      </c>
      <c r="N19" s="1">
        <f>Original!F19</f>
        <v>2.2737173153135921</v>
      </c>
      <c r="Q19" s="1"/>
      <c r="T19" s="1"/>
      <c r="W19" s="1"/>
    </row>
    <row r="20" spans="1:23" ht="11.45" x14ac:dyDescent="0.2">
      <c r="A20">
        <v>2016</v>
      </c>
      <c r="B20" s="1">
        <f>Original!B20</f>
        <v>4.8082634249543217</v>
      </c>
      <c r="E20" s="1">
        <f>Original!C20</f>
        <v>3.5620771694777837</v>
      </c>
      <c r="H20" s="1">
        <f>Original!D20</f>
        <v>3.3668712426815675</v>
      </c>
      <c r="K20" s="1">
        <f>Original!E20</f>
        <v>2.9152599753613511</v>
      </c>
      <c r="N20" s="1">
        <f>Original!F20</f>
        <v>2.897635050490746</v>
      </c>
      <c r="Q20" s="1"/>
      <c r="T20" s="1"/>
      <c r="W20" s="1"/>
    </row>
    <row r="21" spans="1:23" ht="11.45" x14ac:dyDescent="0.2">
      <c r="A21">
        <v>2017</v>
      </c>
      <c r="B21" s="1">
        <f>Original!B21</f>
        <v>4.5558086560364464</v>
      </c>
      <c r="E21" s="1">
        <f>Original!C21</f>
        <v>3.5434449701622706</v>
      </c>
      <c r="H21" s="1">
        <f>Original!D21</f>
        <v>3.1002796644027169</v>
      </c>
      <c r="K21" s="1">
        <f>Original!E21</f>
        <v>2.6845382023113684</v>
      </c>
      <c r="N21" s="1">
        <f>Original!F21</f>
        <v>2.7157713453003907</v>
      </c>
      <c r="Q21" s="1"/>
      <c r="T21" s="1"/>
      <c r="W21" s="1"/>
    </row>
    <row r="22" spans="1:23" x14ac:dyDescent="0.2">
      <c r="A22">
        <v>2018</v>
      </c>
      <c r="B22" s="1">
        <f>Original!B22</f>
        <v>4.4010703988393853</v>
      </c>
      <c r="E22" s="1">
        <f>Original!C22</f>
        <v>3.6520372847527445</v>
      </c>
      <c r="H22" s="1">
        <f>Original!D22</f>
        <v>3.0305021271004087</v>
      </c>
      <c r="K22" s="1">
        <f>Original!E22</f>
        <v>2.6675035305193786</v>
      </c>
      <c r="N22" s="1">
        <f>Original!F22</f>
        <v>2.8258764720452136</v>
      </c>
    </row>
    <row r="23" spans="1:23" x14ac:dyDescent="0.2">
      <c r="A23">
        <v>2019</v>
      </c>
      <c r="B23" s="1">
        <f>Original!B23</f>
        <v>4.6788358550572529</v>
      </c>
      <c r="E23" s="1">
        <f>Original!C23</f>
        <v>3.6648985777570529</v>
      </c>
      <c r="H23" s="1">
        <f>Original!D23</f>
        <v>3.1152910982034312</v>
      </c>
      <c r="K23" s="1">
        <f>Original!E23</f>
        <v>2.6821994035108787</v>
      </c>
      <c r="N23" s="1">
        <f>Original!F23</f>
        <v>2.7092526120853244</v>
      </c>
    </row>
    <row r="24" spans="1:23" x14ac:dyDescent="0.2">
      <c r="E2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CD017-EBE4-434D-8D64-E5A290507871}">
  <sheetPr codeName="Sheet4"/>
  <dimension ref="A1:Y27"/>
  <sheetViews>
    <sheetView workbookViewId="0">
      <selection activeCell="A2" sqref="A2"/>
    </sheetView>
  </sheetViews>
  <sheetFormatPr defaultRowHeight="12" x14ac:dyDescent="0.2"/>
  <cols>
    <col min="1" max="1" width="11.140625" customWidth="1"/>
    <col min="2" max="2" width="11.140625" bestFit="1" customWidth="1"/>
    <col min="3" max="3" width="10.7109375" bestFit="1" customWidth="1"/>
    <col min="4" max="4" width="11" bestFit="1" customWidth="1"/>
    <col min="5" max="5" width="10.42578125" bestFit="1" customWidth="1"/>
    <col min="6" max="6" width="10.28515625" bestFit="1" customWidth="1"/>
    <col min="7" max="7" width="10.42578125" bestFit="1" customWidth="1"/>
    <col min="8" max="8" width="10.85546875" bestFit="1" customWidth="1"/>
    <col min="9" max="9" width="10.28515625" bestFit="1" customWidth="1"/>
    <col min="10" max="10" width="10.42578125" bestFit="1" customWidth="1"/>
    <col min="11" max="11" width="10.5703125" bestFit="1" customWidth="1"/>
    <col min="12" max="12" width="10.140625" bestFit="1" customWidth="1"/>
    <col min="13" max="13" width="10.42578125" bestFit="1" customWidth="1"/>
    <col min="14" max="14" width="12.28515625" bestFit="1" customWidth="1"/>
    <col min="15" max="15" width="11.7109375" bestFit="1" customWidth="1"/>
    <col min="16" max="16" width="12" bestFit="1" customWidth="1"/>
    <col min="17" max="17" width="11.42578125" bestFit="1" customWidth="1"/>
    <col min="18" max="18" width="10.85546875" bestFit="1" customWidth="1"/>
    <col min="19" max="19" width="11.140625" bestFit="1" customWidth="1"/>
    <col min="20" max="20" width="11.85546875" bestFit="1" customWidth="1"/>
    <col min="21" max="21" width="11.140625" bestFit="1" customWidth="1"/>
    <col min="22" max="22" width="11.42578125" bestFit="1" customWidth="1"/>
    <col min="23" max="23" width="12.7109375" bestFit="1" customWidth="1"/>
    <col min="24" max="24" width="12" bestFit="1" customWidth="1"/>
    <col min="25" max="25" width="12.28515625" bestFit="1" customWidth="1"/>
  </cols>
  <sheetData>
    <row r="1" spans="1:25" x14ac:dyDescent="0.25">
      <c r="A1" s="5" t="s">
        <v>71</v>
      </c>
    </row>
    <row r="2" spans="1:25" x14ac:dyDescent="0.2">
      <c r="B2" t="s">
        <v>11</v>
      </c>
      <c r="N2" t="s">
        <v>12</v>
      </c>
    </row>
    <row r="3" spans="1:25" x14ac:dyDescent="0.25">
      <c r="A3" s="2" t="s">
        <v>0</v>
      </c>
      <c r="B3" s="5" t="s">
        <v>13</v>
      </c>
      <c r="C3" s="2" t="s">
        <v>14</v>
      </c>
      <c r="D3" s="2" t="s">
        <v>15</v>
      </c>
      <c r="E3" s="5" t="s">
        <v>16</v>
      </c>
      <c r="F3" s="2" t="s">
        <v>17</v>
      </c>
      <c r="G3" s="2" t="s">
        <v>18</v>
      </c>
      <c r="H3" s="5" t="s">
        <v>19</v>
      </c>
      <c r="I3" s="2" t="s">
        <v>20</v>
      </c>
      <c r="J3" s="2" t="s">
        <v>21</v>
      </c>
      <c r="K3" s="5" t="s">
        <v>22</v>
      </c>
      <c r="L3" s="2" t="s">
        <v>23</v>
      </c>
      <c r="M3" s="2" t="s">
        <v>24</v>
      </c>
      <c r="N3" s="5" t="s">
        <v>25</v>
      </c>
      <c r="O3" s="2" t="s">
        <v>26</v>
      </c>
      <c r="P3" s="2" t="s">
        <v>27</v>
      </c>
      <c r="Q3" s="5"/>
      <c r="R3" s="2"/>
      <c r="S3" s="2"/>
      <c r="T3" s="5"/>
      <c r="U3" s="2"/>
      <c r="V3" s="2"/>
      <c r="W3" s="5"/>
      <c r="X3" s="2"/>
      <c r="Y3" s="2"/>
    </row>
    <row r="4" spans="1:25" ht="11.45" x14ac:dyDescent="0.2">
      <c r="A4" s="3">
        <v>2000</v>
      </c>
      <c r="B4" s="4">
        <v>7.0488851788443192</v>
      </c>
      <c r="C4" s="4">
        <v>6.5664757179578821</v>
      </c>
      <c r="D4" s="4">
        <v>7.5667350948458356</v>
      </c>
      <c r="E4" s="4">
        <v>5.1947403051901819</v>
      </c>
      <c r="F4" s="4">
        <v>4.6353692184743656</v>
      </c>
      <c r="G4" s="4">
        <v>5.8216132451387272</v>
      </c>
      <c r="H4" s="4">
        <v>4.1145255275631891</v>
      </c>
      <c r="I4" s="4">
        <v>3.6615821270907296</v>
      </c>
      <c r="J4" s="4">
        <v>4.6234987307014412</v>
      </c>
      <c r="K4" s="4">
        <v>3.7322004204884491</v>
      </c>
      <c r="L4" s="4">
        <v>3.3744729253197221</v>
      </c>
      <c r="M4" s="4">
        <v>4.1278505671754369</v>
      </c>
      <c r="N4" s="4">
        <v>3.0260101018439673</v>
      </c>
      <c r="O4" s="4">
        <v>2.6623320518808846</v>
      </c>
      <c r="P4" s="4">
        <v>3.4393670504002256</v>
      </c>
      <c r="Q4" s="4"/>
      <c r="R4" s="4"/>
      <c r="S4" s="4"/>
      <c r="T4" s="4"/>
      <c r="U4" s="4"/>
      <c r="V4" s="4"/>
      <c r="W4" s="4"/>
      <c r="X4" s="4"/>
      <c r="Y4" s="4"/>
    </row>
    <row r="5" spans="1:25" ht="11.45" x14ac:dyDescent="0.2">
      <c r="A5" s="3">
        <v>2001</v>
      </c>
      <c r="B5" s="4">
        <v>6.8083593108034881</v>
      </c>
      <c r="C5" s="4">
        <v>6.3509029193994975</v>
      </c>
      <c r="D5" s="4">
        <v>7.2987663476017124</v>
      </c>
      <c r="E5" s="4">
        <v>5.0474407394853138</v>
      </c>
      <c r="F5" s="4">
        <v>4.513626363040478</v>
      </c>
      <c r="G5" s="4">
        <v>5.644387897775613</v>
      </c>
      <c r="H5" s="4">
        <v>4.0225170079815316</v>
      </c>
      <c r="I5" s="4">
        <v>3.5875908156277956</v>
      </c>
      <c r="J5" s="4">
        <v>4.5101696127136046</v>
      </c>
      <c r="K5" s="4">
        <v>3.6532107986339573</v>
      </c>
      <c r="L5" s="4">
        <v>3.3093419071580294</v>
      </c>
      <c r="M5" s="4">
        <v>4.032810605151913</v>
      </c>
      <c r="N5" s="4">
        <v>2.9747369137244548</v>
      </c>
      <c r="O5" s="4">
        <v>2.6235537636908988</v>
      </c>
      <c r="P5" s="4">
        <v>3.3729286696329939</v>
      </c>
      <c r="Q5" s="4"/>
      <c r="R5" s="4"/>
      <c r="S5" s="4"/>
      <c r="T5" s="4"/>
      <c r="U5" s="4"/>
      <c r="V5" s="4"/>
      <c r="W5" s="4"/>
      <c r="X5" s="4"/>
      <c r="Y5" s="4"/>
    </row>
    <row r="6" spans="1:25" ht="11.45" x14ac:dyDescent="0.2">
      <c r="A6" s="3">
        <v>2002</v>
      </c>
      <c r="B6" s="4">
        <v>6.5760407963694973</v>
      </c>
      <c r="C6" s="4">
        <v>6.1412684619837474</v>
      </c>
      <c r="D6" s="4">
        <v>7.0415929255014786</v>
      </c>
      <c r="E6" s="4">
        <v>4.9043179296492934</v>
      </c>
      <c r="F6" s="4">
        <v>4.393771527110137</v>
      </c>
      <c r="G6" s="4">
        <v>5.4741886797443611</v>
      </c>
      <c r="H6" s="4">
        <v>3.9325659717278789</v>
      </c>
      <c r="I6" s="4">
        <v>3.5140226418409237</v>
      </c>
      <c r="J6" s="4">
        <v>4.4009605794357283</v>
      </c>
      <c r="K6" s="4">
        <v>3.5758929413306038</v>
      </c>
      <c r="L6" s="4">
        <v>3.2446128439321278</v>
      </c>
      <c r="M6" s="4">
        <v>3.9409972600510064</v>
      </c>
      <c r="N6" s="4">
        <v>2.9243325065182431</v>
      </c>
      <c r="O6" s="4">
        <v>2.584474665372853</v>
      </c>
      <c r="P6" s="4">
        <v>3.308881577853362</v>
      </c>
      <c r="Q6" s="4"/>
      <c r="R6" s="4"/>
      <c r="S6" s="4"/>
      <c r="T6" s="4"/>
      <c r="U6" s="4"/>
      <c r="V6" s="4"/>
      <c r="W6" s="4"/>
      <c r="X6" s="4"/>
      <c r="Y6" s="4"/>
    </row>
    <row r="7" spans="1:25" ht="11.45" x14ac:dyDescent="0.2">
      <c r="A7" s="3">
        <v>2003</v>
      </c>
      <c r="B7" s="4">
        <v>6.3516495797887762</v>
      </c>
      <c r="C7" s="4">
        <v>5.9373963307125051</v>
      </c>
      <c r="D7" s="4">
        <v>6.7948053552934899</v>
      </c>
      <c r="E7" s="4">
        <v>4.7652534415950631</v>
      </c>
      <c r="F7" s="4">
        <v>4.2757597178117877</v>
      </c>
      <c r="G7" s="4">
        <v>5.3107849508120344</v>
      </c>
      <c r="H7" s="4">
        <v>3.8446264096102092</v>
      </c>
      <c r="I7" s="4">
        <v>3.4408595271170519</v>
      </c>
      <c r="J7" s="4">
        <v>4.2957732255496888</v>
      </c>
      <c r="K7" s="4">
        <v>3.5002114667567157</v>
      </c>
      <c r="L7" s="4">
        <v>3.1802686790710939</v>
      </c>
      <c r="M7" s="4">
        <v>3.8523412794161285</v>
      </c>
      <c r="N7" s="4">
        <v>2.8747821594657506</v>
      </c>
      <c r="O7" s="4">
        <v>2.5450815109469702</v>
      </c>
      <c r="P7" s="4">
        <v>3.2471936277236</v>
      </c>
      <c r="Q7" s="4"/>
      <c r="R7" s="4"/>
      <c r="S7" s="4"/>
      <c r="T7" s="4"/>
      <c r="U7" s="4"/>
      <c r="V7" s="4"/>
      <c r="W7" s="4"/>
      <c r="X7" s="4"/>
      <c r="Y7" s="4"/>
    </row>
    <row r="8" spans="1:25" ht="11.45" x14ac:dyDescent="0.2">
      <c r="A8" s="3">
        <v>2004</v>
      </c>
      <c r="B8" s="4">
        <v>6.1349151615214677</v>
      </c>
      <c r="C8" s="4">
        <v>5.7391251857714121</v>
      </c>
      <c r="D8" s="4">
        <v>6.5580001865741862</v>
      </c>
      <c r="E8" s="4">
        <v>4.6301321994957645</v>
      </c>
      <c r="F8" s="4">
        <v>4.1595582247394685</v>
      </c>
      <c r="G8" s="4">
        <v>5.1539425646960826</v>
      </c>
      <c r="H8" s="4">
        <v>3.7586533412884591</v>
      </c>
      <c r="I8" s="4">
        <v>3.3680929307322072</v>
      </c>
      <c r="J8" s="4">
        <v>4.1945027143008744</v>
      </c>
      <c r="K8" s="4">
        <v>3.4261317419241242</v>
      </c>
      <c r="L8" s="4">
        <v>3.1162998761340619</v>
      </c>
      <c r="M8" s="4">
        <v>3.7667680196382474</v>
      </c>
      <c r="N8" s="4">
        <v>2.826071401238246</v>
      </c>
      <c r="O8" s="4">
        <v>2.5053686061400269</v>
      </c>
      <c r="P8" s="4">
        <v>3.1878261527365552</v>
      </c>
      <c r="Q8" s="4"/>
      <c r="R8" s="4"/>
      <c r="S8" s="4"/>
      <c r="T8" s="4"/>
      <c r="U8" s="4"/>
      <c r="V8" s="4"/>
      <c r="W8" s="4"/>
      <c r="X8" s="4"/>
      <c r="Y8" s="4"/>
    </row>
    <row r="9" spans="1:25" ht="11.45" x14ac:dyDescent="0.2">
      <c r="A9" s="3">
        <v>2005</v>
      </c>
      <c r="B9" s="4">
        <v>5.9255762721591463</v>
      </c>
      <c r="C9" s="4">
        <v>5.5463086741428889</v>
      </c>
      <c r="D9" s="4">
        <v>6.330778941472694</v>
      </c>
      <c r="E9" s="4">
        <v>4.4988423905595152</v>
      </c>
      <c r="F9" s="4">
        <v>4.0451475162121415</v>
      </c>
      <c r="G9" s="4">
        <v>5.0034226870558856</v>
      </c>
      <c r="H9" s="4">
        <v>3.6746027922674602</v>
      </c>
      <c r="I9" s="4">
        <v>3.2957249031850444</v>
      </c>
      <c r="J9" s="4">
        <v>4.0970366391581212</v>
      </c>
      <c r="K9" s="4">
        <v>3.3536198668295816</v>
      </c>
      <c r="L9" s="4">
        <v>3.0527052938304857</v>
      </c>
      <c r="M9" s="4">
        <v>3.6841965170787896</v>
      </c>
      <c r="N9" s="4">
        <v>2.7781860057114547</v>
      </c>
      <c r="O9" s="4">
        <v>2.4653388966827103</v>
      </c>
      <c r="P9" s="4">
        <v>3.1307328549101388</v>
      </c>
      <c r="Q9" s="4"/>
      <c r="R9" s="4"/>
      <c r="S9" s="4"/>
      <c r="T9" s="4"/>
      <c r="U9" s="4"/>
      <c r="V9" s="4"/>
      <c r="W9" s="4"/>
      <c r="X9" s="4"/>
      <c r="Y9" s="4"/>
    </row>
    <row r="10" spans="1:25" ht="11.45" x14ac:dyDescent="0.2">
      <c r="A10" s="3">
        <v>2006</v>
      </c>
      <c r="B10" s="4">
        <v>5.7233805574692793</v>
      </c>
      <c r="C10" s="4">
        <v>5.3588153070338098</v>
      </c>
      <c r="D10" s="4">
        <v>6.112747525113849</v>
      </c>
      <c r="E10" s="4">
        <v>4.3712753725043534</v>
      </c>
      <c r="F10" s="4">
        <v>3.9325216243783343</v>
      </c>
      <c r="G10" s="4">
        <v>4.858981134094031</v>
      </c>
      <c r="H10" s="4">
        <v>3.5924317714043608</v>
      </c>
      <c r="I10" s="4">
        <v>3.2237687429557673</v>
      </c>
      <c r="J10" s="4">
        <v>4.0032542844119012</v>
      </c>
      <c r="K10" s="4">
        <v>3.2826426589416111</v>
      </c>
      <c r="L10" s="4">
        <v>2.9894927540822374</v>
      </c>
      <c r="M10" s="4">
        <v>3.6045388675362018</v>
      </c>
      <c r="N10" s="4">
        <v>2.7311119878107744</v>
      </c>
      <c r="O10" s="4">
        <v>2.4250047584134706</v>
      </c>
      <c r="P10" s="4">
        <v>3.0758589912396999</v>
      </c>
      <c r="Q10" s="4"/>
      <c r="R10" s="4"/>
      <c r="S10" s="4"/>
      <c r="T10" s="4"/>
      <c r="U10" s="4"/>
      <c r="V10" s="4"/>
      <c r="W10" s="4"/>
      <c r="X10" s="4"/>
      <c r="Y10" s="4"/>
    </row>
    <row r="11" spans="1:25" ht="11.45" x14ac:dyDescent="0.2">
      <c r="A11" s="3">
        <v>2007</v>
      </c>
      <c r="B11" s="4">
        <v>5.5280842741867913</v>
      </c>
      <c r="C11" s="4">
        <v>5.1765278283147644</v>
      </c>
      <c r="D11" s="4">
        <v>5.9035161706946733</v>
      </c>
      <c r="E11" s="4">
        <v>4.2473255836567843</v>
      </c>
      <c r="F11" s="4">
        <v>3.8216879050014385</v>
      </c>
      <c r="G11" s="4">
        <v>4.7203683456161727</v>
      </c>
      <c r="H11" s="4">
        <v>3.5120982489190151</v>
      </c>
      <c r="I11" s="4">
        <v>3.1522491421693357</v>
      </c>
      <c r="J11" s="4">
        <v>3.9130263991655578</v>
      </c>
      <c r="K11" s="4">
        <v>3.2131676380156757</v>
      </c>
      <c r="L11" s="4">
        <v>2.926679209933392</v>
      </c>
      <c r="M11" s="4">
        <v>3.5277000072139968</v>
      </c>
      <c r="N11" s="4">
        <v>2.6848355994268926</v>
      </c>
      <c r="O11" s="4">
        <v>2.3843883808653379</v>
      </c>
      <c r="P11" s="4">
        <v>3.0231409672174925</v>
      </c>
      <c r="Q11" s="4"/>
      <c r="R11" s="4"/>
      <c r="S11" s="4"/>
      <c r="T11" s="4"/>
      <c r="U11" s="4"/>
      <c r="V11" s="4"/>
      <c r="W11" s="4"/>
      <c r="X11" s="4"/>
      <c r="Y11" s="4"/>
    </row>
    <row r="12" spans="1:25" ht="11.45" x14ac:dyDescent="0.2">
      <c r="A12" s="3">
        <v>2008</v>
      </c>
      <c r="B12" s="4">
        <v>5.339451996185967</v>
      </c>
      <c r="C12" s="4">
        <v>4.99934204986456</v>
      </c>
      <c r="D12" s="4">
        <v>5.7026999423539531</v>
      </c>
      <c r="E12" s="4">
        <v>4.1268904555995185</v>
      </c>
      <c r="F12" s="4">
        <v>3.7126661157445593</v>
      </c>
      <c r="G12" s="4">
        <v>4.5873300484252937</v>
      </c>
      <c r="H12" s="4">
        <v>3.4335611348961144</v>
      </c>
      <c r="I12" s="4">
        <v>3.0812017508070046</v>
      </c>
      <c r="J12" s="4">
        <v>3.8262155550109935</v>
      </c>
      <c r="K12" s="4">
        <v>3.1451630112307263</v>
      </c>
      <c r="L12" s="4">
        <v>2.8642904541773233</v>
      </c>
      <c r="M12" s="4">
        <v>3.4535779542856417</v>
      </c>
      <c r="N12" s="4">
        <v>2.6393433254006116</v>
      </c>
      <c r="O12" s="4">
        <v>2.3435216687375107</v>
      </c>
      <c r="P12" s="4">
        <v>2.9725064130048571</v>
      </c>
      <c r="Q12" s="4"/>
      <c r="R12" s="4"/>
      <c r="S12" s="4"/>
      <c r="T12" s="4"/>
      <c r="U12" s="4"/>
      <c r="V12" s="4"/>
      <c r="W12" s="4"/>
      <c r="X12" s="4"/>
      <c r="Y12" s="4"/>
    </row>
    <row r="13" spans="1:25" ht="11.45" x14ac:dyDescent="0.2">
      <c r="A13" s="3">
        <v>2009</v>
      </c>
      <c r="B13" s="4">
        <v>5.1572563306785408</v>
      </c>
      <c r="C13" s="4">
        <v>4.8271651916815612</v>
      </c>
      <c r="D13" s="4">
        <v>5.5099197570770322</v>
      </c>
      <c r="E13" s="4">
        <v>4.0098703282961337</v>
      </c>
      <c r="F13" s="4">
        <v>3.6054868320964935</v>
      </c>
      <c r="G13" s="4">
        <v>4.4596085906120964</v>
      </c>
      <c r="H13" s="4">
        <v>3.3567802582680364</v>
      </c>
      <c r="I13" s="4">
        <v>3.0106721507353216</v>
      </c>
      <c r="J13" s="4">
        <v>3.7426770960570765</v>
      </c>
      <c r="K13" s="4">
        <v>3.078597658640327</v>
      </c>
      <c r="L13" s="4">
        <v>2.8023603578512057</v>
      </c>
      <c r="M13" s="4">
        <v>3.3820645218720524</v>
      </c>
      <c r="N13" s="4">
        <v>2.5946218795757017</v>
      </c>
      <c r="O13" s="4">
        <v>2.3024456349400948</v>
      </c>
      <c r="P13" s="4">
        <v>2.9238747685564563</v>
      </c>
      <c r="Q13" s="4"/>
      <c r="R13" s="4"/>
      <c r="S13" s="4"/>
      <c r="T13" s="4"/>
      <c r="U13" s="4"/>
      <c r="V13" s="4"/>
      <c r="W13" s="4"/>
      <c r="X13" s="4"/>
      <c r="Y13" s="4"/>
    </row>
    <row r="14" spans="1:25" ht="11.45" x14ac:dyDescent="0.2">
      <c r="A14" s="3">
        <v>2010</v>
      </c>
      <c r="B14" s="4">
        <v>4.9812776440958055</v>
      </c>
      <c r="C14" s="4">
        <v>4.6599138263324171</v>
      </c>
      <c r="D14" s="4">
        <v>5.3248038252018031</v>
      </c>
      <c r="E14" s="4">
        <v>3.8961683676224248</v>
      </c>
      <c r="F14" s="4">
        <v>3.5001892991907537</v>
      </c>
      <c r="G14" s="4">
        <v>4.3369448482050972</v>
      </c>
      <c r="H14" s="4">
        <v>3.2817163462676926</v>
      </c>
      <c r="I14" s="4">
        <v>2.9407142992185475</v>
      </c>
      <c r="J14" s="4">
        <v>3.6622606215838762</v>
      </c>
      <c r="K14" s="4">
        <v>3.0134411189316967</v>
      </c>
      <c r="L14" s="4">
        <v>2.7409296819363522</v>
      </c>
      <c r="M14" s="4">
        <v>3.3130464590600037</v>
      </c>
      <c r="N14" s="4">
        <v>2.5506582009186403</v>
      </c>
      <c r="O14" s="4">
        <v>2.2612093165003571</v>
      </c>
      <c r="P14" s="4">
        <v>2.8771583463948414</v>
      </c>
      <c r="Q14" s="4"/>
      <c r="R14" s="4"/>
      <c r="S14" s="4"/>
      <c r="T14" s="4"/>
      <c r="U14" s="4"/>
      <c r="V14" s="4"/>
      <c r="W14" s="4"/>
      <c r="X14" s="4"/>
      <c r="Y14" s="4"/>
    </row>
    <row r="15" spans="1:25" ht="11.45" x14ac:dyDescent="0.2">
      <c r="A15" s="3">
        <v>2011</v>
      </c>
      <c r="B15" s="4">
        <v>4.8113037973243413</v>
      </c>
      <c r="C15" s="4">
        <v>4.4975115760600355</v>
      </c>
      <c r="D15" s="4">
        <v>5.1469893603750601</v>
      </c>
      <c r="E15" s="4">
        <v>3.7856904852361914</v>
      </c>
      <c r="F15" s="4">
        <v>3.3968188847177192</v>
      </c>
      <c r="G15" s="4">
        <v>4.2190805387037091</v>
      </c>
      <c r="H15" s="4">
        <v>3.2083310043408337</v>
      </c>
      <c r="I15" s="4">
        <v>2.8713885632259428</v>
      </c>
      <c r="J15" s="4">
        <v>3.584811879952106</v>
      </c>
      <c r="K15" s="4">
        <v>2.94966357548615</v>
      </c>
      <c r="L15" s="4">
        <v>2.6800445550244403</v>
      </c>
      <c r="M15" s="4">
        <v>3.246406927169025</v>
      </c>
      <c r="N15" s="4">
        <v>2.5074394497040995</v>
      </c>
      <c r="O15" s="4">
        <v>2.219868299324252</v>
      </c>
      <c r="P15" s="4">
        <v>2.832263786030675</v>
      </c>
      <c r="Q15" s="4"/>
      <c r="R15" s="4"/>
      <c r="S15" s="4"/>
      <c r="T15" s="4"/>
      <c r="U15" s="4"/>
      <c r="V15" s="4"/>
      <c r="W15" s="4"/>
      <c r="X15" s="4"/>
      <c r="Y15" s="4"/>
    </row>
    <row r="16" spans="1:25" ht="11.45" x14ac:dyDescent="0.2">
      <c r="A16" s="3">
        <v>2012</v>
      </c>
      <c r="B16" s="4">
        <v>4.6471298899761564</v>
      </c>
      <c r="C16" s="4">
        <v>4.3398867366833516</v>
      </c>
      <c r="D16" s="4">
        <v>4.9761243840227456</v>
      </c>
      <c r="E16" s="4">
        <v>3.678345260719154</v>
      </c>
      <c r="F16" s="4">
        <v>3.2954243393808791</v>
      </c>
      <c r="G16" s="4">
        <v>4.1057607347776539</v>
      </c>
      <c r="H16" s="4">
        <v>3.1365866965075662</v>
      </c>
      <c r="I16" s="4">
        <v>2.8027595083883052</v>
      </c>
      <c r="J16" s="4">
        <v>3.5101749098559107</v>
      </c>
      <c r="K16" s="4">
        <v>2.8872358427345617</v>
      </c>
      <c r="L16" s="4">
        <v>2.619754744478421</v>
      </c>
      <c r="M16" s="4">
        <v>3.1820271837064378</v>
      </c>
      <c r="N16" s="4">
        <v>2.4649530037650651</v>
      </c>
      <c r="O16" s="4">
        <v>2.1784829787192934</v>
      </c>
      <c r="P16" s="4">
        <v>2.7890937731097725</v>
      </c>
      <c r="Q16" s="4"/>
      <c r="R16" s="4"/>
      <c r="S16" s="4"/>
      <c r="T16" s="4"/>
      <c r="U16" s="4"/>
      <c r="V16" s="4"/>
      <c r="W16" s="4"/>
      <c r="X16" s="4"/>
      <c r="Y16" s="4"/>
    </row>
    <row r="17" spans="1:25" ht="11.45" x14ac:dyDescent="0.2">
      <c r="A17" s="3">
        <v>2013</v>
      </c>
      <c r="B17" s="4">
        <v>4.4885580133849894</v>
      </c>
      <c r="C17" s="4">
        <v>4.1869700011083042</v>
      </c>
      <c r="D17" s="4">
        <v>4.8118694507452373</v>
      </c>
      <c r="E17" s="4">
        <v>3.5740438659265874</v>
      </c>
      <c r="F17" s="4">
        <v>3.1960550798966603</v>
      </c>
      <c r="G17" s="4">
        <v>3.9967363628745263</v>
      </c>
      <c r="H17" s="4">
        <v>3.0664467261630155</v>
      </c>
      <c r="I17" s="4">
        <v>2.7348936224671543</v>
      </c>
      <c r="J17" s="4">
        <v>3.43819424899969</v>
      </c>
      <c r="K17" s="4">
        <v>2.8261293528016092</v>
      </c>
      <c r="L17" s="4">
        <v>2.5601118626313708</v>
      </c>
      <c r="M17" s="4">
        <v>3.1197883324365705</v>
      </c>
      <c r="N17" s="4">
        <v>2.423186454806491</v>
      </c>
      <c r="O17" s="4">
        <v>2.1371167024221931</v>
      </c>
      <c r="P17" s="4">
        <v>2.7475488765324223</v>
      </c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2">
      <c r="A18" s="7">
        <v>2014</v>
      </c>
      <c r="B18" s="10">
        <v>4.335397012031005</v>
      </c>
      <c r="C18" s="10">
        <v>4.0386924293575062</v>
      </c>
      <c r="D18" s="10">
        <v>4.6538991469858715</v>
      </c>
      <c r="E18" s="10">
        <v>3.4726999914820569</v>
      </c>
      <c r="F18" s="10">
        <v>3.0987586866332779</v>
      </c>
      <c r="G18" s="10">
        <v>3.8917664943916574</v>
      </c>
      <c r="H18" s="10">
        <v>2.9978752173073206</v>
      </c>
      <c r="I18" s="10">
        <v>2.6678571420704698</v>
      </c>
      <c r="J18" s="10">
        <v>3.3687170414107577</v>
      </c>
      <c r="K18" s="10">
        <v>2.7663161424326814</v>
      </c>
      <c r="L18" s="10">
        <v>2.5011676420882929</v>
      </c>
      <c r="M18" s="10">
        <v>3.0595730054692312</v>
      </c>
      <c r="N18" s="10">
        <v>2.3821276047814237</v>
      </c>
      <c r="O18" s="10">
        <v>2.0958339398851256</v>
      </c>
      <c r="P18" s="10">
        <v>2.7075293597802115</v>
      </c>
      <c r="Q18" s="4"/>
      <c r="R18" s="4"/>
      <c r="S18" s="4"/>
      <c r="T18" s="4"/>
      <c r="U18" s="4"/>
      <c r="V18" s="4"/>
      <c r="W18" s="4"/>
      <c r="X18" s="4"/>
      <c r="Y18" s="4"/>
    </row>
    <row r="19" spans="1:25" ht="11.45" x14ac:dyDescent="0.2">
      <c r="A19" s="3">
        <v>2015</v>
      </c>
      <c r="B19" s="4">
        <v>4.1874622531062826</v>
      </c>
      <c r="C19" s="4">
        <v>3.894983769349349</v>
      </c>
      <c r="D19" s="4">
        <v>4.5019032580248703</v>
      </c>
      <c r="E19" s="4">
        <v>3.374229775356425</v>
      </c>
      <c r="F19" s="4">
        <v>3.0035787618713421</v>
      </c>
      <c r="G19" s="4">
        <v>3.7906202831894458</v>
      </c>
      <c r="H19" s="4">
        <v>2.9308370961953729</v>
      </c>
      <c r="I19" s="4">
        <v>2.6017141187162176</v>
      </c>
      <c r="J19" s="4">
        <v>3.3015949072338393</v>
      </c>
      <c r="K19" s="4">
        <v>2.7077688401974664</v>
      </c>
      <c r="L19" s="4">
        <v>2.4429723894591828</v>
      </c>
      <c r="M19" s="4">
        <v>3.0012668680099921</v>
      </c>
      <c r="N19" s="4">
        <v>2.3417644623285239</v>
      </c>
      <c r="O19" s="4">
        <v>2.0546985994109788</v>
      </c>
      <c r="P19" s="4">
        <v>2.6689368448481536</v>
      </c>
      <c r="Q19" s="4"/>
      <c r="R19" s="4"/>
      <c r="S19" s="4"/>
      <c r="T19" s="4"/>
      <c r="U19" s="4"/>
      <c r="V19" s="4"/>
      <c r="W19" s="4"/>
      <c r="X19" s="4"/>
      <c r="Y19" s="4"/>
    </row>
    <row r="20" spans="1:25" ht="11.45" x14ac:dyDescent="0.2">
      <c r="A20" s="3">
        <v>2016</v>
      </c>
      <c r="B20" s="4">
        <v>4.0445754039433153</v>
      </c>
      <c r="C20" s="4">
        <v>3.7557711833847809</v>
      </c>
      <c r="D20" s="4">
        <v>4.3555875476520525</v>
      </c>
      <c r="E20" s="4">
        <v>3.2785517334720495</v>
      </c>
      <c r="F20" s="4">
        <v>2.9105532372461504</v>
      </c>
      <c r="G20" s="4">
        <v>3.6930784606528242</v>
      </c>
      <c r="H20" s="4">
        <v>2.8652980733968811</v>
      </c>
      <c r="I20" s="4">
        <v>2.5365248155512239</v>
      </c>
      <c r="J20" s="4">
        <v>3.2366854836485386</v>
      </c>
      <c r="K20" s="4">
        <v>2.6504606539643754</v>
      </c>
      <c r="L20" s="4">
        <v>2.385573692113228</v>
      </c>
      <c r="M20" s="4">
        <v>2.9447598711540599</v>
      </c>
      <c r="N20" s="4">
        <v>2.3020852392699513</v>
      </c>
      <c r="O20" s="4">
        <v>2.0137725805762448</v>
      </c>
      <c r="P20" s="4">
        <v>2.6316757413337939</v>
      </c>
      <c r="Q20" s="4"/>
      <c r="R20" s="4"/>
      <c r="S20" s="4"/>
      <c r="T20" s="4"/>
      <c r="U20" s="4"/>
      <c r="V20" s="4"/>
      <c r="W20" s="4"/>
      <c r="X20" s="4"/>
      <c r="Y20" s="4"/>
    </row>
    <row r="21" spans="1:25" ht="11.45" x14ac:dyDescent="0.2">
      <c r="A21" s="3">
        <v>2017</v>
      </c>
      <c r="B21" s="4">
        <v>3.9065642170382171</v>
      </c>
      <c r="C21" s="4">
        <v>3.6209783888430809</v>
      </c>
      <c r="D21" s="4">
        <v>4.2146741413492501</v>
      </c>
      <c r="E21" s="4">
        <v>3.1855866922747307</v>
      </c>
      <c r="F21" s="4">
        <v>2.8197131619364288</v>
      </c>
      <c r="G21" s="4">
        <v>3.5989343565119962</v>
      </c>
      <c r="H21" s="4">
        <v>2.8012246262576301</v>
      </c>
      <c r="I21" s="4">
        <v>2.472344478952488</v>
      </c>
      <c r="J21" s="4">
        <v>3.1738535926328644</v>
      </c>
      <c r="K21" s="4">
        <v>2.5943653586400539</v>
      </c>
      <c r="L21" s="4">
        <v>2.3290154155852991</v>
      </c>
      <c r="M21" s="4">
        <v>2.8899472150649297</v>
      </c>
      <c r="N21" s="4">
        <v>2.2630783471685949</v>
      </c>
      <c r="O21" s="4">
        <v>1.9731146113627329</v>
      </c>
      <c r="P21" s="4">
        <v>2.5956543912505694</v>
      </c>
      <c r="Q21" s="4"/>
      <c r="R21" s="4"/>
      <c r="S21" s="4"/>
      <c r="T21" s="4"/>
      <c r="U21" s="4"/>
      <c r="V21" s="4"/>
      <c r="W21" s="4"/>
      <c r="X21" s="4"/>
      <c r="Y21" s="4"/>
    </row>
    <row r="22" spans="1:25" ht="11.45" x14ac:dyDescent="0.2">
      <c r="A22" s="3">
        <v>2018</v>
      </c>
      <c r="B22" s="4">
        <v>3.7732623224094808</v>
      </c>
      <c r="C22" s="4">
        <v>3.4905251845013763</v>
      </c>
      <c r="D22" s="4">
        <v>4.0789015409286797</v>
      </c>
      <c r="E22" s="4">
        <v>3.0952577232176144</v>
      </c>
      <c r="F22" s="4">
        <v>2.7310819553422356</v>
      </c>
      <c r="G22" s="4">
        <v>3.5079944614630505</v>
      </c>
      <c r="H22" s="4">
        <v>2.7385839817529192</v>
      </c>
      <c r="I22" s="4">
        <v>2.4092224877326269</v>
      </c>
      <c r="J22" s="4">
        <v>3.112972032802686</v>
      </c>
      <c r="K22" s="4">
        <v>2.5394572841683862</v>
      </c>
      <c r="L22" s="4">
        <v>2.2733369963619867</v>
      </c>
      <c r="M22" s="4">
        <v>2.8367300177836903</v>
      </c>
      <c r="N22" s="4">
        <v>2.2247323939436323</v>
      </c>
      <c r="O22" s="4">
        <v>1.932779384385483</v>
      </c>
      <c r="P22" s="4">
        <v>2.5607859151688697</v>
      </c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2">
      <c r="A23" s="3">
        <v>2019</v>
      </c>
      <c r="B23" s="4">
        <v>3.6445090270419858</v>
      </c>
      <c r="C23" s="4">
        <v>3.3643273091468804</v>
      </c>
      <c r="D23" s="4">
        <v>3.9480243233400309</v>
      </c>
      <c r="E23" s="4">
        <v>3.0074900791028427</v>
      </c>
      <c r="F23" s="4">
        <v>2.6446750739329756</v>
      </c>
      <c r="G23" s="4">
        <v>3.4200785816969006</v>
      </c>
      <c r="H23" s="4">
        <v>2.6773440997244426</v>
      </c>
      <c r="I23" s="4">
        <v>2.3472018513474859</v>
      </c>
      <c r="J23" s="4">
        <v>3.053922023882008</v>
      </c>
      <c r="K23" s="4">
        <v>2.4857113037834844</v>
      </c>
      <c r="L23" s="4">
        <v>2.2185730096737286</v>
      </c>
      <c r="M23" s="4">
        <v>2.7850157100162072</v>
      </c>
      <c r="N23" s="4">
        <v>2.1870361805434402</v>
      </c>
      <c r="O23" s="4">
        <v>1.8928169789004043</v>
      </c>
      <c r="P23" s="4">
        <v>2.5269887729904315</v>
      </c>
    </row>
    <row r="26" spans="1:25" x14ac:dyDescent="0.2">
      <c r="B26" s="1"/>
      <c r="E26" s="1"/>
      <c r="H26" s="1"/>
      <c r="K26" s="1"/>
      <c r="N26" s="1"/>
    </row>
    <row r="27" spans="1:25" x14ac:dyDescent="0.2">
      <c r="B27" s="1"/>
      <c r="E27" s="1"/>
      <c r="H27" s="1"/>
      <c r="K27" s="1"/>
      <c r="N2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D078A-46B8-484D-8799-2F46855BD4F6}">
  <sheetPr codeName="Sheet5"/>
  <dimension ref="A1:W23"/>
  <sheetViews>
    <sheetView workbookViewId="0">
      <selection activeCell="A25" sqref="A25"/>
    </sheetView>
  </sheetViews>
  <sheetFormatPr defaultRowHeight="12" x14ac:dyDescent="0.2"/>
  <cols>
    <col min="1" max="1" width="5.85546875" bestFit="1" customWidth="1"/>
    <col min="2" max="2" width="12.7109375" bestFit="1" customWidth="1"/>
    <col min="3" max="4" width="12.28515625" bestFit="1" customWidth="1"/>
    <col min="5" max="5" width="12.140625" bestFit="1" customWidth="1"/>
    <col min="6" max="6" width="10.42578125" bestFit="1" customWidth="1"/>
    <col min="7" max="7" width="9.42578125" bestFit="1" customWidth="1"/>
    <col min="8" max="8" width="9.7109375" bestFit="1" customWidth="1"/>
    <col min="9" max="9" width="10.5703125" bestFit="1" customWidth="1"/>
  </cols>
  <sheetData>
    <row r="1" spans="1:23" x14ac:dyDescent="0.2">
      <c r="A1" s="5" t="s">
        <v>3</v>
      </c>
    </row>
    <row r="3" spans="1:23" x14ac:dyDescent="0.2">
      <c r="A3" t="s">
        <v>28</v>
      </c>
      <c r="B3" t="s">
        <v>6</v>
      </c>
      <c r="E3" t="s">
        <v>7</v>
      </c>
      <c r="H3" t="s">
        <v>8</v>
      </c>
      <c r="K3" t="s">
        <v>9</v>
      </c>
      <c r="N3" t="s">
        <v>10</v>
      </c>
    </row>
    <row r="4" spans="1:23" x14ac:dyDescent="0.2">
      <c r="A4" s="9" t="s">
        <v>29</v>
      </c>
      <c r="B4">
        <v>151670</v>
      </c>
      <c r="E4">
        <v>119401</v>
      </c>
      <c r="H4">
        <v>104445</v>
      </c>
      <c r="K4">
        <v>96634</v>
      </c>
      <c r="N4">
        <v>95548</v>
      </c>
      <c r="Q4" s="6"/>
      <c r="T4" s="6"/>
      <c r="W4" s="6"/>
    </row>
    <row r="5" spans="1:23" x14ac:dyDescent="0.2">
      <c r="A5" s="9" t="s">
        <v>30</v>
      </c>
      <c r="B5">
        <v>151895</v>
      </c>
      <c r="E5">
        <v>118112</v>
      </c>
      <c r="H5">
        <v>102523</v>
      </c>
      <c r="K5">
        <v>94578</v>
      </c>
      <c r="N5">
        <v>93376</v>
      </c>
      <c r="Q5" s="6"/>
      <c r="T5" s="6"/>
      <c r="W5" s="6"/>
    </row>
    <row r="6" spans="1:23" x14ac:dyDescent="0.2">
      <c r="A6" s="9" t="s">
        <v>31</v>
      </c>
      <c r="B6">
        <v>156746</v>
      </c>
      <c r="E6">
        <v>122141</v>
      </c>
      <c r="H6">
        <v>105657</v>
      </c>
      <c r="K6">
        <v>97294</v>
      </c>
      <c r="N6">
        <v>95393</v>
      </c>
      <c r="Q6" s="6"/>
      <c r="T6" s="6"/>
      <c r="W6" s="6"/>
    </row>
    <row r="7" spans="1:23" x14ac:dyDescent="0.2">
      <c r="A7" s="9" t="s">
        <v>32</v>
      </c>
      <c r="B7">
        <v>162057</v>
      </c>
      <c r="E7">
        <v>128023</v>
      </c>
      <c r="H7">
        <v>110287</v>
      </c>
      <c r="K7">
        <v>101150</v>
      </c>
      <c r="N7">
        <v>98169</v>
      </c>
      <c r="Q7" s="6"/>
      <c r="T7" s="6"/>
      <c r="W7" s="6"/>
    </row>
    <row r="8" spans="1:23" x14ac:dyDescent="0.2">
      <c r="A8" s="9" t="s">
        <v>33</v>
      </c>
      <c r="B8">
        <v>167619</v>
      </c>
      <c r="E8">
        <v>130940</v>
      </c>
      <c r="H8">
        <v>111710</v>
      </c>
      <c r="K8">
        <v>100778</v>
      </c>
      <c r="N8">
        <v>97362</v>
      </c>
      <c r="Q8" s="6"/>
      <c r="T8" s="6"/>
      <c r="W8" s="6"/>
    </row>
    <row r="9" spans="1:23" x14ac:dyDescent="0.2">
      <c r="A9" s="9" t="s">
        <v>34</v>
      </c>
      <c r="B9">
        <v>172912</v>
      </c>
      <c r="E9">
        <v>135916</v>
      </c>
      <c r="H9">
        <v>114806</v>
      </c>
      <c r="K9">
        <v>102328</v>
      </c>
      <c r="N9">
        <v>98189</v>
      </c>
      <c r="Q9" s="6"/>
      <c r="T9" s="6"/>
      <c r="W9" s="6"/>
    </row>
    <row r="10" spans="1:23" x14ac:dyDescent="0.2">
      <c r="A10" s="9" t="s">
        <v>35</v>
      </c>
      <c r="B10">
        <v>177739</v>
      </c>
      <c r="E10">
        <v>140797</v>
      </c>
      <c r="H10">
        <v>118547</v>
      </c>
      <c r="K10">
        <v>105579</v>
      </c>
      <c r="N10">
        <v>100663</v>
      </c>
      <c r="Q10" s="6"/>
      <c r="T10" s="6"/>
      <c r="W10" s="6"/>
    </row>
    <row r="11" spans="1:23" x14ac:dyDescent="0.2">
      <c r="A11" s="9" t="s">
        <v>36</v>
      </c>
      <c r="B11">
        <v>185407</v>
      </c>
      <c r="E11">
        <v>148869</v>
      </c>
      <c r="H11">
        <v>125531</v>
      </c>
      <c r="K11">
        <v>109080</v>
      </c>
      <c r="N11">
        <v>102435</v>
      </c>
      <c r="Q11" s="6"/>
      <c r="T11" s="6"/>
      <c r="W11" s="6"/>
    </row>
    <row r="12" spans="1:23" x14ac:dyDescent="0.2">
      <c r="A12" s="9" t="s">
        <v>37</v>
      </c>
      <c r="B12">
        <v>184562</v>
      </c>
      <c r="E12">
        <v>149719</v>
      </c>
      <c r="H12">
        <v>125436</v>
      </c>
      <c r="K12">
        <v>108437</v>
      </c>
      <c r="N12">
        <v>98636</v>
      </c>
      <c r="Q12" s="6"/>
      <c r="T12" s="6"/>
      <c r="W12" s="6"/>
    </row>
    <row r="13" spans="1:23" x14ac:dyDescent="0.2">
      <c r="A13" s="9" t="s">
        <v>38</v>
      </c>
      <c r="B13">
        <v>185892</v>
      </c>
      <c r="E13">
        <v>153952</v>
      </c>
      <c r="H13">
        <v>129568</v>
      </c>
      <c r="K13">
        <v>108849</v>
      </c>
      <c r="N13">
        <v>99211</v>
      </c>
      <c r="Q13" s="6"/>
      <c r="T13" s="6"/>
      <c r="W13" s="6"/>
    </row>
    <row r="14" spans="1:23" x14ac:dyDescent="0.2">
      <c r="A14" s="9" t="s">
        <v>39</v>
      </c>
      <c r="B14">
        <v>189568</v>
      </c>
      <c r="E14">
        <v>157992</v>
      </c>
      <c r="H14">
        <v>132883</v>
      </c>
      <c r="K14">
        <v>111017</v>
      </c>
      <c r="N14">
        <v>99310</v>
      </c>
      <c r="Q14" s="6"/>
      <c r="T14" s="6"/>
      <c r="W14" s="6"/>
    </row>
    <row r="15" spans="1:23" x14ac:dyDescent="0.2">
      <c r="A15" s="9" t="s">
        <v>40</v>
      </c>
      <c r="B15">
        <v>189826</v>
      </c>
      <c r="E15">
        <v>160152</v>
      </c>
      <c r="H15">
        <v>133948</v>
      </c>
      <c r="K15">
        <v>111549</v>
      </c>
      <c r="N15">
        <v>98413</v>
      </c>
      <c r="Q15" s="6"/>
      <c r="T15" s="6"/>
      <c r="W15" s="6"/>
    </row>
    <row r="16" spans="1:23" x14ac:dyDescent="0.2">
      <c r="A16" s="9" t="s">
        <v>41</v>
      </c>
      <c r="B16">
        <v>185446</v>
      </c>
      <c r="E16">
        <v>156389</v>
      </c>
      <c r="H16">
        <v>131228</v>
      </c>
      <c r="K16">
        <v>108636</v>
      </c>
      <c r="N16">
        <v>94649</v>
      </c>
      <c r="Q16" s="6"/>
      <c r="T16" s="6"/>
      <c r="W16" s="6"/>
    </row>
    <row r="17" spans="1:23" x14ac:dyDescent="0.2">
      <c r="A17" s="9" t="s">
        <v>42</v>
      </c>
      <c r="B17">
        <v>181538</v>
      </c>
      <c r="E17">
        <v>152432</v>
      </c>
      <c r="H17">
        <v>128937</v>
      </c>
      <c r="K17">
        <v>107010</v>
      </c>
      <c r="N17">
        <v>93445</v>
      </c>
      <c r="Q17" s="6"/>
      <c r="T17" s="6"/>
      <c r="W17" s="6"/>
    </row>
    <row r="18" spans="1:23" x14ac:dyDescent="0.2">
      <c r="A18" s="9" t="s">
        <v>43</v>
      </c>
      <c r="B18">
        <v>179453</v>
      </c>
      <c r="E18">
        <v>152619</v>
      </c>
      <c r="H18">
        <v>129425</v>
      </c>
      <c r="K18">
        <v>107363</v>
      </c>
      <c r="N18">
        <v>93194</v>
      </c>
      <c r="Q18" s="6"/>
      <c r="T18" s="6"/>
      <c r="W18" s="6"/>
    </row>
    <row r="19" spans="1:23" x14ac:dyDescent="0.2">
      <c r="A19" s="9" t="s">
        <v>44</v>
      </c>
      <c r="B19">
        <v>180414</v>
      </c>
      <c r="E19">
        <v>154014</v>
      </c>
      <c r="H19">
        <v>130790</v>
      </c>
      <c r="K19">
        <v>108724</v>
      </c>
      <c r="N19">
        <v>94119</v>
      </c>
      <c r="Q19" s="6"/>
      <c r="T19" s="6"/>
      <c r="W19" s="6"/>
    </row>
    <row r="20" spans="1:23" x14ac:dyDescent="0.2">
      <c r="A20" s="9" t="s">
        <v>45</v>
      </c>
      <c r="B20">
        <v>176779</v>
      </c>
      <c r="E20">
        <v>150474</v>
      </c>
      <c r="H20">
        <v>127418</v>
      </c>
      <c r="K20">
        <v>106337</v>
      </c>
      <c r="N20">
        <v>91799</v>
      </c>
      <c r="Q20" s="6"/>
      <c r="T20" s="6"/>
      <c r="W20" s="6"/>
    </row>
    <row r="21" spans="1:23" x14ac:dyDescent="0.2">
      <c r="A21" s="9" t="s">
        <v>46</v>
      </c>
      <c r="B21">
        <v>170332</v>
      </c>
      <c r="E21">
        <v>145621</v>
      </c>
      <c r="H21">
        <v>125150</v>
      </c>
      <c r="K21">
        <v>105046</v>
      </c>
      <c r="N21">
        <v>90582</v>
      </c>
      <c r="Q21" s="6"/>
      <c r="T21" s="6"/>
      <c r="W21" s="6"/>
    </row>
    <row r="22" spans="1:23" x14ac:dyDescent="0.2">
      <c r="A22" s="9" t="s">
        <v>47</v>
      </c>
      <c r="B22">
        <v>164051</v>
      </c>
      <c r="E22">
        <v>141291</v>
      </c>
      <c r="H22">
        <v>121762</v>
      </c>
      <c r="K22">
        <v>101968</v>
      </c>
      <c r="N22">
        <v>88822</v>
      </c>
    </row>
    <row r="23" spans="1:23" x14ac:dyDescent="0.2">
      <c r="A23" s="9" t="s">
        <v>48</v>
      </c>
      <c r="B23">
        <v>158159</v>
      </c>
      <c r="E23">
        <v>137248</v>
      </c>
      <c r="H23">
        <v>118448</v>
      </c>
      <c r="K23">
        <v>99918</v>
      </c>
      <c r="N23">
        <v>87478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6C04D-8217-441D-8811-B521749BB60C}">
  <sheetPr codeName="Sheet6"/>
  <dimension ref="A1:AG138"/>
  <sheetViews>
    <sheetView topLeftCell="A55" workbookViewId="0">
      <selection activeCell="P32" sqref="P32"/>
    </sheetView>
  </sheetViews>
  <sheetFormatPr defaultRowHeight="12" x14ac:dyDescent="0.2"/>
  <cols>
    <col min="1" max="1" width="23.42578125" customWidth="1"/>
    <col min="2" max="2" width="12.7109375" bestFit="1" customWidth="1"/>
    <col min="3" max="3" width="10.7109375" bestFit="1" customWidth="1"/>
    <col min="4" max="4" width="11" bestFit="1" customWidth="1"/>
    <col min="5" max="5" width="12.28515625" bestFit="1" customWidth="1"/>
    <col min="6" max="6" width="10.28515625" bestFit="1" customWidth="1"/>
    <col min="7" max="7" width="10.42578125" bestFit="1" customWidth="1"/>
    <col min="8" max="8" width="12.28515625" bestFit="1" customWidth="1"/>
    <col min="9" max="9" width="10.28515625" bestFit="1" customWidth="1"/>
    <col min="10" max="10" width="10.42578125" bestFit="1" customWidth="1"/>
    <col min="11" max="11" width="12.140625" bestFit="1" customWidth="1"/>
    <col min="12" max="12" width="10.140625" bestFit="1" customWidth="1"/>
    <col min="13" max="13" width="10.42578125" bestFit="1" customWidth="1"/>
    <col min="14" max="14" width="11.42578125" bestFit="1" customWidth="1"/>
    <col min="15" max="15" width="11.7109375" bestFit="1" customWidth="1"/>
    <col min="16" max="16" width="12" bestFit="1" customWidth="1"/>
    <col min="17" max="17" width="10.42578125" bestFit="1" customWidth="1"/>
    <col min="18" max="18" width="10.85546875" style="6" bestFit="1" customWidth="1"/>
    <col min="19" max="19" width="11.140625" bestFit="1" customWidth="1"/>
    <col min="20" max="20" width="11.42578125" bestFit="1" customWidth="1"/>
    <col min="21" max="21" width="12.28515625" bestFit="1" customWidth="1"/>
  </cols>
  <sheetData>
    <row r="1" spans="1:23" x14ac:dyDescent="0.2">
      <c r="A1" s="5" t="s">
        <v>74</v>
      </c>
    </row>
    <row r="3" spans="1:23" x14ac:dyDescent="0.2">
      <c r="A3" t="s">
        <v>0</v>
      </c>
      <c r="B3" s="5" t="s">
        <v>13</v>
      </c>
      <c r="C3" s="2" t="s">
        <v>14</v>
      </c>
      <c r="D3" s="2" t="s">
        <v>15</v>
      </c>
      <c r="E3" s="5" t="s">
        <v>16</v>
      </c>
      <c r="F3" s="2" t="s">
        <v>17</v>
      </c>
      <c r="G3" s="2" t="s">
        <v>18</v>
      </c>
      <c r="H3" s="5" t="s">
        <v>19</v>
      </c>
      <c r="I3" s="2" t="s">
        <v>20</v>
      </c>
      <c r="J3" s="2" t="s">
        <v>21</v>
      </c>
      <c r="K3" s="5" t="s">
        <v>22</v>
      </c>
      <c r="L3" s="2" t="s">
        <v>23</v>
      </c>
      <c r="M3" s="2" t="s">
        <v>24</v>
      </c>
      <c r="N3" s="5" t="s">
        <v>25</v>
      </c>
      <c r="O3" s="2" t="s">
        <v>26</v>
      </c>
      <c r="P3" s="2" t="s">
        <v>27</v>
      </c>
      <c r="R3"/>
      <c r="T3" s="6"/>
    </row>
    <row r="4" spans="1:23" x14ac:dyDescent="0.2">
      <c r="A4">
        <v>2000</v>
      </c>
      <c r="B4" s="6"/>
      <c r="C4" s="1"/>
      <c r="D4" s="1"/>
      <c r="E4" s="6"/>
      <c r="F4" s="1"/>
      <c r="G4" s="1"/>
      <c r="H4" s="6"/>
      <c r="I4" s="1"/>
      <c r="J4" s="1"/>
      <c r="K4" s="6"/>
      <c r="L4" s="1"/>
      <c r="M4" s="1"/>
      <c r="N4" s="6"/>
      <c r="O4" s="1"/>
      <c r="P4" s="1"/>
      <c r="Q4" s="6"/>
      <c r="R4"/>
      <c r="T4" s="6"/>
      <c r="U4" s="6"/>
      <c r="V4" s="6"/>
      <c r="W4" s="6"/>
    </row>
    <row r="5" spans="1:23" x14ac:dyDescent="0.2">
      <c r="A5">
        <v>2001</v>
      </c>
      <c r="B5" s="6"/>
      <c r="C5" s="1"/>
      <c r="D5" s="1"/>
      <c r="E5" s="6"/>
      <c r="F5" s="1"/>
      <c r="G5" s="1"/>
      <c r="H5" s="6"/>
      <c r="I5" s="1"/>
      <c r="J5" s="1"/>
      <c r="K5" s="6"/>
      <c r="L5" s="1"/>
      <c r="M5" s="1"/>
      <c r="N5" s="6"/>
      <c r="O5" s="1"/>
      <c r="P5" s="1"/>
      <c r="Q5" s="6"/>
      <c r="R5"/>
      <c r="T5" s="6"/>
      <c r="U5" s="6"/>
      <c r="V5" s="6"/>
      <c r="W5" s="6"/>
    </row>
    <row r="6" spans="1:23" x14ac:dyDescent="0.2">
      <c r="A6">
        <v>2002</v>
      </c>
      <c r="B6" s="6"/>
      <c r="C6" s="1"/>
      <c r="D6" s="1"/>
      <c r="E6" s="6"/>
      <c r="F6" s="1"/>
      <c r="G6" s="1"/>
      <c r="H6" s="6"/>
      <c r="I6" s="1"/>
      <c r="J6" s="1"/>
      <c r="K6" s="6"/>
      <c r="L6" s="1"/>
      <c r="M6" s="1"/>
      <c r="N6" s="6"/>
      <c r="O6" s="1"/>
      <c r="P6" s="1"/>
      <c r="Q6" s="6"/>
      <c r="R6"/>
      <c r="T6" s="6"/>
      <c r="U6" s="6"/>
      <c r="V6" s="6"/>
      <c r="W6" s="6"/>
    </row>
    <row r="7" spans="1:23" x14ac:dyDescent="0.2">
      <c r="A7">
        <v>2003</v>
      </c>
      <c r="B7" s="6"/>
      <c r="C7" s="1"/>
      <c r="D7" s="1"/>
      <c r="E7" s="6"/>
      <c r="F7" s="1"/>
      <c r="G7" s="1"/>
      <c r="H7" s="6"/>
      <c r="I7" s="1"/>
      <c r="J7" s="1"/>
      <c r="K7" s="6"/>
      <c r="L7" s="1"/>
      <c r="M7" s="1"/>
      <c r="N7" s="6"/>
      <c r="O7" s="1"/>
      <c r="P7" s="1"/>
      <c r="Q7" s="6"/>
      <c r="R7"/>
      <c r="T7" s="6"/>
      <c r="U7" s="6"/>
      <c r="V7" s="6"/>
      <c r="W7" s="6"/>
    </row>
    <row r="8" spans="1:23" x14ac:dyDescent="0.2">
      <c r="A8">
        <v>2004</v>
      </c>
      <c r="B8" s="6"/>
      <c r="C8" s="1"/>
      <c r="D8" s="1"/>
      <c r="E8" s="6"/>
      <c r="F8" s="1"/>
      <c r="G8" s="1"/>
      <c r="H8" s="6"/>
      <c r="I8" s="1"/>
      <c r="J8" s="1"/>
      <c r="K8" s="6"/>
      <c r="L8" s="1"/>
      <c r="M8" s="1"/>
      <c r="N8" s="6"/>
      <c r="O8" s="1"/>
      <c r="P8" s="1"/>
      <c r="Q8" s="6"/>
      <c r="R8"/>
      <c r="T8" s="6"/>
      <c r="U8" s="6"/>
      <c r="V8" s="6"/>
      <c r="W8" s="6"/>
    </row>
    <row r="9" spans="1:23" x14ac:dyDescent="0.2">
      <c r="A9">
        <v>2005</v>
      </c>
      <c r="B9" s="6"/>
      <c r="C9" s="1"/>
      <c r="D9" s="1"/>
      <c r="E9" s="6"/>
      <c r="F9" s="1"/>
      <c r="G9" s="1"/>
      <c r="H9" s="6"/>
      <c r="I9" s="1"/>
      <c r="J9" s="1"/>
      <c r="K9" s="6"/>
      <c r="L9" s="1"/>
      <c r="M9" s="1"/>
      <c r="N9" s="6"/>
      <c r="O9" s="1"/>
      <c r="P9" s="1"/>
      <c r="Q9" s="6"/>
      <c r="R9"/>
      <c r="T9" s="6"/>
      <c r="U9" s="6"/>
      <c r="V9" s="6"/>
      <c r="W9" s="6"/>
    </row>
    <row r="10" spans="1:23" x14ac:dyDescent="0.2">
      <c r="A10">
        <v>2006</v>
      </c>
      <c r="B10" s="6"/>
      <c r="C10" s="1"/>
      <c r="D10" s="1"/>
      <c r="E10" s="6"/>
      <c r="F10" s="1"/>
      <c r="G10" s="1"/>
      <c r="H10" s="6"/>
      <c r="I10" s="1"/>
      <c r="J10" s="1"/>
      <c r="K10" s="6"/>
      <c r="L10" s="1"/>
      <c r="M10" s="1"/>
      <c r="N10" s="6"/>
      <c r="O10" s="1"/>
      <c r="P10" s="1"/>
      <c r="Q10" s="6"/>
      <c r="R10"/>
      <c r="T10" s="6"/>
      <c r="U10" s="6"/>
      <c r="V10" s="6"/>
      <c r="W10" s="6"/>
    </row>
    <row r="11" spans="1:23" x14ac:dyDescent="0.2">
      <c r="A11">
        <v>2007</v>
      </c>
      <c r="B11" s="6"/>
      <c r="C11" s="1"/>
      <c r="D11" s="1"/>
      <c r="E11" s="6"/>
      <c r="F11" s="1"/>
      <c r="G11" s="1"/>
      <c r="H11" s="6"/>
      <c r="I11" s="1"/>
      <c r="J11" s="1"/>
      <c r="K11" s="6"/>
      <c r="L11" s="1"/>
      <c r="M11" s="1"/>
      <c r="N11" s="6"/>
      <c r="O11" s="1"/>
      <c r="P11" s="1"/>
      <c r="Q11" s="6"/>
      <c r="T11" s="6"/>
      <c r="U11" s="6"/>
      <c r="V11" s="6"/>
      <c r="W11" s="6"/>
    </row>
    <row r="12" spans="1:23" x14ac:dyDescent="0.2">
      <c r="A12">
        <v>2008</v>
      </c>
      <c r="B12" s="6"/>
      <c r="C12" s="1"/>
      <c r="D12" s="1"/>
      <c r="E12" s="6"/>
      <c r="F12" s="1"/>
      <c r="G12" s="1"/>
      <c r="H12" s="6"/>
      <c r="I12" s="1"/>
      <c r="J12" s="1"/>
      <c r="K12" s="6"/>
      <c r="L12" s="1"/>
      <c r="M12" s="1"/>
      <c r="N12" s="6"/>
      <c r="O12" s="1"/>
      <c r="P12" s="1"/>
      <c r="Q12" s="6"/>
      <c r="T12" s="6"/>
      <c r="U12" s="6"/>
      <c r="V12" s="6"/>
      <c r="W12" s="6"/>
    </row>
    <row r="13" spans="1:23" x14ac:dyDescent="0.2">
      <c r="A13">
        <v>2009</v>
      </c>
      <c r="B13" s="6"/>
      <c r="C13" s="1"/>
      <c r="D13" s="1"/>
      <c r="E13" s="6"/>
      <c r="F13" s="1"/>
      <c r="G13" s="1"/>
      <c r="H13" s="6"/>
      <c r="I13" s="1"/>
      <c r="J13" s="1"/>
      <c r="K13" s="6"/>
      <c r="L13" s="1"/>
      <c r="M13" s="1"/>
      <c r="N13" s="6"/>
      <c r="O13" s="1"/>
      <c r="P13" s="1"/>
      <c r="Q13" s="6"/>
      <c r="T13" s="6"/>
      <c r="U13" s="6"/>
      <c r="V13" s="6"/>
      <c r="W13" s="6"/>
    </row>
    <row r="14" spans="1:23" x14ac:dyDescent="0.2">
      <c r="A14">
        <v>2010</v>
      </c>
      <c r="B14" s="6"/>
      <c r="C14" s="1"/>
      <c r="D14" s="1"/>
      <c r="E14" s="6"/>
      <c r="F14" s="1"/>
      <c r="G14" s="1"/>
      <c r="H14" s="6"/>
      <c r="I14" s="1"/>
      <c r="J14" s="1"/>
      <c r="K14" s="6"/>
      <c r="L14" s="1"/>
      <c r="M14" s="1"/>
      <c r="N14" s="6"/>
      <c r="O14" s="1"/>
      <c r="P14" s="1"/>
      <c r="Q14" s="6"/>
      <c r="T14" s="6"/>
      <c r="U14" s="6"/>
      <c r="V14" s="6"/>
      <c r="W14" s="6"/>
    </row>
    <row r="15" spans="1:23" x14ac:dyDescent="0.2">
      <c r="A15">
        <v>2011</v>
      </c>
      <c r="B15" s="6"/>
      <c r="C15" s="1"/>
      <c r="D15" s="1"/>
      <c r="E15" s="6"/>
      <c r="F15" s="1"/>
      <c r="G15" s="1"/>
      <c r="H15" s="6"/>
      <c r="I15" s="1"/>
      <c r="J15" s="1"/>
      <c r="K15" s="6"/>
      <c r="L15" s="1"/>
      <c r="M15" s="1"/>
      <c r="N15" s="6"/>
      <c r="O15" s="1"/>
      <c r="P15" s="1"/>
      <c r="Q15" s="6"/>
      <c r="T15" s="6"/>
      <c r="U15" s="6"/>
      <c r="V15" s="6"/>
      <c r="W15" s="6"/>
    </row>
    <row r="16" spans="1:23" x14ac:dyDescent="0.2">
      <c r="A16">
        <v>2012</v>
      </c>
      <c r="B16" s="6"/>
      <c r="C16" s="6"/>
      <c r="D16" s="1"/>
      <c r="E16" s="6"/>
      <c r="F16" s="1"/>
      <c r="G16" s="1"/>
      <c r="H16" s="6"/>
      <c r="I16" s="1"/>
      <c r="J16" s="1"/>
      <c r="K16" s="6"/>
      <c r="L16" s="1"/>
      <c r="M16" s="1"/>
      <c r="N16" s="6"/>
      <c r="O16" s="1"/>
      <c r="P16" s="1"/>
      <c r="Q16" s="6"/>
      <c r="T16" s="6"/>
      <c r="U16" s="6"/>
      <c r="V16" s="6"/>
      <c r="W16" s="6"/>
    </row>
    <row r="17" spans="1:33" s="5" customFormat="1" x14ac:dyDescent="0.2">
      <c r="A17">
        <v>2013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6"/>
      <c r="S17"/>
      <c r="T17" s="6"/>
      <c r="U17" s="7"/>
      <c r="V17" s="7"/>
      <c r="W17" s="7"/>
      <c r="AB17"/>
      <c r="AC17"/>
      <c r="AD17"/>
      <c r="AE17"/>
      <c r="AF17"/>
      <c r="AG17"/>
    </row>
    <row r="18" spans="1:33" s="5" customFormat="1" x14ac:dyDescent="0.2">
      <c r="A18" s="5">
        <v>2014</v>
      </c>
      <c r="B18" s="7">
        <f>'IMR-Trends'!B18*Births!B18/1000</f>
        <v>778</v>
      </c>
      <c r="C18" s="7">
        <f>'IMR-Trends'!C18*Births!B18/1000</f>
        <v>724.75547252549256</v>
      </c>
      <c r="D18" s="7">
        <f>'IMR-Trends'!D18*Births!B18/1000</f>
        <v>835.15616362405558</v>
      </c>
      <c r="E18" s="7">
        <f>'IMR-Trends'!E18*Births!E18/1000</f>
        <v>530</v>
      </c>
      <c r="F18" s="7">
        <f>'IMR-Trends'!F18*Births!E18/1000</f>
        <v>472.92945199528424</v>
      </c>
      <c r="G18" s="7">
        <f>'IMR-Trends'!G18*Births!E18/1000</f>
        <v>593.95751060756038</v>
      </c>
      <c r="H18" s="7">
        <f>'IMR-Trends'!H18*Births!H18/1000</f>
        <v>388</v>
      </c>
      <c r="I18" s="7">
        <f>'IMR-Trends'!I18*Births!H18/1000</f>
        <v>345.28741061247052</v>
      </c>
      <c r="J18" s="7">
        <f>'IMR-Trends'!J18*Births!H18/1000</f>
        <v>435.99620308458731</v>
      </c>
      <c r="K18" s="7">
        <f>'IMR-Trends'!K18*Births!K18/1000</f>
        <v>297</v>
      </c>
      <c r="L18" s="7">
        <f>'IMR-Trends'!L18*Births!K18/1000</f>
        <v>268.53286155752539</v>
      </c>
      <c r="M18" s="7">
        <f>'IMR-Trends'!M18*Births!K18/1000</f>
        <v>328.48493658619304</v>
      </c>
      <c r="N18" s="7">
        <f>'IMR-Trends'!N18*Births!N18/1000</f>
        <v>222</v>
      </c>
      <c r="O18" s="7">
        <f>'IMR-Trends'!O18*Births!N18/1000</f>
        <v>195.3191481936544</v>
      </c>
      <c r="P18" s="7">
        <f>'IMR-Trends'!P18*Births!N18/1000</f>
        <v>252.32549115535704</v>
      </c>
      <c r="Q18" s="7"/>
      <c r="R18" s="6"/>
      <c r="S18"/>
      <c r="T18" s="6"/>
      <c r="U18" s="7"/>
      <c r="V18" s="7"/>
      <c r="W18" s="7"/>
    </row>
    <row r="19" spans="1:33" s="5" customFormat="1" x14ac:dyDescent="0.2">
      <c r="A19" s="5">
        <v>2015</v>
      </c>
      <c r="B19" s="7">
        <f>'IMR-Trends'!B19*Births!B19/1000</f>
        <v>755.47681493191692</v>
      </c>
      <c r="C19" s="7">
        <f>'IMR-Trends'!C19*Births!B19/1000</f>
        <v>702.70960176339349</v>
      </c>
      <c r="D19" s="7">
        <f>'IMR-Trends'!D19*Births!B19/1000</f>
        <v>812.20637439329903</v>
      </c>
      <c r="E19" s="7">
        <f>'IMR-Trends'!E19*Births!E19/1000</f>
        <v>519.67862462174446</v>
      </c>
      <c r="F19" s="7">
        <f>'IMR-Trends'!F19*Births!E19/1000</f>
        <v>462.5931794308529</v>
      </c>
      <c r="G19" s="7">
        <f>'IMR-Trends'!G19*Births!E19/1000</f>
        <v>583.80859229513931</v>
      </c>
      <c r="H19" s="7">
        <f>'IMR-Trends'!H19*Births!H19/1000</f>
        <v>383.3241838113928</v>
      </c>
      <c r="I19" s="7">
        <f>'IMR-Trends'!I19*Births!H19/1000</f>
        <v>340.27818958689414</v>
      </c>
      <c r="J19" s="7">
        <f>'IMR-Trends'!J19*Births!H19/1000</f>
        <v>431.81559791711385</v>
      </c>
      <c r="K19" s="7">
        <f>'IMR-Trends'!K19*Births!K19/1000</f>
        <v>294.39945938162936</v>
      </c>
      <c r="L19" s="7">
        <f>'IMR-Trends'!L19*Births!K19/1000</f>
        <v>265.60973007156019</v>
      </c>
      <c r="M19" s="7">
        <f>'IMR-Trends'!M19*Births!K19/1000</f>
        <v>326.30973895751833</v>
      </c>
      <c r="N19" s="7">
        <f>'IMR-Trends'!N19*Births!N19/1000</f>
        <v>220.40452942989833</v>
      </c>
      <c r="O19" s="7">
        <f>'IMR-Trends'!O19*Births!N19/1000</f>
        <v>193.38617747796189</v>
      </c>
      <c r="P19" s="7">
        <f>'IMR-Trends'!P19*Births!N19/1000</f>
        <v>251.19766690026339</v>
      </c>
      <c r="Q19" s="7"/>
      <c r="R19" s="6"/>
      <c r="S19"/>
      <c r="T19" s="6"/>
      <c r="U19" s="7"/>
      <c r="V19" s="7"/>
      <c r="W19" s="7"/>
    </row>
    <row r="20" spans="1:33" s="5" customFormat="1" x14ac:dyDescent="0.2">
      <c r="A20" s="5">
        <v>2016</v>
      </c>
      <c r="B20" s="7">
        <f>'IMR-Trends'!B20*Births!B20/1000</f>
        <v>714.9959953336953</v>
      </c>
      <c r="C20" s="7">
        <f>'IMR-Trends'!C20*Births!B20/1000</f>
        <v>663.94147402757812</v>
      </c>
      <c r="D20" s="7">
        <f>'IMR-Trends'!D20*Births!B20/1000</f>
        <v>769.9764110863822</v>
      </c>
      <c r="E20" s="7">
        <f>'IMR-Trends'!E20*Births!E20/1000</f>
        <v>493.33679354247317</v>
      </c>
      <c r="F20" s="7">
        <f>'IMR-Trends'!F20*Births!E20/1000</f>
        <v>437.96258782137727</v>
      </c>
      <c r="G20" s="7">
        <f>'IMR-Trends'!G20*Births!E20/1000</f>
        <v>555.71228828827304</v>
      </c>
      <c r="H20" s="7">
        <f>'IMR-Trends'!H20*Births!H20/1000</f>
        <v>365.09054991608383</v>
      </c>
      <c r="I20" s="7">
        <f>'IMR-Trends'!I20*Births!H20/1000</f>
        <v>323.19891894790584</v>
      </c>
      <c r="J20" s="7">
        <f>'IMR-Trends'!J20*Births!H20/1000</f>
        <v>412.41199095552952</v>
      </c>
      <c r="K20" s="7">
        <f>'IMR-Trends'!K20*Births!K20/1000</f>
        <v>281.84203456060976</v>
      </c>
      <c r="L20" s="7">
        <f>'IMR-Trends'!L20*Births!K20/1000</f>
        <v>253.67474969824431</v>
      </c>
      <c r="M20" s="7">
        <f>'IMR-Trends'!M20*Births!K20/1000</f>
        <v>313.13693041890929</v>
      </c>
      <c r="N20" s="7">
        <f>'IMR-Trends'!N20*Births!N20/1000</f>
        <v>211.32912287974227</v>
      </c>
      <c r="O20" s="7">
        <f>'IMR-Trends'!O20*Births!N20/1000</f>
        <v>184.86230912431867</v>
      </c>
      <c r="P20" s="7">
        <f>'IMR-Trends'!P20*Births!N20/1000</f>
        <v>241.58520137870093</v>
      </c>
      <c r="Q20" s="7"/>
      <c r="R20" s="6"/>
      <c r="S20"/>
      <c r="T20" s="6"/>
      <c r="U20" s="7"/>
      <c r="V20" s="7"/>
      <c r="W20" s="7"/>
    </row>
    <row r="21" spans="1:33" s="5" customFormat="1" x14ac:dyDescent="0.2">
      <c r="A21" s="5">
        <v>2017</v>
      </c>
      <c r="B21" s="7">
        <f>'IMR-Trends'!B21*Births!B21/1000</f>
        <v>665.41289621655369</v>
      </c>
      <c r="C21" s="7">
        <f>'IMR-Trends'!C21*Births!B21/1000</f>
        <v>616.76849092841962</v>
      </c>
      <c r="D21" s="7">
        <f>'IMR-Trends'!D21*Births!B21/1000</f>
        <v>717.89387584430051</v>
      </c>
      <c r="E21" s="7">
        <f>'IMR-Trends'!E21*Births!E21/1000</f>
        <v>463.88831971573853</v>
      </c>
      <c r="F21" s="7">
        <f>'IMR-Trends'!F21*Births!E21/1000</f>
        <v>410.60945035434469</v>
      </c>
      <c r="G21" s="7">
        <f>'IMR-Trends'!G21*Births!E21/1000</f>
        <v>524.08041992963342</v>
      </c>
      <c r="H21" s="7">
        <f>'IMR-Trends'!H21*Births!H21/1000</f>
        <v>350.57326197614242</v>
      </c>
      <c r="I21" s="7">
        <f>'IMR-Trends'!I21*Births!H21/1000</f>
        <v>309.41391154090383</v>
      </c>
      <c r="J21" s="7">
        <f>'IMR-Trends'!J21*Births!H21/1000</f>
        <v>397.20777711800298</v>
      </c>
      <c r="K21" s="7">
        <f>'IMR-Trends'!K21*Births!K21/1000</f>
        <v>272.52770346370312</v>
      </c>
      <c r="L21" s="7">
        <f>'IMR-Trends'!L21*Births!K21/1000</f>
        <v>244.65375334557331</v>
      </c>
      <c r="M21" s="7">
        <f>'IMR-Trends'!M21*Births!K21/1000</f>
        <v>303.5773951537106</v>
      </c>
      <c r="N21" s="7">
        <f>'IMR-Trends'!N21*Births!N21/1000</f>
        <v>204.99416284322567</v>
      </c>
      <c r="O21" s="7">
        <f>'IMR-Trends'!O21*Births!N21/1000</f>
        <v>178.72866772645907</v>
      </c>
      <c r="P21" s="7">
        <f>'IMR-Trends'!P21*Births!N21/1000</f>
        <v>235.11956606825908</v>
      </c>
      <c r="Q21" s="7"/>
      <c r="R21" s="6"/>
      <c r="S21"/>
      <c r="T21" s="6"/>
      <c r="U21" s="7"/>
      <c r="V21" s="7"/>
      <c r="W21" s="7"/>
    </row>
    <row r="22" spans="1:33" s="5" customFormat="1" x14ac:dyDescent="0.2">
      <c r="A22" s="5">
        <v>2018</v>
      </c>
      <c r="B22" s="7">
        <f>'IMR-Trends'!B22*Births!B22/1000</f>
        <v>619.00745725359764</v>
      </c>
      <c r="C22" s="7">
        <f>'IMR-Trends'!C22*Births!B22/1000</f>
        <v>572.62414704263529</v>
      </c>
      <c r="D22" s="7">
        <f>'IMR-Trends'!D22*Births!B22/1000</f>
        <v>669.14787669089083</v>
      </c>
      <c r="E22" s="7">
        <f>'IMR-Trends'!E22*Births!E22/1000</f>
        <v>437.33205897113993</v>
      </c>
      <c r="F22" s="7">
        <f>'IMR-Trends'!F22*Births!E22/1000</f>
        <v>385.87730055225984</v>
      </c>
      <c r="G22" s="7">
        <f>'IMR-Trends'!G22*Births!E22/1000</f>
        <v>495.64804545457588</v>
      </c>
      <c r="H22" s="7">
        <f>'IMR-Trends'!H22*Births!H22/1000</f>
        <v>333.45546278619895</v>
      </c>
      <c r="I22" s="7">
        <f>'IMR-Trends'!I22*Births!H22/1000</f>
        <v>293.35174855130015</v>
      </c>
      <c r="J22" s="7">
        <f>'IMR-Trends'!J22*Births!H22/1000</f>
        <v>379.04170065812065</v>
      </c>
      <c r="K22" s="7">
        <f>'IMR-Trends'!K22*Births!K22/1000</f>
        <v>258.94338035208199</v>
      </c>
      <c r="L22" s="7">
        <f>'IMR-Trends'!L22*Births!K22/1000</f>
        <v>231.80762684503904</v>
      </c>
      <c r="M22" s="7">
        <f>'IMR-Trends'!M22*Births!K22/1000</f>
        <v>289.25568645336733</v>
      </c>
      <c r="N22" s="7">
        <f>'IMR-Trends'!N22*Births!N22/1000</f>
        <v>197.6051806948613</v>
      </c>
      <c r="O22" s="7">
        <f>'IMR-Trends'!O22*Births!N22/1000</f>
        <v>171.67333047988737</v>
      </c>
      <c r="P22" s="7">
        <f>'IMR-Trends'!P22*Births!N22/1000</f>
        <v>227.45412655712934</v>
      </c>
      <c r="Q22" s="7"/>
      <c r="R22" s="6"/>
      <c r="S22"/>
      <c r="T22" s="6"/>
      <c r="U22" s="7"/>
      <c r="V22" s="7"/>
      <c r="W22" s="7"/>
    </row>
    <row r="23" spans="1:33" s="5" customFormat="1" x14ac:dyDescent="0.2">
      <c r="A23" s="5">
        <v>2019</v>
      </c>
      <c r="B23" s="7">
        <f>'IMR-Trends'!B23*Births!B23/1000</f>
        <v>576.41190320793339</v>
      </c>
      <c r="C23" s="7">
        <f>'IMR-Trends'!C23*Births!B23/1000</f>
        <v>532.09864288736151</v>
      </c>
      <c r="D23" s="7">
        <f>'IMR-Trends'!D23*Births!B23/1000</f>
        <v>624.41557895513597</v>
      </c>
      <c r="E23" s="7">
        <f>'IMR-Trends'!E23*Births!E23/1000</f>
        <v>412.77199837670696</v>
      </c>
      <c r="F23" s="7">
        <f>'IMR-Trends'!F23*Births!E23/1000</f>
        <v>362.97636454715308</v>
      </c>
      <c r="G23" s="7">
        <f>'IMR-Trends'!G23*Births!E23/1000</f>
        <v>469.39894518073618</v>
      </c>
      <c r="H23" s="7">
        <f>'IMR-Trends'!H23*Births!H23/1000</f>
        <v>317.12605392416077</v>
      </c>
      <c r="I23" s="7">
        <f>'IMR-Trends'!I23*Births!H23/1000</f>
        <v>278.02136488840699</v>
      </c>
      <c r="J23" s="7">
        <f>'IMR-Trends'!J23*Births!H23/1000</f>
        <v>361.73095588477605</v>
      </c>
      <c r="K23" s="7">
        <f>'IMR-Trends'!K23*Births!K23/1000</f>
        <v>248.3673020514382</v>
      </c>
      <c r="L23" s="7">
        <f>'IMR-Trends'!L23*Births!K23/1000</f>
        <v>221.67537798057961</v>
      </c>
      <c r="M23" s="7">
        <f>'IMR-Trends'!M23*Births!K23/1000</f>
        <v>278.27319971339938</v>
      </c>
      <c r="N23" s="7">
        <f>'IMR-Trends'!N23*Births!N23/1000</f>
        <v>191.31755100157906</v>
      </c>
      <c r="O23" s="7">
        <f>'IMR-Trends'!O23*Births!N23/1000</f>
        <v>165.57984368024958</v>
      </c>
      <c r="P23" s="7">
        <f>'IMR-Trends'!P23*Births!N23/1000</f>
        <v>221.05592388365696</v>
      </c>
      <c r="Q23" s="7"/>
      <c r="R23" s="6"/>
      <c r="S23"/>
      <c r="T23" s="6"/>
      <c r="U23" s="7"/>
      <c r="V23" s="7"/>
      <c r="W23" s="7"/>
    </row>
    <row r="24" spans="1:33" s="5" customFormat="1" x14ac:dyDescent="0.2"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6"/>
      <c r="S24"/>
      <c r="T24" s="6"/>
      <c r="U24" s="7"/>
    </row>
    <row r="25" spans="1:33" x14ac:dyDescent="0.2">
      <c r="A25" s="5" t="s">
        <v>1</v>
      </c>
      <c r="B25" s="7">
        <f>SUM(B18:B23)</f>
        <v>4109.3050669436971</v>
      </c>
      <c r="C25" s="7">
        <f t="shared" ref="C25:P25" si="0">SUM(C18:C23)</f>
        <v>3812.8978291748808</v>
      </c>
      <c r="D25" s="7">
        <f t="shared" si="0"/>
        <v>4428.7962805940642</v>
      </c>
      <c r="E25" s="7">
        <f t="shared" si="0"/>
        <v>2857.0077952278029</v>
      </c>
      <c r="F25" s="7">
        <f t="shared" si="0"/>
        <v>2532.948334701272</v>
      </c>
      <c r="G25" s="7">
        <f t="shared" si="0"/>
        <v>3222.605801755918</v>
      </c>
      <c r="H25" s="7">
        <f t="shared" si="0"/>
        <v>2137.5695124139788</v>
      </c>
      <c r="I25" s="7">
        <f t="shared" si="0"/>
        <v>1889.5515441278812</v>
      </c>
      <c r="J25" s="7">
        <f t="shared" si="0"/>
        <v>2418.2042256181303</v>
      </c>
      <c r="K25" s="7">
        <f t="shared" si="0"/>
        <v>1653.0798798094625</v>
      </c>
      <c r="L25" s="7">
        <f t="shared" si="0"/>
        <v>1485.9540994985221</v>
      </c>
      <c r="M25" s="7">
        <f t="shared" si="0"/>
        <v>1839.0378872830981</v>
      </c>
      <c r="N25" s="7">
        <f t="shared" si="0"/>
        <v>1247.6505468493065</v>
      </c>
      <c r="O25" s="7">
        <f t="shared" si="0"/>
        <v>1089.5494766825309</v>
      </c>
      <c r="P25" s="7">
        <f t="shared" si="0"/>
        <v>1428.7379759433668</v>
      </c>
      <c r="T25" s="6"/>
    </row>
    <row r="26" spans="1:33" x14ac:dyDescent="0.2">
      <c r="T26" s="6"/>
    </row>
    <row r="27" spans="1:33" x14ac:dyDescent="0.2">
      <c r="T27" s="6"/>
    </row>
    <row r="28" spans="1:33" x14ac:dyDescent="0.2">
      <c r="Q28" s="9"/>
      <c r="T28" s="6"/>
    </row>
    <row r="29" spans="1:33" x14ac:dyDescent="0.2">
      <c r="Q29" s="9"/>
      <c r="T29" s="6"/>
    </row>
    <row r="30" spans="1:33" x14ac:dyDescent="0.2">
      <c r="A30" t="s">
        <v>4</v>
      </c>
      <c r="B30" s="5" t="s">
        <v>63</v>
      </c>
      <c r="C30" s="2"/>
      <c r="D30" s="2"/>
      <c r="E30" s="5" t="s">
        <v>64</v>
      </c>
      <c r="F30" s="2"/>
      <c r="G30" s="2"/>
      <c r="H30" s="5" t="s">
        <v>65</v>
      </c>
      <c r="I30" s="2"/>
      <c r="J30" s="2"/>
      <c r="K30" s="5" t="s">
        <v>66</v>
      </c>
      <c r="L30" s="2"/>
      <c r="M30" s="2"/>
      <c r="N30" s="5" t="s">
        <v>67</v>
      </c>
      <c r="O30" s="2"/>
      <c r="P30" s="2"/>
      <c r="Q30" s="9"/>
      <c r="T30" s="6"/>
    </row>
    <row r="31" spans="1:33" s="6" customFormat="1" x14ac:dyDescent="0.2">
      <c r="A31" s="6">
        <v>2000</v>
      </c>
      <c r="B31">
        <v>1039</v>
      </c>
      <c r="E31">
        <v>628</v>
      </c>
      <c r="H31">
        <v>418</v>
      </c>
      <c r="K31">
        <v>364</v>
      </c>
      <c r="N31">
        <v>318</v>
      </c>
      <c r="Q31" s="9"/>
      <c r="S31"/>
    </row>
    <row r="32" spans="1:33" s="6" customFormat="1" x14ac:dyDescent="0.2">
      <c r="A32" s="6">
        <v>2001</v>
      </c>
      <c r="B32" s="6">
        <v>1031</v>
      </c>
      <c r="E32" s="6">
        <v>588</v>
      </c>
      <c r="H32" s="6">
        <v>436</v>
      </c>
      <c r="K32" s="6">
        <v>357</v>
      </c>
      <c r="N32" s="6">
        <v>286</v>
      </c>
      <c r="Q32" s="9"/>
      <c r="S32"/>
    </row>
    <row r="33" spans="1:17" s="6" customFormat="1" x14ac:dyDescent="0.2">
      <c r="A33" s="6">
        <v>2002</v>
      </c>
      <c r="B33" s="6">
        <v>1076</v>
      </c>
      <c r="E33" s="6">
        <v>619</v>
      </c>
      <c r="H33" s="6">
        <v>437</v>
      </c>
      <c r="K33" s="6">
        <v>354</v>
      </c>
      <c r="N33" s="6">
        <v>290</v>
      </c>
      <c r="Q33" s="9"/>
    </row>
    <row r="34" spans="1:17" s="6" customFormat="1" x14ac:dyDescent="0.2">
      <c r="A34" s="6">
        <v>2003</v>
      </c>
      <c r="B34" s="6">
        <v>1075</v>
      </c>
      <c r="E34" s="6">
        <v>620</v>
      </c>
      <c r="H34" s="6">
        <v>442</v>
      </c>
      <c r="K34" s="6">
        <v>332</v>
      </c>
      <c r="N34" s="6">
        <v>284</v>
      </c>
      <c r="Q34" s="9"/>
    </row>
    <row r="35" spans="1:17" s="6" customFormat="1" x14ac:dyDescent="0.2">
      <c r="A35" s="6">
        <v>2004</v>
      </c>
      <c r="B35" s="6">
        <v>1016</v>
      </c>
      <c r="E35" s="6">
        <v>673</v>
      </c>
      <c r="H35" s="6">
        <v>462</v>
      </c>
      <c r="K35" s="6">
        <v>366</v>
      </c>
      <c r="N35" s="6">
        <v>282</v>
      </c>
      <c r="Q35" s="9"/>
    </row>
    <row r="36" spans="1:17" s="6" customFormat="1" x14ac:dyDescent="0.2">
      <c r="A36" s="6">
        <v>2005</v>
      </c>
      <c r="B36" s="6">
        <v>1105</v>
      </c>
      <c r="E36" s="6">
        <v>631</v>
      </c>
      <c r="H36" s="6">
        <v>420</v>
      </c>
      <c r="K36" s="6">
        <v>342</v>
      </c>
      <c r="N36" s="6">
        <v>295</v>
      </c>
      <c r="Q36" s="9"/>
    </row>
    <row r="37" spans="1:17" s="6" customFormat="1" x14ac:dyDescent="0.2">
      <c r="A37" s="6">
        <v>2006</v>
      </c>
      <c r="B37" s="6">
        <v>1013</v>
      </c>
      <c r="E37" s="6">
        <v>680</v>
      </c>
      <c r="H37" s="6">
        <v>481</v>
      </c>
      <c r="K37" s="6">
        <v>383</v>
      </c>
      <c r="N37" s="6">
        <v>307</v>
      </c>
      <c r="Q37" s="9"/>
    </row>
    <row r="38" spans="1:17" s="6" customFormat="1" x14ac:dyDescent="0.2">
      <c r="A38" s="6">
        <v>2007</v>
      </c>
      <c r="B38" s="6">
        <v>1060</v>
      </c>
      <c r="E38" s="6">
        <v>662</v>
      </c>
      <c r="H38" s="6">
        <v>438</v>
      </c>
      <c r="K38" s="6">
        <v>342</v>
      </c>
      <c r="N38" s="6">
        <v>297</v>
      </c>
      <c r="Q38" s="9"/>
    </row>
    <row r="39" spans="1:17" s="6" customFormat="1" x14ac:dyDescent="0.2">
      <c r="A39" s="6">
        <v>2008</v>
      </c>
      <c r="B39" s="6">
        <v>1012</v>
      </c>
      <c r="E39" s="6">
        <v>721</v>
      </c>
      <c r="H39" s="6">
        <v>492</v>
      </c>
      <c r="K39" s="6">
        <v>363</v>
      </c>
      <c r="N39" s="6">
        <v>295</v>
      </c>
      <c r="Q39" s="9"/>
    </row>
    <row r="40" spans="1:17" s="6" customFormat="1" x14ac:dyDescent="0.2">
      <c r="A40" s="6">
        <v>2009</v>
      </c>
      <c r="B40" s="6">
        <v>974</v>
      </c>
      <c r="E40" s="6">
        <v>655</v>
      </c>
      <c r="H40" s="6">
        <v>452</v>
      </c>
      <c r="K40" s="6">
        <v>353</v>
      </c>
      <c r="N40" s="6">
        <v>285</v>
      </c>
      <c r="Q40" s="9"/>
    </row>
    <row r="41" spans="1:17" s="6" customFormat="1" x14ac:dyDescent="0.2">
      <c r="A41" s="6">
        <v>2010</v>
      </c>
      <c r="B41" s="6">
        <v>933</v>
      </c>
      <c r="E41" s="6">
        <v>640</v>
      </c>
      <c r="H41" s="6">
        <v>466</v>
      </c>
      <c r="K41" s="6">
        <v>343</v>
      </c>
      <c r="N41" s="6">
        <v>278</v>
      </c>
      <c r="Q41" s="9"/>
    </row>
    <row r="42" spans="1:17" s="6" customFormat="1" x14ac:dyDescent="0.2">
      <c r="A42" s="6">
        <v>2011</v>
      </c>
      <c r="B42" s="6">
        <v>902</v>
      </c>
      <c r="E42" s="6">
        <v>640</v>
      </c>
      <c r="H42" s="6">
        <v>438</v>
      </c>
      <c r="K42" s="6">
        <v>333</v>
      </c>
      <c r="N42" s="6">
        <v>253</v>
      </c>
      <c r="Q42" s="9"/>
    </row>
    <row r="43" spans="1:17" s="6" customFormat="1" x14ac:dyDescent="0.2">
      <c r="A43" s="6">
        <v>2012</v>
      </c>
      <c r="B43" s="6">
        <v>894</v>
      </c>
      <c r="E43" s="6">
        <v>578</v>
      </c>
      <c r="H43" s="6">
        <v>422</v>
      </c>
      <c r="K43" s="6">
        <v>325</v>
      </c>
      <c r="N43" s="6">
        <v>273</v>
      </c>
      <c r="Q43" s="9"/>
    </row>
    <row r="44" spans="1:17" s="6" customFormat="1" x14ac:dyDescent="0.2">
      <c r="A44">
        <v>2013</v>
      </c>
      <c r="B44" s="6">
        <v>832</v>
      </c>
      <c r="E44" s="6">
        <v>552</v>
      </c>
      <c r="H44" s="6">
        <v>419</v>
      </c>
      <c r="K44" s="6">
        <v>297</v>
      </c>
      <c r="N44" s="6">
        <v>223</v>
      </c>
      <c r="Q44" s="9"/>
    </row>
    <row r="45" spans="1:17" s="6" customFormat="1" x14ac:dyDescent="0.2">
      <c r="A45" s="5">
        <v>2014</v>
      </c>
      <c r="B45" s="6">
        <v>778</v>
      </c>
      <c r="E45" s="6">
        <v>530</v>
      </c>
      <c r="H45" s="6">
        <v>388</v>
      </c>
      <c r="K45" s="6">
        <v>297</v>
      </c>
      <c r="N45" s="6">
        <v>222</v>
      </c>
      <c r="Q45" s="9"/>
    </row>
    <row r="46" spans="1:17" s="6" customFormat="1" x14ac:dyDescent="0.2">
      <c r="A46" s="5">
        <v>2015</v>
      </c>
      <c r="B46" s="6">
        <v>840</v>
      </c>
      <c r="E46" s="6">
        <v>574</v>
      </c>
      <c r="H46" s="6">
        <v>384</v>
      </c>
      <c r="K46" s="6">
        <v>324</v>
      </c>
      <c r="N46" s="6">
        <v>214</v>
      </c>
      <c r="Q46" s="9"/>
    </row>
    <row r="47" spans="1:17" s="6" customFormat="1" x14ac:dyDescent="0.2">
      <c r="A47" s="5">
        <v>2016</v>
      </c>
      <c r="B47" s="6">
        <v>850</v>
      </c>
      <c r="E47" s="6">
        <v>536</v>
      </c>
      <c r="H47" s="6">
        <v>429</v>
      </c>
      <c r="K47" s="6">
        <v>310</v>
      </c>
      <c r="N47" s="6">
        <v>266</v>
      </c>
      <c r="Q47" s="9"/>
    </row>
    <row r="48" spans="1:17" s="6" customFormat="1" x14ac:dyDescent="0.2">
      <c r="A48" s="5">
        <v>2017</v>
      </c>
      <c r="B48" s="6">
        <v>776</v>
      </c>
      <c r="E48" s="6">
        <v>516</v>
      </c>
      <c r="H48" s="6">
        <v>388</v>
      </c>
      <c r="K48" s="6">
        <v>282</v>
      </c>
      <c r="N48" s="6">
        <v>246</v>
      </c>
    </row>
    <row r="49" spans="1:19" s="6" customFormat="1" x14ac:dyDescent="0.2">
      <c r="A49" s="5">
        <v>2018</v>
      </c>
      <c r="B49" s="6">
        <v>722</v>
      </c>
      <c r="E49" s="6">
        <v>516</v>
      </c>
      <c r="H49" s="6">
        <v>369</v>
      </c>
      <c r="K49" s="6">
        <v>272</v>
      </c>
      <c r="N49" s="6">
        <v>251</v>
      </c>
    </row>
    <row r="50" spans="1:19" s="6" customFormat="1" x14ac:dyDescent="0.2">
      <c r="A50" s="5">
        <v>2019</v>
      </c>
      <c r="B50" s="6">
        <v>740</v>
      </c>
      <c r="E50" s="6">
        <v>503</v>
      </c>
      <c r="H50" s="6">
        <v>369</v>
      </c>
      <c r="K50" s="6">
        <v>268</v>
      </c>
      <c r="N50" s="6">
        <v>237</v>
      </c>
    </row>
    <row r="51" spans="1:19" s="6" customFormat="1" x14ac:dyDescent="0.2">
      <c r="A51" s="5"/>
    </row>
    <row r="52" spans="1:19" s="6" customFormat="1" x14ac:dyDescent="0.2">
      <c r="A52" s="5" t="s">
        <v>51</v>
      </c>
      <c r="B52" s="7">
        <f>SUM(B44:B50)</f>
        <v>5538</v>
      </c>
      <c r="C52" s="7"/>
      <c r="D52" s="7"/>
      <c r="E52" s="7">
        <f>SUM(E44:E50)</f>
        <v>3727</v>
      </c>
      <c r="F52" s="7"/>
      <c r="G52" s="7"/>
      <c r="H52" s="7">
        <f>SUM(H44:H50)</f>
        <v>2746</v>
      </c>
      <c r="I52" s="7"/>
      <c r="J52" s="7"/>
      <c r="K52" s="7">
        <f>SUM(K44:K50)</f>
        <v>2050</v>
      </c>
      <c r="L52" s="7"/>
      <c r="M52" s="7"/>
      <c r="N52" s="7">
        <f>SUM(N44:N50)</f>
        <v>1659</v>
      </c>
      <c r="O52" s="7"/>
      <c r="P52" s="7"/>
    </row>
    <row r="55" spans="1:19" x14ac:dyDescent="0.2">
      <c r="A55" s="5" t="s">
        <v>5</v>
      </c>
      <c r="B55" t="s">
        <v>6</v>
      </c>
      <c r="E55" t="s">
        <v>7</v>
      </c>
      <c r="H55" t="s">
        <v>8</v>
      </c>
      <c r="K55" t="s">
        <v>9</v>
      </c>
      <c r="N55" t="s">
        <v>10</v>
      </c>
    </row>
    <row r="56" spans="1:19" x14ac:dyDescent="0.2">
      <c r="A56" s="6">
        <v>2000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S56" s="6"/>
    </row>
    <row r="57" spans="1:19" x14ac:dyDescent="0.2">
      <c r="A57" s="6">
        <v>2001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S57" s="6"/>
    </row>
    <row r="58" spans="1:19" x14ac:dyDescent="0.2">
      <c r="A58" s="6">
        <v>2002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S58" s="6"/>
    </row>
    <row r="59" spans="1:19" x14ac:dyDescent="0.2">
      <c r="A59" s="6">
        <v>2003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S59" s="6"/>
    </row>
    <row r="60" spans="1:19" x14ac:dyDescent="0.2">
      <c r="A60" s="6">
        <v>2004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S60" s="6"/>
    </row>
    <row r="61" spans="1:19" x14ac:dyDescent="0.2">
      <c r="A61" s="6">
        <v>2005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S61" s="6"/>
    </row>
    <row r="62" spans="1:19" x14ac:dyDescent="0.2">
      <c r="A62" s="6">
        <v>2006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S62" s="6"/>
    </row>
    <row r="63" spans="1:19" x14ac:dyDescent="0.2">
      <c r="A63" s="6">
        <v>2007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S63" s="6"/>
    </row>
    <row r="64" spans="1:19" x14ac:dyDescent="0.2">
      <c r="A64" s="6">
        <v>2008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S64" s="6"/>
    </row>
    <row r="65" spans="1:21" x14ac:dyDescent="0.2">
      <c r="A65" s="6">
        <v>2009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S65" s="6"/>
    </row>
    <row r="66" spans="1:21" x14ac:dyDescent="0.2">
      <c r="A66" s="6">
        <v>2010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S66" s="6"/>
    </row>
    <row r="67" spans="1:21" x14ac:dyDescent="0.2">
      <c r="A67" s="6">
        <v>2011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S67" s="6"/>
    </row>
    <row r="68" spans="1:21" x14ac:dyDescent="0.2">
      <c r="A68" s="6">
        <v>2012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S68" s="6"/>
    </row>
    <row r="69" spans="1:21" x14ac:dyDescent="0.2">
      <c r="A69">
        <v>2013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S69" s="6"/>
      <c r="T69" s="6"/>
      <c r="U69" s="6"/>
    </row>
    <row r="70" spans="1:21" x14ac:dyDescent="0.2">
      <c r="A70" s="5">
        <v>2014</v>
      </c>
      <c r="B70" s="6">
        <f t="shared" ref="B70:B75" si="1">B45-B18</f>
        <v>0</v>
      </c>
      <c r="C70" s="6">
        <f t="shared" ref="C70:C75" si="2">B45-C18</f>
        <v>53.244527474507436</v>
      </c>
      <c r="D70" s="6">
        <f t="shared" ref="D70:D75" si="3">B45-D18</f>
        <v>-57.15616362405558</v>
      </c>
      <c r="E70" s="6">
        <f t="shared" ref="E70:E75" si="4">E45-E18</f>
        <v>0</v>
      </c>
      <c r="F70" s="6">
        <f t="shared" ref="F70:F75" si="5">E45-F18</f>
        <v>57.070548004715761</v>
      </c>
      <c r="G70" s="6">
        <f t="shared" ref="G70:G75" si="6">344-G18</f>
        <v>-249.95751060756038</v>
      </c>
      <c r="H70" s="6">
        <f t="shared" ref="H70:H75" si="7">H45-H18</f>
        <v>0</v>
      </c>
      <c r="I70" s="6">
        <f t="shared" ref="I70:I75" si="8">H45-I18</f>
        <v>42.712589387529476</v>
      </c>
      <c r="J70" s="6">
        <f t="shared" ref="J70:J75" si="9">344-J18</f>
        <v>-91.996203084587307</v>
      </c>
      <c r="K70" s="6">
        <f t="shared" ref="K70:K75" si="10">K45-K18</f>
        <v>0</v>
      </c>
      <c r="L70" s="6">
        <f t="shared" ref="L70:L75" si="11">K45-L18</f>
        <v>28.467138442474607</v>
      </c>
      <c r="M70" s="6">
        <f t="shared" ref="M70:M75" si="12">344-M18</f>
        <v>15.515063413806956</v>
      </c>
      <c r="N70" s="6">
        <f t="shared" ref="N70:N75" si="13">N45-N18</f>
        <v>0</v>
      </c>
      <c r="O70" s="6">
        <f t="shared" ref="O70:O75" si="14">N45-O18</f>
        <v>26.680851806345601</v>
      </c>
      <c r="P70" s="6">
        <f t="shared" ref="P70:P75" si="15">344-P18</f>
        <v>91.674508844642958</v>
      </c>
      <c r="Q70" s="6"/>
      <c r="S70" s="6"/>
      <c r="T70" s="6"/>
      <c r="U70" s="6"/>
    </row>
    <row r="71" spans="1:21" x14ac:dyDescent="0.2">
      <c r="A71" s="5">
        <v>2015</v>
      </c>
      <c r="B71" s="6">
        <f t="shared" si="1"/>
        <v>84.52318506808308</v>
      </c>
      <c r="C71" s="6">
        <f t="shared" si="2"/>
        <v>137.29039823660651</v>
      </c>
      <c r="D71" s="6">
        <f t="shared" si="3"/>
        <v>27.793625606700971</v>
      </c>
      <c r="E71" s="6">
        <f t="shared" si="4"/>
        <v>54.321375378255539</v>
      </c>
      <c r="F71" s="6">
        <f t="shared" si="5"/>
        <v>111.4068205691471</v>
      </c>
      <c r="G71" s="6">
        <f t="shared" si="6"/>
        <v>-239.80859229513931</v>
      </c>
      <c r="H71" s="6">
        <f t="shared" si="7"/>
        <v>0.67581618860720027</v>
      </c>
      <c r="I71" s="6">
        <f t="shared" si="8"/>
        <v>43.721810413105857</v>
      </c>
      <c r="J71" s="6">
        <f t="shared" si="9"/>
        <v>-87.815597917113848</v>
      </c>
      <c r="K71" s="6">
        <f t="shared" si="10"/>
        <v>29.600540618370644</v>
      </c>
      <c r="L71" s="6">
        <f t="shared" si="11"/>
        <v>58.390269928439807</v>
      </c>
      <c r="M71" s="6">
        <f t="shared" si="12"/>
        <v>17.690261042481666</v>
      </c>
      <c r="N71" s="6">
        <f t="shared" si="13"/>
        <v>-6.4045294298983322</v>
      </c>
      <c r="O71" s="6">
        <f t="shared" si="14"/>
        <v>20.613822522038106</v>
      </c>
      <c r="P71" s="6">
        <f t="shared" si="15"/>
        <v>92.802333099736614</v>
      </c>
      <c r="Q71" s="6"/>
      <c r="S71" s="6"/>
      <c r="T71" s="6"/>
      <c r="U71" s="6"/>
    </row>
    <row r="72" spans="1:21" x14ac:dyDescent="0.2">
      <c r="A72" s="5">
        <v>2016</v>
      </c>
      <c r="B72" s="6">
        <f t="shared" si="1"/>
        <v>135.0040046663047</v>
      </c>
      <c r="C72" s="6">
        <f t="shared" si="2"/>
        <v>186.05852597242188</v>
      </c>
      <c r="D72" s="6">
        <f t="shared" si="3"/>
        <v>80.0235889136178</v>
      </c>
      <c r="E72" s="6">
        <f t="shared" si="4"/>
        <v>42.663206457526826</v>
      </c>
      <c r="F72" s="6">
        <f t="shared" si="5"/>
        <v>98.037412178622731</v>
      </c>
      <c r="G72" s="6">
        <f t="shared" si="6"/>
        <v>-211.71228828827304</v>
      </c>
      <c r="H72" s="6">
        <f t="shared" si="7"/>
        <v>63.90945008391617</v>
      </c>
      <c r="I72" s="6">
        <f t="shared" si="8"/>
        <v>105.80108105209416</v>
      </c>
      <c r="J72" s="6">
        <f t="shared" si="9"/>
        <v>-68.411990955529518</v>
      </c>
      <c r="K72" s="6">
        <f t="shared" si="10"/>
        <v>28.157965439390239</v>
      </c>
      <c r="L72" s="6">
        <f t="shared" si="11"/>
        <v>56.325250301755688</v>
      </c>
      <c r="M72" s="6">
        <f t="shared" si="12"/>
        <v>30.863069581090713</v>
      </c>
      <c r="N72" s="6">
        <f t="shared" si="13"/>
        <v>54.670877120257728</v>
      </c>
      <c r="O72" s="6">
        <f t="shared" si="14"/>
        <v>81.137690875681329</v>
      </c>
      <c r="P72" s="6">
        <f t="shared" si="15"/>
        <v>102.41479862129907</v>
      </c>
      <c r="Q72" s="6"/>
      <c r="S72" s="6"/>
      <c r="T72" s="6"/>
      <c r="U72" s="6"/>
    </row>
    <row r="73" spans="1:21" x14ac:dyDescent="0.2">
      <c r="A73" s="5">
        <v>2017</v>
      </c>
      <c r="B73" s="6">
        <f t="shared" si="1"/>
        <v>110.58710378344631</v>
      </c>
      <c r="C73" s="6">
        <f t="shared" si="2"/>
        <v>159.23150907158038</v>
      </c>
      <c r="D73" s="6">
        <f t="shared" si="3"/>
        <v>58.10612415569949</v>
      </c>
      <c r="E73" s="6">
        <f t="shared" si="4"/>
        <v>52.111680284261467</v>
      </c>
      <c r="F73" s="6">
        <f t="shared" si="5"/>
        <v>105.39054964565531</v>
      </c>
      <c r="G73" s="6">
        <f t="shared" si="6"/>
        <v>-180.08041992963342</v>
      </c>
      <c r="H73" s="6">
        <f t="shared" si="7"/>
        <v>37.426738023857581</v>
      </c>
      <c r="I73" s="6">
        <f t="shared" si="8"/>
        <v>78.586088459096175</v>
      </c>
      <c r="J73" s="6">
        <f t="shared" si="9"/>
        <v>-53.20777711800298</v>
      </c>
      <c r="K73" s="6">
        <f t="shared" si="10"/>
        <v>9.4722965362968807</v>
      </c>
      <c r="L73" s="6">
        <f t="shared" si="11"/>
        <v>37.346246654426693</v>
      </c>
      <c r="M73" s="6">
        <f t="shared" si="12"/>
        <v>40.422604846289403</v>
      </c>
      <c r="N73" s="6">
        <f t="shared" si="13"/>
        <v>41.005837156774334</v>
      </c>
      <c r="O73" s="6">
        <f t="shared" si="14"/>
        <v>67.271332273540935</v>
      </c>
      <c r="P73" s="6">
        <f t="shared" si="15"/>
        <v>108.88043393174092</v>
      </c>
      <c r="Q73" s="6"/>
      <c r="S73" s="6"/>
      <c r="T73" s="6"/>
      <c r="U73" s="6"/>
    </row>
    <row r="74" spans="1:21" x14ac:dyDescent="0.2">
      <c r="A74" s="5">
        <v>2018</v>
      </c>
      <c r="B74" s="6">
        <f t="shared" si="1"/>
        <v>102.99254274640236</v>
      </c>
      <c r="C74" s="6">
        <f t="shared" si="2"/>
        <v>149.37585295736471</v>
      </c>
      <c r="D74" s="6">
        <f t="shared" si="3"/>
        <v>52.852123309109174</v>
      </c>
      <c r="E74" s="6">
        <f t="shared" si="4"/>
        <v>78.667941028860071</v>
      </c>
      <c r="F74" s="6">
        <f t="shared" si="5"/>
        <v>130.12269944774016</v>
      </c>
      <c r="G74" s="6">
        <f t="shared" si="6"/>
        <v>-151.64804545457588</v>
      </c>
      <c r="H74" s="6">
        <f t="shared" si="7"/>
        <v>35.54453721380105</v>
      </c>
      <c r="I74" s="6">
        <f t="shared" si="8"/>
        <v>75.648251448699853</v>
      </c>
      <c r="J74" s="6">
        <f t="shared" si="9"/>
        <v>-35.041700658120646</v>
      </c>
      <c r="K74" s="6">
        <f t="shared" si="10"/>
        <v>13.056619647918012</v>
      </c>
      <c r="L74" s="6">
        <f t="shared" si="11"/>
        <v>40.192373154960961</v>
      </c>
      <c r="M74" s="6">
        <f t="shared" si="12"/>
        <v>54.744313546632668</v>
      </c>
      <c r="N74" s="6">
        <f t="shared" si="13"/>
        <v>53.394819305138697</v>
      </c>
      <c r="O74" s="6">
        <f t="shared" si="14"/>
        <v>79.326669520112631</v>
      </c>
      <c r="P74" s="6">
        <f t="shared" si="15"/>
        <v>116.54587344287066</v>
      </c>
    </row>
    <row r="75" spans="1:21" x14ac:dyDescent="0.2">
      <c r="A75" s="5">
        <v>2019</v>
      </c>
      <c r="B75" s="6">
        <f t="shared" si="1"/>
        <v>163.58809679206661</v>
      </c>
      <c r="C75" s="6">
        <f t="shared" si="2"/>
        <v>207.90135711263849</v>
      </c>
      <c r="D75" s="6">
        <f t="shared" si="3"/>
        <v>115.58442104486403</v>
      </c>
      <c r="E75" s="6">
        <f t="shared" si="4"/>
        <v>90.228001623293039</v>
      </c>
      <c r="F75" s="6">
        <f t="shared" si="5"/>
        <v>140.02363545284692</v>
      </c>
      <c r="G75" s="6">
        <f t="shared" si="6"/>
        <v>-125.39894518073618</v>
      </c>
      <c r="H75" s="6">
        <f t="shared" si="7"/>
        <v>51.873946075839228</v>
      </c>
      <c r="I75" s="6">
        <f t="shared" si="8"/>
        <v>90.978635111593007</v>
      </c>
      <c r="J75" s="6">
        <f t="shared" si="9"/>
        <v>-17.730955884776051</v>
      </c>
      <c r="K75" s="6">
        <f t="shared" si="10"/>
        <v>19.632697948561798</v>
      </c>
      <c r="L75" s="6">
        <f t="shared" si="11"/>
        <v>46.324622019420389</v>
      </c>
      <c r="M75" s="6">
        <f t="shared" si="12"/>
        <v>65.726800286600621</v>
      </c>
      <c r="N75" s="6">
        <f t="shared" si="13"/>
        <v>45.682448998420938</v>
      </c>
      <c r="O75" s="6">
        <f t="shared" si="14"/>
        <v>71.420156319750419</v>
      </c>
      <c r="P75" s="6">
        <f t="shared" si="15"/>
        <v>122.94407611634304</v>
      </c>
      <c r="Q75" s="6"/>
    </row>
    <row r="78" spans="1:21" x14ac:dyDescent="0.2">
      <c r="B78" t="s">
        <v>11</v>
      </c>
      <c r="N78" t="s">
        <v>12</v>
      </c>
    </row>
    <row r="79" spans="1:21" x14ac:dyDescent="0.2">
      <c r="B79" t="s">
        <v>6</v>
      </c>
      <c r="E79" t="s">
        <v>7</v>
      </c>
      <c r="H79" t="s">
        <v>8</v>
      </c>
      <c r="K79" t="s">
        <v>9</v>
      </c>
      <c r="N79" t="s">
        <v>10</v>
      </c>
    </row>
    <row r="80" spans="1:21" x14ac:dyDescent="0.2">
      <c r="A80" t="s">
        <v>52</v>
      </c>
      <c r="B80" s="7">
        <f>SUM(B70:B75)</f>
        <v>596.69493305630306</v>
      </c>
      <c r="C80" s="6"/>
      <c r="D80" s="6"/>
      <c r="E80" s="7">
        <f t="shared" ref="E80:N80" si="16">SUM(E70:E75)</f>
        <v>317.99220477219694</v>
      </c>
      <c r="F80" s="6"/>
      <c r="G80" s="6"/>
      <c r="H80" s="7">
        <f t="shared" si="16"/>
        <v>189.43048758602123</v>
      </c>
      <c r="I80" s="6"/>
      <c r="J80" s="6"/>
      <c r="K80" s="7">
        <f t="shared" si="16"/>
        <v>99.920120190537574</v>
      </c>
      <c r="L80" s="6"/>
      <c r="M80" s="6"/>
      <c r="N80" s="7">
        <f t="shared" si="16"/>
        <v>188.34945315069336</v>
      </c>
      <c r="O80" s="6"/>
      <c r="P80" s="6"/>
    </row>
    <row r="81" spans="1:14" x14ac:dyDescent="0.2">
      <c r="A81" t="s">
        <v>50</v>
      </c>
      <c r="B81" s="7">
        <f>B80+E80+H80+K80+N80</f>
        <v>1392.387198755752</v>
      </c>
      <c r="C81" s="6"/>
      <c r="D81" s="6"/>
    </row>
    <row r="82" spans="1:14" x14ac:dyDescent="0.2">
      <c r="B82" s="6"/>
      <c r="E82" s="6"/>
      <c r="H82" s="6"/>
      <c r="K82" s="6"/>
      <c r="N82" s="6"/>
    </row>
    <row r="83" spans="1:14" x14ac:dyDescent="0.2">
      <c r="A83" t="s">
        <v>75</v>
      </c>
      <c r="B83" s="11">
        <f>B80/$B81*100</f>
        <v>42.854095009600371</v>
      </c>
      <c r="E83" s="11">
        <f>E80/$B81*100</f>
        <v>22.837914989189589</v>
      </c>
      <c r="H83" s="11">
        <f>H80/$B81*100</f>
        <v>13.604727747805912</v>
      </c>
      <c r="K83" s="11">
        <f>K80/$B81*100</f>
        <v>7.1761734293325139</v>
      </c>
      <c r="N83" s="11">
        <f>N80/$B81*100</f>
        <v>13.527088824071628</v>
      </c>
    </row>
    <row r="87" spans="1:14" x14ac:dyDescent="0.2">
      <c r="A87" t="s">
        <v>88</v>
      </c>
      <c r="C87" t="s">
        <v>76</v>
      </c>
      <c r="D87" t="s">
        <v>28</v>
      </c>
      <c r="E87" t="s">
        <v>77</v>
      </c>
      <c r="F87" t="s">
        <v>78</v>
      </c>
    </row>
    <row r="88" spans="1:14" x14ac:dyDescent="0.2">
      <c r="A88" t="s">
        <v>79</v>
      </c>
      <c r="B88" t="s">
        <v>6</v>
      </c>
      <c r="C88" s="11">
        <v>78.119739217007464</v>
      </c>
      <c r="D88" s="11">
        <v>78.120279716782406</v>
      </c>
      <c r="E88" s="11">
        <v>78.119739217007464</v>
      </c>
      <c r="F88" s="11">
        <v>78.119739217007464</v>
      </c>
    </row>
    <row r="89" spans="1:14" x14ac:dyDescent="0.2">
      <c r="B89" t="s">
        <v>7</v>
      </c>
      <c r="C89" s="11">
        <v>80.52440243869728</v>
      </c>
      <c r="D89" s="11">
        <v>80.518824962430713</v>
      </c>
      <c r="E89" s="11">
        <v>80.52440243869728</v>
      </c>
      <c r="F89" s="11">
        <v>80.52440243869728</v>
      </c>
    </row>
    <row r="90" spans="1:14" x14ac:dyDescent="0.2">
      <c r="B90" t="s">
        <v>8</v>
      </c>
      <c r="C90" s="11">
        <v>82.149145801708443</v>
      </c>
      <c r="D90" s="11">
        <v>82.142638757695934</v>
      </c>
      <c r="E90" s="11">
        <v>82.149145801708443</v>
      </c>
      <c r="F90" s="11">
        <v>82.149145801708443</v>
      </c>
    </row>
    <row r="91" spans="1:14" x14ac:dyDescent="0.2">
      <c r="B91" t="s">
        <v>9</v>
      </c>
      <c r="C91" s="11">
        <v>83.322739889886847</v>
      </c>
      <c r="D91" s="11">
        <v>83.316092865191536</v>
      </c>
      <c r="E91" s="11">
        <v>83.322739889886847</v>
      </c>
      <c r="F91" s="11">
        <v>83.322739889886847</v>
      </c>
    </row>
    <row r="92" spans="1:14" x14ac:dyDescent="0.2">
      <c r="B92" t="s">
        <v>10</v>
      </c>
      <c r="C92" s="11">
        <v>84.667415198962004</v>
      </c>
      <c r="D92" s="11">
        <v>84.659053709354239</v>
      </c>
      <c r="E92" s="11">
        <v>84.667415198962004</v>
      </c>
      <c r="F92" s="11">
        <v>84.667415198962004</v>
      </c>
    </row>
    <row r="93" spans="1:14" x14ac:dyDescent="0.2">
      <c r="A93" t="s">
        <v>80</v>
      </c>
      <c r="B93" t="s">
        <v>6</v>
      </c>
      <c r="C93" s="11">
        <v>77.38617295055019</v>
      </c>
      <c r="D93" s="11">
        <v>77.3906227543401</v>
      </c>
      <c r="E93" s="11">
        <v>77.38617295055019</v>
      </c>
      <c r="F93" s="11">
        <v>77.38617295055019</v>
      </c>
    </row>
    <row r="94" spans="1:14" x14ac:dyDescent="0.2">
      <c r="B94" t="s">
        <v>7</v>
      </c>
      <c r="C94" s="11">
        <v>79.802011363858568</v>
      </c>
      <c r="D94" s="11">
        <v>79.803778685760932</v>
      </c>
      <c r="E94" s="11">
        <v>79.802011363858568</v>
      </c>
      <c r="F94" s="11">
        <v>79.802011363858568</v>
      </c>
    </row>
    <row r="95" spans="1:14" x14ac:dyDescent="0.2">
      <c r="B95" t="s">
        <v>8</v>
      </c>
      <c r="C95" s="11">
        <v>81.537155831279833</v>
      </c>
      <c r="D95" s="11">
        <v>81.536770668499912</v>
      </c>
      <c r="E95" s="11">
        <v>81.537155831279833</v>
      </c>
      <c r="F95" s="11">
        <v>81.537155831279833</v>
      </c>
    </row>
    <row r="96" spans="1:14" x14ac:dyDescent="0.2">
      <c r="B96" t="s">
        <v>9</v>
      </c>
      <c r="C96" s="11">
        <v>82.763188612491689</v>
      </c>
      <c r="D96" s="11">
        <v>82.758864504778458</v>
      </c>
      <c r="E96" s="11">
        <v>82.763188612491689</v>
      </c>
      <c r="F96" s="11">
        <v>82.763188612491689</v>
      </c>
    </row>
    <row r="97" spans="1:6" x14ac:dyDescent="0.2">
      <c r="B97" t="s">
        <v>10</v>
      </c>
      <c r="C97" s="11">
        <v>84.164678395174562</v>
      </c>
      <c r="D97" s="11">
        <v>84.15808137498226</v>
      </c>
      <c r="E97" s="11">
        <v>84.164678395174562</v>
      </c>
      <c r="F97" s="11">
        <v>84.164678395174562</v>
      </c>
    </row>
    <row r="98" spans="1:6" x14ac:dyDescent="0.2">
      <c r="A98" t="s">
        <v>81</v>
      </c>
      <c r="B98" t="s">
        <v>6</v>
      </c>
      <c r="C98" s="11">
        <v>77.527671460594391</v>
      </c>
      <c r="D98" s="11">
        <v>77.537119037453564</v>
      </c>
      <c r="E98" s="11">
        <v>77.557397729315056</v>
      </c>
      <c r="F98" s="11">
        <v>77.564774451128557</v>
      </c>
    </row>
    <row r="99" spans="1:6" x14ac:dyDescent="0.2">
      <c r="B99" t="s">
        <v>7</v>
      </c>
      <c r="C99" s="11">
        <v>80.013643204332027</v>
      </c>
      <c r="D99" s="11">
        <v>80.01865252428378</v>
      </c>
      <c r="E99" s="11">
        <v>80.037142268045756</v>
      </c>
      <c r="F99" s="11">
        <v>80.042227149667383</v>
      </c>
    </row>
    <row r="100" spans="1:6" x14ac:dyDescent="0.2">
      <c r="B100" t="s">
        <v>8</v>
      </c>
      <c r="C100" s="11">
        <v>81.817315371111235</v>
      </c>
      <c r="D100" s="11">
        <v>81.818029409061964</v>
      </c>
      <c r="E100" s="11">
        <v>81.81337203115865</v>
      </c>
      <c r="F100" s="11">
        <v>81.81773788618321</v>
      </c>
    </row>
    <row r="101" spans="1:6" x14ac:dyDescent="0.2">
      <c r="B101" t="s">
        <v>9</v>
      </c>
      <c r="C101" s="11">
        <v>83.06520924582739</v>
      </c>
      <c r="D101" s="11">
        <v>83.063931874544238</v>
      </c>
      <c r="E101" s="11">
        <v>83.085964051709084</v>
      </c>
      <c r="F101" s="11">
        <v>83.087632176942378</v>
      </c>
    </row>
    <row r="102" spans="1:6" x14ac:dyDescent="0.2">
      <c r="B102" t="s">
        <v>10</v>
      </c>
      <c r="C102" s="11">
        <v>84.586220010586899</v>
      </c>
      <c r="D102" s="11">
        <v>84.582390517030476</v>
      </c>
      <c r="E102" s="11">
        <v>84.579878875024249</v>
      </c>
      <c r="F102" s="11">
        <v>84.580596141575185</v>
      </c>
    </row>
    <row r="103" spans="1:6" x14ac:dyDescent="0.2">
      <c r="A103" t="s">
        <v>82</v>
      </c>
      <c r="B103" t="s">
        <v>6</v>
      </c>
      <c r="C103" s="11">
        <v>77.49584873660497</v>
      </c>
      <c r="D103" s="11">
        <v>77.496323276869759</v>
      </c>
      <c r="E103" s="11">
        <v>77.528338701302943</v>
      </c>
      <c r="F103" s="11">
        <v>77.554844160469386</v>
      </c>
    </row>
    <row r="104" spans="1:6" x14ac:dyDescent="0.2">
      <c r="B104" t="s">
        <v>7</v>
      </c>
      <c r="C104" s="11">
        <v>80.020614556780586</v>
      </c>
      <c r="D104" s="11">
        <v>80.016333547972835</v>
      </c>
      <c r="E104" s="11">
        <v>80.021684334201495</v>
      </c>
      <c r="F104" s="11">
        <v>80.04287550014331</v>
      </c>
    </row>
    <row r="105" spans="1:6" x14ac:dyDescent="0.2">
      <c r="B105" t="s">
        <v>8</v>
      </c>
      <c r="C105" s="11">
        <v>81.748755189583648</v>
      </c>
      <c r="D105" s="11">
        <v>81.73940905481544</v>
      </c>
      <c r="E105" s="11">
        <v>81.769848994122711</v>
      </c>
      <c r="F105" s="11">
        <v>81.788226478256391</v>
      </c>
    </row>
    <row r="106" spans="1:6" x14ac:dyDescent="0.2">
      <c r="B106" t="s">
        <v>9</v>
      </c>
      <c r="C106" s="11">
        <v>83.046108173584244</v>
      </c>
      <c r="D106" s="11">
        <v>83.036920781285929</v>
      </c>
      <c r="E106" s="11">
        <v>83.053585937299843</v>
      </c>
      <c r="F106" s="11">
        <v>83.067193326259044</v>
      </c>
    </row>
    <row r="107" spans="1:6" x14ac:dyDescent="0.2">
      <c r="B107" t="s">
        <v>10</v>
      </c>
      <c r="C107" s="11">
        <v>84.57131027998301</v>
      </c>
      <c r="D107" s="11">
        <v>84.557480557107596</v>
      </c>
      <c r="E107" s="11">
        <v>84.607570243001518</v>
      </c>
      <c r="F107" s="11">
        <v>84.618688475384289</v>
      </c>
    </row>
    <row r="108" spans="1:6" x14ac:dyDescent="0.2">
      <c r="A108" t="s">
        <v>83</v>
      </c>
      <c r="B108" t="s">
        <v>6</v>
      </c>
      <c r="C108" s="11">
        <v>77.419206866537337</v>
      </c>
      <c r="D108" s="11">
        <v>77.414697407931783</v>
      </c>
      <c r="E108" s="11">
        <v>77.427227803523422</v>
      </c>
      <c r="F108" s="11">
        <v>77.468611772307682</v>
      </c>
    </row>
    <row r="109" spans="1:6" x14ac:dyDescent="0.2">
      <c r="B109" t="s">
        <v>7</v>
      </c>
      <c r="C109" s="11">
        <v>79.888068436218845</v>
      </c>
      <c r="D109" s="11">
        <v>79.881021959197042</v>
      </c>
      <c r="E109" s="11">
        <v>79.884881315558928</v>
      </c>
      <c r="F109" s="11">
        <v>79.91583958977165</v>
      </c>
    </row>
    <row r="110" spans="1:6" x14ac:dyDescent="0.2">
      <c r="B110" t="s">
        <v>8</v>
      </c>
      <c r="C110" s="11">
        <v>81.692283128932274</v>
      </c>
      <c r="D110" s="11">
        <v>81.685882831437539</v>
      </c>
      <c r="E110" s="11">
        <v>81.694603598928254</v>
      </c>
      <c r="F110" s="11">
        <v>81.716013678253475</v>
      </c>
    </row>
    <row r="111" spans="1:6" x14ac:dyDescent="0.2">
      <c r="B111" t="s">
        <v>9</v>
      </c>
      <c r="C111" s="11">
        <v>82.917497179574951</v>
      </c>
      <c r="D111" s="11">
        <v>82.910885137832423</v>
      </c>
      <c r="E111" s="11">
        <v>82.908459745625635</v>
      </c>
      <c r="F111" s="11">
        <v>82.924728000957316</v>
      </c>
    </row>
    <row r="112" spans="1:6" x14ac:dyDescent="0.2">
      <c r="B112" t="s">
        <v>10</v>
      </c>
      <c r="C112" s="11">
        <v>84.441297917928637</v>
      </c>
      <c r="D112" s="11">
        <v>84.430935447373926</v>
      </c>
      <c r="E112" s="11">
        <v>84.465640008196829</v>
      </c>
      <c r="F112" s="11">
        <v>84.477686233851443</v>
      </c>
    </row>
    <row r="113" spans="1:6" x14ac:dyDescent="0.2">
      <c r="A113" t="s">
        <v>84</v>
      </c>
      <c r="B113" t="s">
        <v>6</v>
      </c>
      <c r="C113" s="11">
        <v>78.118582286629135</v>
      </c>
      <c r="D113" s="11">
        <v>78.114178420010333</v>
      </c>
      <c r="E113" s="11">
        <v>78.114792454575522</v>
      </c>
      <c r="F113" s="11">
        <v>78.166791966166016</v>
      </c>
    </row>
    <row r="114" spans="1:6" x14ac:dyDescent="0.2">
      <c r="B114" t="s">
        <v>7</v>
      </c>
      <c r="C114" s="11">
        <v>80.560868447443838</v>
      </c>
      <c r="D114" s="11">
        <v>80.555019615043562</v>
      </c>
      <c r="E114" s="11">
        <v>80.56762420164327</v>
      </c>
      <c r="F114" s="11">
        <v>80.604669245132527</v>
      </c>
    </row>
    <row r="115" spans="1:6" x14ac:dyDescent="0.2">
      <c r="B115" t="s">
        <v>8</v>
      </c>
      <c r="C115" s="11">
        <v>82.408934891808457</v>
      </c>
      <c r="D115" s="11">
        <v>82.399666152166759</v>
      </c>
      <c r="E115" s="11">
        <v>82.402734178979358</v>
      </c>
      <c r="F115" s="11">
        <v>82.432019336439609</v>
      </c>
    </row>
    <row r="116" spans="1:6" x14ac:dyDescent="0.2">
      <c r="B116" t="s">
        <v>9</v>
      </c>
      <c r="C116" s="11">
        <v>83.669311410251723</v>
      </c>
      <c r="D116" s="11">
        <v>83.65889191342113</v>
      </c>
      <c r="E116" s="11">
        <v>83.655024308532006</v>
      </c>
      <c r="F116" s="11">
        <v>83.679491331446471</v>
      </c>
    </row>
    <row r="117" spans="1:6" x14ac:dyDescent="0.2">
      <c r="B117" t="s">
        <v>10</v>
      </c>
      <c r="C117" s="11">
        <v>85.12666659525739</v>
      </c>
      <c r="D117" s="11">
        <v>85.113405667922535</v>
      </c>
      <c r="E117" s="11">
        <v>85.157735156635255</v>
      </c>
      <c r="F117" s="11">
        <v>85.17487418633057</v>
      </c>
    </row>
    <row r="118" spans="1:6" x14ac:dyDescent="0.2">
      <c r="A118" t="s">
        <v>85</v>
      </c>
      <c r="B118" t="s">
        <v>6</v>
      </c>
      <c r="C118" s="11">
        <v>76.890135435288556</v>
      </c>
      <c r="D118" s="11">
        <v>76.885857652730621</v>
      </c>
      <c r="E118" s="11">
        <v>76.907716442070239</v>
      </c>
      <c r="F118" s="11">
        <v>76.968394989233971</v>
      </c>
    </row>
    <row r="119" spans="1:6" x14ac:dyDescent="0.2">
      <c r="B119" t="s">
        <v>7</v>
      </c>
      <c r="C119" s="11">
        <v>79.47366120423041</v>
      </c>
      <c r="D119" s="11">
        <v>79.468717310014611</v>
      </c>
      <c r="E119" s="11">
        <v>79.482169682348044</v>
      </c>
      <c r="F119" s="11">
        <v>79.524835015489558</v>
      </c>
    </row>
    <row r="120" spans="1:6" x14ac:dyDescent="0.2">
      <c r="B120" t="s">
        <v>8</v>
      </c>
      <c r="C120" s="11">
        <v>81.373744434159349</v>
      </c>
      <c r="D120" s="11">
        <v>81.365209109661265</v>
      </c>
      <c r="E120" s="11">
        <v>81.375112622232862</v>
      </c>
      <c r="F120" s="11">
        <v>81.408065579418889</v>
      </c>
    </row>
    <row r="121" spans="1:6" x14ac:dyDescent="0.2">
      <c r="B121" t="s">
        <v>9</v>
      </c>
      <c r="C121" s="11">
        <v>82.798449360646401</v>
      </c>
      <c r="D121" s="11">
        <v>82.789221435771609</v>
      </c>
      <c r="E121" s="11">
        <v>82.786606633458987</v>
      </c>
      <c r="F121" s="11">
        <v>82.813991842675279</v>
      </c>
    </row>
    <row r="122" spans="1:6" x14ac:dyDescent="0.2">
      <c r="B122" t="s">
        <v>10</v>
      </c>
      <c r="C122" s="11">
        <v>84.243777082093644</v>
      </c>
      <c r="D122" s="11">
        <v>84.231888732859346</v>
      </c>
      <c r="E122" s="11">
        <v>84.2659639107424</v>
      </c>
      <c r="F122" s="11">
        <v>84.285354966841467</v>
      </c>
    </row>
    <row r="124" spans="1:6" x14ac:dyDescent="0.2">
      <c r="B124" s="5" t="s">
        <v>86</v>
      </c>
      <c r="C124" t="s">
        <v>76</v>
      </c>
      <c r="D124" t="s">
        <v>28</v>
      </c>
      <c r="E124" t="s">
        <v>77</v>
      </c>
      <c r="F124" t="s">
        <v>78</v>
      </c>
    </row>
    <row r="125" spans="1:6" x14ac:dyDescent="0.2">
      <c r="B125" t="s">
        <v>6</v>
      </c>
      <c r="C125" s="6">
        <f t="shared" ref="C125:F129" si="17">C118*365</f>
        <v>28064.899433880324</v>
      </c>
      <c r="D125" s="6">
        <f t="shared" si="17"/>
        <v>28063.338043246677</v>
      </c>
      <c r="E125" s="6">
        <f t="shared" si="17"/>
        <v>28071.316501355635</v>
      </c>
      <c r="F125" s="6">
        <f t="shared" si="17"/>
        <v>28093.464171070398</v>
      </c>
    </row>
    <row r="126" spans="1:6" x14ac:dyDescent="0.2">
      <c r="B126" t="s">
        <v>7</v>
      </c>
      <c r="C126" s="6">
        <f t="shared" si="17"/>
        <v>29007.8863395441</v>
      </c>
      <c r="D126" s="6">
        <f t="shared" si="17"/>
        <v>29006.081818155333</v>
      </c>
      <c r="E126" s="6">
        <f t="shared" si="17"/>
        <v>29010.991934057038</v>
      </c>
      <c r="F126" s="6">
        <f t="shared" si="17"/>
        <v>29026.564780653687</v>
      </c>
    </row>
    <row r="127" spans="1:6" x14ac:dyDescent="0.2">
      <c r="B127" t="s">
        <v>8</v>
      </c>
      <c r="C127" s="6">
        <f t="shared" si="17"/>
        <v>29701.416718468161</v>
      </c>
      <c r="D127" s="6">
        <f t="shared" si="17"/>
        <v>29698.301325026361</v>
      </c>
      <c r="E127" s="6">
        <f t="shared" si="17"/>
        <v>29701.916107114994</v>
      </c>
      <c r="F127" s="6">
        <f t="shared" si="17"/>
        <v>29713.943936487893</v>
      </c>
    </row>
    <row r="128" spans="1:6" x14ac:dyDescent="0.2">
      <c r="B128" t="s">
        <v>9</v>
      </c>
      <c r="C128" s="6">
        <f t="shared" si="17"/>
        <v>30221.434016635936</v>
      </c>
      <c r="D128" s="6">
        <f t="shared" si="17"/>
        <v>30218.065824056637</v>
      </c>
      <c r="E128" s="6">
        <f t="shared" si="17"/>
        <v>30217.111421212532</v>
      </c>
      <c r="F128" s="6">
        <f t="shared" si="17"/>
        <v>30227.107022576478</v>
      </c>
    </row>
    <row r="129" spans="2:7" x14ac:dyDescent="0.2">
      <c r="B129" t="s">
        <v>10</v>
      </c>
      <c r="C129" s="6">
        <f t="shared" si="17"/>
        <v>30748.97863496418</v>
      </c>
      <c r="D129" s="6">
        <f t="shared" si="17"/>
        <v>30744.639387493662</v>
      </c>
      <c r="E129" s="6">
        <f t="shared" si="17"/>
        <v>30757.076827420977</v>
      </c>
      <c r="F129" s="6">
        <f t="shared" si="17"/>
        <v>30764.154562897136</v>
      </c>
    </row>
    <row r="132" spans="2:7" x14ac:dyDescent="0.2">
      <c r="C132" t="s">
        <v>87</v>
      </c>
      <c r="D132" t="s">
        <v>28</v>
      </c>
      <c r="E132" t="s">
        <v>77</v>
      </c>
      <c r="F132" t="s">
        <v>78</v>
      </c>
    </row>
    <row r="133" spans="2:7" x14ac:dyDescent="0.2">
      <c r="B133" t="s">
        <v>11</v>
      </c>
      <c r="C133" t="s">
        <v>6</v>
      </c>
      <c r="D133" s="11">
        <f t="shared" ref="D133:F137" si="18">D125-$C125</f>
        <v>-1.5613906336475338</v>
      </c>
      <c r="E133" s="11">
        <f t="shared" si="18"/>
        <v>6.4170674753113417</v>
      </c>
      <c r="F133" s="11">
        <f t="shared" si="18"/>
        <v>28.564737190074084</v>
      </c>
      <c r="G133" s="11"/>
    </row>
    <row r="134" spans="2:7" x14ac:dyDescent="0.2">
      <c r="C134" t="s">
        <v>7</v>
      </c>
      <c r="D134" s="11">
        <f t="shared" si="18"/>
        <v>-1.8045213887671707</v>
      </c>
      <c r="E134" s="11">
        <f t="shared" si="18"/>
        <v>3.1055945129373868</v>
      </c>
      <c r="F134" s="11">
        <f t="shared" si="18"/>
        <v>18.678441109586856</v>
      </c>
      <c r="G134" s="11"/>
    </row>
    <row r="135" spans="2:7" x14ac:dyDescent="0.2">
      <c r="C135" t="s">
        <v>8</v>
      </c>
      <c r="D135" s="11">
        <f t="shared" si="18"/>
        <v>-3.1153934417998244</v>
      </c>
      <c r="E135" s="11">
        <f t="shared" si="18"/>
        <v>0.49938864683281281</v>
      </c>
      <c r="F135" s="11">
        <f t="shared" si="18"/>
        <v>12.527218019731663</v>
      </c>
      <c r="G135" s="11"/>
    </row>
    <row r="136" spans="2:7" x14ac:dyDescent="0.2">
      <c r="C136" t="s">
        <v>9</v>
      </c>
      <c r="D136" s="11">
        <f t="shared" si="18"/>
        <v>-3.3681925792989205</v>
      </c>
      <c r="E136" s="11">
        <f t="shared" si="18"/>
        <v>-4.3225954234039818</v>
      </c>
      <c r="F136" s="11">
        <f t="shared" si="18"/>
        <v>5.6730059405417705</v>
      </c>
      <c r="G136" s="11"/>
    </row>
    <row r="137" spans="2:7" x14ac:dyDescent="0.2">
      <c r="B137" t="s">
        <v>12</v>
      </c>
      <c r="C137" t="s">
        <v>10</v>
      </c>
      <c r="D137" s="11">
        <f t="shared" si="18"/>
        <v>-4.3392474705178756</v>
      </c>
      <c r="E137" s="11">
        <f t="shared" si="18"/>
        <v>8.0981924567968235</v>
      </c>
      <c r="F137" s="11">
        <f t="shared" si="18"/>
        <v>15.175927932956256</v>
      </c>
      <c r="G137" s="11"/>
    </row>
    <row r="138" spans="2:7" x14ac:dyDescent="0.2">
      <c r="D138" s="11"/>
      <c r="E138" s="11"/>
      <c r="F138" s="11"/>
      <c r="G138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9A446-24FD-4196-A676-AA83C8E43710}">
  <sheetPr codeName="Sheet7"/>
  <dimension ref="A2:M47"/>
  <sheetViews>
    <sheetView zoomScaleNormal="100" workbookViewId="0">
      <selection activeCell="A2" sqref="A2"/>
    </sheetView>
  </sheetViews>
  <sheetFormatPr defaultRowHeight="12" x14ac:dyDescent="0.2"/>
  <sheetData>
    <row r="2" spans="1:13" x14ac:dyDescent="0.2">
      <c r="B2" t="s">
        <v>11</v>
      </c>
      <c r="F2" t="s">
        <v>12</v>
      </c>
      <c r="M2" s="5" t="s">
        <v>72</v>
      </c>
    </row>
    <row r="3" spans="1:13" x14ac:dyDescent="0.2">
      <c r="A3" t="s">
        <v>0</v>
      </c>
      <c r="B3" t="s">
        <v>53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</row>
    <row r="4" spans="1:13" x14ac:dyDescent="0.2">
      <c r="A4" s="9" t="s">
        <v>29</v>
      </c>
      <c r="B4" s="11">
        <f>'IMRs-Obs'!B4</f>
        <v>6.8503988923320369</v>
      </c>
      <c r="C4" s="11">
        <f>'IMRs-Obs'!E4</f>
        <v>5.2595874406412007</v>
      </c>
      <c r="D4" s="11">
        <f>'IMRs-Obs'!H4</f>
        <v>4.0021063717746177</v>
      </c>
      <c r="E4" s="11">
        <f>'IMRs-Obs'!K4</f>
        <v>3.7667901566736344</v>
      </c>
      <c r="F4" s="11">
        <f>'IMRs-Obs'!N4</f>
        <v>3.3281701343827184</v>
      </c>
      <c r="G4" s="11"/>
      <c r="H4" s="11"/>
      <c r="I4" s="11"/>
      <c r="J4" s="11"/>
      <c r="K4" s="11"/>
    </row>
    <row r="5" spans="1:13" x14ac:dyDescent="0.2">
      <c r="A5" s="9" t="s">
        <v>30</v>
      </c>
      <c r="B5" s="11">
        <f>'IMRs-Obs'!B5</f>
        <v>6.787583528095066</v>
      </c>
      <c r="C5" s="11">
        <f>'IMRs-Obs'!E5</f>
        <v>4.9783256570035226</v>
      </c>
      <c r="D5" s="11">
        <f>'IMRs-Obs'!H5</f>
        <v>4.2527042712366985</v>
      </c>
      <c r="E5" s="11">
        <f>'IMRs-Obs'!K5</f>
        <v>3.7746621835944936</v>
      </c>
      <c r="F5" s="11">
        <f>'IMRs-Obs'!N5</f>
        <v>3.0628855380397533</v>
      </c>
      <c r="G5" s="11"/>
      <c r="H5" s="11"/>
      <c r="I5" s="11"/>
      <c r="J5" s="11"/>
      <c r="K5" s="11"/>
    </row>
    <row r="6" spans="1:13" x14ac:dyDescent="0.2">
      <c r="A6" s="9" t="s">
        <v>31</v>
      </c>
      <c r="B6" s="11">
        <f>'IMRs-Obs'!B6</f>
        <v>6.8646089852372629</v>
      </c>
      <c r="C6" s="11">
        <f>'IMRs-Obs'!E6</f>
        <v>5.0679133133018395</v>
      </c>
      <c r="D6" s="11">
        <f>'IMRs-Obs'!H6</f>
        <v>4.1360250622296677</v>
      </c>
      <c r="E6" s="11">
        <f>'IMRs-Obs'!K6</f>
        <v>3.6384566365860178</v>
      </c>
      <c r="F6" s="11">
        <f>'IMRs-Obs'!N6</f>
        <v>3.0400553499732683</v>
      </c>
      <c r="G6" s="11"/>
      <c r="H6" s="11"/>
      <c r="I6" s="11"/>
      <c r="J6" s="11"/>
      <c r="K6" s="11"/>
    </row>
    <row r="7" spans="1:13" x14ac:dyDescent="0.2">
      <c r="A7" s="9" t="s">
        <v>32</v>
      </c>
      <c r="B7" s="11">
        <f>'IMRs-Obs'!B7</f>
        <v>6.6334684709700911</v>
      </c>
      <c r="C7" s="11">
        <f>'IMRs-Obs'!E7</f>
        <v>4.8428797950368292</v>
      </c>
      <c r="D7" s="11">
        <f>'IMRs-Obs'!H7</f>
        <v>4.007725298539266</v>
      </c>
      <c r="E7" s="11">
        <f>'IMRs-Obs'!K7</f>
        <v>3.282254078101829</v>
      </c>
      <c r="F7" s="11">
        <f>'IMRs-Obs'!N7</f>
        <v>2.8929702859354789</v>
      </c>
      <c r="G7" s="11"/>
      <c r="H7" s="11"/>
      <c r="I7" s="11"/>
      <c r="J7" s="11"/>
      <c r="K7" s="11"/>
    </row>
    <row r="8" spans="1:13" x14ac:dyDescent="0.2">
      <c r="A8" s="9" t="s">
        <v>33</v>
      </c>
      <c r="B8" s="11">
        <f>'IMRs-Obs'!B8</f>
        <v>6.0613653583424316</v>
      </c>
      <c r="C8" s="11">
        <f>'IMRs-Obs'!E8</f>
        <v>5.1397586680922567</v>
      </c>
      <c r="D8" s="11">
        <f>'IMRs-Obs'!H8</f>
        <v>4.1357085310178139</v>
      </c>
      <c r="E8" s="11">
        <f>'IMRs-Obs'!K8</f>
        <v>3.6317450237154936</v>
      </c>
      <c r="F8" s="11">
        <f>'IMRs-Obs'!N8</f>
        <v>2.8964072225303505</v>
      </c>
      <c r="G8" s="11"/>
      <c r="H8" s="11"/>
      <c r="I8" s="11"/>
      <c r="J8" s="11"/>
      <c r="K8" s="11"/>
    </row>
    <row r="9" spans="1:13" x14ac:dyDescent="0.2">
      <c r="A9" s="9" t="s">
        <v>34</v>
      </c>
      <c r="B9" s="11">
        <f>'IMRs-Obs'!B9</f>
        <v>6.390533913204405</v>
      </c>
      <c r="C9" s="11">
        <f>'IMRs-Obs'!E9</f>
        <v>4.6425733541304917</v>
      </c>
      <c r="D9" s="11">
        <f>'IMRs-Obs'!H9</f>
        <v>3.6583453826455061</v>
      </c>
      <c r="E9" s="11">
        <f>'IMRs-Obs'!K9</f>
        <v>3.3421937299663829</v>
      </c>
      <c r="F9" s="11">
        <f>'IMRs-Obs'!N9</f>
        <v>3.0044098626119018</v>
      </c>
      <c r="G9" s="11"/>
      <c r="H9" s="11"/>
      <c r="I9" s="11"/>
      <c r="J9" s="11"/>
      <c r="K9" s="11"/>
    </row>
    <row r="10" spans="1:13" x14ac:dyDescent="0.2">
      <c r="A10" s="9" t="s">
        <v>35</v>
      </c>
      <c r="B10" s="11">
        <f>'IMRs-Obs'!B10</f>
        <v>5.6993681746831024</v>
      </c>
      <c r="C10" s="11">
        <f>'IMRs-Obs'!E10</f>
        <v>4.8296483589849215</v>
      </c>
      <c r="D10" s="11">
        <f>'IMRs-Obs'!H10</f>
        <v>4.0574624410571332</v>
      </c>
      <c r="E10" s="11">
        <f>'IMRs-Obs'!K10</f>
        <v>3.6276153401718148</v>
      </c>
      <c r="F10" s="11">
        <f>'IMRs-Obs'!N10</f>
        <v>3.0497799588726742</v>
      </c>
      <c r="G10" s="11"/>
      <c r="H10" s="11"/>
      <c r="I10" s="11"/>
      <c r="J10" s="11"/>
      <c r="K10" s="11"/>
    </row>
    <row r="11" spans="1:13" x14ac:dyDescent="0.2">
      <c r="A11" s="9" t="s">
        <v>36</v>
      </c>
      <c r="B11" s="11">
        <f>'IMRs-Obs'!B11</f>
        <v>5.7171519953399814</v>
      </c>
      <c r="C11" s="11">
        <f>'IMRs-Obs'!E11</f>
        <v>4.4468626779248863</v>
      </c>
      <c r="D11" s="11">
        <f>'IMRs-Obs'!H11</f>
        <v>3.48917797197505</v>
      </c>
      <c r="E11" s="11">
        <f>'IMRs-Obs'!K11</f>
        <v>3.1353135313531353</v>
      </c>
      <c r="F11" s="11">
        <f>'IMRs-Obs'!N11</f>
        <v>2.8993996192707572</v>
      </c>
      <c r="G11" s="11"/>
      <c r="H11" s="11"/>
      <c r="I11" s="11"/>
      <c r="J11" s="11"/>
      <c r="K11" s="11"/>
    </row>
    <row r="12" spans="1:13" x14ac:dyDescent="0.2">
      <c r="A12" s="9" t="s">
        <v>37</v>
      </c>
      <c r="B12" s="11">
        <f>'IMRs-Obs'!B12</f>
        <v>5.4832522404395272</v>
      </c>
      <c r="C12" s="11">
        <f>'IMRs-Obs'!E12</f>
        <v>4.8156880556242028</v>
      </c>
      <c r="D12" s="11">
        <f>'IMRs-Obs'!H12</f>
        <v>3.9223189514971781</v>
      </c>
      <c r="E12" s="11">
        <f>'IMRs-Obs'!K12</f>
        <v>3.3475658677388713</v>
      </c>
      <c r="F12" s="11">
        <f>'IMRs-Obs'!N12</f>
        <v>2.9907944361085201</v>
      </c>
      <c r="G12" s="11"/>
      <c r="H12" s="11"/>
      <c r="I12" s="11"/>
      <c r="J12" s="11"/>
      <c r="K12" s="11"/>
    </row>
    <row r="13" spans="1:13" x14ac:dyDescent="0.2">
      <c r="A13" s="9" t="s">
        <v>38</v>
      </c>
      <c r="B13" s="11">
        <f>'IMRs-Obs'!B13</f>
        <v>5.2396014890366454</v>
      </c>
      <c r="C13" s="11">
        <f>'IMRs-Obs'!E13</f>
        <v>4.2545728538765326</v>
      </c>
      <c r="D13" s="11">
        <f>'IMRs-Obs'!H13</f>
        <v>3.4885156828846631</v>
      </c>
      <c r="E13" s="11">
        <f>'IMRs-Obs'!K13</f>
        <v>3.2430247406958266</v>
      </c>
      <c r="F13" s="11">
        <f>'IMRs-Obs'!N13</f>
        <v>2.8726653294493554</v>
      </c>
      <c r="G13" s="11"/>
      <c r="H13" s="11"/>
      <c r="I13" s="11"/>
      <c r="J13" s="11"/>
      <c r="K13" s="11"/>
    </row>
    <row r="14" spans="1:13" x14ac:dyDescent="0.2">
      <c r="A14" s="9" t="s">
        <v>39</v>
      </c>
      <c r="B14" s="11">
        <f>'IMRs-Obs'!B14</f>
        <v>4.9217167454422688</v>
      </c>
      <c r="C14" s="11">
        <f>'IMRs-Obs'!E14</f>
        <v>4.0508380171147911</v>
      </c>
      <c r="D14" s="11">
        <f>'IMRs-Obs'!H14</f>
        <v>3.5068443668490326</v>
      </c>
      <c r="E14" s="11">
        <f>'IMRs-Obs'!K14</f>
        <v>3.0896169055189744</v>
      </c>
      <c r="F14" s="11">
        <f>'IMRs-Obs'!N14</f>
        <v>2.7993152754002617</v>
      </c>
      <c r="G14" s="11"/>
      <c r="H14" s="11"/>
      <c r="I14" s="11"/>
      <c r="J14" s="11"/>
      <c r="K14" s="11"/>
    </row>
    <row r="15" spans="1:13" x14ac:dyDescent="0.2">
      <c r="A15" s="9" t="s">
        <v>40</v>
      </c>
      <c r="B15" s="11">
        <f>'IMRs-Obs'!B15</f>
        <v>4.7517199962070524</v>
      </c>
      <c r="C15" s="11">
        <f>'IMRs-Obs'!E15</f>
        <v>3.9962036065737552</v>
      </c>
      <c r="D15" s="11">
        <f>'IMRs-Obs'!H15</f>
        <v>3.2699256427867529</v>
      </c>
      <c r="E15" s="11">
        <f>'IMRs-Obs'!K15</f>
        <v>2.985235188123605</v>
      </c>
      <c r="F15" s="11">
        <f>'IMRs-Obs'!N15</f>
        <v>2.5707985733592107</v>
      </c>
      <c r="G15" s="11"/>
      <c r="H15" s="11"/>
      <c r="I15" s="11"/>
      <c r="J15" s="11"/>
      <c r="K15" s="11"/>
    </row>
    <row r="16" spans="1:13" x14ac:dyDescent="0.2">
      <c r="A16" s="9" t="s">
        <v>41</v>
      </c>
      <c r="B16" s="11">
        <f>'IMRs-Obs'!B16</f>
        <v>4.8208103706739429</v>
      </c>
      <c r="C16" s="11">
        <f>'IMRs-Obs'!E16</f>
        <v>3.6959121165810895</v>
      </c>
      <c r="D16" s="11">
        <f>'IMRs-Obs'!H16</f>
        <v>3.2157771207364281</v>
      </c>
      <c r="E16" s="11">
        <f>'IMRs-Obs'!K16</f>
        <v>2.9916418130269893</v>
      </c>
      <c r="F16" s="11">
        <f>'IMRs-Obs'!N16</f>
        <v>2.8843410918234742</v>
      </c>
      <c r="G16" s="11"/>
      <c r="H16" s="11"/>
      <c r="I16" s="11"/>
      <c r="J16" s="11"/>
      <c r="K16" s="11"/>
    </row>
    <row r="17" spans="1:11" x14ac:dyDescent="0.2">
      <c r="A17" s="9" t="s">
        <v>42</v>
      </c>
      <c r="B17" s="11">
        <f>'IMRs-Obs'!B17</f>
        <v>4.5830624993114393</v>
      </c>
      <c r="C17" s="11">
        <f>'IMRs-Obs'!E17</f>
        <v>3.621286868898919</v>
      </c>
      <c r="D17" s="11">
        <f>'IMRs-Obs'!H17</f>
        <v>3.2496490534136826</v>
      </c>
      <c r="E17" s="11">
        <f>'IMRs-Obs'!K17</f>
        <v>2.7754415475189234</v>
      </c>
      <c r="F17" s="11">
        <f>'IMRs-Obs'!N17</f>
        <v>2.3864305206271066</v>
      </c>
      <c r="G17" s="11"/>
      <c r="H17" s="11"/>
      <c r="I17" s="11"/>
      <c r="J17" s="11"/>
      <c r="K17" s="11"/>
    </row>
    <row r="18" spans="1:11" x14ac:dyDescent="0.2">
      <c r="A18" s="9" t="s">
        <v>43</v>
      </c>
      <c r="B18" s="11">
        <f>'IMRs-Obs'!B18</f>
        <v>4.335397012031005</v>
      </c>
      <c r="C18" s="11">
        <f>'IMRs-Obs'!E18</f>
        <v>3.4726999914820569</v>
      </c>
      <c r="D18" s="11">
        <f>'IMRs-Obs'!H18</f>
        <v>2.9978752173073206</v>
      </c>
      <c r="E18" s="11">
        <f>'IMRs-Obs'!K18</f>
        <v>2.7663161424326814</v>
      </c>
      <c r="F18" s="11">
        <f>'IMRs-Obs'!N18</f>
        <v>2.3821276047814237</v>
      </c>
      <c r="G18" s="11">
        <f>'IMR-Trends'!B18</f>
        <v>4.335397012031005</v>
      </c>
      <c r="H18" s="11">
        <f>'IMR-Trends'!E18</f>
        <v>3.4726999914820569</v>
      </c>
      <c r="I18" s="11">
        <f>'IMR-Trends'!H18</f>
        <v>2.9978752173073206</v>
      </c>
      <c r="J18" s="11">
        <f>'IMR-Trends'!K18</f>
        <v>2.7663161424326814</v>
      </c>
      <c r="K18" s="11">
        <f>'IMR-Trends'!N18</f>
        <v>2.3821276047814237</v>
      </c>
    </row>
    <row r="19" spans="1:11" x14ac:dyDescent="0.2">
      <c r="A19" s="9" t="s">
        <v>44</v>
      </c>
      <c r="B19" s="11">
        <f>'IMRs-Obs'!B19</f>
        <v>4.6559579633509598</v>
      </c>
      <c r="C19" s="11">
        <f>'IMRs-Obs'!E19</f>
        <v>3.7269339150986274</v>
      </c>
      <c r="D19" s="11">
        <f>'IMRs-Obs'!H19</f>
        <v>2.9360042816729104</v>
      </c>
      <c r="E19" s="11">
        <f>'IMRs-Obs'!K19</f>
        <v>2.9800228100511386</v>
      </c>
      <c r="F19" s="11">
        <f>'IMRs-Obs'!N19</f>
        <v>2.2737173153135921</v>
      </c>
      <c r="G19" s="11">
        <f>'IMR-Trends'!B19</f>
        <v>4.1874622531062826</v>
      </c>
      <c r="H19" s="11">
        <f>'IMR-Trends'!E19</f>
        <v>3.374229775356425</v>
      </c>
      <c r="I19" s="11">
        <f>'IMR-Trends'!H19</f>
        <v>2.9308370961953729</v>
      </c>
      <c r="J19" s="11">
        <f>'IMR-Trends'!K19</f>
        <v>2.7077688401974664</v>
      </c>
      <c r="K19" s="11">
        <f>'IMR-Trends'!N19</f>
        <v>2.3417644623285239</v>
      </c>
    </row>
    <row r="20" spans="1:11" x14ac:dyDescent="0.2">
      <c r="A20" s="9" t="s">
        <v>45</v>
      </c>
      <c r="B20" s="11">
        <f>'IMRs-Obs'!B20</f>
        <v>4.8082634249543217</v>
      </c>
      <c r="C20" s="11">
        <f>'IMRs-Obs'!E20</f>
        <v>3.5620771694777837</v>
      </c>
      <c r="D20" s="11">
        <f>'IMRs-Obs'!H20</f>
        <v>3.3668712426815675</v>
      </c>
      <c r="E20" s="11">
        <f>'IMRs-Obs'!K20</f>
        <v>2.9152599753613511</v>
      </c>
      <c r="F20" s="11">
        <f>'IMRs-Obs'!N20</f>
        <v>2.897635050490746</v>
      </c>
      <c r="G20" s="11">
        <f>'IMR-Trends'!B20</f>
        <v>4.0445754039433153</v>
      </c>
      <c r="H20" s="11">
        <f>'IMR-Trends'!E20</f>
        <v>3.2785517334720495</v>
      </c>
      <c r="I20" s="11">
        <f>'IMR-Trends'!H20</f>
        <v>2.8652980733968811</v>
      </c>
      <c r="J20" s="11">
        <f>'IMR-Trends'!K20</f>
        <v>2.6504606539643754</v>
      </c>
      <c r="K20" s="11">
        <f>'IMR-Trends'!N20</f>
        <v>2.3020852392699513</v>
      </c>
    </row>
    <row r="21" spans="1:11" x14ac:dyDescent="0.2">
      <c r="A21" s="9" t="s">
        <v>46</v>
      </c>
      <c r="B21" s="11">
        <f>'IMRs-Obs'!B21</f>
        <v>4.5558086560364464</v>
      </c>
      <c r="C21" s="11">
        <f>'IMRs-Obs'!E21</f>
        <v>3.5434449701622706</v>
      </c>
      <c r="D21" s="11">
        <f>'IMRs-Obs'!H21</f>
        <v>3.1002796644027169</v>
      </c>
      <c r="E21" s="11">
        <f>'IMRs-Obs'!K21</f>
        <v>2.6845382023113684</v>
      </c>
      <c r="F21" s="11">
        <f>'IMRs-Obs'!N21</f>
        <v>2.7157713453003907</v>
      </c>
      <c r="G21" s="11">
        <f>'IMR-Trends'!B21</f>
        <v>3.9065642170382171</v>
      </c>
      <c r="H21" s="11">
        <f>'IMR-Trends'!E21</f>
        <v>3.1855866922747307</v>
      </c>
      <c r="I21" s="11">
        <f>'IMR-Trends'!H21</f>
        <v>2.8012246262576301</v>
      </c>
      <c r="J21" s="11">
        <f>'IMR-Trends'!K21</f>
        <v>2.5943653586400539</v>
      </c>
      <c r="K21" s="11">
        <f>'IMR-Trends'!N21</f>
        <v>2.2630783471685949</v>
      </c>
    </row>
    <row r="22" spans="1:11" x14ac:dyDescent="0.2">
      <c r="A22" s="9" t="s">
        <v>47</v>
      </c>
      <c r="B22" s="11">
        <f>'IMRs-Obs'!B22</f>
        <v>4.4010703988393853</v>
      </c>
      <c r="C22" s="11">
        <f>'IMRs-Obs'!E22</f>
        <v>3.6520372847527445</v>
      </c>
      <c r="D22" s="11">
        <f>'IMRs-Obs'!H22</f>
        <v>3.0305021271004087</v>
      </c>
      <c r="E22" s="11">
        <f>'IMRs-Obs'!K22</f>
        <v>2.6675035305193786</v>
      </c>
      <c r="F22" s="11">
        <f>'IMRs-Obs'!N22</f>
        <v>2.8258764720452136</v>
      </c>
      <c r="G22" s="11">
        <f>'IMR-Trends'!B22</f>
        <v>3.7732623224094808</v>
      </c>
      <c r="H22" s="11">
        <f>'IMR-Trends'!E22</f>
        <v>3.0952577232176144</v>
      </c>
      <c r="I22" s="11">
        <f>'IMR-Trends'!H22</f>
        <v>2.7385839817529192</v>
      </c>
      <c r="J22" s="11">
        <f>'IMR-Trends'!K22</f>
        <v>2.5394572841683862</v>
      </c>
      <c r="K22" s="11">
        <f>'IMR-Trends'!N22</f>
        <v>2.2247323939436323</v>
      </c>
    </row>
    <row r="23" spans="1:11" x14ac:dyDescent="0.2">
      <c r="A23" s="9" t="s">
        <v>48</v>
      </c>
      <c r="B23" s="11">
        <f>'IMRs-Obs'!B23</f>
        <v>4.6788358550572529</v>
      </c>
      <c r="C23" s="11">
        <f>'IMRs-Obs'!E23</f>
        <v>3.6648985777570529</v>
      </c>
      <c r="D23" s="11">
        <f>'IMRs-Obs'!H23</f>
        <v>3.1152910982034312</v>
      </c>
      <c r="E23" s="11">
        <f>'IMRs-Obs'!K23</f>
        <v>2.6821994035108787</v>
      </c>
      <c r="F23" s="11">
        <f>'IMRs-Obs'!N23</f>
        <v>2.7092526120853244</v>
      </c>
      <c r="G23" s="11">
        <f>'IMR-Trends'!B23</f>
        <v>3.6445090270419858</v>
      </c>
      <c r="H23" s="11">
        <f>'IMR-Trends'!E23</f>
        <v>3.0074900791028427</v>
      </c>
      <c r="I23" s="11">
        <f>'IMR-Trends'!H23</f>
        <v>2.6773440997244426</v>
      </c>
      <c r="J23" s="11">
        <f>'IMR-Trends'!K23</f>
        <v>2.4857113037834844</v>
      </c>
      <c r="K23" s="11">
        <f>'IMR-Trends'!N23</f>
        <v>2.1870361805434402</v>
      </c>
    </row>
    <row r="28" spans="1:11" x14ac:dyDescent="0.2">
      <c r="A28" s="9"/>
    </row>
    <row r="29" spans="1:11" x14ac:dyDescent="0.2">
      <c r="A29" s="9"/>
    </row>
    <row r="30" spans="1:11" x14ac:dyDescent="0.2">
      <c r="A30" s="9"/>
    </row>
    <row r="31" spans="1:11" x14ac:dyDescent="0.2">
      <c r="A31" s="9"/>
    </row>
    <row r="32" spans="1:1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3" spans="1:1" x14ac:dyDescent="0.2">
      <c r="A43" s="9"/>
    </row>
    <row r="44" spans="1:1" x14ac:dyDescent="0.2">
      <c r="A44" s="9"/>
    </row>
    <row r="45" spans="1:1" x14ac:dyDescent="0.2">
      <c r="A45" s="9"/>
    </row>
    <row r="46" spans="1:1" x14ac:dyDescent="0.2">
      <c r="A46" s="9"/>
    </row>
    <row r="47" spans="1:1" x14ac:dyDescent="0.2">
      <c r="A47" s="9"/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Original</vt:lpstr>
      <vt:lpstr>IMRs-Obs</vt:lpstr>
      <vt:lpstr>IMR-Trends</vt:lpstr>
      <vt:lpstr>Births</vt:lpstr>
      <vt:lpstr>Excess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Norman</dc:creator>
  <cp:lastModifiedBy>Paul Norman</cp:lastModifiedBy>
  <dcterms:created xsi:type="dcterms:W3CDTF">2019-04-15T14:04:48Z</dcterms:created>
  <dcterms:modified xsi:type="dcterms:W3CDTF">2025-09-17T12:32:12Z</dcterms:modified>
</cp:coreProperties>
</file>