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827"/>
  <workbookPr defaultThemeVersion="166925"/>
  <mc:AlternateContent xmlns:mc="http://schemas.openxmlformats.org/markup-compatibility/2006">
    <mc:Choice Requires="x15">
      <x15ac:absPath xmlns:x15ac="http://schemas.microsoft.com/office/spreadsheetml/2010/11/ac" url="C:\Users\Ryland\Dropbox (Personal)\Ryland Project Folder\Manuscript Resubmission June 2020\"/>
    </mc:Choice>
  </mc:AlternateContent>
  <xr:revisionPtr revIDLastSave="0" documentId="13_ncr:1_{96E0E4BF-13DA-4E9E-B66B-64AE50200256}" xr6:coauthVersionLast="45" xr6:coauthVersionMax="45" xr10:uidLastSave="{00000000-0000-0000-0000-000000000000}"/>
  <bookViews>
    <workbookView xWindow="-110" yWindow="-110" windowWidth="19420" windowHeight="10420" xr2:uid="{2644A959-1BDF-4370-AD2B-2192540AC429}"/>
  </bookViews>
  <sheets>
    <sheet name="All reactions" sheetId="13" r:id="rId1"/>
    <sheet name="Parameters" sheetId="15" r:id="rId2"/>
    <sheet name="Initial Values" sheetId="16" r:id="rId3"/>
    <sheet name="Pearson Corr Ensemble Modeling" sheetId="17" r:id="rId4"/>
    <sheet name="Sensitivity Analysis" sheetId="14" r:id="rId5"/>
    <sheet name="Fitted Model Param Correlations" sheetId="18" r:id="rId6"/>
  </sheets>
  <definedNames>
    <definedName name="_xlnm._FilterDatabase" localSheetId="0" hidden="1">'All reactions'!$A$1:$E$45</definedName>
    <definedName name="_xlnm._FilterDatabase" localSheetId="4" hidden="1">'Sensitivity Analysis'!$A$2:$AB$2</definedName>
    <definedName name="Z_9A34A0D2_EA14_4F3B_B315_17A16AC2ADF4_.wvu.FilterData" localSheetId="0" hidden="1">'All reactions'!$A$1:$E$45</definedName>
    <definedName name="Z_A0F4EC54_7098_4B45_8931_D8A7C89D22EE_.wvu.FilterData" localSheetId="0" hidden="1">'All reactions'!$A$1:$E$45</definedName>
    <definedName name="Z_E5C27254_67AC_ED43_833A_68F5D785BB91_.wvu.FilterData" localSheetId="0" hidden="1">'All reactions'!$A$1:$E$45</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B14" i="14" l="1"/>
  <c r="AB15" i="14"/>
  <c r="AB27" i="14"/>
  <c r="AB29" i="14"/>
  <c r="AB49" i="14"/>
  <c r="AB4" i="14"/>
  <c r="AB53" i="14"/>
  <c r="AB19" i="14"/>
  <c r="AB32" i="14"/>
  <c r="AB17" i="14"/>
  <c r="AB54" i="14"/>
  <c r="AB58" i="14"/>
  <c r="AB20" i="14"/>
  <c r="AB36" i="14"/>
  <c r="AB30" i="14"/>
  <c r="AB9" i="14"/>
  <c r="AB18" i="14"/>
  <c r="AB40" i="14"/>
  <c r="AB25" i="14"/>
  <c r="AB43" i="14"/>
  <c r="AB42" i="14"/>
  <c r="AB33" i="14"/>
  <c r="AB34" i="14"/>
  <c r="AB38" i="14"/>
  <c r="AB11" i="14"/>
  <c r="AB23" i="14"/>
  <c r="AB39" i="14"/>
  <c r="AB48" i="14"/>
  <c r="AB57" i="14"/>
  <c r="AB13" i="14"/>
  <c r="AB21" i="14"/>
  <c r="AB45" i="14"/>
  <c r="AB64" i="14"/>
  <c r="AB16" i="14"/>
  <c r="AB31" i="14"/>
  <c r="AB41" i="14"/>
  <c r="AB62" i="14"/>
  <c r="AB61" i="14"/>
  <c r="AB44" i="14"/>
  <c r="AB37" i="14"/>
  <c r="AB24" i="14"/>
  <c r="AB26" i="14"/>
  <c r="AB56" i="14"/>
  <c r="AB50" i="14"/>
  <c r="AB28" i="14"/>
  <c r="AB47" i="14"/>
  <c r="AB35" i="14"/>
  <c r="AB12" i="14"/>
  <c r="AB8" i="14"/>
  <c r="AB10" i="14"/>
  <c r="AB3" i="14"/>
  <c r="AB51" i="14"/>
  <c r="AB63" i="14"/>
  <c r="AB52" i="14"/>
  <c r="AB46" i="14"/>
  <c r="AB60" i="14"/>
  <c r="AB22" i="14"/>
  <c r="AB5" i="14"/>
  <c r="AB7" i="14"/>
  <c r="AB6" i="14"/>
  <c r="AB59" i="14"/>
  <c r="AB55" i="14"/>
  <c r="C37" i="16"/>
  <c r="C36" i="16"/>
  <c r="C61" i="15"/>
  <c r="C51" i="15"/>
  <c r="C35" i="15"/>
  <c r="C33" i="15"/>
  <c r="C11" i="15"/>
  <c r="C2" i="15"/>
</calcChain>
</file>

<file path=xl/sharedStrings.xml><?xml version="1.0" encoding="utf-8"?>
<sst xmlns="http://schemas.openxmlformats.org/spreadsheetml/2006/main" count="707" uniqueCount="293">
  <si>
    <t>k3</t>
  </si>
  <si>
    <t>k5</t>
  </si>
  <si>
    <t>deg_ratio</t>
  </si>
  <si>
    <t>k8A</t>
  </si>
  <si>
    <t>mult8B</t>
  </si>
  <si>
    <t>mult8AB</t>
  </si>
  <si>
    <t>k9</t>
  </si>
  <si>
    <t>k11</t>
  </si>
  <si>
    <t>k_13</t>
  </si>
  <si>
    <t>k14A</t>
  </si>
  <si>
    <t>mult14B</t>
  </si>
  <si>
    <t>mult14AB</t>
  </si>
  <si>
    <t>k15</t>
  </si>
  <si>
    <t>k16</t>
  </si>
  <si>
    <t>k17outA</t>
  </si>
  <si>
    <t>mult17B</t>
  </si>
  <si>
    <t>k19</t>
  </si>
  <si>
    <t>k21</t>
  </si>
  <si>
    <t>k22</t>
  </si>
  <si>
    <t>k23</t>
  </si>
  <si>
    <t>k24</t>
  </si>
  <si>
    <t>k25a</t>
  </si>
  <si>
    <t>k27</t>
  </si>
  <si>
    <t>k28</t>
  </si>
  <si>
    <t>totalSTAT</t>
  </si>
  <si>
    <t>k30a</t>
  </si>
  <si>
    <t>RJ</t>
  </si>
  <si>
    <t>SHP2</t>
  </si>
  <si>
    <t>PPX</t>
  </si>
  <si>
    <t>PPN</t>
  </si>
  <si>
    <t>rxn number</t>
  </si>
  <si>
    <t>description</t>
  </si>
  <si>
    <t>module</t>
  </si>
  <si>
    <t>reaction</t>
  </si>
  <si>
    <t>PRL binding to RJ</t>
  </si>
  <si>
    <t>PRL + RJ &lt;-&gt; PRLRJ</t>
  </si>
  <si>
    <t>2 PRLRJ &lt;-&gt; PRLRJ2</t>
  </si>
  <si>
    <t>Activation of PRL:RJ dimer</t>
  </si>
  <si>
    <t>PRLRJ2 -&gt; PRLRJ2a</t>
  </si>
  <si>
    <t>RJ -&gt;</t>
  </si>
  <si>
    <t>Protein phosphatase binding to phosphorylated STAT5 in nucleus</t>
  </si>
  <si>
    <t>Dephosphorylation of pSTAT5n dimer by phosphatase</t>
  </si>
  <si>
    <t>Dephosphorylation of pSTAT5n by phosphatase</t>
  </si>
  <si>
    <t>mBCLn -&gt; mBCLc</t>
  </si>
  <si>
    <t>mRn -&gt; mRc</t>
  </si>
  <si>
    <t>mBCLc -&gt;</t>
  </si>
  <si>
    <t>mRc -&gt;</t>
  </si>
  <si>
    <t>mBCLc -&gt; BCL + mBCLc</t>
  </si>
  <si>
    <t>BCL -&gt;</t>
  </si>
  <si>
    <t>Protein phosphatase binding to pSTAT5c dimer in cytosol</t>
  </si>
  <si>
    <t>Xpc + pS55c &lt;-&gt; XpS55c</t>
  </si>
  <si>
    <t>Protein phosphatase binding to phosphorylated STAT5 in cytosol</t>
  </si>
  <si>
    <t>Xpc + pS5c &lt;-&gt; XpS5c</t>
  </si>
  <si>
    <t>Dephosphorylation of pSTAT5c dimer by phosphatase</t>
  </si>
  <si>
    <t>XpS55c -&gt; Xpc + pS5c + S5c</t>
  </si>
  <si>
    <t>Dephosphorylation of pSTAT5c by phosphatase</t>
  </si>
  <si>
    <t>XpS5c -&gt; Xpc + S5c</t>
  </si>
  <si>
    <t>mRc -&gt; Rc + mRc</t>
  </si>
  <si>
    <t>SHP-2 binding to activated PRL-bound receptor</t>
  </si>
  <si>
    <t>PRLRJ2a + SHP &lt;-&gt; PRLRJ2aSHP</t>
  </si>
  <si>
    <t>SHP-2 inactivating receptor</t>
  </si>
  <si>
    <t>PRLRJ2aSHP -&gt; PRLRJ2 + SHP</t>
  </si>
  <si>
    <t>Synthesis of RJ</t>
  </si>
  <si>
    <t>Binding of RJ to PRL:RJ</t>
  </si>
  <si>
    <t>STAT5c binding to PRLRJ2a</t>
  </si>
  <si>
    <t>PRLRJ2a + S5c &lt;-&gt; PRLRJ2aS5c</t>
  </si>
  <si>
    <t>-&gt; RJ</t>
  </si>
  <si>
    <t>PRLRJ2aS5c -&gt; pS5c + PRLRJ2a</t>
  </si>
  <si>
    <t>-</t>
  </si>
  <si>
    <t>Degradation of RJ complex with no ligand bound</t>
  </si>
  <si>
    <t>Degradation of ligand-bound RJ complex</t>
  </si>
  <si>
    <t>PRLRJ -&gt;, PRLR2 -&gt;, PRLJ2a -&gt;</t>
  </si>
  <si>
    <t>8A</t>
  </si>
  <si>
    <t>8B</t>
  </si>
  <si>
    <t>8AB</t>
  </si>
  <si>
    <t>Homo-dimerization of phosphorylated STAT5A in cytosol</t>
  </si>
  <si>
    <t>Homo-dimerization of phosphorylated STAT5B in cytosol</t>
  </si>
  <si>
    <t>Heter-dimerization between pSTAT5A and pSTAT5B in cytosol</t>
  </si>
  <si>
    <t>STAT5 phosphorylation by PRLRJ2a</t>
  </si>
  <si>
    <t>note</t>
  </si>
  <si>
    <t>pS5Ac + pS5Ac &lt;-&gt; pS5ApS5Ac</t>
  </si>
  <si>
    <t>pS5Bc + pS5Bc &lt;-&gt; pS5BpS5Bc</t>
  </si>
  <si>
    <t>pS5Ac + pS5Bc &lt;-&gt; pS5ApS5Bc</t>
  </si>
  <si>
    <t>Dimerization of STAT5c and pSTAT5c</t>
  </si>
  <si>
    <t>Reactions 5 occurs for all isoforms of STAT5 at same rate.</t>
  </si>
  <si>
    <t>Reactions 6 occurs for all isoforms of STAT5 at same rate.</t>
  </si>
  <si>
    <t>Reaction 11 occurs for all isoforms of STAT5 at same rate.</t>
  </si>
  <si>
    <t>Reaction 12 occurs for all isoforms of STAT5 at same rate.</t>
  </si>
  <si>
    <t>Reaction 13 occurs for all isoforms of STAT5 at same rate.</t>
  </si>
  <si>
    <t>pS5c + S5c &lt;-&gt; pS5cS5c</t>
  </si>
  <si>
    <t>14A</t>
  </si>
  <si>
    <t>14B</t>
  </si>
  <si>
    <t>Import of dimerized STAT5A into nucleus from cytosol</t>
  </si>
  <si>
    <t>Import of dimerized STAT5B into nucleus from cytosol</t>
  </si>
  <si>
    <t>Import of dimerized STAT5AB into nucleus from cytosol</t>
  </si>
  <si>
    <t>pS5ApS5Ac -&gt; pS5ApS5An</t>
  </si>
  <si>
    <t>pS5BpS5Bc -&gt; pS5BpS5Bn</t>
  </si>
  <si>
    <t>pS5ApS5Bc -&gt; pS5ApS5Bn</t>
  </si>
  <si>
    <t>14AB</t>
  </si>
  <si>
    <t>Protein phosphatase binding to pSTAT5c dimer in nucleus</t>
  </si>
  <si>
    <t>XpS55n -&gt; Xpn + pS5n + S5n</t>
  </si>
  <si>
    <t>XpS5n -&gt; Xpn + S5n</t>
  </si>
  <si>
    <t>Xpn + pS5n &lt;-&gt; XpS5n</t>
  </si>
  <si>
    <t>Xpn + pS55n &lt;-&gt; XpS55n</t>
  </si>
  <si>
    <t>Reaction 15 occurs for all isoforms of STAT5 at same rate.</t>
  </si>
  <si>
    <t>Reaction 16 occurs for all isoforms of STAT5 at same rate.</t>
  </si>
  <si>
    <t>Basal rate of import/export of unphosphorylated STAT5A</t>
  </si>
  <si>
    <t>17B</t>
  </si>
  <si>
    <t>17A</t>
  </si>
  <si>
    <t>Basal rate of import/export of unphosphorylated STAT5B</t>
  </si>
  <si>
    <t>S5Ac &lt;-&gt; S5An</t>
  </si>
  <si>
    <t>S5Bc &lt;-&gt; S5Bn</t>
  </si>
  <si>
    <t>Transcription of SOCS mRNA by STAT5 dimers in nucleus</t>
  </si>
  <si>
    <t>pS55n -&gt; mRNAn + pS55n</t>
  </si>
  <si>
    <t>Export of SOCS mRNA to cytosol</t>
  </si>
  <si>
    <t>Translation of SOCS from mRNA</t>
  </si>
  <si>
    <t>Binding of SOCS to activated PRL:RJ complex</t>
  </si>
  <si>
    <t>Degradation of SOCS mRNA in cytosol</t>
  </si>
  <si>
    <t>Degradation of SOCS protein</t>
  </si>
  <si>
    <t>mRNAn -&gt; mRNAc</t>
  </si>
  <si>
    <t>SOCS1 + PRLRJ2a &lt;-&gt; SOCS1PRLRJ2a</t>
  </si>
  <si>
    <t>mRNAc -&gt; SOCS1 + mRNAc</t>
  </si>
  <si>
    <t>mRNAc -&gt;</t>
  </si>
  <si>
    <t>SOCS1 -&gt;</t>
  </si>
  <si>
    <t>Degradation of SOCS-bound receptor complexes</t>
  </si>
  <si>
    <t>SOCS1PRLRJ2a -&gt;</t>
  </si>
  <si>
    <t>Transcription of RJ mRNA by STAT5 dimers in nucleus</t>
  </si>
  <si>
    <t>Export of RJ mRNA to cytosol</t>
  </si>
  <si>
    <t>Degradation of RJ mRNA in cytosol</t>
  </si>
  <si>
    <t>Translation of RJ from RJ mRNA</t>
  </si>
  <si>
    <t>Transport of RJ from cytosol to membrane</t>
  </si>
  <si>
    <t>pS55n -&gt; mRn + pS55n</t>
  </si>
  <si>
    <t>Rc -&gt; RJ</t>
  </si>
  <si>
    <t>Transcription of BCL mRNA by STAT5 dimers in nucleus</t>
  </si>
  <si>
    <t>Export of BCL mRNA to cytosol</t>
  </si>
  <si>
    <t>Degradation of BCL mRNA in cytosol</t>
  </si>
  <si>
    <t>Translation of BCL from mRNA</t>
  </si>
  <si>
    <t>Degradation of BCL</t>
  </si>
  <si>
    <t>pS55n -&gt; mBCLn + pS55n</t>
  </si>
  <si>
    <t>k forward</t>
  </si>
  <si>
    <t>k reverse</t>
  </si>
  <si>
    <t>k1</t>
  </si>
  <si>
    <t>k4</t>
  </si>
  <si>
    <t>k6</t>
  </si>
  <si>
    <t>k8B</t>
  </si>
  <si>
    <t>k8AB</t>
  </si>
  <si>
    <t>k10</t>
  </si>
  <si>
    <t>k12</t>
  </si>
  <si>
    <t>k13</t>
  </si>
  <si>
    <t>k14B</t>
  </si>
  <si>
    <t>k14AB</t>
  </si>
  <si>
    <t>k17A</t>
  </si>
  <si>
    <t>k17B</t>
  </si>
  <si>
    <t>k2</t>
  </si>
  <si>
    <t>k_2</t>
  </si>
  <si>
    <t>k_3</t>
  </si>
  <si>
    <t>k_5</t>
  </si>
  <si>
    <t>kdeg</t>
  </si>
  <si>
    <t>deg_ratio*kdeg</t>
  </si>
  <si>
    <t>k_8A</t>
  </si>
  <si>
    <t>k_8B</t>
  </si>
  <si>
    <t>k_8AB</t>
  </si>
  <si>
    <t>k_9</t>
  </si>
  <si>
    <t>k_11</t>
  </si>
  <si>
    <t>k_15</t>
  </si>
  <si>
    <t>k_17A</t>
  </si>
  <si>
    <t>k_17B</t>
  </si>
  <si>
    <t>k18a</t>
  </si>
  <si>
    <t>k18b</t>
  </si>
  <si>
    <t>k18a and k18b are Vmax and KM respectively not forward and reverse rates</t>
  </si>
  <si>
    <t>k20</t>
  </si>
  <si>
    <t>k26</t>
  </si>
  <si>
    <t>k29</t>
  </si>
  <si>
    <t>k31</t>
  </si>
  <si>
    <t>k32</t>
  </si>
  <si>
    <t>k33</t>
  </si>
  <si>
    <t>k34</t>
  </si>
  <si>
    <t>k_21</t>
  </si>
  <si>
    <t>k25b</t>
  </si>
  <si>
    <t>k25a and k25b are Vmax and KM respectively not forward and reverse rates</t>
  </si>
  <si>
    <t>k30b</t>
  </si>
  <si>
    <t>k30a and k30b are Vmax and KM respectively not forward and reverse rates</t>
  </si>
  <si>
    <t>Regulatory module a</t>
  </si>
  <si>
    <t>Regulatory module b</t>
  </si>
  <si>
    <t>Regulatory module c</t>
  </si>
  <si>
    <t>dummy</t>
  </si>
  <si>
    <t>k17outB</t>
  </si>
  <si>
    <t>PRL</t>
  </si>
  <si>
    <t>Vratio</t>
  </si>
  <si>
    <t>ncratioA</t>
  </si>
  <si>
    <t>ncratioB</t>
  </si>
  <si>
    <t>AVERAGE</t>
  </si>
  <si>
    <t>6 hours</t>
  </si>
  <si>
    <t>5 hours</t>
  </si>
  <si>
    <t>4 hours</t>
  </si>
  <si>
    <t>3 hours</t>
  </si>
  <si>
    <t>2 hours</t>
  </si>
  <si>
    <t>1 hour</t>
  </si>
  <si>
    <t>30 minutes</t>
  </si>
  <si>
    <t>15 minutes</t>
  </si>
  <si>
    <t>5 minutes</t>
  </si>
  <si>
    <t>1.5 hours</t>
  </si>
  <si>
    <t>10 minutes</t>
  </si>
  <si>
    <t>nucleus to cytoplasm ratio B</t>
  </si>
  <si>
    <t>nucleus to cytoplasm ratio A</t>
  </si>
  <si>
    <t>total_pStatB</t>
  </si>
  <si>
    <t>total_pStatA</t>
  </si>
  <si>
    <t>Calculated to maintain constant RJ with no ligand present</t>
  </si>
  <si>
    <t>k17inA</t>
  </si>
  <si>
    <t>k17inB</t>
  </si>
  <si>
    <t>Set to be same as normal SOCS degradation rate</t>
  </si>
  <si>
    <t>Calculated from stimulation conditions of 200 ng/mL</t>
  </si>
  <si>
    <t>S5Ac</t>
  </si>
  <si>
    <t>S5Bc</t>
  </si>
  <si>
    <t>PRLRJ</t>
  </si>
  <si>
    <t>PRLRJ2</t>
  </si>
  <si>
    <t>PRLRJ2a</t>
  </si>
  <si>
    <t>PRLRJ2aS5Ac</t>
  </si>
  <si>
    <t>PRLRJ2aS5Bc</t>
  </si>
  <si>
    <t>pS5Ac</t>
  </si>
  <si>
    <t>pS5Bc</t>
  </si>
  <si>
    <t>pS5AcpS5Ac</t>
  </si>
  <si>
    <t>pS5AcpS5Bc</t>
  </si>
  <si>
    <t>pS5BcpS5Bc</t>
  </si>
  <si>
    <t>PRLRJ2aSHP2</t>
  </si>
  <si>
    <t>PPXpS5Ac</t>
  </si>
  <si>
    <t>PPXpS5Bc</t>
  </si>
  <si>
    <t>PPXpS5AcpS5Ac</t>
  </si>
  <si>
    <t>PPXpS5BcpS5Bc</t>
  </si>
  <si>
    <t>PPXpS5AcpS5Bc</t>
  </si>
  <si>
    <t>pS5AcS5Ac</t>
  </si>
  <si>
    <t>pS5BcS5Bc</t>
  </si>
  <si>
    <t>S5AcpS5Bc</t>
  </si>
  <si>
    <t>pS5AcS5Bc</t>
  </si>
  <si>
    <t>pS5AnpS5An</t>
  </si>
  <si>
    <t>pS5AnpS5Bn</t>
  </si>
  <si>
    <t>pS5BnpS5Bn</t>
  </si>
  <si>
    <t>pS5An</t>
  </si>
  <si>
    <t>pS5Bn</t>
  </si>
  <si>
    <t>PPNpS5An</t>
  </si>
  <si>
    <t>PPNpS5Bn</t>
  </si>
  <si>
    <t>S5An</t>
  </si>
  <si>
    <t>S5Bn</t>
  </si>
  <si>
    <t>PPNpS5AnpS5An</t>
  </si>
  <si>
    <t>PPNpS5AnpS5Bn</t>
  </si>
  <si>
    <t>PPNpS5BnpS5Bn</t>
  </si>
  <si>
    <t>pS5AnS5An</t>
  </si>
  <si>
    <t>pS5BnS5Bn</t>
  </si>
  <si>
    <t>S5AnpS5Bn</t>
  </si>
  <si>
    <t>pS5AnS5Bn</t>
  </si>
  <si>
    <t>mRNAn</t>
  </si>
  <si>
    <t>mRNAc</t>
  </si>
  <si>
    <t>SOCS1</t>
  </si>
  <si>
    <t>SOCS1PRLRJ2a</t>
  </si>
  <si>
    <t>PRLRJ2aS5AcSHP2</t>
  </si>
  <si>
    <t>PRLRJ2aS5BcSHP2</t>
  </si>
  <si>
    <t>SOCS1PRLRJ2aSHP2</t>
  </si>
  <si>
    <t>mRn</t>
  </si>
  <si>
    <t>mRc</t>
  </si>
  <si>
    <t>Rc</t>
  </si>
  <si>
    <t>mBCLn</t>
  </si>
  <si>
    <t>mBCLc</t>
  </si>
  <si>
    <t>BCL</t>
  </si>
  <si>
    <t>Reference</t>
  </si>
  <si>
    <t>[1]</t>
  </si>
  <si>
    <t>Calculated from half life of 30 min [2]</t>
  </si>
  <si>
    <t>Arbitrarily set to 10, varied between 1-100.</t>
  </si>
  <si>
    <t>Initial Guess</t>
  </si>
  <si>
    <t>Parameter Name</t>
  </si>
  <si>
    <t>Set to be same as SOCS degradation rate</t>
  </si>
  <si>
    <t xml:space="preserve">[1] </t>
  </si>
  <si>
    <t>Ratio of nucleus volume to cytoplasm from Table 1 [2]</t>
  </si>
  <si>
    <t>Ratio of nucleus to cytoplasm intensity from control [2]</t>
  </si>
  <si>
    <t xml:space="preserve">Ratio of nucleus to cytoplasm intensity from control Figure 6 [2] </t>
  </si>
  <si>
    <t>Same as SOCS for initial guess</t>
  </si>
  <si>
    <t>Calculated from k17out and ncratio and volume ratio</t>
  </si>
  <si>
    <t>IV Name</t>
  </si>
  <si>
    <t>Calculated from volume ratio and control nucleus to cytoplasm ratio [2]</t>
  </si>
  <si>
    <t>[3]</t>
  </si>
  <si>
    <t>[4]</t>
  </si>
  <si>
    <t>Parameter</t>
  </si>
  <si>
    <t>Correlation value</t>
  </si>
  <si>
    <t>p value</t>
  </si>
  <si>
    <t>k14</t>
  </si>
  <si>
    <t>k8</t>
  </si>
  <si>
    <t>k_7</t>
  </si>
  <si>
    <t>k7</t>
  </si>
  <si>
    <t>k_8</t>
  </si>
  <si>
    <t>Fig 5B - Parameters correlated with Activation Strength</t>
  </si>
  <si>
    <t>Fig 5C - Parameters correlated with Negative Feedback Strength</t>
  </si>
  <si>
    <t>Fig 5D - Parameters correlated with Positive Feedback Strength</t>
  </si>
  <si>
    <t>Fig 5E - Parameters correlated with Time of Attenuation</t>
  </si>
  <si>
    <t>Fig 5F - Parameters correlated with Time of Reactivation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</si>
</sst>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i/>
      <sz val="11"/>
      <color theme="1"/>
      <name val="Calibri"/>
      <family val="2"/>
      <scheme val="minor"/>
    </font>
    <font>
      <sz val="12"/>
      <color theme="1"/>
      <name val="Calibri"/>
      <family val="2"/>
      <scheme val="minor"/>
    </font>
    <font>
      <b/>
      <sz val="14"/>
      <color theme="1"/>
      <name val="Calibri"/>
      <family val="2"/>
      <scheme val="minor"/>
    </font>
    <font>
      <sz val="10"/>
      <color rgb="FF000000"/>
      <name val="Arial"/>
      <family val="2"/>
    </font>
    <font>
      <b/>
      <sz val="12"/>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5" tint="0.79998168889431442"/>
        <bgColor indexed="64"/>
      </patternFill>
    </fill>
  </fills>
  <borders count="13">
    <border>
      <left/>
      <right/>
      <top/>
      <bottom/>
      <diagonal/>
    </border>
    <border>
      <left/>
      <right/>
      <top style="medium">
        <color indexed="64"/>
      </top>
      <bottom style="thin">
        <color indexed="64"/>
      </bottom>
      <diagonal/>
    </border>
    <border>
      <left/>
      <right/>
      <top/>
      <bottom style="medium">
        <color indexed="64"/>
      </bottom>
      <diagonal/>
    </border>
    <border>
      <left style="thin">
        <color auto="1"/>
      </left>
      <right/>
      <top/>
      <bottom/>
      <diagonal/>
    </border>
    <border>
      <left style="medium">
        <color indexed="64"/>
      </left>
      <right/>
      <top/>
      <bottom/>
      <diagonal/>
    </border>
    <border>
      <left style="medium">
        <color indexed="64"/>
      </left>
      <right/>
      <top/>
      <bottom style="medium">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thin">
        <color auto="1"/>
      </right>
      <top/>
      <bottom/>
      <diagonal/>
    </border>
    <border>
      <left style="thin">
        <color indexed="64"/>
      </left>
      <right style="thin">
        <color auto="1"/>
      </right>
      <top/>
      <bottom style="medium">
        <color indexed="64"/>
      </bottom>
      <diagonal/>
    </border>
    <border>
      <left style="medium">
        <color indexed="64"/>
      </left>
      <right/>
      <top style="medium">
        <color indexed="64"/>
      </top>
      <bottom style="thin">
        <color indexed="64"/>
      </bottom>
      <diagonal/>
    </border>
    <border>
      <left style="thin">
        <color indexed="64"/>
      </left>
      <right style="thin">
        <color auto="1"/>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3">
    <xf numFmtId="0" fontId="0" fillId="0" borderId="0"/>
    <xf numFmtId="0" fontId="2" fillId="0" borderId="0"/>
    <xf numFmtId="0" fontId="4" fillId="0" borderId="0"/>
  </cellStyleXfs>
  <cellXfs count="44">
    <xf numFmtId="0" fontId="0" fillId="0" borderId="0" xfId="0"/>
    <xf numFmtId="11" fontId="0" fillId="0" borderId="0" xfId="0" applyNumberFormat="1"/>
    <xf numFmtId="0" fontId="1" fillId="0" borderId="1" xfId="0" applyFont="1" applyBorder="1" applyAlignment="1">
      <alignment horizontal="center"/>
    </xf>
    <xf numFmtId="0" fontId="0" fillId="0" borderId="2" xfId="0" applyBorder="1"/>
    <xf numFmtId="0" fontId="3" fillId="2" borderId="0" xfId="1" applyFont="1" applyFill="1" applyAlignment="1">
      <alignment horizontal="center"/>
    </xf>
    <xf numFmtId="0" fontId="3" fillId="2" borderId="0" xfId="1" applyFont="1" applyFill="1"/>
    <xf numFmtId="0" fontId="2" fillId="0" borderId="0" xfId="1"/>
    <xf numFmtId="0" fontId="2" fillId="0" borderId="0" xfId="1" applyAlignment="1">
      <alignment horizontal="center"/>
    </xf>
    <xf numFmtId="0" fontId="2" fillId="0" borderId="0" xfId="1" quotePrefix="1"/>
    <xf numFmtId="0" fontId="4" fillId="0" borderId="0" xfId="2"/>
    <xf numFmtId="0" fontId="2" fillId="0" borderId="0" xfId="1" quotePrefix="1" applyAlignment="1">
      <alignment horizontal="center"/>
    </xf>
    <xf numFmtId="0" fontId="2" fillId="0" borderId="0" xfId="1" applyAlignment="1">
      <alignment horizontal="center" vertical="center"/>
    </xf>
    <xf numFmtId="0" fontId="2" fillId="0" borderId="3" xfId="1" applyBorder="1"/>
    <xf numFmtId="0" fontId="5" fillId="0" borderId="3" xfId="1" applyFont="1" applyBorder="1"/>
    <xf numFmtId="0" fontId="5" fillId="0" borderId="0" xfId="1" applyFont="1"/>
    <xf numFmtId="0" fontId="2" fillId="0" borderId="4" xfId="1" applyBorder="1" applyAlignment="1">
      <alignment vertical="center"/>
    </xf>
    <xf numFmtId="0" fontId="2" fillId="0" borderId="5" xfId="1" applyBorder="1" applyAlignment="1">
      <alignment vertical="center"/>
    </xf>
    <xf numFmtId="11" fontId="2" fillId="0" borderId="6" xfId="1" applyNumberFormat="1" applyBorder="1" applyAlignment="1">
      <alignment horizontal="left"/>
    </xf>
    <xf numFmtId="0" fontId="2" fillId="0" borderId="6" xfId="1" applyBorder="1" applyAlignment="1">
      <alignment horizontal="left"/>
    </xf>
    <xf numFmtId="0" fontId="2" fillId="0" borderId="7" xfId="1" applyBorder="1" applyAlignment="1">
      <alignment horizontal="left"/>
    </xf>
    <xf numFmtId="11" fontId="2" fillId="0" borderId="8" xfId="1" applyNumberFormat="1" applyBorder="1" applyAlignment="1">
      <alignment horizontal="center" vertical="center"/>
    </xf>
    <xf numFmtId="0" fontId="2" fillId="0" borderId="8" xfId="1" applyBorder="1" applyAlignment="1">
      <alignment horizontal="center" vertical="center"/>
    </xf>
    <xf numFmtId="11" fontId="2" fillId="0" borderId="8" xfId="1" applyNumberFormat="1" applyFill="1" applyBorder="1" applyAlignment="1">
      <alignment horizontal="center" vertical="center"/>
    </xf>
    <xf numFmtId="11" fontId="2" fillId="0" borderId="9" xfId="1" applyNumberFormat="1" applyBorder="1" applyAlignment="1">
      <alignment horizontal="center" vertical="center"/>
    </xf>
    <xf numFmtId="0" fontId="2" fillId="0" borderId="8" xfId="1" applyBorder="1"/>
    <xf numFmtId="0" fontId="2" fillId="0" borderId="9" xfId="1" applyBorder="1" applyAlignment="1">
      <alignment horizontal="center" vertical="center"/>
    </xf>
    <xf numFmtId="0" fontId="5" fillId="0" borderId="10" xfId="1" applyFont="1" applyBorder="1"/>
    <xf numFmtId="0" fontId="5" fillId="0" borderId="11" xfId="1" applyFont="1" applyBorder="1" applyAlignment="1">
      <alignment horizontal="center"/>
    </xf>
    <xf numFmtId="0" fontId="5" fillId="0" borderId="12" xfId="1" applyFont="1" applyBorder="1" applyAlignment="1">
      <alignment horizontal="center"/>
    </xf>
    <xf numFmtId="0" fontId="2" fillId="0" borderId="0" xfId="1" applyBorder="1"/>
    <xf numFmtId="0" fontId="2" fillId="0" borderId="6" xfId="1" applyBorder="1" applyAlignment="1">
      <alignment horizontal="left" vertical="center"/>
    </xf>
    <xf numFmtId="0" fontId="2" fillId="0" borderId="6" xfId="1" applyFill="1" applyBorder="1" applyAlignment="1">
      <alignment horizontal="left" vertical="center"/>
    </xf>
    <xf numFmtId="0" fontId="2" fillId="0" borderId="7" xfId="1" applyBorder="1" applyAlignment="1">
      <alignment horizontal="left" vertical="center"/>
    </xf>
    <xf numFmtId="0" fontId="2" fillId="0" borderId="8" xfId="1" applyFill="1" applyBorder="1" applyAlignment="1">
      <alignment horizontal="center" vertical="center"/>
    </xf>
    <xf numFmtId="0" fontId="2" fillId="0" borderId="9" xfId="1" applyBorder="1"/>
    <xf numFmtId="0" fontId="5" fillId="0" borderId="11" xfId="1" applyFont="1" applyBorder="1"/>
    <xf numFmtId="0" fontId="5" fillId="0" borderId="11" xfId="1" applyFont="1" applyBorder="1" applyAlignment="1">
      <alignment horizontal="center" vertical="center"/>
    </xf>
    <xf numFmtId="0" fontId="5" fillId="0" borderId="12" xfId="1" applyFont="1" applyBorder="1" applyAlignment="1">
      <alignment horizontal="center" vertical="center"/>
    </xf>
    <xf numFmtId="0" fontId="6" fillId="0" borderId="0" xfId="0" applyFont="1"/>
    <xf numFmtId="0" fontId="6" fillId="2" borderId="0" xfId="0" applyFont="1" applyFill="1"/>
    <xf numFmtId="0" fontId="5" fillId="0" borderId="0" xfId="1" applyFont="1" applyAlignment="1">
      <alignment horizontal="center"/>
    </xf>
    <xf numFmtId="0" fontId="0" fillId="3" borderId="0" xfId="0" applyFill="1"/>
    <xf numFmtId="0" fontId="2" fillId="3" borderId="3" xfId="1" applyFill="1" applyBorder="1"/>
    <xf numFmtId="0" fontId="2" fillId="3" borderId="0" xfId="1" applyFill="1"/>
  </cellXfs>
  <cellStyles count="3">
    <cellStyle name="Normal" xfId="0" builtinId="0"/>
    <cellStyle name="Normal 2" xfId="1" xr:uid="{B90C7E3E-B55B-4CDF-9DD9-F12866CAB81C}"/>
    <cellStyle name="Normal 2 2" xfId="2" xr:uid="{70667D58-C3FB-4ACB-968E-4657B91612E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479777</xdr:colOff>
      <xdr:row>1</xdr:row>
      <xdr:rowOff>49388</xdr:rowOff>
    </xdr:from>
    <xdr:to>
      <xdr:col>8</xdr:col>
      <xdr:colOff>359832</xdr:colOff>
      <xdr:row>5</xdr:row>
      <xdr:rowOff>63500</xdr:rowOff>
    </xdr:to>
    <xdr:sp macro="" textlink="">
      <xdr:nvSpPr>
        <xdr:cNvPr id="3" name="TextBox 2">
          <a:extLst>
            <a:ext uri="{FF2B5EF4-FFF2-40B4-BE49-F238E27FC236}">
              <a16:creationId xmlns:a16="http://schemas.microsoft.com/office/drawing/2014/main" id="{4CFF160E-0563-4552-BB90-4E388B7AFE26}"/>
            </a:ext>
          </a:extLst>
        </xdr:cNvPr>
        <xdr:cNvSpPr txBox="1"/>
      </xdr:nvSpPr>
      <xdr:spPr>
        <a:xfrm>
          <a:off x="7274277" y="246944"/>
          <a:ext cx="3125611" cy="80433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t>Units</a:t>
          </a:r>
        </a:p>
        <a:p>
          <a:r>
            <a:rPr lang="en-US" sz="1100"/>
            <a:t>All units of concentration are nanoMolar (nM).</a:t>
          </a:r>
        </a:p>
        <a:p>
          <a:r>
            <a:rPr lang="en-US" sz="1100"/>
            <a:t>All units of time are seconds (s).</a:t>
          </a:r>
        </a:p>
        <a:p>
          <a:r>
            <a:rPr lang="en-US" sz="1100"/>
            <a:t>All rate constants are in</a:t>
          </a:r>
          <a:r>
            <a:rPr lang="en-US" sz="1100" baseline="0"/>
            <a:t> units of nM</a:t>
          </a:r>
          <a:r>
            <a:rPr lang="en-US" sz="1100" baseline="30000"/>
            <a:t>x</a:t>
          </a:r>
          <a:r>
            <a:rPr lang="en-US" sz="1100" baseline="0"/>
            <a:t>s</a:t>
          </a:r>
          <a:r>
            <a:rPr lang="en-US" sz="1100" baseline="30000"/>
            <a:t>y</a:t>
          </a:r>
          <a:r>
            <a:rPr lang="en-US" sz="1100" baseline="0"/>
            <a:t>.</a:t>
          </a:r>
          <a:endParaRPr lang="en-US" sz="1100"/>
        </a:p>
      </xdr:txBody>
    </xdr:sp>
    <xdr:clientData/>
  </xdr:twoCellAnchor>
  <xdr:twoCellAnchor>
    <xdr:from>
      <xdr:col>4</xdr:col>
      <xdr:colOff>484010</xdr:colOff>
      <xdr:row>6</xdr:row>
      <xdr:rowOff>180620</xdr:rowOff>
    </xdr:from>
    <xdr:to>
      <xdr:col>10</xdr:col>
      <xdr:colOff>684389</xdr:colOff>
      <xdr:row>23</xdr:row>
      <xdr:rowOff>197554</xdr:rowOff>
    </xdr:to>
    <xdr:sp macro="" textlink="">
      <xdr:nvSpPr>
        <xdr:cNvPr id="4" name="TextBox 3">
          <a:extLst>
            <a:ext uri="{FF2B5EF4-FFF2-40B4-BE49-F238E27FC236}">
              <a16:creationId xmlns:a16="http://schemas.microsoft.com/office/drawing/2014/main" id="{AA0BE23C-84EA-4FB2-8A40-F27E94C4B8F2}"/>
            </a:ext>
          </a:extLst>
        </xdr:cNvPr>
        <xdr:cNvSpPr txBox="1"/>
      </xdr:nvSpPr>
      <xdr:spPr>
        <a:xfrm>
          <a:off x="7278510" y="1365953"/>
          <a:ext cx="5068712" cy="337537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t>References for Supplementary Data</a:t>
          </a:r>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1. </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Yamada S, Shiono S, Joo A, Yoshimura A. Control mechanism of JAK/STAT signal transduction pathway. </a:t>
          </a:r>
          <a:r>
            <a:rPr lang="en-US" sz="1100" i="1">
              <a:solidFill>
                <a:schemeClr val="dk1"/>
              </a:solidFill>
              <a:effectLst/>
              <a:latin typeface="+mn-lt"/>
              <a:ea typeface="+mn-ea"/>
              <a:cs typeface="+mn-cs"/>
            </a:rPr>
            <a:t>FEBS Letters</a:t>
          </a:r>
          <a:r>
            <a:rPr lang="en-US" sz="1100">
              <a:solidFill>
                <a:schemeClr val="dk1"/>
              </a:solidFill>
              <a:effectLst/>
              <a:latin typeface="+mn-lt"/>
              <a:ea typeface="+mn-ea"/>
              <a:cs typeface="+mn-cs"/>
            </a:rPr>
            <a:t>. 2003;534(1-3):190-196. doi:10.1016/S0014-5793(02)03842-5 </a:t>
          </a:r>
        </a:p>
        <a:p>
          <a:endParaRPr lang="en-US"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2. Brelje TC, Svensson AM, Stout LE, Bhagroo NV, Sorenson RL. An Immunohistochemical Approach to Monitor the Prolactin-induced Activation of the JAK2/STAT5 Pathway in Pancreatic Islets of Langerhans. </a:t>
          </a:r>
          <a:r>
            <a:rPr lang="en-US" sz="1100" i="1">
              <a:solidFill>
                <a:schemeClr val="dk1"/>
              </a:solidFill>
              <a:effectLst/>
              <a:latin typeface="+mn-lt"/>
              <a:ea typeface="+mn-ea"/>
              <a:cs typeface="+mn-cs"/>
            </a:rPr>
            <a:t>J Histochem Cytochem</a:t>
          </a:r>
          <a:r>
            <a:rPr lang="en-US" sz="1100">
              <a:solidFill>
                <a:schemeClr val="dk1"/>
              </a:solidFill>
              <a:effectLst/>
              <a:latin typeface="+mn-lt"/>
              <a:ea typeface="+mn-ea"/>
              <a:cs typeface="+mn-cs"/>
            </a:rPr>
            <a:t>. 2002;50(3):365-383. doi:10.1177/002215540205000308</a:t>
          </a: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3. </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Merino R, Ding L, Veis DJ, Korsmeyer SJ, Nuñez G. Developmental regulation of the Bcl-2 protein and susceptibility to cell death in B lymphocytes. </a:t>
          </a:r>
          <a:r>
            <a:rPr lang="en-US" sz="1100" i="1">
              <a:solidFill>
                <a:schemeClr val="dk1"/>
              </a:solidFill>
              <a:effectLst/>
              <a:latin typeface="+mn-lt"/>
              <a:ea typeface="+mn-ea"/>
              <a:cs typeface="+mn-cs"/>
            </a:rPr>
            <a:t>The EMBO Journal</a:t>
          </a:r>
          <a:r>
            <a:rPr lang="en-US" sz="1100">
              <a:solidFill>
                <a:schemeClr val="dk1"/>
              </a:solidFill>
              <a:effectLst/>
              <a:latin typeface="+mn-lt"/>
              <a:ea typeface="+mn-ea"/>
              <a:cs typeface="+mn-cs"/>
            </a:rPr>
            <a:t>. 1994;13(3):683-691. doi:10.1002/j.1460-2075.1994.tb06307.</a:t>
          </a: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4.</a:t>
          </a:r>
          <a:r>
            <a:rPr lang="en-US" sz="1100" baseline="0">
              <a:solidFill>
                <a:schemeClr val="dk1"/>
              </a:solidFill>
              <a:effectLst/>
              <a:latin typeface="+mn-lt"/>
              <a:ea typeface="+mn-ea"/>
              <a:cs typeface="+mn-cs"/>
            </a:rPr>
            <a:t> </a:t>
          </a:r>
          <a:r>
            <a:rPr lang="en-US" sz="1100" b="0" i="0">
              <a:solidFill>
                <a:schemeClr val="dk1"/>
              </a:solidFill>
              <a:effectLst/>
              <a:latin typeface="+mn-lt"/>
              <a:ea typeface="+mn-ea"/>
              <a:cs typeface="+mn-cs"/>
            </a:rPr>
            <a:t>Milo, R., Jorgensen, P., Moran, U., Weber, G., &amp; Springer, M. (2009). BioNumbers—the database of key numbers in molecular and cell biology. </a:t>
          </a:r>
          <a:r>
            <a:rPr lang="en-US" sz="1100" b="0" i="1">
              <a:solidFill>
                <a:schemeClr val="dk1"/>
              </a:solidFill>
              <a:effectLst/>
              <a:latin typeface="+mn-lt"/>
              <a:ea typeface="+mn-ea"/>
              <a:cs typeface="+mn-cs"/>
            </a:rPr>
            <a:t>Nucleic acids research</a:t>
          </a:r>
          <a:r>
            <a:rPr lang="en-US" sz="1100" b="0" i="0">
              <a:solidFill>
                <a:schemeClr val="dk1"/>
              </a:solidFill>
              <a:effectLst/>
              <a:latin typeface="+mn-lt"/>
              <a:ea typeface="+mn-ea"/>
              <a:cs typeface="+mn-cs"/>
            </a:rPr>
            <a:t>, </a:t>
          </a:r>
          <a:r>
            <a:rPr lang="en-US" sz="1100" b="0" i="1">
              <a:solidFill>
                <a:schemeClr val="dk1"/>
              </a:solidFill>
              <a:effectLst/>
              <a:latin typeface="+mn-lt"/>
              <a:ea typeface="+mn-ea"/>
              <a:cs typeface="+mn-cs"/>
            </a:rPr>
            <a:t>38</a:t>
          </a:r>
          <a:r>
            <a:rPr lang="en-US" sz="1100" b="0" i="0">
              <a:solidFill>
                <a:schemeClr val="dk1"/>
              </a:solidFill>
              <a:effectLst/>
              <a:latin typeface="+mn-lt"/>
              <a:ea typeface="+mn-ea"/>
              <a:cs typeface="+mn-cs"/>
            </a:rPr>
            <a:t>(suppl_1), D750-D753.</a:t>
          </a:r>
          <a:endParaRPr lang="en-US" sz="1100">
            <a:solidFill>
              <a:schemeClr val="dk1"/>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254000</xdr:colOff>
      <xdr:row>0</xdr:row>
      <xdr:rowOff>183444</xdr:rowOff>
    </xdr:from>
    <xdr:to>
      <xdr:col>8</xdr:col>
      <xdr:colOff>134055</xdr:colOff>
      <xdr:row>5</xdr:row>
      <xdr:rowOff>0</xdr:rowOff>
    </xdr:to>
    <xdr:sp macro="" textlink="">
      <xdr:nvSpPr>
        <xdr:cNvPr id="2" name="TextBox 1">
          <a:extLst>
            <a:ext uri="{FF2B5EF4-FFF2-40B4-BE49-F238E27FC236}">
              <a16:creationId xmlns:a16="http://schemas.microsoft.com/office/drawing/2014/main" id="{2A1536E1-80B4-4DE2-9A81-8DCB389D637E}"/>
            </a:ext>
          </a:extLst>
        </xdr:cNvPr>
        <xdr:cNvSpPr txBox="1"/>
      </xdr:nvSpPr>
      <xdr:spPr>
        <a:xfrm>
          <a:off x="7380111" y="183444"/>
          <a:ext cx="3125611" cy="80433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t>Units</a:t>
          </a:r>
        </a:p>
        <a:p>
          <a:r>
            <a:rPr lang="en-US" sz="1100"/>
            <a:t>All units of concentration are nanoMolar (nM).</a:t>
          </a:r>
        </a:p>
        <a:p>
          <a:r>
            <a:rPr lang="en-US" sz="1100"/>
            <a:t>All units of time are seconds (s).</a:t>
          </a:r>
        </a:p>
        <a:p>
          <a:r>
            <a:rPr lang="en-US" sz="1100"/>
            <a:t>All rate constants are in</a:t>
          </a:r>
          <a:r>
            <a:rPr lang="en-US" sz="1100" baseline="0"/>
            <a:t> units of nM</a:t>
          </a:r>
          <a:r>
            <a:rPr lang="en-US" sz="1100" baseline="30000"/>
            <a:t>x</a:t>
          </a:r>
          <a:r>
            <a:rPr lang="en-US" sz="1100" baseline="0"/>
            <a:t>s</a:t>
          </a:r>
          <a:r>
            <a:rPr lang="en-US" sz="1100" baseline="30000"/>
            <a:t>y</a:t>
          </a:r>
          <a:r>
            <a:rPr lang="en-US" sz="1100" baseline="0"/>
            <a:t>.</a:t>
          </a:r>
          <a:endParaRPr lang="en-US" sz="1100"/>
        </a:p>
      </xdr:txBody>
    </xdr:sp>
    <xdr:clientData/>
  </xdr:twoCellAnchor>
  <xdr:twoCellAnchor>
    <xdr:from>
      <xdr:col>4</xdr:col>
      <xdr:colOff>261055</xdr:colOff>
      <xdr:row>6</xdr:row>
      <xdr:rowOff>35278</xdr:rowOff>
    </xdr:from>
    <xdr:to>
      <xdr:col>10</xdr:col>
      <xdr:colOff>461434</xdr:colOff>
      <xdr:row>23</xdr:row>
      <xdr:rowOff>52212</xdr:rowOff>
    </xdr:to>
    <xdr:sp macro="" textlink="">
      <xdr:nvSpPr>
        <xdr:cNvPr id="3" name="TextBox 2">
          <a:extLst>
            <a:ext uri="{FF2B5EF4-FFF2-40B4-BE49-F238E27FC236}">
              <a16:creationId xmlns:a16="http://schemas.microsoft.com/office/drawing/2014/main" id="{51EB046B-2990-4756-8F2C-32D0776D9617}"/>
            </a:ext>
          </a:extLst>
        </xdr:cNvPr>
        <xdr:cNvSpPr txBox="1"/>
      </xdr:nvSpPr>
      <xdr:spPr>
        <a:xfrm>
          <a:off x="7387166" y="1220611"/>
          <a:ext cx="5068712" cy="337537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t>References for Supplementary Data</a:t>
          </a:r>
          <a:r>
            <a:rPr lang="en-US" sz="1100">
              <a:solidFill>
                <a:schemeClr val="dk1"/>
              </a:solidFill>
              <a:effectLst/>
              <a:latin typeface="+mn-lt"/>
              <a:ea typeface="+mn-ea"/>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1. </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Yamada S, Shiono S, Joo A, Yoshimura A. Control mechanism of JAK/STAT signal transduction pathway. </a:t>
          </a:r>
          <a:r>
            <a:rPr lang="en-US" sz="1100" i="1">
              <a:solidFill>
                <a:schemeClr val="dk1"/>
              </a:solidFill>
              <a:effectLst/>
              <a:latin typeface="+mn-lt"/>
              <a:ea typeface="+mn-ea"/>
              <a:cs typeface="+mn-cs"/>
            </a:rPr>
            <a:t>FEBS Letters</a:t>
          </a:r>
          <a:r>
            <a:rPr lang="en-US" sz="1100">
              <a:solidFill>
                <a:schemeClr val="dk1"/>
              </a:solidFill>
              <a:effectLst/>
              <a:latin typeface="+mn-lt"/>
              <a:ea typeface="+mn-ea"/>
              <a:cs typeface="+mn-cs"/>
            </a:rPr>
            <a:t>. 2003;534(1-3):190-196. doi:10.1016/S0014-5793(02)03842-5</a:t>
          </a:r>
          <a:endParaRPr lang="en-US">
            <a:effectLst/>
          </a:endParaRP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2. Brelje TC, Svensson AM, Stout LE, Bhagroo NV, Sorenson RL. An Immunohistochemical Approach to Monitor the Prolactin-induced Activation of the JAK2/STAT5 Pathway in Pancreatic Islets of Langerhans. </a:t>
          </a:r>
          <a:r>
            <a:rPr lang="en-US" sz="1100" i="1">
              <a:solidFill>
                <a:schemeClr val="dk1"/>
              </a:solidFill>
              <a:effectLst/>
              <a:latin typeface="+mn-lt"/>
              <a:ea typeface="+mn-ea"/>
              <a:cs typeface="+mn-cs"/>
            </a:rPr>
            <a:t>J Histochem Cytochem</a:t>
          </a:r>
          <a:r>
            <a:rPr lang="en-US" sz="1100">
              <a:solidFill>
                <a:schemeClr val="dk1"/>
              </a:solidFill>
              <a:effectLst/>
              <a:latin typeface="+mn-lt"/>
              <a:ea typeface="+mn-ea"/>
              <a:cs typeface="+mn-cs"/>
            </a:rPr>
            <a:t>. 2002;50(3):365-383. doi:10.1177/002215540205000308</a:t>
          </a: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3. </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Merino R, Ding L, Veis DJ, Korsmeyer SJ, Nuñez G. Developmental regulation of the Bcl-2 protein and susceptibility to cell death in B lymphocytes. </a:t>
          </a:r>
          <a:r>
            <a:rPr lang="en-US" sz="1100" i="1">
              <a:solidFill>
                <a:schemeClr val="dk1"/>
              </a:solidFill>
              <a:effectLst/>
              <a:latin typeface="+mn-lt"/>
              <a:ea typeface="+mn-ea"/>
              <a:cs typeface="+mn-cs"/>
            </a:rPr>
            <a:t>The EMBO Journal</a:t>
          </a:r>
          <a:r>
            <a:rPr lang="en-US" sz="1100">
              <a:solidFill>
                <a:schemeClr val="dk1"/>
              </a:solidFill>
              <a:effectLst/>
              <a:latin typeface="+mn-lt"/>
              <a:ea typeface="+mn-ea"/>
              <a:cs typeface="+mn-cs"/>
            </a:rPr>
            <a:t>. 1994;13(3):683-691. doi:10.1002/j.1460-2075.1994.tb06307.</a:t>
          </a: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4.</a:t>
          </a:r>
          <a:r>
            <a:rPr lang="en-US" sz="1100" baseline="0">
              <a:solidFill>
                <a:schemeClr val="dk1"/>
              </a:solidFill>
              <a:effectLst/>
              <a:latin typeface="+mn-lt"/>
              <a:ea typeface="+mn-ea"/>
              <a:cs typeface="+mn-cs"/>
            </a:rPr>
            <a:t> </a:t>
          </a:r>
          <a:r>
            <a:rPr lang="en-US" sz="1100" b="0" i="0">
              <a:solidFill>
                <a:schemeClr val="dk1"/>
              </a:solidFill>
              <a:effectLst/>
              <a:latin typeface="+mn-lt"/>
              <a:ea typeface="+mn-ea"/>
              <a:cs typeface="+mn-cs"/>
            </a:rPr>
            <a:t>Milo, R., Jorgensen, P., Moran, U., Weber, G., &amp; Springer, M. (2009). BioNumbers—the database of key numbers in molecular and cell biology. </a:t>
          </a:r>
          <a:r>
            <a:rPr lang="en-US" sz="1100" b="0" i="1">
              <a:solidFill>
                <a:schemeClr val="dk1"/>
              </a:solidFill>
              <a:effectLst/>
              <a:latin typeface="+mn-lt"/>
              <a:ea typeface="+mn-ea"/>
              <a:cs typeface="+mn-cs"/>
            </a:rPr>
            <a:t>Nucleic acids research</a:t>
          </a:r>
          <a:r>
            <a:rPr lang="en-US" sz="1100" b="0" i="0">
              <a:solidFill>
                <a:schemeClr val="dk1"/>
              </a:solidFill>
              <a:effectLst/>
              <a:latin typeface="+mn-lt"/>
              <a:ea typeface="+mn-ea"/>
              <a:cs typeface="+mn-cs"/>
            </a:rPr>
            <a:t>, </a:t>
          </a:r>
          <a:r>
            <a:rPr lang="en-US" sz="1100" b="0" i="1">
              <a:solidFill>
                <a:schemeClr val="dk1"/>
              </a:solidFill>
              <a:effectLst/>
              <a:latin typeface="+mn-lt"/>
              <a:ea typeface="+mn-ea"/>
              <a:cs typeface="+mn-cs"/>
            </a:rPr>
            <a:t>38</a:t>
          </a:r>
          <a:r>
            <a:rPr lang="en-US" sz="1100" b="0" i="0">
              <a:solidFill>
                <a:schemeClr val="dk1"/>
              </a:solidFill>
              <a:effectLst/>
              <a:latin typeface="+mn-lt"/>
              <a:ea typeface="+mn-ea"/>
              <a:cs typeface="+mn-cs"/>
            </a:rPr>
            <a:t>(suppl_1), D750-D753.</a:t>
          </a:r>
          <a:endParaRPr lang="en-US" sz="1100">
            <a:solidFill>
              <a:schemeClr val="dk1"/>
            </a:solidFill>
            <a:effectLst/>
            <a:latin typeface="+mn-lt"/>
            <a:ea typeface="+mn-ea"/>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35</xdr:row>
      <xdr:rowOff>0</xdr:rowOff>
    </xdr:from>
    <xdr:to>
      <xdr:col>8</xdr:col>
      <xdr:colOff>19050</xdr:colOff>
      <xdr:row>38</xdr:row>
      <xdr:rowOff>127000</xdr:rowOff>
    </xdr:to>
    <xdr:sp macro="" textlink="">
      <xdr:nvSpPr>
        <xdr:cNvPr id="2" name="TextBox 1">
          <a:extLst>
            <a:ext uri="{FF2B5EF4-FFF2-40B4-BE49-F238E27FC236}">
              <a16:creationId xmlns:a16="http://schemas.microsoft.com/office/drawing/2014/main" id="{A8B6E587-B269-471D-AA88-24159345B2DC}"/>
            </a:ext>
          </a:extLst>
        </xdr:cNvPr>
        <xdr:cNvSpPr txBox="1"/>
      </xdr:nvSpPr>
      <xdr:spPr>
        <a:xfrm>
          <a:off x="0" y="6451600"/>
          <a:ext cx="4895850" cy="679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Pearson correlation</a:t>
          </a:r>
          <a:r>
            <a:rPr lang="en-US" sz="1100" baseline="0"/>
            <a:t> matrix showing the correlation of each fitted parameter with all other fitted parameters for the for the final 1,000 iterations (posterior) from the best fit for the model with all regulatory modules (Structure 8).</a:t>
          </a:r>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CCD8A-3ED4-4744-909F-6B7B90AD415C}">
  <dimension ref="A1:G45"/>
  <sheetViews>
    <sheetView tabSelected="1" zoomScale="70" zoomScaleNormal="70" zoomScalePageLayoutView="125" workbookViewId="0">
      <selection activeCell="B10" sqref="B10"/>
    </sheetView>
  </sheetViews>
  <sheetFormatPr defaultColWidth="11.6328125" defaultRowHeight="15.5" x14ac:dyDescent="0.35"/>
  <cols>
    <col min="1" max="1" width="14.54296875" style="7" customWidth="1"/>
    <col min="2" max="2" width="66.08984375" style="6" customWidth="1"/>
    <col min="3" max="3" width="34" style="6" bestFit="1" customWidth="1"/>
    <col min="4" max="4" width="14.26953125" style="6" customWidth="1"/>
    <col min="5" max="5" width="13.453125" style="6" customWidth="1"/>
    <col min="6" max="6" width="71.81640625" style="6" bestFit="1" customWidth="1"/>
    <col min="7" max="7" width="20.1796875" style="6" bestFit="1" customWidth="1"/>
    <col min="8" max="16384" width="11.6328125" style="6"/>
  </cols>
  <sheetData>
    <row r="1" spans="1:7" ht="18.5" x14ac:dyDescent="0.45">
      <c r="A1" s="4" t="s">
        <v>30</v>
      </c>
      <c r="B1" s="5" t="s">
        <v>31</v>
      </c>
      <c r="C1" s="5" t="s">
        <v>33</v>
      </c>
      <c r="D1" s="5" t="s">
        <v>139</v>
      </c>
      <c r="E1" s="5" t="s">
        <v>140</v>
      </c>
      <c r="F1" s="5" t="s">
        <v>79</v>
      </c>
      <c r="G1" s="5" t="s">
        <v>32</v>
      </c>
    </row>
    <row r="2" spans="1:7" x14ac:dyDescent="0.35">
      <c r="A2" s="11">
        <v>1</v>
      </c>
      <c r="B2" s="6" t="s">
        <v>62</v>
      </c>
      <c r="C2" s="8" t="s">
        <v>66</v>
      </c>
      <c r="D2" s="8" t="s">
        <v>141</v>
      </c>
      <c r="E2" s="8"/>
    </row>
    <row r="3" spans="1:7" x14ac:dyDescent="0.35">
      <c r="A3" s="7">
        <v>2</v>
      </c>
      <c r="B3" s="6" t="s">
        <v>34</v>
      </c>
      <c r="C3" s="8" t="s">
        <v>35</v>
      </c>
      <c r="D3" s="8" t="s">
        <v>153</v>
      </c>
      <c r="E3" s="8" t="s">
        <v>154</v>
      </c>
    </row>
    <row r="4" spans="1:7" x14ac:dyDescent="0.35">
      <c r="A4" s="7">
        <v>3</v>
      </c>
      <c r="B4" s="6" t="s">
        <v>63</v>
      </c>
      <c r="C4" s="8" t="s">
        <v>36</v>
      </c>
      <c r="D4" s="8" t="s">
        <v>0</v>
      </c>
      <c r="E4" s="8" t="s">
        <v>155</v>
      </c>
    </row>
    <row r="5" spans="1:7" x14ac:dyDescent="0.35">
      <c r="A5" s="7">
        <v>4</v>
      </c>
      <c r="B5" s="6" t="s">
        <v>37</v>
      </c>
      <c r="C5" s="8" t="s">
        <v>38</v>
      </c>
      <c r="D5" s="8" t="s">
        <v>142</v>
      </c>
      <c r="E5" s="8"/>
    </row>
    <row r="6" spans="1:7" x14ac:dyDescent="0.35">
      <c r="A6" s="7">
        <v>5</v>
      </c>
      <c r="B6" s="6" t="s">
        <v>64</v>
      </c>
      <c r="C6" s="8" t="s">
        <v>65</v>
      </c>
      <c r="D6" s="8" t="s">
        <v>1</v>
      </c>
      <c r="E6" s="8" t="s">
        <v>156</v>
      </c>
      <c r="F6" s="6" t="s">
        <v>84</v>
      </c>
    </row>
    <row r="7" spans="1:7" x14ac:dyDescent="0.35">
      <c r="A7" s="7">
        <v>6</v>
      </c>
      <c r="B7" s="6" t="s">
        <v>78</v>
      </c>
      <c r="C7" s="8" t="s">
        <v>67</v>
      </c>
      <c r="D7" s="8" t="s">
        <v>143</v>
      </c>
      <c r="E7" s="8"/>
      <c r="F7" s="6" t="s">
        <v>85</v>
      </c>
    </row>
    <row r="8" spans="1:7" x14ac:dyDescent="0.35">
      <c r="A8" s="10" t="s">
        <v>68</v>
      </c>
      <c r="B8" s="6" t="s">
        <v>69</v>
      </c>
      <c r="C8" s="9" t="s">
        <v>39</v>
      </c>
      <c r="D8" s="9" t="s">
        <v>157</v>
      </c>
      <c r="E8" s="9"/>
    </row>
    <row r="9" spans="1:7" x14ac:dyDescent="0.35">
      <c r="A9" s="10" t="s">
        <v>68</v>
      </c>
      <c r="B9" s="6" t="s">
        <v>70</v>
      </c>
      <c r="C9" s="9" t="s">
        <v>71</v>
      </c>
      <c r="D9" s="9" t="s">
        <v>158</v>
      </c>
      <c r="E9" s="9"/>
      <c r="G9" s="6" t="s">
        <v>184</v>
      </c>
    </row>
    <row r="10" spans="1:7" x14ac:dyDescent="0.35">
      <c r="A10" s="7" t="s">
        <v>72</v>
      </c>
      <c r="B10" s="6" t="s">
        <v>75</v>
      </c>
      <c r="C10" s="6" t="s">
        <v>80</v>
      </c>
      <c r="D10" s="6" t="s">
        <v>3</v>
      </c>
      <c r="E10" s="6" t="s">
        <v>159</v>
      </c>
    </row>
    <row r="11" spans="1:7" x14ac:dyDescent="0.35">
      <c r="A11" s="7" t="s">
        <v>73</v>
      </c>
      <c r="B11" s="6" t="s">
        <v>76</v>
      </c>
      <c r="C11" s="6" t="s">
        <v>81</v>
      </c>
      <c r="D11" s="6" t="s">
        <v>144</v>
      </c>
      <c r="E11" s="6" t="s">
        <v>160</v>
      </c>
    </row>
    <row r="12" spans="1:7" x14ac:dyDescent="0.35">
      <c r="A12" s="7" t="s">
        <v>74</v>
      </c>
      <c r="B12" s="6" t="s">
        <v>77</v>
      </c>
      <c r="C12" s="6" t="s">
        <v>82</v>
      </c>
      <c r="D12" s="6" t="s">
        <v>145</v>
      </c>
      <c r="E12" s="6" t="s">
        <v>161</v>
      </c>
    </row>
    <row r="13" spans="1:7" x14ac:dyDescent="0.35">
      <c r="A13" s="7">
        <v>9</v>
      </c>
      <c r="B13" s="6" t="s">
        <v>58</v>
      </c>
      <c r="C13" s="6" t="s">
        <v>59</v>
      </c>
      <c r="D13" s="6" t="s">
        <v>6</v>
      </c>
      <c r="E13" s="6" t="s">
        <v>162</v>
      </c>
    </row>
    <row r="14" spans="1:7" x14ac:dyDescent="0.35">
      <c r="A14" s="7">
        <v>10</v>
      </c>
      <c r="B14" s="6" t="s">
        <v>60</v>
      </c>
      <c r="C14" s="6" t="s">
        <v>61</v>
      </c>
      <c r="D14" s="6" t="s">
        <v>146</v>
      </c>
    </row>
    <row r="15" spans="1:7" x14ac:dyDescent="0.35">
      <c r="A15" s="7">
        <v>11</v>
      </c>
      <c r="B15" s="6" t="s">
        <v>49</v>
      </c>
      <c r="C15" s="6" t="s">
        <v>50</v>
      </c>
      <c r="D15" s="6" t="s">
        <v>7</v>
      </c>
      <c r="E15" s="6" t="s">
        <v>163</v>
      </c>
      <c r="F15" s="6" t="s">
        <v>86</v>
      </c>
    </row>
    <row r="16" spans="1:7" x14ac:dyDescent="0.35">
      <c r="A16" s="7">
        <v>11</v>
      </c>
      <c r="B16" s="6" t="s">
        <v>51</v>
      </c>
      <c r="C16" s="6" t="s">
        <v>52</v>
      </c>
      <c r="D16" s="6" t="s">
        <v>7</v>
      </c>
      <c r="E16" s="6" t="s">
        <v>163</v>
      </c>
    </row>
    <row r="17" spans="1:7" x14ac:dyDescent="0.35">
      <c r="A17" s="7">
        <v>12</v>
      </c>
      <c r="B17" s="6" t="s">
        <v>53</v>
      </c>
      <c r="C17" s="6" t="s">
        <v>54</v>
      </c>
      <c r="D17" s="6" t="s">
        <v>147</v>
      </c>
      <c r="F17" s="6" t="s">
        <v>87</v>
      </c>
    </row>
    <row r="18" spans="1:7" x14ac:dyDescent="0.35">
      <c r="A18" s="7">
        <v>12</v>
      </c>
      <c r="B18" s="6" t="s">
        <v>55</v>
      </c>
      <c r="C18" s="6" t="s">
        <v>56</v>
      </c>
      <c r="D18" s="6" t="s">
        <v>147</v>
      </c>
    </row>
    <row r="19" spans="1:7" x14ac:dyDescent="0.35">
      <c r="A19" s="7">
        <v>13</v>
      </c>
      <c r="B19" s="6" t="s">
        <v>83</v>
      </c>
      <c r="C19" s="6" t="s">
        <v>89</v>
      </c>
      <c r="D19" s="6" t="s">
        <v>148</v>
      </c>
      <c r="E19" s="6" t="s">
        <v>8</v>
      </c>
      <c r="F19" s="6" t="s">
        <v>88</v>
      </c>
    </row>
    <row r="20" spans="1:7" x14ac:dyDescent="0.35">
      <c r="A20" s="7" t="s">
        <v>90</v>
      </c>
      <c r="B20" s="6" t="s">
        <v>92</v>
      </c>
      <c r="C20" s="6" t="s">
        <v>95</v>
      </c>
      <c r="D20" s="6" t="s">
        <v>9</v>
      </c>
    </row>
    <row r="21" spans="1:7" x14ac:dyDescent="0.35">
      <c r="A21" s="7" t="s">
        <v>91</v>
      </c>
      <c r="B21" s="6" t="s">
        <v>93</v>
      </c>
      <c r="C21" s="6" t="s">
        <v>96</v>
      </c>
      <c r="D21" s="6" t="s">
        <v>149</v>
      </c>
    </row>
    <row r="22" spans="1:7" x14ac:dyDescent="0.35">
      <c r="A22" s="7" t="s">
        <v>98</v>
      </c>
      <c r="B22" s="6" t="s">
        <v>94</v>
      </c>
      <c r="C22" s="6" t="s">
        <v>97</v>
      </c>
      <c r="D22" s="6" t="s">
        <v>150</v>
      </c>
    </row>
    <row r="23" spans="1:7" x14ac:dyDescent="0.35">
      <c r="A23" s="7">
        <v>15</v>
      </c>
      <c r="B23" s="6" t="s">
        <v>99</v>
      </c>
      <c r="C23" s="6" t="s">
        <v>103</v>
      </c>
      <c r="D23" s="6" t="s">
        <v>12</v>
      </c>
      <c r="E23" s="6" t="s">
        <v>164</v>
      </c>
      <c r="F23" s="6" t="s">
        <v>104</v>
      </c>
    </row>
    <row r="24" spans="1:7" x14ac:dyDescent="0.35">
      <c r="A24" s="7">
        <v>15</v>
      </c>
      <c r="B24" s="6" t="s">
        <v>40</v>
      </c>
      <c r="C24" s="6" t="s">
        <v>102</v>
      </c>
      <c r="D24" s="6" t="s">
        <v>12</v>
      </c>
      <c r="E24" s="6" t="s">
        <v>164</v>
      </c>
    </row>
    <row r="25" spans="1:7" x14ac:dyDescent="0.35">
      <c r="A25" s="7">
        <v>16</v>
      </c>
      <c r="B25" s="6" t="s">
        <v>41</v>
      </c>
      <c r="C25" s="6" t="s">
        <v>100</v>
      </c>
      <c r="D25" s="6" t="s">
        <v>13</v>
      </c>
      <c r="F25" s="6" t="s">
        <v>105</v>
      </c>
    </row>
    <row r="26" spans="1:7" x14ac:dyDescent="0.35">
      <c r="A26" s="7">
        <v>16</v>
      </c>
      <c r="B26" s="6" t="s">
        <v>42</v>
      </c>
      <c r="C26" s="6" t="s">
        <v>101</v>
      </c>
      <c r="D26" s="6" t="s">
        <v>13</v>
      </c>
    </row>
    <row r="27" spans="1:7" x14ac:dyDescent="0.35">
      <c r="A27" s="7" t="s">
        <v>108</v>
      </c>
      <c r="B27" s="6" t="s">
        <v>106</v>
      </c>
      <c r="C27" s="6" t="s">
        <v>110</v>
      </c>
      <c r="D27" s="6" t="s">
        <v>151</v>
      </c>
      <c r="E27" s="6" t="s">
        <v>165</v>
      </c>
    </row>
    <row r="28" spans="1:7" x14ac:dyDescent="0.35">
      <c r="A28" s="7" t="s">
        <v>107</v>
      </c>
      <c r="B28" s="6" t="s">
        <v>109</v>
      </c>
      <c r="C28" s="6" t="s">
        <v>111</v>
      </c>
      <c r="D28" s="6" t="s">
        <v>152</v>
      </c>
      <c r="E28" s="6" t="s">
        <v>166</v>
      </c>
    </row>
    <row r="29" spans="1:7" x14ac:dyDescent="0.35">
      <c r="A29" s="7">
        <v>18</v>
      </c>
      <c r="B29" s="6" t="s">
        <v>112</v>
      </c>
      <c r="C29" s="6" t="s">
        <v>113</v>
      </c>
      <c r="D29" s="6" t="s">
        <v>167</v>
      </c>
      <c r="E29" s="6" t="s">
        <v>168</v>
      </c>
      <c r="F29" s="6" t="s">
        <v>169</v>
      </c>
      <c r="G29" s="6" t="s">
        <v>182</v>
      </c>
    </row>
    <row r="30" spans="1:7" x14ac:dyDescent="0.35">
      <c r="A30" s="7">
        <v>19</v>
      </c>
      <c r="B30" s="6" t="s">
        <v>114</v>
      </c>
      <c r="C30" s="6" t="s">
        <v>119</v>
      </c>
      <c r="D30" s="6" t="s">
        <v>16</v>
      </c>
      <c r="G30" s="6" t="s">
        <v>182</v>
      </c>
    </row>
    <row r="31" spans="1:7" x14ac:dyDescent="0.35">
      <c r="A31" s="7">
        <v>20</v>
      </c>
      <c r="B31" s="6" t="s">
        <v>115</v>
      </c>
      <c r="C31" s="6" t="s">
        <v>121</v>
      </c>
      <c r="D31" s="6" t="s">
        <v>170</v>
      </c>
      <c r="G31" s="6" t="s">
        <v>182</v>
      </c>
    </row>
    <row r="32" spans="1:7" x14ac:dyDescent="0.35">
      <c r="A32" s="7">
        <v>21</v>
      </c>
      <c r="B32" s="6" t="s">
        <v>116</v>
      </c>
      <c r="C32" s="6" t="s">
        <v>120</v>
      </c>
      <c r="D32" s="6" t="s">
        <v>17</v>
      </c>
      <c r="E32" s="6" t="s">
        <v>177</v>
      </c>
      <c r="G32" s="6" t="s">
        <v>182</v>
      </c>
    </row>
    <row r="33" spans="1:7" x14ac:dyDescent="0.35">
      <c r="A33" s="7">
        <v>22</v>
      </c>
      <c r="B33" s="6" t="s">
        <v>117</v>
      </c>
      <c r="C33" s="6" t="s">
        <v>122</v>
      </c>
      <c r="D33" s="6" t="s">
        <v>18</v>
      </c>
      <c r="G33" s="6" t="s">
        <v>182</v>
      </c>
    </row>
    <row r="34" spans="1:7" x14ac:dyDescent="0.35">
      <c r="A34" s="7">
        <v>23</v>
      </c>
      <c r="B34" s="6" t="s">
        <v>118</v>
      </c>
      <c r="C34" s="6" t="s">
        <v>123</v>
      </c>
      <c r="D34" s="6" t="s">
        <v>19</v>
      </c>
      <c r="G34" s="6" t="s">
        <v>182</v>
      </c>
    </row>
    <row r="35" spans="1:7" x14ac:dyDescent="0.35">
      <c r="A35" s="7">
        <v>24</v>
      </c>
      <c r="B35" s="6" t="s">
        <v>124</v>
      </c>
      <c r="C35" s="6" t="s">
        <v>125</v>
      </c>
      <c r="D35" s="6" t="s">
        <v>20</v>
      </c>
      <c r="G35" s="6" t="s">
        <v>182</v>
      </c>
    </row>
    <row r="36" spans="1:7" x14ac:dyDescent="0.35">
      <c r="A36" s="7">
        <v>25</v>
      </c>
      <c r="B36" s="6" t="s">
        <v>126</v>
      </c>
      <c r="C36" s="6" t="s">
        <v>131</v>
      </c>
      <c r="D36" s="6" t="s">
        <v>21</v>
      </c>
      <c r="E36" s="6" t="s">
        <v>178</v>
      </c>
      <c r="F36" s="6" t="s">
        <v>179</v>
      </c>
      <c r="G36" s="6" t="s">
        <v>183</v>
      </c>
    </row>
    <row r="37" spans="1:7" x14ac:dyDescent="0.35">
      <c r="A37" s="7">
        <v>26</v>
      </c>
      <c r="B37" s="6" t="s">
        <v>127</v>
      </c>
      <c r="C37" s="6" t="s">
        <v>44</v>
      </c>
      <c r="D37" s="6" t="s">
        <v>171</v>
      </c>
      <c r="G37" s="6" t="s">
        <v>183</v>
      </c>
    </row>
    <row r="38" spans="1:7" x14ac:dyDescent="0.35">
      <c r="A38" s="7">
        <v>27</v>
      </c>
      <c r="B38" s="6" t="s">
        <v>128</v>
      </c>
      <c r="C38" s="6" t="s">
        <v>46</v>
      </c>
      <c r="D38" s="6" t="s">
        <v>22</v>
      </c>
      <c r="G38" s="6" t="s">
        <v>183</v>
      </c>
    </row>
    <row r="39" spans="1:7" x14ac:dyDescent="0.35">
      <c r="A39" s="7">
        <v>28</v>
      </c>
      <c r="B39" s="6" t="s">
        <v>129</v>
      </c>
      <c r="C39" s="6" t="s">
        <v>57</v>
      </c>
      <c r="D39" s="6" t="s">
        <v>23</v>
      </c>
      <c r="G39" s="6" t="s">
        <v>183</v>
      </c>
    </row>
    <row r="40" spans="1:7" x14ac:dyDescent="0.35">
      <c r="A40" s="7">
        <v>29</v>
      </c>
      <c r="B40" s="6" t="s">
        <v>130</v>
      </c>
      <c r="C40" s="6" t="s">
        <v>132</v>
      </c>
      <c r="D40" s="6" t="s">
        <v>172</v>
      </c>
      <c r="G40" s="6" t="s">
        <v>183</v>
      </c>
    </row>
    <row r="41" spans="1:7" x14ac:dyDescent="0.35">
      <c r="A41" s="7">
        <v>30</v>
      </c>
      <c r="B41" s="6" t="s">
        <v>133</v>
      </c>
      <c r="C41" s="6" t="s">
        <v>138</v>
      </c>
      <c r="D41" s="6" t="s">
        <v>25</v>
      </c>
      <c r="E41" s="6" t="s">
        <v>180</v>
      </c>
      <c r="F41" s="6" t="s">
        <v>181</v>
      </c>
    </row>
    <row r="42" spans="1:7" x14ac:dyDescent="0.35">
      <c r="A42" s="7">
        <v>31</v>
      </c>
      <c r="B42" s="6" t="s">
        <v>134</v>
      </c>
      <c r="C42" s="6" t="s">
        <v>43</v>
      </c>
      <c r="D42" s="6" t="s">
        <v>173</v>
      </c>
    </row>
    <row r="43" spans="1:7" x14ac:dyDescent="0.35">
      <c r="A43" s="7">
        <v>32</v>
      </c>
      <c r="B43" s="6" t="s">
        <v>135</v>
      </c>
      <c r="C43" s="6" t="s">
        <v>45</v>
      </c>
      <c r="D43" s="6" t="s">
        <v>174</v>
      </c>
    </row>
    <row r="44" spans="1:7" x14ac:dyDescent="0.35">
      <c r="A44" s="7">
        <v>33</v>
      </c>
      <c r="B44" s="6" t="s">
        <v>136</v>
      </c>
      <c r="C44" s="6" t="s">
        <v>47</v>
      </c>
      <c r="D44" s="6" t="s">
        <v>175</v>
      </c>
    </row>
    <row r="45" spans="1:7" x14ac:dyDescent="0.35">
      <c r="A45" s="7">
        <v>34</v>
      </c>
      <c r="B45" s="6" t="s">
        <v>137</v>
      </c>
      <c r="C45" s="6" t="s">
        <v>48</v>
      </c>
      <c r="D45" s="6" t="s">
        <v>176</v>
      </c>
    </row>
  </sheetData>
  <pageMargins left="0.7" right="0.7" top="0.75" bottom="0.75" header="0.3" footer="0.3"/>
  <pageSetup orientation="portrait" horizontalDpi="4294967292" verticalDpi="429496729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1B49E7-1229-44BC-87C6-05517EFA4EA4}">
  <dimension ref="A1:D61"/>
  <sheetViews>
    <sheetView zoomScale="90" zoomScaleNormal="90" zoomScalePageLayoutView="150" workbookViewId="0">
      <selection activeCell="L20" sqref="L20"/>
    </sheetView>
  </sheetViews>
  <sheetFormatPr defaultColWidth="11.6328125" defaultRowHeight="15.5" x14ac:dyDescent="0.35"/>
  <cols>
    <col min="1" max="1" width="3.54296875" style="29" customWidth="1"/>
    <col min="2" max="2" width="17" style="29" customWidth="1"/>
    <col min="3" max="3" width="17.1796875" style="29" customWidth="1"/>
    <col min="4" max="4" width="59.6328125" style="29" customWidth="1"/>
    <col min="5" max="16384" width="11.6328125" style="6"/>
  </cols>
  <sheetData>
    <row r="1" spans="1:4" s="14" customFormat="1" x14ac:dyDescent="0.35">
      <c r="A1" s="26"/>
      <c r="B1" s="27" t="s">
        <v>268</v>
      </c>
      <c r="C1" s="27" t="s">
        <v>267</v>
      </c>
      <c r="D1" s="28" t="s">
        <v>263</v>
      </c>
    </row>
    <row r="2" spans="1:4" x14ac:dyDescent="0.35">
      <c r="A2" s="15">
        <v>1</v>
      </c>
      <c r="B2" s="21" t="s">
        <v>141</v>
      </c>
      <c r="C2" s="20">
        <f>C11*'Initial Values'!C3</f>
        <v>3.080654135821979E-3</v>
      </c>
      <c r="D2" s="17" t="s">
        <v>207</v>
      </c>
    </row>
    <row r="3" spans="1:4" x14ac:dyDescent="0.35">
      <c r="A3" s="15">
        <v>2</v>
      </c>
      <c r="B3" s="21" t="s">
        <v>153</v>
      </c>
      <c r="C3" s="20">
        <v>5.5999999999999999E-5</v>
      </c>
      <c r="D3" s="17" t="s">
        <v>264</v>
      </c>
    </row>
    <row r="4" spans="1:4" x14ac:dyDescent="0.35">
      <c r="A4" s="15">
        <v>3</v>
      </c>
      <c r="B4" s="21" t="s">
        <v>154</v>
      </c>
      <c r="C4" s="20">
        <v>5.5999999999999999E-3</v>
      </c>
      <c r="D4" s="17" t="s">
        <v>264</v>
      </c>
    </row>
    <row r="5" spans="1:4" x14ac:dyDescent="0.35">
      <c r="A5" s="15">
        <v>4</v>
      </c>
      <c r="B5" s="21" t="s">
        <v>0</v>
      </c>
      <c r="C5" s="20">
        <v>0.04</v>
      </c>
      <c r="D5" s="17" t="s">
        <v>264</v>
      </c>
    </row>
    <row r="6" spans="1:4" x14ac:dyDescent="0.35">
      <c r="A6" s="15">
        <v>5</v>
      </c>
      <c r="B6" s="21" t="s">
        <v>155</v>
      </c>
      <c r="C6" s="21">
        <v>0.2</v>
      </c>
      <c r="D6" s="17" t="s">
        <v>264</v>
      </c>
    </row>
    <row r="7" spans="1:4" x14ac:dyDescent="0.35">
      <c r="A7" s="15">
        <v>6</v>
      </c>
      <c r="B7" s="21" t="s">
        <v>142</v>
      </c>
      <c r="C7" s="20">
        <v>5.0000000000000001E-3</v>
      </c>
      <c r="D7" s="17" t="s">
        <v>264</v>
      </c>
    </row>
    <row r="8" spans="1:4" x14ac:dyDescent="0.35">
      <c r="A8" s="15">
        <v>7</v>
      </c>
      <c r="B8" s="21" t="s">
        <v>1</v>
      </c>
      <c r="C8" s="20">
        <v>8.0000000000000002E-3</v>
      </c>
      <c r="D8" s="17" t="s">
        <v>264</v>
      </c>
    </row>
    <row r="9" spans="1:4" x14ac:dyDescent="0.35">
      <c r="A9" s="15">
        <v>8</v>
      </c>
      <c r="B9" s="21" t="s">
        <v>156</v>
      </c>
      <c r="C9" s="20">
        <v>0.8</v>
      </c>
      <c r="D9" s="17" t="s">
        <v>264</v>
      </c>
    </row>
    <row r="10" spans="1:4" x14ac:dyDescent="0.35">
      <c r="A10" s="15">
        <v>9</v>
      </c>
      <c r="B10" s="21" t="s">
        <v>143</v>
      </c>
      <c r="C10" s="20">
        <v>0.4</v>
      </c>
      <c r="D10" s="17" t="s">
        <v>264</v>
      </c>
    </row>
    <row r="11" spans="1:4" x14ac:dyDescent="0.35">
      <c r="A11" s="15">
        <v>10</v>
      </c>
      <c r="B11" s="21" t="s">
        <v>157</v>
      </c>
      <c r="C11" s="20">
        <f>LN(2)/(45*60)</f>
        <v>2.5672117798516492E-4</v>
      </c>
      <c r="D11" s="17" t="s">
        <v>265</v>
      </c>
    </row>
    <row r="12" spans="1:4" x14ac:dyDescent="0.35">
      <c r="A12" s="15">
        <v>11</v>
      </c>
      <c r="B12" s="21" t="s">
        <v>2</v>
      </c>
      <c r="C12" s="20">
        <v>10</v>
      </c>
      <c r="D12" s="17" t="s">
        <v>266</v>
      </c>
    </row>
    <row r="13" spans="1:4" x14ac:dyDescent="0.35">
      <c r="A13" s="15">
        <v>12</v>
      </c>
      <c r="B13" s="21" t="s">
        <v>3</v>
      </c>
      <c r="C13" s="20">
        <v>0.02</v>
      </c>
      <c r="D13" s="17" t="s">
        <v>264</v>
      </c>
    </row>
    <row r="14" spans="1:4" x14ac:dyDescent="0.35">
      <c r="A14" s="15">
        <v>13</v>
      </c>
      <c r="B14" s="21" t="s">
        <v>159</v>
      </c>
      <c r="C14" s="20">
        <v>0.1</v>
      </c>
      <c r="D14" s="17" t="s">
        <v>264</v>
      </c>
    </row>
    <row r="15" spans="1:4" x14ac:dyDescent="0.35">
      <c r="A15" s="15">
        <v>14</v>
      </c>
      <c r="B15" s="21" t="s">
        <v>144</v>
      </c>
      <c r="C15" s="20">
        <v>0.02</v>
      </c>
      <c r="D15" s="17" t="s">
        <v>264</v>
      </c>
    </row>
    <row r="16" spans="1:4" x14ac:dyDescent="0.35">
      <c r="A16" s="15">
        <v>15</v>
      </c>
      <c r="B16" s="21" t="s">
        <v>160</v>
      </c>
      <c r="C16" s="20">
        <v>0.1</v>
      </c>
      <c r="D16" s="17" t="s">
        <v>264</v>
      </c>
    </row>
    <row r="17" spans="1:4" x14ac:dyDescent="0.35">
      <c r="A17" s="15">
        <v>16</v>
      </c>
      <c r="B17" s="21" t="s">
        <v>145</v>
      </c>
      <c r="C17" s="20">
        <v>0.02</v>
      </c>
      <c r="D17" s="17" t="s">
        <v>264</v>
      </c>
    </row>
    <row r="18" spans="1:4" x14ac:dyDescent="0.35">
      <c r="A18" s="15">
        <v>17</v>
      </c>
      <c r="B18" s="21" t="s">
        <v>161</v>
      </c>
      <c r="C18" s="20">
        <v>0.1</v>
      </c>
      <c r="D18" s="17" t="s">
        <v>264</v>
      </c>
    </row>
    <row r="19" spans="1:4" x14ac:dyDescent="0.35">
      <c r="A19" s="15">
        <v>18</v>
      </c>
      <c r="B19" s="21" t="s">
        <v>6</v>
      </c>
      <c r="C19" s="20">
        <v>1E-3</v>
      </c>
      <c r="D19" s="17" t="s">
        <v>264</v>
      </c>
    </row>
    <row r="20" spans="1:4" x14ac:dyDescent="0.35">
      <c r="A20" s="15">
        <v>19</v>
      </c>
      <c r="B20" s="21" t="s">
        <v>162</v>
      </c>
      <c r="C20" s="20">
        <v>0.2</v>
      </c>
      <c r="D20" s="17" t="s">
        <v>264</v>
      </c>
    </row>
    <row r="21" spans="1:4" x14ac:dyDescent="0.35">
      <c r="A21" s="15">
        <v>20</v>
      </c>
      <c r="B21" s="21" t="s">
        <v>146</v>
      </c>
      <c r="C21" s="20">
        <v>3.0000000000000001E-3</v>
      </c>
      <c r="D21" s="17" t="s">
        <v>264</v>
      </c>
    </row>
    <row r="22" spans="1:4" x14ac:dyDescent="0.35">
      <c r="A22" s="15">
        <v>21</v>
      </c>
      <c r="B22" s="21" t="s">
        <v>7</v>
      </c>
      <c r="C22" s="20">
        <v>1E-3</v>
      </c>
      <c r="D22" s="17" t="s">
        <v>264</v>
      </c>
    </row>
    <row r="23" spans="1:4" x14ac:dyDescent="0.35">
      <c r="A23" s="15">
        <v>22</v>
      </c>
      <c r="B23" s="21" t="s">
        <v>163</v>
      </c>
      <c r="C23" s="20">
        <v>0.2</v>
      </c>
      <c r="D23" s="17" t="s">
        <v>264</v>
      </c>
    </row>
    <row r="24" spans="1:4" x14ac:dyDescent="0.35">
      <c r="A24" s="15">
        <v>23</v>
      </c>
      <c r="B24" s="21" t="s">
        <v>147</v>
      </c>
      <c r="C24" s="20">
        <v>3.0000000000000001E-3</v>
      </c>
      <c r="D24" s="17" t="s">
        <v>264</v>
      </c>
    </row>
    <row r="25" spans="1:4" x14ac:dyDescent="0.35">
      <c r="A25" s="15">
        <v>24</v>
      </c>
      <c r="B25" s="21" t="s">
        <v>148</v>
      </c>
      <c r="C25" s="20">
        <v>1.9999999999999999E-7</v>
      </c>
      <c r="D25" s="17" t="s">
        <v>264</v>
      </c>
    </row>
    <row r="26" spans="1:4" x14ac:dyDescent="0.35">
      <c r="A26" s="15">
        <v>25</v>
      </c>
      <c r="B26" s="21" t="s">
        <v>8</v>
      </c>
      <c r="C26" s="20">
        <v>0.2</v>
      </c>
      <c r="D26" s="17" t="s">
        <v>264</v>
      </c>
    </row>
    <row r="27" spans="1:4" x14ac:dyDescent="0.35">
      <c r="A27" s="15">
        <v>26</v>
      </c>
      <c r="B27" s="21" t="s">
        <v>9</v>
      </c>
      <c r="C27" s="20">
        <v>5.0000000000000001E-3</v>
      </c>
      <c r="D27" s="17" t="s">
        <v>264</v>
      </c>
    </row>
    <row r="28" spans="1:4" x14ac:dyDescent="0.35">
      <c r="A28" s="15">
        <v>27</v>
      </c>
      <c r="B28" s="21" t="s">
        <v>149</v>
      </c>
      <c r="C28" s="20">
        <v>5.0000000000000001E-3</v>
      </c>
      <c r="D28" s="17" t="s">
        <v>264</v>
      </c>
    </row>
    <row r="29" spans="1:4" x14ac:dyDescent="0.35">
      <c r="A29" s="15">
        <v>28</v>
      </c>
      <c r="B29" s="21" t="s">
        <v>150</v>
      </c>
      <c r="C29" s="20">
        <v>5.0000000000000001E-3</v>
      </c>
      <c r="D29" s="17" t="s">
        <v>264</v>
      </c>
    </row>
    <row r="30" spans="1:4" x14ac:dyDescent="0.35">
      <c r="A30" s="15">
        <v>29</v>
      </c>
      <c r="B30" s="21" t="s">
        <v>12</v>
      </c>
      <c r="C30" s="20">
        <v>1E-3</v>
      </c>
      <c r="D30" s="17" t="s">
        <v>264</v>
      </c>
    </row>
    <row r="31" spans="1:4" x14ac:dyDescent="0.35">
      <c r="A31" s="15">
        <v>30</v>
      </c>
      <c r="B31" s="21" t="s">
        <v>164</v>
      </c>
      <c r="C31" s="20">
        <v>0.2</v>
      </c>
      <c r="D31" s="17" t="s">
        <v>264</v>
      </c>
    </row>
    <row r="32" spans="1:4" x14ac:dyDescent="0.35">
      <c r="A32" s="15">
        <v>31</v>
      </c>
      <c r="B32" s="21" t="s">
        <v>13</v>
      </c>
      <c r="C32" s="20">
        <v>5.0000000000000001E-3</v>
      </c>
      <c r="D32" s="17" t="s">
        <v>264</v>
      </c>
    </row>
    <row r="33" spans="1:4" x14ac:dyDescent="0.35">
      <c r="A33" s="15">
        <v>32</v>
      </c>
      <c r="B33" s="21" t="s">
        <v>208</v>
      </c>
      <c r="C33" s="22">
        <f>0.0355</f>
        <v>3.5499999999999997E-2</v>
      </c>
      <c r="D33" s="17" t="s">
        <v>275</v>
      </c>
    </row>
    <row r="34" spans="1:4" x14ac:dyDescent="0.35">
      <c r="A34" s="15">
        <v>33</v>
      </c>
      <c r="B34" s="21" t="s">
        <v>14</v>
      </c>
      <c r="C34" s="20">
        <v>0.05</v>
      </c>
      <c r="D34" s="17" t="s">
        <v>264</v>
      </c>
    </row>
    <row r="35" spans="1:4" x14ac:dyDescent="0.35">
      <c r="A35" s="15">
        <v>34</v>
      </c>
      <c r="B35" s="21" t="s">
        <v>209</v>
      </c>
      <c r="C35" s="22">
        <f>0.0355</f>
        <v>3.5499999999999997E-2</v>
      </c>
      <c r="D35" s="17" t="s">
        <v>275</v>
      </c>
    </row>
    <row r="36" spans="1:4" x14ac:dyDescent="0.35">
      <c r="A36" s="15">
        <v>35</v>
      </c>
      <c r="B36" s="21" t="s">
        <v>186</v>
      </c>
      <c r="C36" s="20">
        <v>0.05</v>
      </c>
      <c r="D36" s="17" t="s">
        <v>264</v>
      </c>
    </row>
    <row r="37" spans="1:4" x14ac:dyDescent="0.35">
      <c r="A37" s="15">
        <v>36</v>
      </c>
      <c r="B37" s="21" t="s">
        <v>167</v>
      </c>
      <c r="C37" s="20">
        <v>0.01</v>
      </c>
      <c r="D37" s="17" t="s">
        <v>264</v>
      </c>
    </row>
    <row r="38" spans="1:4" x14ac:dyDescent="0.35">
      <c r="A38" s="15">
        <v>37</v>
      </c>
      <c r="B38" s="21" t="s">
        <v>168</v>
      </c>
      <c r="C38" s="20">
        <v>400</v>
      </c>
      <c r="D38" s="17" t="s">
        <v>264</v>
      </c>
    </row>
    <row r="39" spans="1:4" x14ac:dyDescent="0.35">
      <c r="A39" s="15">
        <v>38</v>
      </c>
      <c r="B39" s="21" t="s">
        <v>16</v>
      </c>
      <c r="C39" s="20">
        <v>1E-3</v>
      </c>
      <c r="D39" s="17" t="s">
        <v>264</v>
      </c>
    </row>
    <row r="40" spans="1:4" x14ac:dyDescent="0.35">
      <c r="A40" s="15">
        <v>39</v>
      </c>
      <c r="B40" s="21" t="s">
        <v>170</v>
      </c>
      <c r="C40" s="20">
        <v>0.01</v>
      </c>
      <c r="D40" s="17" t="s">
        <v>264</v>
      </c>
    </row>
    <row r="41" spans="1:4" x14ac:dyDescent="0.35">
      <c r="A41" s="15">
        <v>40</v>
      </c>
      <c r="B41" s="21" t="s">
        <v>17</v>
      </c>
      <c r="C41" s="20">
        <v>0.02</v>
      </c>
      <c r="D41" s="17" t="s">
        <v>264</v>
      </c>
    </row>
    <row r="42" spans="1:4" x14ac:dyDescent="0.35">
      <c r="A42" s="15">
        <v>41</v>
      </c>
      <c r="B42" s="21" t="s">
        <v>177</v>
      </c>
      <c r="C42" s="20">
        <v>0.1</v>
      </c>
      <c r="D42" s="17" t="s">
        <v>264</v>
      </c>
    </row>
    <row r="43" spans="1:4" x14ac:dyDescent="0.35">
      <c r="A43" s="15">
        <v>42</v>
      </c>
      <c r="B43" s="21" t="s">
        <v>18</v>
      </c>
      <c r="C43" s="20">
        <v>5.0000000000000001E-4</v>
      </c>
      <c r="D43" s="17" t="s">
        <v>264</v>
      </c>
    </row>
    <row r="44" spans="1:4" x14ac:dyDescent="0.35">
      <c r="A44" s="15">
        <v>43</v>
      </c>
      <c r="B44" s="21" t="s">
        <v>19</v>
      </c>
      <c r="C44" s="20">
        <v>5.0000000000000001E-4</v>
      </c>
      <c r="D44" s="17" t="s">
        <v>264</v>
      </c>
    </row>
    <row r="45" spans="1:4" x14ac:dyDescent="0.35">
      <c r="A45" s="15">
        <v>44</v>
      </c>
      <c r="B45" s="21" t="s">
        <v>20</v>
      </c>
      <c r="C45" s="20">
        <v>5.0000000000000001E-4</v>
      </c>
      <c r="D45" s="17" t="s">
        <v>210</v>
      </c>
    </row>
    <row r="46" spans="1:4" x14ac:dyDescent="0.35">
      <c r="A46" s="15">
        <v>45</v>
      </c>
      <c r="B46" s="21" t="s">
        <v>21</v>
      </c>
      <c r="C46" s="20">
        <v>0.01</v>
      </c>
      <c r="D46" s="17" t="s">
        <v>264</v>
      </c>
    </row>
    <row r="47" spans="1:4" x14ac:dyDescent="0.35">
      <c r="A47" s="15">
        <v>46</v>
      </c>
      <c r="B47" s="21" t="s">
        <v>178</v>
      </c>
      <c r="C47" s="20">
        <v>400</v>
      </c>
      <c r="D47" s="17" t="s">
        <v>264</v>
      </c>
    </row>
    <row r="48" spans="1:4" x14ac:dyDescent="0.35">
      <c r="A48" s="15">
        <v>47</v>
      </c>
      <c r="B48" s="21" t="s">
        <v>171</v>
      </c>
      <c r="C48" s="20">
        <v>1E-3</v>
      </c>
      <c r="D48" s="17" t="s">
        <v>264</v>
      </c>
    </row>
    <row r="49" spans="1:4" x14ac:dyDescent="0.35">
      <c r="A49" s="15">
        <v>48</v>
      </c>
      <c r="B49" s="21" t="s">
        <v>22</v>
      </c>
      <c r="C49" s="20">
        <v>5.0000000000000001E-4</v>
      </c>
      <c r="D49" s="17" t="s">
        <v>264</v>
      </c>
    </row>
    <row r="50" spans="1:4" x14ac:dyDescent="0.35">
      <c r="A50" s="15">
        <v>49</v>
      </c>
      <c r="B50" s="21" t="s">
        <v>23</v>
      </c>
      <c r="C50" s="20">
        <v>0.01</v>
      </c>
      <c r="D50" s="17" t="s">
        <v>264</v>
      </c>
    </row>
    <row r="51" spans="1:4" x14ac:dyDescent="0.35">
      <c r="A51" s="15">
        <v>50</v>
      </c>
      <c r="B51" s="21" t="s">
        <v>172</v>
      </c>
      <c r="C51" s="20">
        <f>0.001*10</f>
        <v>0.01</v>
      </c>
      <c r="D51" s="18" t="s">
        <v>269</v>
      </c>
    </row>
    <row r="52" spans="1:4" x14ac:dyDescent="0.35">
      <c r="A52" s="15">
        <v>51</v>
      </c>
      <c r="B52" s="21" t="s">
        <v>188</v>
      </c>
      <c r="C52" s="20">
        <v>0.5</v>
      </c>
      <c r="D52" s="17" t="s">
        <v>271</v>
      </c>
    </row>
    <row r="53" spans="1:4" x14ac:dyDescent="0.35">
      <c r="A53" s="15">
        <v>52</v>
      </c>
      <c r="B53" s="21" t="s">
        <v>189</v>
      </c>
      <c r="C53" s="20">
        <v>1.2</v>
      </c>
      <c r="D53" s="17" t="s">
        <v>272</v>
      </c>
    </row>
    <row r="54" spans="1:4" x14ac:dyDescent="0.35">
      <c r="A54" s="15">
        <v>53</v>
      </c>
      <c r="B54" s="21" t="s">
        <v>190</v>
      </c>
      <c r="C54" s="20">
        <v>1.36</v>
      </c>
      <c r="D54" s="17" t="s">
        <v>273</v>
      </c>
    </row>
    <row r="55" spans="1:4" x14ac:dyDescent="0.35">
      <c r="A55" s="15">
        <v>54</v>
      </c>
      <c r="B55" s="21" t="s">
        <v>24</v>
      </c>
      <c r="C55" s="20">
        <v>1000</v>
      </c>
      <c r="D55" s="17" t="s">
        <v>270</v>
      </c>
    </row>
    <row r="56" spans="1:4" x14ac:dyDescent="0.35">
      <c r="A56" s="15">
        <v>55</v>
      </c>
      <c r="B56" s="21" t="s">
        <v>25</v>
      </c>
      <c r="C56" s="20">
        <v>0.01</v>
      </c>
      <c r="D56" s="18" t="s">
        <v>274</v>
      </c>
    </row>
    <row r="57" spans="1:4" x14ac:dyDescent="0.35">
      <c r="A57" s="15">
        <v>56</v>
      </c>
      <c r="B57" s="21" t="s">
        <v>180</v>
      </c>
      <c r="C57" s="20">
        <v>400</v>
      </c>
      <c r="D57" s="18" t="s">
        <v>274</v>
      </c>
    </row>
    <row r="58" spans="1:4" x14ac:dyDescent="0.35">
      <c r="A58" s="15">
        <v>57</v>
      </c>
      <c r="B58" s="21" t="s">
        <v>173</v>
      </c>
      <c r="C58" s="20">
        <v>1E-3</v>
      </c>
      <c r="D58" s="18" t="s">
        <v>274</v>
      </c>
    </row>
    <row r="59" spans="1:4" x14ac:dyDescent="0.35">
      <c r="A59" s="15">
        <v>58</v>
      </c>
      <c r="B59" s="21" t="s">
        <v>174</v>
      </c>
      <c r="C59" s="20">
        <v>5.0000000000000001E-4</v>
      </c>
      <c r="D59" s="18" t="s">
        <v>274</v>
      </c>
    </row>
    <row r="60" spans="1:4" x14ac:dyDescent="0.35">
      <c r="A60" s="15">
        <v>59</v>
      </c>
      <c r="B60" s="21" t="s">
        <v>175</v>
      </c>
      <c r="C60" s="20">
        <v>0.01</v>
      </c>
      <c r="D60" s="18" t="s">
        <v>274</v>
      </c>
    </row>
    <row r="61" spans="1:4" ht="16" thickBot="1" x14ac:dyDescent="0.4">
      <c r="A61" s="16">
        <v>60</v>
      </c>
      <c r="B61" s="25" t="s">
        <v>176</v>
      </c>
      <c r="C61" s="23">
        <f>LN(2)/(10*3600)</f>
        <v>1.9254088348887368E-5</v>
      </c>
      <c r="D61" s="19" t="s">
        <v>278</v>
      </c>
    </row>
  </sheetData>
  <pageMargins left="0.75" right="0.75" top="1" bottom="1" header="0.5" footer="0.5"/>
  <pageSetup orientation="portrait" horizontalDpi="4294967292" verticalDpi="4294967292"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9189B6-B75B-499B-8F68-89450B563916}">
  <dimension ref="A1:D57"/>
  <sheetViews>
    <sheetView zoomScale="90" zoomScaleNormal="90" zoomScalePageLayoutView="200" workbookViewId="0">
      <selection activeCell="D17" sqref="D17"/>
    </sheetView>
  </sheetViews>
  <sheetFormatPr defaultColWidth="11.6328125" defaultRowHeight="15.5" x14ac:dyDescent="0.35"/>
  <cols>
    <col min="1" max="1" width="3.453125" style="6" customWidth="1"/>
    <col min="2" max="2" width="17.90625" style="6" customWidth="1"/>
    <col min="3" max="3" width="13.36328125" style="6" customWidth="1"/>
    <col min="4" max="4" width="67.36328125" style="6" customWidth="1"/>
    <col min="5" max="16384" width="11.6328125" style="6"/>
  </cols>
  <sheetData>
    <row r="1" spans="1:4" s="14" customFormat="1" x14ac:dyDescent="0.35">
      <c r="A1" s="35"/>
      <c r="B1" s="36" t="s">
        <v>276</v>
      </c>
      <c r="C1" s="36" t="s">
        <v>267</v>
      </c>
      <c r="D1" s="37" t="s">
        <v>263</v>
      </c>
    </row>
    <row r="2" spans="1:4" x14ac:dyDescent="0.35">
      <c r="A2" s="24">
        <v>1</v>
      </c>
      <c r="B2" s="21" t="s">
        <v>187</v>
      </c>
      <c r="C2" s="21">
        <v>9.09</v>
      </c>
      <c r="D2" s="30" t="s">
        <v>211</v>
      </c>
    </row>
    <row r="3" spans="1:4" x14ac:dyDescent="0.35">
      <c r="A3" s="24">
        <v>2</v>
      </c>
      <c r="B3" s="21" t="s">
        <v>26</v>
      </c>
      <c r="C3" s="21">
        <v>12</v>
      </c>
      <c r="D3" s="30" t="s">
        <v>264</v>
      </c>
    </row>
    <row r="4" spans="1:4" x14ac:dyDescent="0.35">
      <c r="A4" s="24">
        <v>3</v>
      </c>
      <c r="B4" s="21" t="s">
        <v>212</v>
      </c>
      <c r="C4" s="33">
        <v>595</v>
      </c>
      <c r="D4" s="30" t="s">
        <v>277</v>
      </c>
    </row>
    <row r="5" spans="1:4" x14ac:dyDescent="0.35">
      <c r="A5" s="24">
        <v>4</v>
      </c>
      <c r="B5" s="21" t="s">
        <v>213</v>
      </c>
      <c r="C5" s="33">
        <v>625</v>
      </c>
      <c r="D5" s="31" t="s">
        <v>277</v>
      </c>
    </row>
    <row r="6" spans="1:4" x14ac:dyDescent="0.35">
      <c r="A6" s="24">
        <v>5</v>
      </c>
      <c r="B6" s="21" t="s">
        <v>27</v>
      </c>
      <c r="C6" s="21">
        <v>100</v>
      </c>
      <c r="D6" s="30" t="s">
        <v>264</v>
      </c>
    </row>
    <row r="7" spans="1:4" x14ac:dyDescent="0.35">
      <c r="A7" s="24">
        <v>6</v>
      </c>
      <c r="B7" s="21" t="s">
        <v>28</v>
      </c>
      <c r="C7" s="21">
        <v>50</v>
      </c>
      <c r="D7" s="30" t="s">
        <v>264</v>
      </c>
    </row>
    <row r="8" spans="1:4" x14ac:dyDescent="0.35">
      <c r="A8" s="24">
        <v>7</v>
      </c>
      <c r="B8" s="21" t="s">
        <v>29</v>
      </c>
      <c r="C8" s="21">
        <v>60</v>
      </c>
      <c r="D8" s="30" t="s">
        <v>264</v>
      </c>
    </row>
    <row r="9" spans="1:4" x14ac:dyDescent="0.35">
      <c r="A9" s="24">
        <v>8</v>
      </c>
      <c r="B9" s="21" t="s">
        <v>214</v>
      </c>
      <c r="C9" s="21">
        <v>0</v>
      </c>
      <c r="D9" s="30"/>
    </row>
    <row r="10" spans="1:4" x14ac:dyDescent="0.35">
      <c r="A10" s="24">
        <v>9</v>
      </c>
      <c r="B10" s="21" t="s">
        <v>215</v>
      </c>
      <c r="C10" s="21">
        <v>0</v>
      </c>
      <c r="D10" s="30"/>
    </row>
    <row r="11" spans="1:4" x14ac:dyDescent="0.35">
      <c r="A11" s="24">
        <v>10</v>
      </c>
      <c r="B11" s="21" t="s">
        <v>216</v>
      </c>
      <c r="C11" s="21">
        <v>0</v>
      </c>
      <c r="D11" s="30"/>
    </row>
    <row r="12" spans="1:4" x14ac:dyDescent="0.35">
      <c r="A12" s="24">
        <v>11</v>
      </c>
      <c r="B12" s="21" t="s">
        <v>217</v>
      </c>
      <c r="C12" s="21">
        <v>0</v>
      </c>
      <c r="D12" s="30"/>
    </row>
    <row r="13" spans="1:4" x14ac:dyDescent="0.35">
      <c r="A13" s="24">
        <v>12</v>
      </c>
      <c r="B13" s="21" t="s">
        <v>218</v>
      </c>
      <c r="C13" s="21">
        <v>0</v>
      </c>
      <c r="D13" s="30"/>
    </row>
    <row r="14" spans="1:4" x14ac:dyDescent="0.35">
      <c r="A14" s="24">
        <v>13</v>
      </c>
      <c r="B14" s="21" t="s">
        <v>219</v>
      </c>
      <c r="C14" s="21">
        <v>0</v>
      </c>
      <c r="D14" s="30"/>
    </row>
    <row r="15" spans="1:4" x14ac:dyDescent="0.35">
      <c r="A15" s="24">
        <v>14</v>
      </c>
      <c r="B15" s="21" t="s">
        <v>220</v>
      </c>
      <c r="C15" s="21">
        <v>0</v>
      </c>
      <c r="D15" s="30"/>
    </row>
    <row r="16" spans="1:4" x14ac:dyDescent="0.35">
      <c r="A16" s="24">
        <v>15</v>
      </c>
      <c r="B16" s="21" t="s">
        <v>221</v>
      </c>
      <c r="C16" s="21">
        <v>0</v>
      </c>
      <c r="D16" s="30"/>
    </row>
    <row r="17" spans="1:4" x14ac:dyDescent="0.35">
      <c r="A17" s="24">
        <v>16</v>
      </c>
      <c r="B17" s="21" t="s">
        <v>222</v>
      </c>
      <c r="C17" s="21">
        <v>0</v>
      </c>
      <c r="D17" s="30"/>
    </row>
    <row r="18" spans="1:4" x14ac:dyDescent="0.35">
      <c r="A18" s="24">
        <v>17</v>
      </c>
      <c r="B18" s="21" t="s">
        <v>223</v>
      </c>
      <c r="C18" s="21">
        <v>0</v>
      </c>
      <c r="D18" s="30"/>
    </row>
    <row r="19" spans="1:4" x14ac:dyDescent="0.35">
      <c r="A19" s="24">
        <v>18</v>
      </c>
      <c r="B19" s="21" t="s">
        <v>224</v>
      </c>
      <c r="C19" s="21">
        <v>0</v>
      </c>
      <c r="D19" s="30"/>
    </row>
    <row r="20" spans="1:4" x14ac:dyDescent="0.35">
      <c r="A20" s="24">
        <v>19</v>
      </c>
      <c r="B20" s="21" t="s">
        <v>225</v>
      </c>
      <c r="C20" s="21">
        <v>0</v>
      </c>
      <c r="D20" s="30"/>
    </row>
    <row r="21" spans="1:4" x14ac:dyDescent="0.35">
      <c r="A21" s="24">
        <v>20</v>
      </c>
      <c r="B21" s="21" t="s">
        <v>226</v>
      </c>
      <c r="C21" s="21">
        <v>0</v>
      </c>
      <c r="D21" s="30"/>
    </row>
    <row r="22" spans="1:4" x14ac:dyDescent="0.35">
      <c r="A22" s="24">
        <v>21</v>
      </c>
      <c r="B22" s="21" t="s">
        <v>227</v>
      </c>
      <c r="C22" s="21">
        <v>0</v>
      </c>
      <c r="D22" s="30"/>
    </row>
    <row r="23" spans="1:4" x14ac:dyDescent="0.35">
      <c r="A23" s="24">
        <v>22</v>
      </c>
      <c r="B23" s="21" t="s">
        <v>228</v>
      </c>
      <c r="C23" s="21">
        <v>0</v>
      </c>
      <c r="D23" s="30"/>
    </row>
    <row r="24" spans="1:4" x14ac:dyDescent="0.35">
      <c r="A24" s="24">
        <v>23</v>
      </c>
      <c r="B24" s="21" t="s">
        <v>229</v>
      </c>
      <c r="C24" s="21">
        <v>0</v>
      </c>
      <c r="D24" s="30"/>
    </row>
    <row r="25" spans="1:4" x14ac:dyDescent="0.35">
      <c r="A25" s="24">
        <v>24</v>
      </c>
      <c r="B25" s="21" t="s">
        <v>230</v>
      </c>
      <c r="C25" s="21">
        <v>0</v>
      </c>
      <c r="D25" s="30"/>
    </row>
    <row r="26" spans="1:4" x14ac:dyDescent="0.35">
      <c r="A26" s="24">
        <v>25</v>
      </c>
      <c r="B26" s="21" t="s">
        <v>231</v>
      </c>
      <c r="C26" s="21">
        <v>0</v>
      </c>
      <c r="D26" s="30"/>
    </row>
    <row r="27" spans="1:4" x14ac:dyDescent="0.35">
      <c r="A27" s="24">
        <v>26</v>
      </c>
      <c r="B27" s="21" t="s">
        <v>232</v>
      </c>
      <c r="C27" s="21">
        <v>0</v>
      </c>
      <c r="D27" s="30"/>
    </row>
    <row r="28" spans="1:4" x14ac:dyDescent="0.35">
      <c r="A28" s="24">
        <v>27</v>
      </c>
      <c r="B28" s="21" t="s">
        <v>233</v>
      </c>
      <c r="C28" s="21">
        <v>0</v>
      </c>
      <c r="D28" s="30"/>
    </row>
    <row r="29" spans="1:4" x14ac:dyDescent="0.35">
      <c r="A29" s="24">
        <v>28</v>
      </c>
      <c r="B29" s="21" t="s">
        <v>234</v>
      </c>
      <c r="C29" s="21">
        <v>0</v>
      </c>
      <c r="D29" s="30"/>
    </row>
    <row r="30" spans="1:4" x14ac:dyDescent="0.35">
      <c r="A30" s="24">
        <v>29</v>
      </c>
      <c r="B30" s="21" t="s">
        <v>235</v>
      </c>
      <c r="C30" s="21">
        <v>0</v>
      </c>
      <c r="D30" s="30"/>
    </row>
    <row r="31" spans="1:4" x14ac:dyDescent="0.35">
      <c r="A31" s="24">
        <v>30</v>
      </c>
      <c r="B31" s="21" t="s">
        <v>236</v>
      </c>
      <c r="C31" s="21">
        <v>0</v>
      </c>
      <c r="D31" s="30"/>
    </row>
    <row r="32" spans="1:4" x14ac:dyDescent="0.35">
      <c r="A32" s="24">
        <v>31</v>
      </c>
      <c r="B32" s="21" t="s">
        <v>237</v>
      </c>
      <c r="C32" s="21">
        <v>0</v>
      </c>
      <c r="D32" s="30"/>
    </row>
    <row r="33" spans="1:4" x14ac:dyDescent="0.35">
      <c r="A33" s="24">
        <v>32</v>
      </c>
      <c r="B33" s="21" t="s">
        <v>238</v>
      </c>
      <c r="C33" s="21">
        <v>0</v>
      </c>
      <c r="D33" s="30"/>
    </row>
    <row r="34" spans="1:4" x14ac:dyDescent="0.35">
      <c r="A34" s="24">
        <v>33</v>
      </c>
      <c r="B34" s="21" t="s">
        <v>239</v>
      </c>
      <c r="C34" s="21">
        <v>0</v>
      </c>
      <c r="D34" s="30"/>
    </row>
    <row r="35" spans="1:4" x14ac:dyDescent="0.35">
      <c r="A35" s="24">
        <v>34</v>
      </c>
      <c r="B35" s="21" t="s">
        <v>240</v>
      </c>
      <c r="C35" s="21">
        <v>0</v>
      </c>
      <c r="D35" s="30"/>
    </row>
    <row r="36" spans="1:4" x14ac:dyDescent="0.35">
      <c r="A36" s="24">
        <v>35</v>
      </c>
      <c r="B36" s="21" t="s">
        <v>241</v>
      </c>
      <c r="C36" s="33">
        <f>1000-C4</f>
        <v>405</v>
      </c>
      <c r="D36" s="30" t="s">
        <v>277</v>
      </c>
    </row>
    <row r="37" spans="1:4" x14ac:dyDescent="0.35">
      <c r="A37" s="24">
        <v>36</v>
      </c>
      <c r="B37" s="21" t="s">
        <v>242</v>
      </c>
      <c r="C37" s="33">
        <f>1000-C5</f>
        <v>375</v>
      </c>
      <c r="D37" s="31" t="s">
        <v>277</v>
      </c>
    </row>
    <row r="38" spans="1:4" x14ac:dyDescent="0.35">
      <c r="A38" s="24">
        <v>37</v>
      </c>
      <c r="B38" s="21" t="s">
        <v>243</v>
      </c>
      <c r="C38" s="21">
        <v>0</v>
      </c>
      <c r="D38" s="30"/>
    </row>
    <row r="39" spans="1:4" x14ac:dyDescent="0.35">
      <c r="A39" s="24">
        <v>38</v>
      </c>
      <c r="B39" s="21" t="s">
        <v>244</v>
      </c>
      <c r="C39" s="21">
        <v>0</v>
      </c>
      <c r="D39" s="30"/>
    </row>
    <row r="40" spans="1:4" x14ac:dyDescent="0.35">
      <c r="A40" s="24">
        <v>39</v>
      </c>
      <c r="B40" s="21" t="s">
        <v>245</v>
      </c>
      <c r="C40" s="21">
        <v>0</v>
      </c>
      <c r="D40" s="30"/>
    </row>
    <row r="41" spans="1:4" x14ac:dyDescent="0.35">
      <c r="A41" s="24">
        <v>40</v>
      </c>
      <c r="B41" s="21" t="s">
        <v>246</v>
      </c>
      <c r="C41" s="21">
        <v>0</v>
      </c>
      <c r="D41" s="30"/>
    </row>
    <row r="42" spans="1:4" x14ac:dyDescent="0.35">
      <c r="A42" s="24">
        <v>41</v>
      </c>
      <c r="B42" s="21" t="s">
        <v>247</v>
      </c>
      <c r="C42" s="21">
        <v>0</v>
      </c>
      <c r="D42" s="30"/>
    </row>
    <row r="43" spans="1:4" x14ac:dyDescent="0.35">
      <c r="A43" s="24">
        <v>42</v>
      </c>
      <c r="B43" s="21" t="s">
        <v>248</v>
      </c>
      <c r="C43" s="21">
        <v>0</v>
      </c>
      <c r="D43" s="30"/>
    </row>
    <row r="44" spans="1:4" x14ac:dyDescent="0.35">
      <c r="A44" s="24">
        <v>43</v>
      </c>
      <c r="B44" s="21" t="s">
        <v>249</v>
      </c>
      <c r="C44" s="21">
        <v>0</v>
      </c>
      <c r="D44" s="30"/>
    </row>
    <row r="45" spans="1:4" x14ac:dyDescent="0.35">
      <c r="A45" s="24">
        <v>44</v>
      </c>
      <c r="B45" s="21" t="s">
        <v>250</v>
      </c>
      <c r="C45" s="21">
        <v>0</v>
      </c>
      <c r="D45" s="30"/>
    </row>
    <row r="46" spans="1:4" x14ac:dyDescent="0.35">
      <c r="A46" s="24">
        <v>45</v>
      </c>
      <c r="B46" s="21" t="s">
        <v>251</v>
      </c>
      <c r="C46" s="21">
        <v>0</v>
      </c>
      <c r="D46" s="30"/>
    </row>
    <row r="47" spans="1:4" x14ac:dyDescent="0.35">
      <c r="A47" s="24">
        <v>46</v>
      </c>
      <c r="B47" s="21" t="s">
        <v>252</v>
      </c>
      <c r="C47" s="21">
        <v>0</v>
      </c>
      <c r="D47" s="30"/>
    </row>
    <row r="48" spans="1:4" x14ac:dyDescent="0.35">
      <c r="A48" s="24">
        <v>47</v>
      </c>
      <c r="B48" s="21" t="s">
        <v>253</v>
      </c>
      <c r="C48" s="21">
        <v>0</v>
      </c>
      <c r="D48" s="30"/>
    </row>
    <row r="49" spans="1:4" x14ac:dyDescent="0.35">
      <c r="A49" s="24">
        <v>48</v>
      </c>
      <c r="B49" s="21" t="s">
        <v>254</v>
      </c>
      <c r="C49" s="21">
        <v>0</v>
      </c>
      <c r="D49" s="30"/>
    </row>
    <row r="50" spans="1:4" x14ac:dyDescent="0.35">
      <c r="A50" s="24">
        <v>49</v>
      </c>
      <c r="B50" s="21" t="s">
        <v>255</v>
      </c>
      <c r="C50" s="21">
        <v>0</v>
      </c>
      <c r="D50" s="30"/>
    </row>
    <row r="51" spans="1:4" x14ac:dyDescent="0.35">
      <c r="A51" s="24">
        <v>50</v>
      </c>
      <c r="B51" s="21" t="s">
        <v>256</v>
      </c>
      <c r="C51" s="21">
        <v>0</v>
      </c>
      <c r="D51" s="30"/>
    </row>
    <row r="52" spans="1:4" x14ac:dyDescent="0.35">
      <c r="A52" s="24">
        <v>51</v>
      </c>
      <c r="B52" s="21" t="s">
        <v>257</v>
      </c>
      <c r="C52" s="21">
        <v>0</v>
      </c>
      <c r="D52" s="30"/>
    </row>
    <row r="53" spans="1:4" x14ac:dyDescent="0.35">
      <c r="A53" s="24">
        <v>52</v>
      </c>
      <c r="B53" s="21" t="s">
        <v>258</v>
      </c>
      <c r="C53" s="21">
        <v>0</v>
      </c>
      <c r="D53" s="30"/>
    </row>
    <row r="54" spans="1:4" x14ac:dyDescent="0.35">
      <c r="A54" s="24">
        <v>53</v>
      </c>
      <c r="B54" s="21" t="s">
        <v>259</v>
      </c>
      <c r="C54" s="21">
        <v>0</v>
      </c>
      <c r="D54" s="30"/>
    </row>
    <row r="55" spans="1:4" x14ac:dyDescent="0.35">
      <c r="A55" s="24">
        <v>54</v>
      </c>
      <c r="B55" s="21" t="s">
        <v>260</v>
      </c>
      <c r="C55" s="21">
        <v>0</v>
      </c>
      <c r="D55" s="30"/>
    </row>
    <row r="56" spans="1:4" x14ac:dyDescent="0.35">
      <c r="A56" s="24">
        <v>55</v>
      </c>
      <c r="B56" s="21" t="s">
        <v>261</v>
      </c>
      <c r="C56" s="21">
        <v>0</v>
      </c>
      <c r="D56" s="30"/>
    </row>
    <row r="57" spans="1:4" ht="16" thickBot="1" x14ac:dyDescent="0.4">
      <c r="A57" s="34">
        <v>56</v>
      </c>
      <c r="B57" s="25" t="s">
        <v>262</v>
      </c>
      <c r="C57" s="25">
        <v>50</v>
      </c>
      <c r="D57" s="32" t="s">
        <v>279</v>
      </c>
    </row>
  </sheetData>
  <pageMargins left="0.75" right="0.75" top="1" bottom="1" header="0.5" footer="0.5"/>
  <pageSetup orientation="portrait" horizontalDpi="4294967292" verticalDpi="4294967292"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D0565F-B805-445C-B505-F267AFEA03DB}">
  <dimension ref="A1:C160"/>
  <sheetViews>
    <sheetView topLeftCell="A34" workbookViewId="0">
      <selection activeCell="H9" sqref="H9"/>
    </sheetView>
  </sheetViews>
  <sheetFormatPr defaultRowHeight="14.5" x14ac:dyDescent="0.35"/>
  <cols>
    <col min="1" max="1" width="11" customWidth="1"/>
    <col min="2" max="2" width="16.26953125" customWidth="1"/>
  </cols>
  <sheetData>
    <row r="1" spans="1:3" x14ac:dyDescent="0.35">
      <c r="A1" s="38" t="s">
        <v>288</v>
      </c>
    </row>
    <row r="2" spans="1:3" x14ac:dyDescent="0.35">
      <c r="A2" s="39" t="s">
        <v>280</v>
      </c>
      <c r="B2" s="39" t="s">
        <v>281</v>
      </c>
      <c r="C2" s="39" t="s">
        <v>282</v>
      </c>
    </row>
    <row r="3" spans="1:3" x14ac:dyDescent="0.35">
      <c r="A3" t="s">
        <v>26</v>
      </c>
      <c r="B3">
        <v>0.27632159099999998</v>
      </c>
      <c r="C3" s="1">
        <v>0</v>
      </c>
    </row>
    <row r="4" spans="1:3" x14ac:dyDescent="0.35">
      <c r="A4" t="s">
        <v>143</v>
      </c>
      <c r="B4">
        <v>0.17533074800000001</v>
      </c>
      <c r="C4" s="1">
        <v>0</v>
      </c>
    </row>
    <row r="5" spans="1:3" x14ac:dyDescent="0.35">
      <c r="A5" t="s">
        <v>1</v>
      </c>
      <c r="B5">
        <v>0.12006030299999999</v>
      </c>
      <c r="C5" s="1">
        <v>0</v>
      </c>
    </row>
    <row r="6" spans="1:3" x14ac:dyDescent="0.35">
      <c r="A6" t="s">
        <v>142</v>
      </c>
      <c r="B6">
        <v>0.111262552</v>
      </c>
      <c r="C6" s="1">
        <v>0</v>
      </c>
    </row>
    <row r="7" spans="1:3" x14ac:dyDescent="0.35">
      <c r="A7" t="s">
        <v>23</v>
      </c>
      <c r="B7">
        <v>6.8928068999999995E-2</v>
      </c>
      <c r="C7" s="1">
        <v>0</v>
      </c>
    </row>
    <row r="8" spans="1:3" x14ac:dyDescent="0.35">
      <c r="A8" t="s">
        <v>153</v>
      </c>
      <c r="B8">
        <v>6.3769721000000001E-2</v>
      </c>
      <c r="C8" s="1">
        <v>0</v>
      </c>
    </row>
    <row r="9" spans="1:3" x14ac:dyDescent="0.35">
      <c r="A9" t="s">
        <v>21</v>
      </c>
      <c r="B9">
        <v>6.1368697999999999E-2</v>
      </c>
      <c r="C9" s="1">
        <v>0</v>
      </c>
    </row>
    <row r="10" spans="1:3" x14ac:dyDescent="0.35">
      <c r="A10" t="s">
        <v>162</v>
      </c>
      <c r="B10">
        <v>6.0035118999999998E-2</v>
      </c>
      <c r="C10" s="1">
        <v>0</v>
      </c>
    </row>
    <row r="11" spans="1:3" x14ac:dyDescent="0.35">
      <c r="A11" t="s">
        <v>0</v>
      </c>
      <c r="B11">
        <v>4.4197179000000003E-2</v>
      </c>
      <c r="C11" s="1">
        <v>0</v>
      </c>
    </row>
    <row r="12" spans="1:3" x14ac:dyDescent="0.35">
      <c r="A12" t="s">
        <v>164</v>
      </c>
      <c r="B12">
        <v>3.8899255000000001E-2</v>
      </c>
      <c r="C12" s="1">
        <v>0</v>
      </c>
    </row>
    <row r="13" spans="1:3" x14ac:dyDescent="0.35">
      <c r="A13" t="s">
        <v>283</v>
      </c>
      <c r="B13">
        <v>3.6958717000000002E-2</v>
      </c>
      <c r="C13" s="1">
        <v>0</v>
      </c>
    </row>
    <row r="14" spans="1:3" x14ac:dyDescent="0.35">
      <c r="A14" t="s">
        <v>284</v>
      </c>
      <c r="B14">
        <v>3.2587392999999999E-2</v>
      </c>
      <c r="C14" s="1">
        <v>0</v>
      </c>
    </row>
    <row r="15" spans="1:3" x14ac:dyDescent="0.35">
      <c r="A15" t="s">
        <v>163</v>
      </c>
      <c r="B15">
        <v>3.0076563000000001E-2</v>
      </c>
      <c r="C15" s="1">
        <v>0</v>
      </c>
    </row>
    <row r="16" spans="1:3" x14ac:dyDescent="0.35">
      <c r="A16" t="s">
        <v>168</v>
      </c>
      <c r="B16">
        <v>1.5627364000000001E-2</v>
      </c>
      <c r="C16" s="1">
        <v>7.7306759999999995E-7</v>
      </c>
    </row>
    <row r="17" spans="1:3" x14ac:dyDescent="0.35">
      <c r="A17" t="s">
        <v>177</v>
      </c>
      <c r="B17">
        <v>1.5004145999999999E-2</v>
      </c>
      <c r="C17" s="1">
        <v>2.0857289999999999E-6</v>
      </c>
    </row>
    <row r="18" spans="1:3" x14ac:dyDescent="0.35">
      <c r="A18" t="s">
        <v>18</v>
      </c>
      <c r="B18">
        <v>1.2817E-2</v>
      </c>
      <c r="C18" s="1">
        <v>5.0520270000000003E-5</v>
      </c>
    </row>
    <row r="19" spans="1:3" x14ac:dyDescent="0.35">
      <c r="A19" t="s">
        <v>285</v>
      </c>
      <c r="B19">
        <v>9.660788E-3</v>
      </c>
      <c r="C19" s="1">
        <v>2.2502849999999999E-3</v>
      </c>
    </row>
    <row r="20" spans="1:3" x14ac:dyDescent="0.35">
      <c r="A20" t="s">
        <v>19</v>
      </c>
      <c r="B20">
        <v>9.3654830000000008E-3</v>
      </c>
      <c r="C20" s="1">
        <v>3.0599160000000002E-3</v>
      </c>
    </row>
    <row r="21" spans="1:3" x14ac:dyDescent="0.35">
      <c r="A21" t="s">
        <v>171</v>
      </c>
      <c r="B21">
        <v>9.0983839999999993E-3</v>
      </c>
      <c r="C21" s="1">
        <v>4.0124009999999996E-3</v>
      </c>
    </row>
    <row r="22" spans="1:3" x14ac:dyDescent="0.35">
      <c r="A22" t="s">
        <v>16</v>
      </c>
      <c r="B22">
        <v>-9.2270960000000006E-3</v>
      </c>
      <c r="C22" s="1">
        <v>3.524091E-3</v>
      </c>
    </row>
    <row r="23" spans="1:3" x14ac:dyDescent="0.35">
      <c r="A23" t="s">
        <v>17</v>
      </c>
      <c r="B23">
        <v>-1.3022433E-2</v>
      </c>
      <c r="C23" s="1">
        <v>3.8187949999999997E-5</v>
      </c>
    </row>
    <row r="24" spans="1:3" x14ac:dyDescent="0.35">
      <c r="A24" t="s">
        <v>146</v>
      </c>
      <c r="B24">
        <v>-2.3876294999999999E-2</v>
      </c>
      <c r="C24" s="1">
        <v>4.3076650000000002E-14</v>
      </c>
    </row>
    <row r="25" spans="1:3" x14ac:dyDescent="0.35">
      <c r="A25" t="s">
        <v>286</v>
      </c>
      <c r="B25">
        <v>-2.6133947000000001E-2</v>
      </c>
      <c r="C25" s="1">
        <v>0</v>
      </c>
    </row>
    <row r="26" spans="1:3" x14ac:dyDescent="0.35">
      <c r="A26" t="s">
        <v>154</v>
      </c>
      <c r="B26">
        <v>-2.6888914E-2</v>
      </c>
      <c r="C26" s="1">
        <v>0</v>
      </c>
    </row>
    <row r="27" spans="1:3" x14ac:dyDescent="0.35">
      <c r="A27" t="s">
        <v>22</v>
      </c>
      <c r="B27">
        <v>-2.9522594999999999E-2</v>
      </c>
      <c r="C27" s="1">
        <v>0</v>
      </c>
    </row>
    <row r="28" spans="1:3" x14ac:dyDescent="0.35">
      <c r="A28" t="s">
        <v>167</v>
      </c>
      <c r="B28">
        <v>-3.0391417E-2</v>
      </c>
      <c r="C28" s="1">
        <v>0</v>
      </c>
    </row>
    <row r="29" spans="1:3" x14ac:dyDescent="0.35">
      <c r="A29" t="s">
        <v>170</v>
      </c>
      <c r="B29">
        <v>-3.0512030999999998E-2</v>
      </c>
      <c r="C29" s="1">
        <v>0</v>
      </c>
    </row>
    <row r="30" spans="1:3" x14ac:dyDescent="0.35">
      <c r="A30" t="s">
        <v>287</v>
      </c>
      <c r="B30">
        <v>-3.1661663E-2</v>
      </c>
      <c r="C30" s="1">
        <v>0</v>
      </c>
    </row>
    <row r="31" spans="1:3" x14ac:dyDescent="0.35">
      <c r="A31" t="s">
        <v>24</v>
      </c>
      <c r="B31">
        <v>-3.1911675E-2</v>
      </c>
      <c r="C31" s="1">
        <v>0</v>
      </c>
    </row>
    <row r="32" spans="1:3" x14ac:dyDescent="0.35">
      <c r="A32" t="s">
        <v>12</v>
      </c>
      <c r="B32">
        <v>-3.4903518000000001E-2</v>
      </c>
      <c r="C32" s="1">
        <v>0</v>
      </c>
    </row>
    <row r="33" spans="1:3" x14ac:dyDescent="0.35">
      <c r="A33" t="s">
        <v>178</v>
      </c>
      <c r="B33">
        <v>-3.8349824999999997E-2</v>
      </c>
      <c r="C33" s="1">
        <v>0</v>
      </c>
    </row>
    <row r="34" spans="1:3" x14ac:dyDescent="0.35">
      <c r="A34" t="s">
        <v>7</v>
      </c>
      <c r="B34">
        <v>-4.4896907999999999E-2</v>
      </c>
      <c r="C34" s="1">
        <v>0</v>
      </c>
    </row>
    <row r="35" spans="1:3" x14ac:dyDescent="0.35">
      <c r="A35" t="s">
        <v>147</v>
      </c>
      <c r="B35">
        <v>-5.6625338999999997E-2</v>
      </c>
      <c r="C35" s="1">
        <v>0</v>
      </c>
    </row>
    <row r="36" spans="1:3" x14ac:dyDescent="0.35">
      <c r="A36" t="s">
        <v>155</v>
      </c>
      <c r="B36">
        <v>-5.7349974999999997E-2</v>
      </c>
      <c r="C36" s="1">
        <v>0</v>
      </c>
    </row>
    <row r="37" spans="1:3" x14ac:dyDescent="0.35">
      <c r="A37" t="s">
        <v>156</v>
      </c>
      <c r="B37">
        <v>-6.0989815000000003E-2</v>
      </c>
      <c r="C37" s="1">
        <v>0</v>
      </c>
    </row>
    <row r="38" spans="1:3" x14ac:dyDescent="0.35">
      <c r="A38" t="s">
        <v>28</v>
      </c>
      <c r="B38">
        <v>-6.7720500000000003E-2</v>
      </c>
      <c r="C38" s="1">
        <v>0</v>
      </c>
    </row>
    <row r="39" spans="1:3" x14ac:dyDescent="0.35">
      <c r="A39" t="s">
        <v>29</v>
      </c>
      <c r="B39">
        <v>-6.9479999000000001E-2</v>
      </c>
      <c r="C39" s="1">
        <v>0</v>
      </c>
    </row>
    <row r="40" spans="1:3" x14ac:dyDescent="0.35">
      <c r="A40" t="s">
        <v>13</v>
      </c>
      <c r="B40">
        <v>-8.0322790000000005E-2</v>
      </c>
      <c r="C40" s="1">
        <v>0</v>
      </c>
    </row>
    <row r="41" spans="1:3" x14ac:dyDescent="0.35">
      <c r="A41" t="s">
        <v>6</v>
      </c>
      <c r="B41">
        <v>-8.4748947000000005E-2</v>
      </c>
      <c r="C41" s="1">
        <v>0</v>
      </c>
    </row>
    <row r="42" spans="1:3" x14ac:dyDescent="0.35">
      <c r="A42" t="s">
        <v>27</v>
      </c>
      <c r="B42">
        <v>-9.4305770999999997E-2</v>
      </c>
      <c r="C42" s="1">
        <v>0</v>
      </c>
    </row>
    <row r="43" spans="1:3" x14ac:dyDescent="0.35">
      <c r="A43" t="s">
        <v>2</v>
      </c>
      <c r="B43">
        <v>-0.16346978600000001</v>
      </c>
      <c r="C43" s="1">
        <v>0</v>
      </c>
    </row>
    <row r="45" spans="1:3" x14ac:dyDescent="0.35">
      <c r="A45" s="38" t="s">
        <v>289</v>
      </c>
    </row>
    <row r="46" spans="1:3" x14ac:dyDescent="0.35">
      <c r="A46" s="39" t="s">
        <v>280</v>
      </c>
      <c r="B46" s="39" t="s">
        <v>281</v>
      </c>
      <c r="C46" s="39" t="s">
        <v>282</v>
      </c>
    </row>
    <row r="47" spans="1:3" x14ac:dyDescent="0.35">
      <c r="A47" t="s">
        <v>2</v>
      </c>
      <c r="B47">
        <v>0.25062050299999999</v>
      </c>
      <c r="C47" s="1">
        <v>0</v>
      </c>
    </row>
    <row r="48" spans="1:3" x14ac:dyDescent="0.35">
      <c r="A48" t="s">
        <v>153</v>
      </c>
      <c r="B48">
        <v>0.24879575600000001</v>
      </c>
      <c r="C48" s="1">
        <v>0</v>
      </c>
    </row>
    <row r="49" spans="1:3" x14ac:dyDescent="0.35">
      <c r="A49" t="s">
        <v>147</v>
      </c>
      <c r="B49">
        <v>0.18437652299999999</v>
      </c>
      <c r="C49" s="1">
        <v>0</v>
      </c>
    </row>
    <row r="50" spans="1:3" x14ac:dyDescent="0.35">
      <c r="A50" t="s">
        <v>28</v>
      </c>
      <c r="B50">
        <v>8.5557252E-2</v>
      </c>
      <c r="C50" s="1">
        <v>0</v>
      </c>
    </row>
    <row r="51" spans="1:3" x14ac:dyDescent="0.35">
      <c r="A51" t="s">
        <v>7</v>
      </c>
      <c r="B51">
        <v>7.8663581999999996E-2</v>
      </c>
      <c r="C51" s="1">
        <v>0</v>
      </c>
    </row>
    <row r="52" spans="1:3" x14ac:dyDescent="0.35">
      <c r="A52" t="s">
        <v>167</v>
      </c>
      <c r="B52">
        <v>3.5349592999999999E-2</v>
      </c>
      <c r="C52" s="1">
        <v>0</v>
      </c>
    </row>
    <row r="53" spans="1:3" x14ac:dyDescent="0.35">
      <c r="A53" t="s">
        <v>170</v>
      </c>
      <c r="B53">
        <v>3.2288424000000003E-2</v>
      </c>
      <c r="C53" s="1">
        <v>6.4392939999999998E-15</v>
      </c>
    </row>
    <row r="54" spans="1:3" x14ac:dyDescent="0.35">
      <c r="A54" t="s">
        <v>17</v>
      </c>
      <c r="B54">
        <v>2.0158568000000002E-2</v>
      </c>
      <c r="C54" s="1">
        <v>1.1371019999999999E-6</v>
      </c>
    </row>
    <row r="55" spans="1:3" x14ac:dyDescent="0.35">
      <c r="A55" t="s">
        <v>24</v>
      </c>
      <c r="B55">
        <v>1.9430434E-2</v>
      </c>
      <c r="C55" s="1">
        <v>2.725539E-6</v>
      </c>
    </row>
    <row r="56" spans="1:3" x14ac:dyDescent="0.35">
      <c r="A56" t="s">
        <v>27</v>
      </c>
      <c r="B56">
        <v>1.4829965000000001E-2</v>
      </c>
      <c r="C56" s="1">
        <v>3.4385930000000001E-4</v>
      </c>
    </row>
    <row r="57" spans="1:3" x14ac:dyDescent="0.35">
      <c r="A57" t="s">
        <v>146</v>
      </c>
      <c r="B57">
        <v>1.3377247E-2</v>
      </c>
      <c r="C57" s="1">
        <v>1.2418290000000001E-3</v>
      </c>
    </row>
    <row r="58" spans="1:3" x14ac:dyDescent="0.35">
      <c r="A58" t="s">
        <v>13</v>
      </c>
      <c r="B58">
        <v>1.2461893E-2</v>
      </c>
      <c r="C58" s="1">
        <v>2.6286759999999999E-3</v>
      </c>
    </row>
    <row r="59" spans="1:3" x14ac:dyDescent="0.35">
      <c r="A59" t="s">
        <v>6</v>
      </c>
      <c r="B59">
        <v>1.2326632000000001E-2</v>
      </c>
      <c r="C59" s="1">
        <v>2.9254049999999998E-3</v>
      </c>
    </row>
    <row r="60" spans="1:3" x14ac:dyDescent="0.35">
      <c r="A60" t="s">
        <v>16</v>
      </c>
      <c r="B60">
        <v>1.0115795E-2</v>
      </c>
      <c r="C60" s="1">
        <v>1.461524E-2</v>
      </c>
    </row>
    <row r="61" spans="1:3" x14ac:dyDescent="0.35">
      <c r="A61" t="s">
        <v>155</v>
      </c>
      <c r="B61">
        <v>9.8093350000000006E-3</v>
      </c>
      <c r="C61" s="1">
        <v>1.7894319999999998E-2</v>
      </c>
    </row>
    <row r="62" spans="1:3" x14ac:dyDescent="0.35">
      <c r="A62" t="s">
        <v>284</v>
      </c>
      <c r="B62">
        <v>9.7419059999999998E-3</v>
      </c>
      <c r="C62" s="1">
        <v>1.8696850000000001E-2</v>
      </c>
    </row>
    <row r="63" spans="1:3" x14ac:dyDescent="0.35">
      <c r="A63" t="s">
        <v>171</v>
      </c>
      <c r="B63">
        <v>9.3486539999999996E-3</v>
      </c>
      <c r="C63" s="1">
        <v>2.4033550000000001E-2</v>
      </c>
    </row>
    <row r="64" spans="1:3" x14ac:dyDescent="0.35">
      <c r="A64" t="s">
        <v>178</v>
      </c>
      <c r="B64">
        <v>8.4299319999999994E-3</v>
      </c>
      <c r="C64" s="1">
        <v>4.1868830000000003E-2</v>
      </c>
    </row>
    <row r="65" spans="1:3" x14ac:dyDescent="0.35">
      <c r="A65" t="s">
        <v>162</v>
      </c>
      <c r="B65">
        <v>-8.2952059999999994E-3</v>
      </c>
      <c r="C65" s="1">
        <v>4.5252439999999998E-2</v>
      </c>
    </row>
    <row r="66" spans="1:3" x14ac:dyDescent="0.35">
      <c r="A66" t="s">
        <v>286</v>
      </c>
      <c r="B66">
        <v>-9.0219280000000002E-3</v>
      </c>
      <c r="C66" s="1">
        <v>2.9426620000000001E-2</v>
      </c>
    </row>
    <row r="67" spans="1:3" x14ac:dyDescent="0.35">
      <c r="A67" t="s">
        <v>12</v>
      </c>
      <c r="B67">
        <v>-9.1346689999999998E-3</v>
      </c>
      <c r="C67" s="1">
        <v>2.7458429999999999E-2</v>
      </c>
    </row>
    <row r="68" spans="1:3" x14ac:dyDescent="0.35">
      <c r="A68" t="s">
        <v>23</v>
      </c>
      <c r="B68">
        <v>-1.0124472000000001E-2</v>
      </c>
      <c r="C68" s="1">
        <v>1.4530670000000001E-2</v>
      </c>
    </row>
    <row r="69" spans="1:3" x14ac:dyDescent="0.35">
      <c r="A69" t="s">
        <v>19</v>
      </c>
      <c r="B69">
        <v>-1.1772312E-2</v>
      </c>
      <c r="C69" s="1">
        <v>4.4879999999999998E-3</v>
      </c>
    </row>
    <row r="70" spans="1:3" x14ac:dyDescent="0.35">
      <c r="A70" t="s">
        <v>29</v>
      </c>
      <c r="B70">
        <v>-1.2606083000000001E-2</v>
      </c>
      <c r="C70" s="1">
        <v>2.3428670000000002E-3</v>
      </c>
    </row>
    <row r="71" spans="1:3" x14ac:dyDescent="0.35">
      <c r="A71" t="s">
        <v>1</v>
      </c>
      <c r="B71">
        <v>-1.2696162E-2</v>
      </c>
      <c r="C71" s="1">
        <v>2.1790609999999999E-3</v>
      </c>
    </row>
    <row r="72" spans="1:3" x14ac:dyDescent="0.35">
      <c r="A72" t="s">
        <v>142</v>
      </c>
      <c r="B72">
        <v>-1.4409422999999999E-2</v>
      </c>
      <c r="C72" s="1">
        <v>5.0465519999999997E-4</v>
      </c>
    </row>
    <row r="73" spans="1:3" x14ac:dyDescent="0.35">
      <c r="A73" t="s">
        <v>0</v>
      </c>
      <c r="B73">
        <v>-1.5752439999999999E-2</v>
      </c>
      <c r="C73" s="1">
        <v>1.4324269999999999E-4</v>
      </c>
    </row>
    <row r="74" spans="1:3" x14ac:dyDescent="0.35">
      <c r="A74" t="s">
        <v>21</v>
      </c>
      <c r="B74">
        <v>-1.6119545999999998E-2</v>
      </c>
      <c r="C74" s="1">
        <v>9.9779059999999999E-5</v>
      </c>
    </row>
    <row r="75" spans="1:3" x14ac:dyDescent="0.35">
      <c r="A75" t="s">
        <v>177</v>
      </c>
      <c r="B75">
        <v>-1.9048921999999999E-2</v>
      </c>
      <c r="C75" s="1">
        <v>4.2579959999999996E-6</v>
      </c>
    </row>
    <row r="76" spans="1:3" x14ac:dyDescent="0.35">
      <c r="A76" t="s">
        <v>143</v>
      </c>
      <c r="B76">
        <v>-1.9310197000000001E-2</v>
      </c>
      <c r="C76" s="1">
        <v>3.1397760000000002E-6</v>
      </c>
    </row>
    <row r="77" spans="1:3" x14ac:dyDescent="0.35">
      <c r="A77" t="s">
        <v>168</v>
      </c>
      <c r="B77">
        <v>-1.9464776999999999E-2</v>
      </c>
      <c r="C77" s="1">
        <v>2.6172000000000001E-6</v>
      </c>
    </row>
    <row r="78" spans="1:3" x14ac:dyDescent="0.35">
      <c r="A78" t="s">
        <v>18</v>
      </c>
      <c r="B78">
        <v>-2.1989193000000001E-2</v>
      </c>
      <c r="C78" s="1">
        <v>1.106458E-7</v>
      </c>
    </row>
    <row r="79" spans="1:3" x14ac:dyDescent="0.35">
      <c r="A79" t="s">
        <v>26</v>
      </c>
      <c r="B79">
        <v>-3.5149977999999998E-2</v>
      </c>
      <c r="C79" s="1">
        <v>0</v>
      </c>
    </row>
    <row r="80" spans="1:3" x14ac:dyDescent="0.35">
      <c r="A80" t="s">
        <v>163</v>
      </c>
      <c r="B80">
        <v>-6.4620657999999997E-2</v>
      </c>
      <c r="C80" s="1">
        <v>0</v>
      </c>
    </row>
    <row r="81" spans="1:3" x14ac:dyDescent="0.35">
      <c r="A81" t="s">
        <v>154</v>
      </c>
      <c r="B81">
        <v>-7.5935453999999999E-2</v>
      </c>
      <c r="C81" s="1">
        <v>0</v>
      </c>
    </row>
    <row r="83" spans="1:3" x14ac:dyDescent="0.35">
      <c r="A83" s="38" t="s">
        <v>290</v>
      </c>
    </row>
    <row r="84" spans="1:3" x14ac:dyDescent="0.35">
      <c r="A84" s="39" t="s">
        <v>280</v>
      </c>
      <c r="B84" s="39" t="s">
        <v>281</v>
      </c>
      <c r="C84" s="39" t="s">
        <v>282</v>
      </c>
    </row>
    <row r="85" spans="1:3" x14ac:dyDescent="0.35">
      <c r="A85" t="s">
        <v>21</v>
      </c>
      <c r="B85">
        <v>3.2282070000000003E-2</v>
      </c>
      <c r="C85" s="1">
        <v>6.4392939999999998E-15</v>
      </c>
    </row>
    <row r="86" spans="1:3" x14ac:dyDescent="0.35">
      <c r="A86" t="s">
        <v>23</v>
      </c>
      <c r="B86">
        <v>2.7230792E-2</v>
      </c>
      <c r="C86" s="1">
        <v>4.8952840000000001E-11</v>
      </c>
    </row>
    <row r="87" spans="1:3" x14ac:dyDescent="0.35">
      <c r="A87" t="s">
        <v>143</v>
      </c>
      <c r="B87">
        <v>2.5132886E-2</v>
      </c>
      <c r="C87" s="1">
        <v>1.2996479999999999E-9</v>
      </c>
    </row>
    <row r="88" spans="1:3" x14ac:dyDescent="0.35">
      <c r="A88" t="s">
        <v>163</v>
      </c>
      <c r="B88">
        <v>2.4494752000000002E-2</v>
      </c>
      <c r="C88" s="1">
        <v>3.3524149999999999E-9</v>
      </c>
    </row>
    <row r="89" spans="1:3" x14ac:dyDescent="0.35">
      <c r="A89" t="s">
        <v>142</v>
      </c>
      <c r="B89">
        <v>1.7029638999999999E-2</v>
      </c>
      <c r="C89" s="1">
        <v>3.9420730000000002E-5</v>
      </c>
    </row>
    <row r="90" spans="1:3" x14ac:dyDescent="0.35">
      <c r="A90" t="s">
        <v>154</v>
      </c>
      <c r="B90">
        <v>1.5885269E-2</v>
      </c>
      <c r="C90" s="1">
        <v>1.2578479999999999E-4</v>
      </c>
    </row>
    <row r="91" spans="1:3" x14ac:dyDescent="0.35">
      <c r="A91" t="s">
        <v>284</v>
      </c>
      <c r="B91">
        <v>1.0811444E-2</v>
      </c>
      <c r="C91" s="1">
        <v>9.0621090000000005E-3</v>
      </c>
    </row>
    <row r="92" spans="1:3" x14ac:dyDescent="0.35">
      <c r="A92" t="s">
        <v>0</v>
      </c>
      <c r="B92">
        <v>9.5091559999999995E-3</v>
      </c>
      <c r="C92" s="1">
        <v>2.1713860000000001E-2</v>
      </c>
    </row>
    <row r="93" spans="1:3" x14ac:dyDescent="0.35">
      <c r="A93" t="s">
        <v>168</v>
      </c>
      <c r="B93">
        <v>8.7997930000000002E-3</v>
      </c>
      <c r="C93" s="1">
        <v>3.36616E-2</v>
      </c>
    </row>
    <row r="94" spans="1:3" x14ac:dyDescent="0.35">
      <c r="A94" t="s">
        <v>164</v>
      </c>
      <c r="B94">
        <v>8.1493769999999993E-3</v>
      </c>
      <c r="C94" s="1">
        <v>4.9171819999999998E-2</v>
      </c>
    </row>
    <row r="95" spans="1:3" x14ac:dyDescent="0.35">
      <c r="A95" t="s">
        <v>17</v>
      </c>
      <c r="B95">
        <v>-8.7666110000000005E-3</v>
      </c>
      <c r="C95" s="1">
        <v>3.4336949999999998E-2</v>
      </c>
    </row>
    <row r="96" spans="1:3" x14ac:dyDescent="0.35">
      <c r="A96" t="s">
        <v>167</v>
      </c>
      <c r="B96">
        <v>-1.0618315999999999E-2</v>
      </c>
      <c r="C96" s="1">
        <v>1.037476E-2</v>
      </c>
    </row>
    <row r="97" spans="1:3" x14ac:dyDescent="0.35">
      <c r="A97" t="s">
        <v>146</v>
      </c>
      <c r="B97">
        <v>-1.0671979E-2</v>
      </c>
      <c r="C97" s="1">
        <v>9.9940310000000004E-3</v>
      </c>
    </row>
    <row r="98" spans="1:3" x14ac:dyDescent="0.35">
      <c r="A98" t="s">
        <v>170</v>
      </c>
      <c r="B98">
        <v>-1.1341815999999999E-2</v>
      </c>
      <c r="C98" s="1">
        <v>6.1864240000000003E-3</v>
      </c>
    </row>
    <row r="99" spans="1:3" x14ac:dyDescent="0.35">
      <c r="A99" t="s">
        <v>287</v>
      </c>
      <c r="B99">
        <v>-1.1931001E-2</v>
      </c>
      <c r="C99" s="1">
        <v>3.9772180000000002E-3</v>
      </c>
    </row>
    <row r="100" spans="1:3" x14ac:dyDescent="0.35">
      <c r="A100" t="s">
        <v>171</v>
      </c>
      <c r="B100">
        <v>-1.292915E-2</v>
      </c>
      <c r="C100" s="1">
        <v>1.802868E-3</v>
      </c>
    </row>
    <row r="101" spans="1:3" x14ac:dyDescent="0.35">
      <c r="A101" t="s">
        <v>6</v>
      </c>
      <c r="B101">
        <v>-1.4762376000000001E-2</v>
      </c>
      <c r="C101" s="1">
        <v>3.6596879999999999E-4</v>
      </c>
    </row>
    <row r="102" spans="1:3" x14ac:dyDescent="0.35">
      <c r="A102" t="s">
        <v>27</v>
      </c>
      <c r="B102">
        <v>-1.6088291000000001E-2</v>
      </c>
      <c r="C102" s="1">
        <v>1.029284E-4</v>
      </c>
    </row>
    <row r="103" spans="1:3" x14ac:dyDescent="0.35">
      <c r="A103" t="s">
        <v>178</v>
      </c>
      <c r="B103">
        <v>-2.0878121999999999E-2</v>
      </c>
      <c r="C103" s="1">
        <v>4.6545300000000001E-7</v>
      </c>
    </row>
    <row r="104" spans="1:3" x14ac:dyDescent="0.35">
      <c r="A104" t="s">
        <v>22</v>
      </c>
      <c r="B104">
        <v>-2.2007755E-2</v>
      </c>
      <c r="C104" s="1">
        <v>1.079576E-7</v>
      </c>
    </row>
    <row r="105" spans="1:3" x14ac:dyDescent="0.35">
      <c r="A105" t="s">
        <v>7</v>
      </c>
      <c r="B105">
        <v>-3.5310761000000003E-2</v>
      </c>
      <c r="C105" s="1">
        <v>0</v>
      </c>
    </row>
    <row r="106" spans="1:3" x14ac:dyDescent="0.35">
      <c r="A106" t="s">
        <v>28</v>
      </c>
      <c r="B106">
        <v>-3.6503821999999998E-2</v>
      </c>
      <c r="C106" s="1">
        <v>0</v>
      </c>
    </row>
    <row r="107" spans="1:3" x14ac:dyDescent="0.35">
      <c r="A107" t="s">
        <v>153</v>
      </c>
      <c r="B107">
        <v>-4.8571758E-2</v>
      </c>
      <c r="C107" s="1">
        <v>0</v>
      </c>
    </row>
    <row r="108" spans="1:3" x14ac:dyDescent="0.35">
      <c r="A108" t="s">
        <v>147</v>
      </c>
      <c r="B108">
        <v>-6.0712759999999998E-2</v>
      </c>
      <c r="C108" s="1">
        <v>0</v>
      </c>
    </row>
    <row r="109" spans="1:3" x14ac:dyDescent="0.35">
      <c r="A109" t="s">
        <v>2</v>
      </c>
      <c r="B109">
        <v>-7.8028117999999994E-2</v>
      </c>
      <c r="C109" s="1">
        <v>0</v>
      </c>
    </row>
    <row r="111" spans="1:3" x14ac:dyDescent="0.35">
      <c r="A111" s="38" t="s">
        <v>291</v>
      </c>
    </row>
    <row r="112" spans="1:3" x14ac:dyDescent="0.35">
      <c r="A112" s="39" t="s">
        <v>280</v>
      </c>
      <c r="B112" s="39" t="s">
        <v>281</v>
      </c>
      <c r="C112" s="39" t="s">
        <v>282</v>
      </c>
    </row>
    <row r="113" spans="1:3" x14ac:dyDescent="0.35">
      <c r="A113" t="s">
        <v>154</v>
      </c>
      <c r="B113">
        <v>6.9221271000000001E-2</v>
      </c>
      <c r="C113" s="1">
        <v>0</v>
      </c>
    </row>
    <row r="114" spans="1:3" x14ac:dyDescent="0.35">
      <c r="A114" t="s">
        <v>163</v>
      </c>
      <c r="B114">
        <v>6.2631531000000004E-2</v>
      </c>
      <c r="C114" s="1">
        <v>0</v>
      </c>
    </row>
    <row r="115" spans="1:3" x14ac:dyDescent="0.35">
      <c r="A115" t="s">
        <v>155</v>
      </c>
      <c r="B115">
        <v>1.9238684999999998E-2</v>
      </c>
      <c r="C115" s="1">
        <v>3.414107E-6</v>
      </c>
    </row>
    <row r="116" spans="1:3" x14ac:dyDescent="0.35">
      <c r="A116" t="s">
        <v>24</v>
      </c>
      <c r="B116">
        <v>1.4966007E-2</v>
      </c>
      <c r="C116" s="1">
        <v>3.0309409999999999E-4</v>
      </c>
    </row>
    <row r="117" spans="1:3" x14ac:dyDescent="0.35">
      <c r="A117" t="s">
        <v>21</v>
      </c>
      <c r="B117">
        <v>1.1872722E-2</v>
      </c>
      <c r="C117" s="1">
        <v>4.1583319999999998E-3</v>
      </c>
    </row>
    <row r="118" spans="1:3" x14ac:dyDescent="0.35">
      <c r="A118" t="s">
        <v>156</v>
      </c>
      <c r="B118">
        <v>1.0315535000000001E-2</v>
      </c>
      <c r="C118" s="1">
        <v>1.277461E-2</v>
      </c>
    </row>
    <row r="119" spans="1:3" x14ac:dyDescent="0.35">
      <c r="A119" t="s">
        <v>23</v>
      </c>
      <c r="B119">
        <v>9.7121199999999994E-3</v>
      </c>
      <c r="C119" s="1">
        <v>1.9061270000000002E-2</v>
      </c>
    </row>
    <row r="120" spans="1:3" x14ac:dyDescent="0.35">
      <c r="A120" t="s">
        <v>0</v>
      </c>
      <c r="B120">
        <v>-8.6285019999999997E-3</v>
      </c>
      <c r="C120" s="1">
        <v>3.7273630000000002E-2</v>
      </c>
    </row>
    <row r="121" spans="1:3" x14ac:dyDescent="0.35">
      <c r="A121" t="s">
        <v>12</v>
      </c>
      <c r="B121">
        <v>-8.8109290000000003E-3</v>
      </c>
      <c r="C121" s="1">
        <v>3.3437509999999997E-2</v>
      </c>
    </row>
    <row r="122" spans="1:3" x14ac:dyDescent="0.35">
      <c r="A122" t="s">
        <v>143</v>
      </c>
      <c r="B122">
        <v>-9.8414639999999994E-3</v>
      </c>
      <c r="C122" s="1">
        <v>1.7522670000000001E-2</v>
      </c>
    </row>
    <row r="123" spans="1:3" x14ac:dyDescent="0.35">
      <c r="A123" t="s">
        <v>6</v>
      </c>
      <c r="B123">
        <v>-1.0365483999999999E-2</v>
      </c>
      <c r="C123" s="1">
        <v>1.234768E-2</v>
      </c>
    </row>
    <row r="124" spans="1:3" x14ac:dyDescent="0.35">
      <c r="A124" t="s">
        <v>287</v>
      </c>
      <c r="B124">
        <v>-1.1225361E-2</v>
      </c>
      <c r="C124" s="1">
        <v>6.7360099999999997E-3</v>
      </c>
    </row>
    <row r="125" spans="1:3" x14ac:dyDescent="0.35">
      <c r="A125" t="s">
        <v>27</v>
      </c>
      <c r="B125">
        <v>-1.1381728000000001E-2</v>
      </c>
      <c r="C125" s="1">
        <v>6.0075700000000003E-3</v>
      </c>
    </row>
    <row r="126" spans="1:3" x14ac:dyDescent="0.35">
      <c r="A126" t="s">
        <v>1</v>
      </c>
      <c r="B126">
        <v>-1.2825921000000001E-2</v>
      </c>
      <c r="C126" s="1">
        <v>1.961502E-3</v>
      </c>
    </row>
    <row r="127" spans="1:3" x14ac:dyDescent="0.35">
      <c r="A127" t="s">
        <v>16</v>
      </c>
      <c r="B127">
        <v>-1.3602614000000001E-2</v>
      </c>
      <c r="C127" s="1">
        <v>1.0252670000000001E-3</v>
      </c>
    </row>
    <row r="128" spans="1:3" x14ac:dyDescent="0.35">
      <c r="A128" t="s">
        <v>142</v>
      </c>
      <c r="B128">
        <v>-1.6550270999999998E-2</v>
      </c>
      <c r="C128" s="1">
        <v>6.4662569999999998E-5</v>
      </c>
    </row>
    <row r="129" spans="1:3" x14ac:dyDescent="0.35">
      <c r="A129" t="s">
        <v>26</v>
      </c>
      <c r="B129">
        <v>-2.0216571999999999E-2</v>
      </c>
      <c r="C129" s="1">
        <v>1.0592500000000001E-6</v>
      </c>
    </row>
    <row r="130" spans="1:3" x14ac:dyDescent="0.35">
      <c r="A130" t="s">
        <v>146</v>
      </c>
      <c r="B130">
        <v>-2.4639489000000001E-2</v>
      </c>
      <c r="C130" s="1">
        <v>2.7095700000000002E-9</v>
      </c>
    </row>
    <row r="131" spans="1:3" x14ac:dyDescent="0.35">
      <c r="A131" t="s">
        <v>283</v>
      </c>
      <c r="B131">
        <v>-2.5265648000000002E-2</v>
      </c>
      <c r="C131" s="1">
        <v>1.0639989999999999E-9</v>
      </c>
    </row>
    <row r="132" spans="1:3" x14ac:dyDescent="0.35">
      <c r="A132" t="s">
        <v>13</v>
      </c>
      <c r="B132">
        <v>-2.7014026999999999E-2</v>
      </c>
      <c r="C132" s="1">
        <v>6.9498630000000003E-11</v>
      </c>
    </row>
    <row r="133" spans="1:3" x14ac:dyDescent="0.35">
      <c r="A133" t="s">
        <v>7</v>
      </c>
      <c r="B133">
        <v>-7.3463417000000003E-2</v>
      </c>
      <c r="C133" s="1">
        <v>0</v>
      </c>
    </row>
    <row r="134" spans="1:3" x14ac:dyDescent="0.35">
      <c r="A134" t="s">
        <v>28</v>
      </c>
      <c r="B134">
        <v>-8.7287537999999998E-2</v>
      </c>
      <c r="C134" s="1">
        <v>0</v>
      </c>
    </row>
    <row r="135" spans="1:3" x14ac:dyDescent="0.35">
      <c r="A135" t="s">
        <v>147</v>
      </c>
      <c r="B135">
        <v>-0.17887919399999999</v>
      </c>
      <c r="C135" s="1">
        <v>0</v>
      </c>
    </row>
    <row r="136" spans="1:3" x14ac:dyDescent="0.35">
      <c r="A136" t="s">
        <v>2</v>
      </c>
      <c r="B136">
        <v>-0.19128382699999999</v>
      </c>
      <c r="C136" s="1">
        <v>0</v>
      </c>
    </row>
    <row r="137" spans="1:3" x14ac:dyDescent="0.35">
      <c r="A137" t="s">
        <v>153</v>
      </c>
      <c r="B137">
        <v>-0.25011569700000003</v>
      </c>
      <c r="C137" s="1">
        <v>0</v>
      </c>
    </row>
    <row r="139" spans="1:3" x14ac:dyDescent="0.35">
      <c r="A139" s="38" t="s">
        <v>292</v>
      </c>
    </row>
    <row r="140" spans="1:3" x14ac:dyDescent="0.35">
      <c r="A140" s="39" t="s">
        <v>280</v>
      </c>
      <c r="B140" s="39" t="s">
        <v>281</v>
      </c>
      <c r="C140" s="39" t="s">
        <v>282</v>
      </c>
    </row>
    <row r="141" spans="1:3" x14ac:dyDescent="0.35">
      <c r="A141" t="s">
        <v>155</v>
      </c>
      <c r="B141">
        <v>6.9884989999999994E-2</v>
      </c>
      <c r="C141" s="1">
        <v>1.598721E-13</v>
      </c>
    </row>
    <row r="142" spans="1:3" x14ac:dyDescent="0.35">
      <c r="A142" t="s">
        <v>163</v>
      </c>
      <c r="B142">
        <v>5.568762E-2</v>
      </c>
      <c r="C142" s="1">
        <v>4.1769139999999998E-9</v>
      </c>
    </row>
    <row r="143" spans="1:3" x14ac:dyDescent="0.35">
      <c r="A143" t="s">
        <v>287</v>
      </c>
      <c r="B143">
        <v>2.6570710000000001E-2</v>
      </c>
      <c r="C143" s="1">
        <v>5.0711920000000004E-3</v>
      </c>
    </row>
    <row r="144" spans="1:3" x14ac:dyDescent="0.35">
      <c r="A144" t="s">
        <v>172</v>
      </c>
      <c r="B144">
        <v>2.6092609999999999E-2</v>
      </c>
      <c r="C144" s="1">
        <v>5.922648E-3</v>
      </c>
    </row>
    <row r="145" spans="1:3" x14ac:dyDescent="0.35">
      <c r="A145" t="s">
        <v>178</v>
      </c>
      <c r="B145">
        <v>2.3265560000000001E-2</v>
      </c>
      <c r="C145" s="1">
        <v>1.4136620000000001E-2</v>
      </c>
    </row>
    <row r="146" spans="1:3" x14ac:dyDescent="0.35">
      <c r="A146" t="s">
        <v>170</v>
      </c>
      <c r="B146">
        <v>2.298213E-2</v>
      </c>
      <c r="C146" s="1">
        <v>1.535601E-2</v>
      </c>
    </row>
    <row r="147" spans="1:3" x14ac:dyDescent="0.35">
      <c r="A147" t="s">
        <v>6</v>
      </c>
      <c r="B147">
        <v>2.170648E-2</v>
      </c>
      <c r="C147" s="1">
        <v>2.2061919999999999E-2</v>
      </c>
    </row>
    <row r="148" spans="1:3" x14ac:dyDescent="0.35">
      <c r="A148" t="s">
        <v>154</v>
      </c>
      <c r="B148">
        <v>-1.9700289999999999E-2</v>
      </c>
      <c r="C148" s="1">
        <v>3.773961E-2</v>
      </c>
    </row>
    <row r="149" spans="1:3" x14ac:dyDescent="0.35">
      <c r="A149" t="s">
        <v>18</v>
      </c>
      <c r="B149">
        <v>-2.3116459999999998E-2</v>
      </c>
      <c r="C149" s="1">
        <v>1.4766960000000001E-2</v>
      </c>
    </row>
    <row r="150" spans="1:3" x14ac:dyDescent="0.35">
      <c r="A150" t="s">
        <v>283</v>
      </c>
      <c r="B150">
        <v>-2.532415E-2</v>
      </c>
      <c r="C150" s="1">
        <v>7.5635590000000001E-3</v>
      </c>
    </row>
    <row r="151" spans="1:3" x14ac:dyDescent="0.35">
      <c r="A151" t="s">
        <v>164</v>
      </c>
      <c r="B151">
        <v>-2.6563630000000001E-2</v>
      </c>
      <c r="C151" s="1">
        <v>5.0829400000000002E-3</v>
      </c>
    </row>
    <row r="152" spans="1:3" x14ac:dyDescent="0.35">
      <c r="A152" t="s">
        <v>1</v>
      </c>
      <c r="B152">
        <v>-2.7511029999999999E-2</v>
      </c>
      <c r="C152" s="1">
        <v>3.7115410000000001E-3</v>
      </c>
    </row>
    <row r="153" spans="1:3" x14ac:dyDescent="0.35">
      <c r="A153" t="s">
        <v>13</v>
      </c>
      <c r="B153">
        <v>-3.2814929999999999E-2</v>
      </c>
      <c r="C153" s="1">
        <v>5.3739230000000003E-4</v>
      </c>
    </row>
    <row r="154" spans="1:3" x14ac:dyDescent="0.35">
      <c r="A154" t="s">
        <v>142</v>
      </c>
      <c r="B154">
        <v>-3.6647949999999999E-2</v>
      </c>
      <c r="C154" s="1">
        <v>1.106514E-4</v>
      </c>
    </row>
    <row r="155" spans="1:3" x14ac:dyDescent="0.35">
      <c r="A155" t="s">
        <v>143</v>
      </c>
      <c r="B155">
        <v>-4.0279299999999997E-2</v>
      </c>
      <c r="C155" s="1">
        <v>2.144119E-5</v>
      </c>
    </row>
    <row r="156" spans="1:3" x14ac:dyDescent="0.35">
      <c r="A156" t="s">
        <v>7</v>
      </c>
      <c r="B156">
        <v>-5.2578989999999999E-2</v>
      </c>
      <c r="C156" s="1">
        <v>2.881449E-8</v>
      </c>
    </row>
    <row r="157" spans="1:3" x14ac:dyDescent="0.35">
      <c r="A157" t="s">
        <v>28</v>
      </c>
      <c r="B157">
        <v>-6.3960799999999998E-2</v>
      </c>
      <c r="C157" s="1">
        <v>1.4599879999999999E-11</v>
      </c>
    </row>
    <row r="158" spans="1:3" x14ac:dyDescent="0.35">
      <c r="A158" t="s">
        <v>0</v>
      </c>
      <c r="B158">
        <v>-6.7631189999999994E-2</v>
      </c>
      <c r="C158" s="1">
        <v>9.3236529999999991E-13</v>
      </c>
    </row>
    <row r="159" spans="1:3" x14ac:dyDescent="0.35">
      <c r="A159" t="s">
        <v>26</v>
      </c>
      <c r="B159">
        <v>-0.11458179</v>
      </c>
      <c r="C159" s="1">
        <v>0</v>
      </c>
    </row>
    <row r="160" spans="1:3" x14ac:dyDescent="0.35">
      <c r="A160" t="s">
        <v>147</v>
      </c>
      <c r="B160">
        <v>-0.19259882</v>
      </c>
      <c r="C160" s="1">
        <v>0</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066115-2678-4AA6-8CB6-89E2274D10DE}">
  <dimension ref="A1:AB64"/>
  <sheetViews>
    <sheetView zoomScale="60" zoomScaleNormal="60" zoomScalePageLayoutView="150" workbookViewId="0">
      <selection activeCell="G57" sqref="G57"/>
    </sheetView>
  </sheetViews>
  <sheetFormatPr defaultColWidth="11.6328125" defaultRowHeight="15.5" x14ac:dyDescent="0.35"/>
  <cols>
    <col min="1" max="1" width="11.6328125" style="6"/>
    <col min="2" max="2" width="11.6328125" style="12"/>
    <col min="3" max="7" width="11.6328125" style="6"/>
    <col min="8" max="8" width="11.6328125" style="12"/>
    <col min="9" max="13" width="11.6328125" style="6"/>
    <col min="14" max="14" width="11.6328125" style="12"/>
    <col min="15" max="18" width="11.6328125" style="6"/>
    <col min="19" max="19" width="11.6328125" style="12"/>
    <col min="20" max="27" width="11.6328125" style="6"/>
    <col min="28" max="28" width="11.6328125" style="12"/>
    <col min="29" max="16384" width="11.6328125" style="6"/>
  </cols>
  <sheetData>
    <row r="1" spans="1:28" x14ac:dyDescent="0.35">
      <c r="B1" s="40" t="s">
        <v>206</v>
      </c>
      <c r="C1" s="40"/>
      <c r="D1" s="40"/>
      <c r="E1" s="40"/>
      <c r="F1" s="40"/>
      <c r="G1" s="40"/>
      <c r="H1" s="40" t="s">
        <v>205</v>
      </c>
      <c r="I1" s="40"/>
      <c r="J1" s="40"/>
      <c r="K1" s="40"/>
      <c r="L1" s="40"/>
      <c r="M1" s="40"/>
      <c r="N1" s="40" t="s">
        <v>204</v>
      </c>
      <c r="O1" s="40"/>
      <c r="P1" s="40"/>
      <c r="Q1" s="40"/>
      <c r="R1" s="40"/>
      <c r="S1" s="40" t="s">
        <v>203</v>
      </c>
      <c r="T1" s="40"/>
      <c r="U1" s="40"/>
      <c r="V1" s="40"/>
      <c r="W1" s="40"/>
      <c r="X1" s="40"/>
      <c r="Y1" s="40"/>
      <c r="Z1" s="40"/>
      <c r="AA1" s="40"/>
    </row>
    <row r="2" spans="1:28" x14ac:dyDescent="0.35">
      <c r="B2" s="12" t="s">
        <v>202</v>
      </c>
      <c r="C2" s="6" t="s">
        <v>198</v>
      </c>
      <c r="D2" s="6" t="s">
        <v>197</v>
      </c>
      <c r="E2" s="6" t="s">
        <v>196</v>
      </c>
      <c r="F2" s="6" t="s">
        <v>194</v>
      </c>
      <c r="G2" s="6" t="s">
        <v>192</v>
      </c>
      <c r="H2" s="12" t="s">
        <v>202</v>
      </c>
      <c r="I2" s="6" t="s">
        <v>198</v>
      </c>
      <c r="J2" s="6" t="s">
        <v>197</v>
      </c>
      <c r="K2" s="6" t="s">
        <v>196</v>
      </c>
      <c r="L2" s="6" t="s">
        <v>194</v>
      </c>
      <c r="M2" s="6" t="s">
        <v>192</v>
      </c>
      <c r="N2" s="12" t="s">
        <v>198</v>
      </c>
      <c r="O2" s="6" t="s">
        <v>197</v>
      </c>
      <c r="P2" s="6" t="s">
        <v>201</v>
      </c>
      <c r="Q2" s="6" t="s">
        <v>195</v>
      </c>
      <c r="R2" s="6" t="s">
        <v>192</v>
      </c>
      <c r="S2" s="12" t="s">
        <v>200</v>
      </c>
      <c r="T2" s="6" t="s">
        <v>199</v>
      </c>
      <c r="U2" s="6" t="s">
        <v>198</v>
      </c>
      <c r="V2" s="6" t="s">
        <v>197</v>
      </c>
      <c r="W2" s="6" t="s">
        <v>196</v>
      </c>
      <c r="X2" s="6" t="s">
        <v>195</v>
      </c>
      <c r="Y2" s="6" t="s">
        <v>194</v>
      </c>
      <c r="Z2" s="6" t="s">
        <v>193</v>
      </c>
      <c r="AA2" s="6" t="s">
        <v>192</v>
      </c>
      <c r="AB2" s="13" t="s">
        <v>191</v>
      </c>
    </row>
    <row r="3" spans="1:28" x14ac:dyDescent="0.35">
      <c r="A3" t="s">
        <v>24</v>
      </c>
      <c r="B3" s="12">
        <v>0.79674</v>
      </c>
      <c r="C3" s="6">
        <v>0.78544999999999998</v>
      </c>
      <c r="D3" s="6">
        <v>0.78666000000000003</v>
      </c>
      <c r="E3" s="6">
        <v>0.78400999999999998</v>
      </c>
      <c r="F3" s="6">
        <v>0.77327000000000001</v>
      </c>
      <c r="G3" s="6">
        <v>0.76893</v>
      </c>
      <c r="H3" s="12">
        <v>0.79301999999999995</v>
      </c>
      <c r="I3" s="6">
        <v>0.78463000000000005</v>
      </c>
      <c r="J3" s="6">
        <v>0.78478000000000003</v>
      </c>
      <c r="K3" s="6">
        <v>0.77981999999999996</v>
      </c>
      <c r="L3" s="6">
        <v>0.76753000000000005</v>
      </c>
      <c r="M3" s="6">
        <v>0.76298999999999995</v>
      </c>
      <c r="N3" s="12">
        <v>0.26695999999999998</v>
      </c>
      <c r="O3" s="6">
        <v>0.40468999999999999</v>
      </c>
      <c r="P3" s="6">
        <v>0.42681000000000002</v>
      </c>
      <c r="Q3" s="6">
        <v>0.49809999999999999</v>
      </c>
      <c r="R3" s="6">
        <v>0.5212</v>
      </c>
      <c r="S3" s="12">
        <v>4.7701E-2</v>
      </c>
      <c r="T3" s="6">
        <v>0.15071999999999999</v>
      </c>
      <c r="U3" s="6">
        <v>0.34301999999999999</v>
      </c>
      <c r="V3" s="6">
        <v>0.49503000000000003</v>
      </c>
      <c r="W3" s="6">
        <v>0.53058000000000005</v>
      </c>
      <c r="X3" s="6">
        <v>0.76219999999999999</v>
      </c>
      <c r="Y3" s="6">
        <v>0.81164000000000003</v>
      </c>
      <c r="Z3" s="6">
        <v>0.80245</v>
      </c>
      <c r="AA3" s="6">
        <v>0.77417999999999998</v>
      </c>
      <c r="AB3" s="12">
        <f>AVERAGE(B3:AA3)</f>
        <v>0.62319657692307695</v>
      </c>
    </row>
    <row r="4" spans="1:28" x14ac:dyDescent="0.35">
      <c r="A4" t="s">
        <v>1</v>
      </c>
      <c r="B4" s="12">
        <v>0.41754000000000002</v>
      </c>
      <c r="C4" s="6">
        <v>0.34433999999999998</v>
      </c>
      <c r="D4" s="6">
        <v>0.32580999999999999</v>
      </c>
      <c r="E4" s="6">
        <v>0.30558999999999997</v>
      </c>
      <c r="F4" s="6">
        <v>0.28721999999999998</v>
      </c>
      <c r="G4" s="6">
        <v>0.27917999999999998</v>
      </c>
      <c r="H4" s="12">
        <v>0.33137</v>
      </c>
      <c r="I4" s="6">
        <v>0.32188</v>
      </c>
      <c r="J4" s="6">
        <v>0.33472000000000002</v>
      </c>
      <c r="K4" s="6">
        <v>0.31686999999999999</v>
      </c>
      <c r="L4" s="6">
        <v>0.29915999999999998</v>
      </c>
      <c r="M4" s="6">
        <v>0.29196</v>
      </c>
      <c r="N4" s="12">
        <v>0.75448999999999999</v>
      </c>
      <c r="O4" s="6">
        <v>0.76734000000000002</v>
      </c>
      <c r="P4" s="6">
        <v>0.74873999999999996</v>
      </c>
      <c r="Q4" s="6">
        <v>0.749</v>
      </c>
      <c r="R4" s="6">
        <v>0.74346000000000001</v>
      </c>
      <c r="S4" s="12">
        <v>7.4450000000000002E-2</v>
      </c>
      <c r="T4" s="6">
        <v>0.10967</v>
      </c>
      <c r="U4" s="6">
        <v>0.26334000000000002</v>
      </c>
      <c r="V4" s="6">
        <v>0.69208999999999998</v>
      </c>
      <c r="W4" s="6">
        <v>0.76929999999999998</v>
      </c>
      <c r="X4" s="6">
        <v>0.77068000000000003</v>
      </c>
      <c r="Y4" s="6">
        <v>0.76854</v>
      </c>
      <c r="Z4" s="6">
        <v>0.76536999999999999</v>
      </c>
      <c r="AA4" s="6">
        <v>0.76141000000000003</v>
      </c>
      <c r="AB4" s="12">
        <f>AVERAGE(B4:AA4)</f>
        <v>0.48436615384615384</v>
      </c>
    </row>
    <row r="5" spans="1:28" x14ac:dyDescent="0.35">
      <c r="A5" t="s">
        <v>26</v>
      </c>
      <c r="B5" s="12">
        <v>0.65393999999999997</v>
      </c>
      <c r="C5" s="6">
        <v>0.75583</v>
      </c>
      <c r="D5" s="6">
        <v>0.74243000000000003</v>
      </c>
      <c r="E5" s="6">
        <v>0.70687</v>
      </c>
      <c r="F5" s="6">
        <v>0.64193</v>
      </c>
      <c r="G5" s="6">
        <v>0.59797</v>
      </c>
      <c r="H5" s="12">
        <v>0.63680000000000003</v>
      </c>
      <c r="I5" s="6">
        <v>0.65063000000000004</v>
      </c>
      <c r="J5" s="6">
        <v>0.68271999999999999</v>
      </c>
      <c r="K5" s="6">
        <v>0.65490999999999999</v>
      </c>
      <c r="L5" s="6">
        <v>0.62436000000000003</v>
      </c>
      <c r="M5" s="6">
        <v>0.61353999999999997</v>
      </c>
      <c r="N5" s="12">
        <v>5.228E-2</v>
      </c>
      <c r="O5" s="6">
        <v>0.13353000000000001</v>
      </c>
      <c r="P5" s="6">
        <v>0.35088999999999998</v>
      </c>
      <c r="Q5" s="6">
        <v>0.71621000000000001</v>
      </c>
      <c r="R5" s="6">
        <v>0.82613000000000003</v>
      </c>
      <c r="S5" s="12">
        <v>9.4631999999999994E-2</v>
      </c>
      <c r="T5" s="6">
        <v>0.11033999999999999</v>
      </c>
      <c r="U5" s="6">
        <v>0.11267000000000001</v>
      </c>
      <c r="V5" s="6">
        <v>0.11814</v>
      </c>
      <c r="W5" s="6">
        <v>0.12064999999999999</v>
      </c>
      <c r="X5" s="6">
        <v>0.1207</v>
      </c>
      <c r="Y5" s="6">
        <v>0.11996</v>
      </c>
      <c r="Z5" s="6">
        <v>0.11882</v>
      </c>
      <c r="AA5" s="6">
        <v>0.11745</v>
      </c>
      <c r="AB5" s="12">
        <f>AVERAGE(B5:AA5)</f>
        <v>0.42593584615384622</v>
      </c>
    </row>
    <row r="6" spans="1:28" x14ac:dyDescent="0.35">
      <c r="A6" t="s">
        <v>28</v>
      </c>
      <c r="B6" s="12">
        <v>0.10174999999999999</v>
      </c>
      <c r="C6" s="6">
        <v>0.10136000000000001</v>
      </c>
      <c r="D6" s="6">
        <v>0.11737</v>
      </c>
      <c r="E6" s="6">
        <v>0.11939</v>
      </c>
      <c r="F6" s="6">
        <v>0.10396</v>
      </c>
      <c r="G6" s="6">
        <v>9.8613000000000006E-2</v>
      </c>
      <c r="H6" s="12">
        <v>0.24753</v>
      </c>
      <c r="I6" s="6">
        <v>0.60055000000000003</v>
      </c>
      <c r="J6" s="6">
        <v>0.69540999999999997</v>
      </c>
      <c r="K6" s="6">
        <v>0.67261000000000004</v>
      </c>
      <c r="L6" s="6">
        <v>0.64056000000000002</v>
      </c>
      <c r="M6" s="6">
        <v>0.61187999999999998</v>
      </c>
      <c r="N6" s="12">
        <v>1.2132E-2</v>
      </c>
      <c r="O6" s="6">
        <v>3.4925999999999999E-2</v>
      </c>
      <c r="P6" s="6">
        <v>7.0308999999999996E-2</v>
      </c>
      <c r="Q6" s="6">
        <v>0.15528</v>
      </c>
      <c r="R6" s="6">
        <v>0.18321999999999999</v>
      </c>
      <c r="S6" s="12">
        <v>4.0481000000000003E-2</v>
      </c>
      <c r="T6" s="6">
        <v>5.3580999999999997E-2</v>
      </c>
      <c r="U6" s="6">
        <v>0.10691000000000001</v>
      </c>
      <c r="V6" s="6">
        <v>0.29358000000000001</v>
      </c>
      <c r="W6" s="6">
        <v>0.59082000000000001</v>
      </c>
      <c r="X6" s="6">
        <v>0.70508000000000004</v>
      </c>
      <c r="Y6" s="6">
        <v>0.76124999999999998</v>
      </c>
      <c r="Z6" s="6">
        <v>0.79171999999999998</v>
      </c>
      <c r="AA6" s="6">
        <v>0.80971000000000004</v>
      </c>
      <c r="AB6" s="12">
        <f>AVERAGE(B6:AA6)</f>
        <v>0.33538392307692316</v>
      </c>
    </row>
    <row r="7" spans="1:28" x14ac:dyDescent="0.35">
      <c r="A7" t="s">
        <v>27</v>
      </c>
      <c r="B7" s="12">
        <v>0.19228000000000001</v>
      </c>
      <c r="C7" s="6">
        <v>0.67108999999999996</v>
      </c>
      <c r="D7" s="6">
        <v>0.59892999999999996</v>
      </c>
      <c r="E7" s="6">
        <v>0.55959999999999999</v>
      </c>
      <c r="F7" s="6">
        <v>0.53883999999999999</v>
      </c>
      <c r="G7" s="6">
        <v>0.53274999999999995</v>
      </c>
      <c r="H7" s="12">
        <v>0.23952999999999999</v>
      </c>
      <c r="I7" s="6">
        <v>0.49498999999999999</v>
      </c>
      <c r="J7" s="6">
        <v>0.52746999999999999</v>
      </c>
      <c r="K7" s="6">
        <v>0.50090000000000001</v>
      </c>
      <c r="L7" s="6">
        <v>0.48021999999999998</v>
      </c>
      <c r="M7" s="6">
        <v>0.47259000000000001</v>
      </c>
      <c r="N7" s="12">
        <v>0.14122999999999999</v>
      </c>
      <c r="O7" s="6">
        <v>0.24439</v>
      </c>
      <c r="P7" s="6">
        <v>0.28716999999999998</v>
      </c>
      <c r="Q7" s="6">
        <v>0.29422999999999999</v>
      </c>
      <c r="R7" s="6">
        <v>0.24585000000000001</v>
      </c>
      <c r="S7" s="12">
        <v>6.7547999999999997E-2</v>
      </c>
      <c r="T7" s="6">
        <v>0.12225999999999999</v>
      </c>
      <c r="U7" s="6">
        <v>0.13528999999999999</v>
      </c>
      <c r="V7" s="6">
        <v>0.17133000000000001</v>
      </c>
      <c r="W7" s="6">
        <v>0.19484000000000001</v>
      </c>
      <c r="X7" s="6">
        <v>0.20610000000000001</v>
      </c>
      <c r="Y7" s="6">
        <v>0.21543999999999999</v>
      </c>
      <c r="Z7" s="6">
        <v>0.22069</v>
      </c>
      <c r="AA7" s="6">
        <v>0.22234000000000001</v>
      </c>
      <c r="AB7" s="12">
        <f>AVERAGE(B7:AA7)</f>
        <v>0.32991915384615389</v>
      </c>
    </row>
    <row r="8" spans="1:28" x14ac:dyDescent="0.35">
      <c r="A8" t="s">
        <v>189</v>
      </c>
      <c r="B8" s="12">
        <v>0.46317000000000003</v>
      </c>
      <c r="C8" s="6">
        <v>0.38141999999999998</v>
      </c>
      <c r="D8" s="6">
        <v>0.34617999999999999</v>
      </c>
      <c r="E8" s="6">
        <v>0.33900999999999998</v>
      </c>
      <c r="F8" s="6">
        <v>0.34195999999999999</v>
      </c>
      <c r="G8" s="6">
        <v>0.34706999999999999</v>
      </c>
      <c r="H8" s="12">
        <v>0.26790999999999998</v>
      </c>
      <c r="I8" s="6">
        <v>0.17781</v>
      </c>
      <c r="J8" s="6">
        <v>0.15448999999999999</v>
      </c>
      <c r="K8" s="6">
        <v>0.15179000000000001</v>
      </c>
      <c r="L8" s="6">
        <v>0.17233000000000001</v>
      </c>
      <c r="M8" s="6">
        <v>0.17707000000000001</v>
      </c>
      <c r="N8" s="12">
        <v>0.97702999999999995</v>
      </c>
      <c r="O8" s="6">
        <v>0.97321000000000002</v>
      </c>
      <c r="P8" s="6">
        <v>0.97194999999999998</v>
      </c>
      <c r="Q8" s="6">
        <v>0.97014</v>
      </c>
      <c r="R8" s="6">
        <v>0.96779999999999999</v>
      </c>
      <c r="S8" s="12">
        <v>3.9886999999999999E-2</v>
      </c>
      <c r="T8" s="6">
        <v>3.9664999999999999E-2</v>
      </c>
      <c r="U8" s="6">
        <v>3.9237000000000001E-2</v>
      </c>
      <c r="V8" s="6">
        <v>3.8960000000000002E-2</v>
      </c>
      <c r="W8" s="6">
        <v>3.9137999999999999E-2</v>
      </c>
      <c r="X8" s="6">
        <v>3.9684999999999998E-2</v>
      </c>
      <c r="Y8" s="6">
        <v>4.0311E-2</v>
      </c>
      <c r="Z8" s="6">
        <v>4.0918999999999997E-2</v>
      </c>
      <c r="AA8" s="6">
        <v>4.1481999999999998E-2</v>
      </c>
      <c r="AB8" s="12">
        <f>AVERAGE(B8:AA8)</f>
        <v>0.3284470769230769</v>
      </c>
    </row>
    <row r="9" spans="1:28" x14ac:dyDescent="0.35">
      <c r="A9" t="s">
        <v>161</v>
      </c>
      <c r="B9" s="12">
        <v>0.39035999999999998</v>
      </c>
      <c r="C9" s="6">
        <v>0.39723000000000003</v>
      </c>
      <c r="D9" s="6">
        <v>0.38258999999999999</v>
      </c>
      <c r="E9" s="6">
        <v>0.36409999999999998</v>
      </c>
      <c r="F9" s="6">
        <v>0.35083999999999999</v>
      </c>
      <c r="G9" s="6">
        <v>0.34651999999999999</v>
      </c>
      <c r="H9" s="12">
        <v>0.39428999999999997</v>
      </c>
      <c r="I9" s="6">
        <v>0.36828</v>
      </c>
      <c r="J9" s="6">
        <v>0.35254999999999997</v>
      </c>
      <c r="K9" s="6">
        <v>0.34832000000000002</v>
      </c>
      <c r="L9" s="6">
        <v>0.34723999999999999</v>
      </c>
      <c r="M9" s="6">
        <v>0.34275</v>
      </c>
      <c r="N9" s="12">
        <v>0.21990999999999999</v>
      </c>
      <c r="O9" s="6">
        <v>0.23466999999999999</v>
      </c>
      <c r="P9" s="6">
        <v>0.22794</v>
      </c>
      <c r="Q9" s="6">
        <v>0.21367</v>
      </c>
      <c r="R9" s="6">
        <v>0.20659</v>
      </c>
      <c r="S9" s="12">
        <v>0.41077999999999998</v>
      </c>
      <c r="T9" s="6">
        <v>0.37334000000000001</v>
      </c>
      <c r="U9" s="6">
        <v>0.33814</v>
      </c>
      <c r="V9" s="6">
        <v>0.30499999999999999</v>
      </c>
      <c r="W9" s="6">
        <v>0.30170999999999998</v>
      </c>
      <c r="X9" s="6">
        <v>0.31075000000000003</v>
      </c>
      <c r="Y9" s="6">
        <v>0.32321</v>
      </c>
      <c r="Z9" s="6">
        <v>0.33195999999999998</v>
      </c>
      <c r="AA9" s="6">
        <v>0.34599999999999997</v>
      </c>
      <c r="AB9" s="12">
        <f>AVERAGE(B9:AA9)</f>
        <v>0.32802846153846149</v>
      </c>
    </row>
    <row r="10" spans="1:28" x14ac:dyDescent="0.35">
      <c r="A10" t="s">
        <v>190</v>
      </c>
      <c r="B10" s="12">
        <v>0.11172</v>
      </c>
      <c r="C10" s="6">
        <v>9.4300999999999996E-2</v>
      </c>
      <c r="D10" s="6">
        <v>9.5887E-2</v>
      </c>
      <c r="E10" s="6">
        <v>0.10284</v>
      </c>
      <c r="F10" s="6">
        <v>9.4802999999999998E-2</v>
      </c>
      <c r="G10" s="6">
        <v>8.6785000000000001E-2</v>
      </c>
      <c r="H10" s="12">
        <v>0.21223</v>
      </c>
      <c r="I10" s="6">
        <v>0.16522000000000001</v>
      </c>
      <c r="J10" s="6">
        <v>0.14083999999999999</v>
      </c>
      <c r="K10" s="6">
        <v>0.13752</v>
      </c>
      <c r="L10" s="6">
        <v>0.12856000000000001</v>
      </c>
      <c r="M10" s="6">
        <v>0.12041</v>
      </c>
      <c r="N10" s="12">
        <v>7.1720000000000004E-3</v>
      </c>
      <c r="O10" s="6">
        <v>8.1782999999999995E-3</v>
      </c>
      <c r="P10" s="6">
        <v>9.4938000000000002E-3</v>
      </c>
      <c r="Q10" s="6">
        <v>1.3494000000000001E-2</v>
      </c>
      <c r="R10" s="6">
        <v>1.8027999999999999E-2</v>
      </c>
      <c r="S10" s="12">
        <v>0.97199000000000002</v>
      </c>
      <c r="T10" s="6">
        <v>0.95586000000000004</v>
      </c>
      <c r="U10" s="6">
        <v>0.94918999999999998</v>
      </c>
      <c r="V10" s="6">
        <v>0.93764999999999998</v>
      </c>
      <c r="W10" s="6">
        <v>0.81022000000000005</v>
      </c>
      <c r="X10" s="6">
        <v>0.62468000000000001</v>
      </c>
      <c r="Y10" s="6">
        <v>0.49608999999999998</v>
      </c>
      <c r="Z10" s="6">
        <v>0.41926000000000002</v>
      </c>
      <c r="AA10" s="6">
        <v>0.37408999999999998</v>
      </c>
      <c r="AB10" s="12">
        <f>AVERAGE(B10:AA10)</f>
        <v>0.31101969615384617</v>
      </c>
    </row>
    <row r="11" spans="1:28" x14ac:dyDescent="0.35">
      <c r="A11" t="s">
        <v>9</v>
      </c>
      <c r="B11" s="12">
        <v>0.23857</v>
      </c>
      <c r="C11" s="6">
        <v>0.20555999999999999</v>
      </c>
      <c r="D11" s="6">
        <v>0.20838000000000001</v>
      </c>
      <c r="E11" s="6">
        <v>0.21193999999999999</v>
      </c>
      <c r="F11" s="6">
        <v>0.21152000000000001</v>
      </c>
      <c r="G11" s="6">
        <v>0.30986999999999998</v>
      </c>
      <c r="H11" s="12">
        <v>0.36958000000000002</v>
      </c>
      <c r="I11" s="6">
        <v>0.34082000000000001</v>
      </c>
      <c r="J11" s="6">
        <v>0.32801999999999998</v>
      </c>
      <c r="K11" s="6">
        <v>0.31902999999999998</v>
      </c>
      <c r="L11" s="6">
        <v>0.30814000000000002</v>
      </c>
      <c r="M11" s="6">
        <v>0.38664999999999999</v>
      </c>
      <c r="N11" s="12">
        <v>0.15867999999999999</v>
      </c>
      <c r="O11" s="6">
        <v>0.36441000000000001</v>
      </c>
      <c r="P11" s="6">
        <v>0.45073999999999997</v>
      </c>
      <c r="Q11" s="6">
        <v>0.48015000000000002</v>
      </c>
      <c r="R11" s="6">
        <v>0.42209000000000002</v>
      </c>
      <c r="S11" s="12">
        <v>5.4088999999999998E-2</v>
      </c>
      <c r="T11" s="6">
        <v>6.1369E-2</v>
      </c>
      <c r="U11" s="6">
        <v>0.14377999999999999</v>
      </c>
      <c r="V11" s="6">
        <v>0.31309999999999999</v>
      </c>
      <c r="W11" s="6">
        <v>0.40899999999999997</v>
      </c>
      <c r="X11" s="6">
        <v>0.43020999999999998</v>
      </c>
      <c r="Y11" s="6">
        <v>0.43358000000000002</v>
      </c>
      <c r="Z11" s="6">
        <v>0.43069000000000002</v>
      </c>
      <c r="AA11" s="6">
        <v>0.44841999999999999</v>
      </c>
      <c r="AB11" s="12">
        <f>AVERAGE(B11:AA11)</f>
        <v>0.30916876923076919</v>
      </c>
    </row>
    <row r="12" spans="1:28" x14ac:dyDescent="0.35">
      <c r="A12" t="s">
        <v>188</v>
      </c>
      <c r="B12" s="12">
        <v>0.40156999999999998</v>
      </c>
      <c r="C12" s="6">
        <v>0.46809000000000001</v>
      </c>
      <c r="D12" s="6">
        <v>0.51637999999999995</v>
      </c>
      <c r="E12" s="6">
        <v>0.51985999999999999</v>
      </c>
      <c r="F12" s="6">
        <v>0.51980000000000004</v>
      </c>
      <c r="G12" s="6">
        <v>0.52068000000000003</v>
      </c>
      <c r="H12" s="12">
        <v>0.67062999999999995</v>
      </c>
      <c r="I12" s="6">
        <v>0.69386999999999999</v>
      </c>
      <c r="J12" s="6">
        <v>0.70096999999999998</v>
      </c>
      <c r="K12" s="6">
        <v>0.70189000000000001</v>
      </c>
      <c r="L12" s="6">
        <v>0.69979000000000002</v>
      </c>
      <c r="M12" s="6">
        <v>0.69948999999999995</v>
      </c>
      <c r="N12" s="12">
        <v>1.0684000000000001E-2</v>
      </c>
      <c r="O12" s="6">
        <v>1.4425E-2</v>
      </c>
      <c r="P12" s="6">
        <v>1.7954000000000001E-2</v>
      </c>
      <c r="Q12" s="6">
        <v>2.7140999999999998E-2</v>
      </c>
      <c r="R12" s="6">
        <v>9.9185999999999996E-2</v>
      </c>
      <c r="S12" s="12">
        <v>3.9355000000000001E-2</v>
      </c>
      <c r="T12" s="6">
        <v>4.4174999999999999E-2</v>
      </c>
      <c r="U12" s="6">
        <v>5.2929999999999998E-2</v>
      </c>
      <c r="V12" s="6">
        <v>6.7740999999999996E-2</v>
      </c>
      <c r="W12" s="6">
        <v>8.0713999999999994E-2</v>
      </c>
      <c r="X12" s="6">
        <v>8.8719000000000006E-2</v>
      </c>
      <c r="Y12" s="6">
        <v>0.10015</v>
      </c>
      <c r="Z12" s="6">
        <v>0.11905</v>
      </c>
      <c r="AA12" s="6">
        <v>0.1482</v>
      </c>
      <c r="AB12" s="12">
        <f>AVERAGE(B12:AA12)</f>
        <v>0.30859399999999998</v>
      </c>
    </row>
    <row r="13" spans="1:28" x14ac:dyDescent="0.35">
      <c r="A13" t="s">
        <v>13</v>
      </c>
      <c r="B13" s="12">
        <v>0.34442</v>
      </c>
      <c r="C13" s="6">
        <v>0.27684999999999998</v>
      </c>
      <c r="D13" s="6">
        <v>0.30742000000000003</v>
      </c>
      <c r="E13" s="6">
        <v>0.3533</v>
      </c>
      <c r="F13" s="6">
        <v>0.40305000000000002</v>
      </c>
      <c r="G13" s="6">
        <v>0.43015999999999999</v>
      </c>
      <c r="H13" s="12">
        <v>0.17079</v>
      </c>
      <c r="I13" s="6">
        <v>0.30887999999999999</v>
      </c>
      <c r="J13" s="6">
        <v>0.37369000000000002</v>
      </c>
      <c r="K13" s="6">
        <v>0.39961000000000002</v>
      </c>
      <c r="L13" s="6">
        <v>0.42659000000000002</v>
      </c>
      <c r="M13" s="6">
        <v>0.44181999999999999</v>
      </c>
      <c r="N13" s="12">
        <v>0.34376000000000001</v>
      </c>
      <c r="O13" s="6">
        <v>0.33460000000000001</v>
      </c>
      <c r="P13" s="6">
        <v>0.31480000000000002</v>
      </c>
      <c r="Q13" s="6">
        <v>0.32340000000000002</v>
      </c>
      <c r="R13" s="6">
        <v>0.39172000000000001</v>
      </c>
      <c r="S13" s="12">
        <v>4.6757E-2</v>
      </c>
      <c r="T13" s="6">
        <v>4.4202999999999999E-2</v>
      </c>
      <c r="U13" s="6">
        <v>4.7411000000000002E-2</v>
      </c>
      <c r="V13" s="6">
        <v>6.7325999999999997E-2</v>
      </c>
      <c r="W13" s="6">
        <v>0.15235000000000001</v>
      </c>
      <c r="X13" s="6">
        <v>0.24123</v>
      </c>
      <c r="Y13" s="6">
        <v>0.30660999999999999</v>
      </c>
      <c r="Z13" s="6">
        <v>0.34733999999999998</v>
      </c>
      <c r="AA13" s="6">
        <v>0.37280000000000002</v>
      </c>
      <c r="AB13" s="12">
        <f>AVERAGE(B13:AA13)</f>
        <v>0.29118796153846155</v>
      </c>
    </row>
    <row r="14" spans="1:28" x14ac:dyDescent="0.35">
      <c r="A14" t="s">
        <v>153</v>
      </c>
      <c r="B14" s="12">
        <v>0.48272999999999999</v>
      </c>
      <c r="C14" s="6">
        <v>0.40875</v>
      </c>
      <c r="D14" s="6">
        <v>0.36848999999999998</v>
      </c>
      <c r="E14" s="6">
        <v>0.35320000000000001</v>
      </c>
      <c r="F14" s="6">
        <v>0.35694999999999999</v>
      </c>
      <c r="G14" s="6">
        <v>0.36376999999999998</v>
      </c>
      <c r="H14" s="12">
        <v>0.47262999999999999</v>
      </c>
      <c r="I14" s="6">
        <v>0.34450999999999998</v>
      </c>
      <c r="J14" s="6">
        <v>0.28556999999999999</v>
      </c>
      <c r="K14" s="6">
        <v>0.30410999999999999</v>
      </c>
      <c r="L14" s="6">
        <v>0.32047999999999999</v>
      </c>
      <c r="M14" s="6">
        <v>0.32139000000000001</v>
      </c>
      <c r="N14" s="12">
        <v>2.6661000000000001E-2</v>
      </c>
      <c r="O14" s="6">
        <v>3.5513000000000003E-2</v>
      </c>
      <c r="P14" s="6">
        <v>5.1547000000000003E-2</v>
      </c>
      <c r="Q14" s="6">
        <v>0.13924</v>
      </c>
      <c r="R14" s="6">
        <v>0.20183999999999999</v>
      </c>
      <c r="S14" s="12">
        <v>6.6867999999999997E-2</v>
      </c>
      <c r="T14" s="6">
        <v>0.10421</v>
      </c>
      <c r="U14" s="6">
        <v>0.25466</v>
      </c>
      <c r="V14" s="6">
        <v>0.34325</v>
      </c>
      <c r="W14" s="6">
        <v>0.27182000000000001</v>
      </c>
      <c r="X14" s="6">
        <v>0.25806000000000001</v>
      </c>
      <c r="Y14" s="6">
        <v>0.26391999999999999</v>
      </c>
      <c r="Z14" s="6">
        <v>0.27184999999999998</v>
      </c>
      <c r="AA14" s="6">
        <v>0.27854000000000001</v>
      </c>
      <c r="AB14" s="12">
        <f>AVERAGE(B14:AA14)</f>
        <v>0.26732919230769236</v>
      </c>
    </row>
    <row r="15" spans="1:28" x14ac:dyDescent="0.35">
      <c r="A15" t="s">
        <v>154</v>
      </c>
      <c r="B15" s="12">
        <v>0.39258999999999999</v>
      </c>
      <c r="C15" s="6">
        <v>0.28255000000000002</v>
      </c>
      <c r="D15" s="6">
        <v>0.23277</v>
      </c>
      <c r="E15" s="6">
        <v>0.21429999999999999</v>
      </c>
      <c r="F15" s="6">
        <v>0.21201</v>
      </c>
      <c r="G15" s="6">
        <v>0.21229000000000001</v>
      </c>
      <c r="H15" s="12">
        <v>0.27867999999999998</v>
      </c>
      <c r="I15" s="6">
        <v>0.20691999999999999</v>
      </c>
      <c r="J15" s="6">
        <v>0.19781000000000001</v>
      </c>
      <c r="K15" s="6">
        <v>0.19758000000000001</v>
      </c>
      <c r="L15" s="6">
        <v>0.19824</v>
      </c>
      <c r="M15" s="6">
        <v>0.19772000000000001</v>
      </c>
      <c r="N15" s="12">
        <v>0.31688</v>
      </c>
      <c r="O15" s="6">
        <v>0.34456999999999999</v>
      </c>
      <c r="P15" s="6">
        <v>0.33561999999999997</v>
      </c>
      <c r="Q15" s="6">
        <v>0.28225</v>
      </c>
      <c r="R15" s="6">
        <v>0.23372999999999999</v>
      </c>
      <c r="S15" s="12">
        <v>4.8135999999999998E-2</v>
      </c>
      <c r="T15" s="6">
        <v>0.36925999999999998</v>
      </c>
      <c r="U15" s="6">
        <v>0.45013999999999998</v>
      </c>
      <c r="V15" s="6">
        <v>0.34671000000000002</v>
      </c>
      <c r="W15" s="6">
        <v>0.31690000000000002</v>
      </c>
      <c r="X15" s="6">
        <v>0.31557000000000002</v>
      </c>
      <c r="Y15" s="6">
        <v>0.30238999999999999</v>
      </c>
      <c r="Z15" s="6">
        <v>0.24126</v>
      </c>
      <c r="AA15" s="6">
        <v>0.15565999999999999</v>
      </c>
      <c r="AB15" s="12">
        <f>AVERAGE(B15:AA15)</f>
        <v>0.26471292307692312</v>
      </c>
    </row>
    <row r="16" spans="1:28" x14ac:dyDescent="0.35">
      <c r="A16" t="s">
        <v>168</v>
      </c>
      <c r="B16" s="12">
        <v>0.22927</v>
      </c>
      <c r="C16" s="6">
        <v>0.35138000000000003</v>
      </c>
      <c r="D16" s="6">
        <v>0.36746000000000001</v>
      </c>
      <c r="E16" s="6">
        <v>0.36779000000000001</v>
      </c>
      <c r="F16" s="6">
        <v>0.36506</v>
      </c>
      <c r="G16" s="6">
        <v>0.36586999999999997</v>
      </c>
      <c r="H16" s="12">
        <v>0.34923999999999999</v>
      </c>
      <c r="I16" s="6">
        <v>0.33200000000000002</v>
      </c>
      <c r="J16" s="6">
        <v>0.30414000000000002</v>
      </c>
      <c r="K16" s="6">
        <v>0.29160999999999998</v>
      </c>
      <c r="L16" s="6">
        <v>0.29208000000000001</v>
      </c>
      <c r="M16" s="6">
        <v>0.29468</v>
      </c>
      <c r="N16" s="12">
        <v>3.4458999999999997E-2</v>
      </c>
      <c r="O16" s="6">
        <v>0.1079</v>
      </c>
      <c r="P16" s="6">
        <v>0.13938</v>
      </c>
      <c r="Q16" s="6">
        <v>0.20998</v>
      </c>
      <c r="R16" s="6">
        <v>0.25162000000000001</v>
      </c>
      <c r="S16" s="12">
        <v>4.0523999999999998E-2</v>
      </c>
      <c r="T16" s="6">
        <v>4.1093999999999999E-2</v>
      </c>
      <c r="U16" s="6">
        <v>4.7400999999999999E-2</v>
      </c>
      <c r="V16" s="6">
        <v>9.8128999999999994E-2</v>
      </c>
      <c r="W16" s="6">
        <v>0.25674999999999998</v>
      </c>
      <c r="X16" s="6">
        <v>0.33304</v>
      </c>
      <c r="Y16" s="6">
        <v>0.36595</v>
      </c>
      <c r="Z16" s="6">
        <v>0.38262000000000002</v>
      </c>
      <c r="AA16" s="6">
        <v>0.39168999999999998</v>
      </c>
      <c r="AB16" s="12">
        <f>AVERAGE(B16:AA16)</f>
        <v>0.25427373076923071</v>
      </c>
    </row>
    <row r="17" spans="1:28" x14ac:dyDescent="0.35">
      <c r="A17" t="s">
        <v>2</v>
      </c>
      <c r="B17" s="12">
        <v>7.7428999999999998E-2</v>
      </c>
      <c r="C17" s="6">
        <v>0.14846999999999999</v>
      </c>
      <c r="D17" s="6">
        <v>0.21451000000000001</v>
      </c>
      <c r="E17" s="6">
        <v>0.32902999999999999</v>
      </c>
      <c r="F17" s="6">
        <v>0.38685000000000003</v>
      </c>
      <c r="G17" s="6">
        <v>0.39862999999999998</v>
      </c>
      <c r="H17" s="12">
        <v>4.6538000000000003E-2</v>
      </c>
      <c r="I17" s="6">
        <v>9.0826000000000004E-2</v>
      </c>
      <c r="J17" s="6">
        <v>0.15523999999999999</v>
      </c>
      <c r="K17" s="6">
        <v>0.28963</v>
      </c>
      <c r="L17" s="6">
        <v>0.34489999999999998</v>
      </c>
      <c r="M17" s="6">
        <v>0.34349000000000002</v>
      </c>
      <c r="N17" s="12">
        <v>5.3207999999999998E-2</v>
      </c>
      <c r="O17" s="6">
        <v>5.7002999999999998E-2</v>
      </c>
      <c r="P17" s="6">
        <v>5.9277000000000003E-2</v>
      </c>
      <c r="Q17" s="6">
        <v>6.4706E-2</v>
      </c>
      <c r="R17" s="6">
        <v>7.4968000000000007E-2</v>
      </c>
      <c r="S17" s="12">
        <v>0.1183</v>
      </c>
      <c r="T17" s="6">
        <v>0.24962999999999999</v>
      </c>
      <c r="U17" s="6">
        <v>0.35054999999999997</v>
      </c>
      <c r="V17" s="6">
        <v>0.43052000000000001</v>
      </c>
      <c r="W17" s="6">
        <v>0.44053999999999999</v>
      </c>
      <c r="X17" s="6">
        <v>0.43923000000000001</v>
      </c>
      <c r="Y17" s="6">
        <v>0.43864999999999998</v>
      </c>
      <c r="Z17" s="6">
        <v>0.43780999999999998</v>
      </c>
      <c r="AA17" s="6">
        <v>0.43652999999999997</v>
      </c>
      <c r="AB17" s="12">
        <f>AVERAGE(B17:AA17)</f>
        <v>0.24909480769230774</v>
      </c>
    </row>
    <row r="18" spans="1:28" x14ac:dyDescent="0.35">
      <c r="A18" t="s">
        <v>6</v>
      </c>
      <c r="B18" s="12">
        <v>0.36244999999999999</v>
      </c>
      <c r="C18" s="6">
        <v>0.45238</v>
      </c>
      <c r="D18" s="6">
        <v>0.44868999999999998</v>
      </c>
      <c r="E18" s="6">
        <v>0.43169000000000002</v>
      </c>
      <c r="F18" s="6">
        <v>0.40894000000000003</v>
      </c>
      <c r="G18" s="6">
        <v>0.39760000000000001</v>
      </c>
      <c r="H18" s="12">
        <v>0.28659000000000001</v>
      </c>
      <c r="I18" s="6">
        <v>0.41909000000000002</v>
      </c>
      <c r="J18" s="6">
        <v>0.43463000000000002</v>
      </c>
      <c r="K18" s="6">
        <v>0.43006</v>
      </c>
      <c r="L18" s="6">
        <v>0.41687000000000002</v>
      </c>
      <c r="M18" s="6">
        <v>0.40971000000000002</v>
      </c>
      <c r="N18" s="12">
        <v>8.4888000000000005E-2</v>
      </c>
      <c r="O18" s="6">
        <v>9.5261999999999999E-2</v>
      </c>
      <c r="P18" s="6">
        <v>0.10917</v>
      </c>
      <c r="Q18" s="6">
        <v>0.16325999999999999</v>
      </c>
      <c r="R18" s="6">
        <v>0.2409</v>
      </c>
      <c r="S18" s="12">
        <v>6.4342999999999997E-2</v>
      </c>
      <c r="T18" s="6">
        <v>6.8450999999999998E-2</v>
      </c>
      <c r="U18" s="6">
        <v>6.4721000000000001E-2</v>
      </c>
      <c r="V18" s="6">
        <v>6.1864000000000002E-2</v>
      </c>
      <c r="W18" s="6">
        <v>6.3974000000000003E-2</v>
      </c>
      <c r="X18" s="6">
        <v>6.9306999999999994E-2</v>
      </c>
      <c r="Y18" s="6">
        <v>7.5950000000000004E-2</v>
      </c>
      <c r="Z18" s="6">
        <v>8.3028000000000005E-2</v>
      </c>
      <c r="AA18" s="6">
        <v>9.0051999999999993E-2</v>
      </c>
      <c r="AB18" s="12">
        <f>AVERAGE(B18:AA18)</f>
        <v>0.23976423076923073</v>
      </c>
    </row>
    <row r="19" spans="1:28" x14ac:dyDescent="0.35">
      <c r="A19" t="s">
        <v>143</v>
      </c>
      <c r="B19" s="12">
        <v>0.37770999999999999</v>
      </c>
      <c r="C19" s="6">
        <v>0.49773000000000001</v>
      </c>
      <c r="D19" s="6">
        <v>0.55010000000000003</v>
      </c>
      <c r="E19" s="6">
        <v>0.53232999999999997</v>
      </c>
      <c r="F19" s="6">
        <v>0.49070000000000003</v>
      </c>
      <c r="G19" s="6">
        <v>0.46568999999999999</v>
      </c>
      <c r="H19" s="12">
        <v>0.35632999999999998</v>
      </c>
      <c r="I19" s="6">
        <v>0.34425</v>
      </c>
      <c r="J19" s="6">
        <v>0.36384</v>
      </c>
      <c r="K19" s="6">
        <v>0.37469999999999998</v>
      </c>
      <c r="L19" s="6">
        <v>0.36088999999999999</v>
      </c>
      <c r="M19" s="6">
        <v>0.34633999999999998</v>
      </c>
      <c r="N19" s="12">
        <v>3.1495000000000002E-2</v>
      </c>
      <c r="O19" s="6">
        <v>3.3721000000000001E-2</v>
      </c>
      <c r="P19" s="6">
        <v>3.5806999999999999E-2</v>
      </c>
      <c r="Q19" s="6">
        <v>4.1389000000000002E-2</v>
      </c>
      <c r="R19" s="6">
        <v>5.2825999999999998E-2</v>
      </c>
      <c r="S19" s="12">
        <v>4.7980000000000002E-2</v>
      </c>
      <c r="T19" s="6">
        <v>5.0991000000000002E-2</v>
      </c>
      <c r="U19" s="6">
        <v>5.9526999999999997E-2</v>
      </c>
      <c r="V19" s="6">
        <v>6.7649000000000001E-2</v>
      </c>
      <c r="W19" s="6">
        <v>7.1152999999999994E-2</v>
      </c>
      <c r="X19" s="6">
        <v>7.1586999999999998E-2</v>
      </c>
      <c r="Y19" s="6">
        <v>7.1623000000000006E-2</v>
      </c>
      <c r="Z19" s="6">
        <v>7.1758000000000002E-2</v>
      </c>
      <c r="AA19" s="6">
        <v>7.2067000000000006E-2</v>
      </c>
      <c r="AB19" s="12">
        <f>AVERAGE(B19:AA19)</f>
        <v>0.22462242307692304</v>
      </c>
    </row>
    <row r="20" spans="1:28" x14ac:dyDescent="0.35">
      <c r="A20" t="s">
        <v>144</v>
      </c>
      <c r="B20" s="12">
        <v>9.1826000000000005E-2</v>
      </c>
      <c r="C20" s="6">
        <v>5.2162E-2</v>
      </c>
      <c r="D20" s="6">
        <v>4.7264E-2</v>
      </c>
      <c r="E20" s="6">
        <v>4.2559E-2</v>
      </c>
      <c r="F20" s="6">
        <v>3.8073000000000003E-2</v>
      </c>
      <c r="G20" s="6">
        <v>3.6290999999999997E-2</v>
      </c>
      <c r="H20" s="12">
        <v>0.13025</v>
      </c>
      <c r="I20" s="6">
        <v>6.1131999999999999E-2</v>
      </c>
      <c r="J20" s="6">
        <v>6.3899999999999998E-2</v>
      </c>
      <c r="K20" s="6">
        <v>7.7219999999999997E-2</v>
      </c>
      <c r="L20" s="6">
        <v>8.2296999999999995E-2</v>
      </c>
      <c r="M20" s="6">
        <v>8.0911999999999998E-2</v>
      </c>
      <c r="N20" s="12">
        <v>0.41615000000000002</v>
      </c>
      <c r="O20" s="6">
        <v>0.44694</v>
      </c>
      <c r="P20" s="6">
        <v>0.43219000000000002</v>
      </c>
      <c r="Q20" s="6">
        <v>0.37568000000000001</v>
      </c>
      <c r="R20" s="6">
        <v>0.24723000000000001</v>
      </c>
      <c r="S20" s="12">
        <v>4.6278E-2</v>
      </c>
      <c r="T20" s="6">
        <v>6.1740999999999997E-2</v>
      </c>
      <c r="U20" s="6">
        <v>7.8465999999999994E-2</v>
      </c>
      <c r="V20" s="6">
        <v>0.16375000000000001</v>
      </c>
      <c r="W20" s="6">
        <v>0.36516999999999999</v>
      </c>
      <c r="X20" s="6">
        <v>0.49247000000000002</v>
      </c>
      <c r="Y20" s="6">
        <v>0.56640000000000001</v>
      </c>
      <c r="Z20" s="6">
        <v>0.61162000000000005</v>
      </c>
      <c r="AA20" s="6">
        <v>0.64076</v>
      </c>
      <c r="AB20" s="12">
        <f>AVERAGE(B20:AA20)</f>
        <v>0.22110503846153848</v>
      </c>
    </row>
    <row r="21" spans="1:28" x14ac:dyDescent="0.35">
      <c r="A21" t="s">
        <v>14</v>
      </c>
      <c r="B21" s="12">
        <v>0.28476000000000001</v>
      </c>
      <c r="C21" s="6">
        <v>0.39095000000000002</v>
      </c>
      <c r="D21" s="6">
        <v>0.34937000000000001</v>
      </c>
      <c r="E21" s="6">
        <v>0.29880000000000001</v>
      </c>
      <c r="F21" s="6">
        <v>0.24984000000000001</v>
      </c>
      <c r="G21" s="6">
        <v>0.22500000000000001</v>
      </c>
      <c r="H21" s="12">
        <v>0.20261999999999999</v>
      </c>
      <c r="I21" s="6">
        <v>0.35888999999999999</v>
      </c>
      <c r="J21" s="6">
        <v>0.33439000000000002</v>
      </c>
      <c r="K21" s="6">
        <v>0.29132999999999998</v>
      </c>
      <c r="L21" s="6">
        <v>0.24884999999999999</v>
      </c>
      <c r="M21" s="6">
        <v>0.22766</v>
      </c>
      <c r="N21" s="12">
        <v>0.13977000000000001</v>
      </c>
      <c r="O21" s="6">
        <v>0.31280000000000002</v>
      </c>
      <c r="P21" s="6">
        <v>0.35237000000000002</v>
      </c>
      <c r="Q21" s="6">
        <v>0.34277999999999997</v>
      </c>
      <c r="R21" s="6">
        <v>0.32318000000000002</v>
      </c>
      <c r="S21" s="12">
        <v>4.6802999999999997E-2</v>
      </c>
      <c r="T21" s="6">
        <v>7.1858000000000005E-2</v>
      </c>
      <c r="U21" s="6">
        <v>0.11994</v>
      </c>
      <c r="V21" s="6">
        <v>0.15645000000000001</v>
      </c>
      <c r="W21" s="6">
        <v>0.1162</v>
      </c>
      <c r="X21" s="6">
        <v>8.2696000000000006E-2</v>
      </c>
      <c r="Y21" s="6">
        <v>6.7790000000000003E-2</v>
      </c>
      <c r="Z21" s="6">
        <v>6.1388999999999999E-2</v>
      </c>
      <c r="AA21" s="6">
        <v>5.8734000000000001E-2</v>
      </c>
      <c r="AB21" s="12">
        <f>AVERAGE(B21:AA21)</f>
        <v>0.21981615384615386</v>
      </c>
    </row>
    <row r="22" spans="1:28" x14ac:dyDescent="0.35">
      <c r="A22" t="s">
        <v>187</v>
      </c>
      <c r="B22" s="12">
        <v>0.65622999999999998</v>
      </c>
      <c r="C22" s="6">
        <v>0.59375999999999995</v>
      </c>
      <c r="D22" s="6">
        <v>0.55178000000000005</v>
      </c>
      <c r="E22" s="6">
        <v>0.54557999999999995</v>
      </c>
      <c r="F22" s="6">
        <v>0.56881999999999999</v>
      </c>
      <c r="G22" s="6">
        <v>0.58840999999999999</v>
      </c>
      <c r="H22" s="12">
        <v>0.29974000000000001</v>
      </c>
      <c r="I22" s="6">
        <v>0.24223</v>
      </c>
      <c r="J22" s="6">
        <v>0.22294</v>
      </c>
      <c r="K22" s="6">
        <v>0.22670000000000001</v>
      </c>
      <c r="L22" s="6">
        <v>0.23794000000000001</v>
      </c>
      <c r="M22" s="6">
        <v>0.249</v>
      </c>
      <c r="N22" s="12">
        <v>1.8422000000000001E-2</v>
      </c>
      <c r="O22" s="6">
        <v>1.6802000000000001E-2</v>
      </c>
      <c r="P22" s="6">
        <v>1.6174000000000001E-2</v>
      </c>
      <c r="Q22" s="6">
        <v>1.6025000000000001E-2</v>
      </c>
      <c r="R22" s="6">
        <v>1.8408999999999998E-2</v>
      </c>
      <c r="S22" s="12">
        <v>4.3573000000000001E-2</v>
      </c>
      <c r="T22" s="6">
        <v>5.3947000000000002E-2</v>
      </c>
      <c r="U22" s="6">
        <v>5.8386E-2</v>
      </c>
      <c r="V22" s="6">
        <v>6.1346999999999999E-2</v>
      </c>
      <c r="W22" s="6">
        <v>6.3247999999999999E-2</v>
      </c>
      <c r="X22" s="6">
        <v>6.4184000000000005E-2</v>
      </c>
      <c r="Y22" s="6">
        <v>6.4688999999999997E-2</v>
      </c>
      <c r="Z22" s="6">
        <v>6.4954999999999999E-2</v>
      </c>
      <c r="AA22" s="6">
        <v>6.5071000000000004E-2</v>
      </c>
      <c r="AB22" s="12">
        <f>AVERAGE(B22:AA22)</f>
        <v>0.21570623076923079</v>
      </c>
    </row>
    <row r="23" spans="1:28" x14ac:dyDescent="0.35">
      <c r="A23" t="s">
        <v>149</v>
      </c>
      <c r="B23" s="12">
        <v>0.24729000000000001</v>
      </c>
      <c r="C23" s="6">
        <v>0.27939000000000003</v>
      </c>
      <c r="D23" s="6">
        <v>0.32706000000000002</v>
      </c>
      <c r="E23" s="6">
        <v>0.35820000000000002</v>
      </c>
      <c r="F23" s="6">
        <v>0.36758000000000002</v>
      </c>
      <c r="G23" s="6">
        <v>0.37023</v>
      </c>
      <c r="H23" s="12">
        <v>0.24756</v>
      </c>
      <c r="I23" s="6">
        <v>0.28010000000000002</v>
      </c>
      <c r="J23" s="6">
        <v>0.32741999999999999</v>
      </c>
      <c r="K23" s="6">
        <v>0.35835</v>
      </c>
      <c r="L23" s="6">
        <v>0.36760999999999999</v>
      </c>
      <c r="M23" s="6">
        <v>0.37018000000000001</v>
      </c>
      <c r="N23" s="12">
        <v>5.8519000000000002E-2</v>
      </c>
      <c r="O23" s="6">
        <v>8.1689999999999999E-2</v>
      </c>
      <c r="P23" s="6">
        <v>9.0429999999999996E-2</v>
      </c>
      <c r="Q23" s="6">
        <v>9.7917000000000004E-2</v>
      </c>
      <c r="R23" s="6">
        <v>9.2843999999999996E-2</v>
      </c>
      <c r="S23" s="12">
        <v>4.1211999999999999E-2</v>
      </c>
      <c r="T23" s="6">
        <v>5.1385E-2</v>
      </c>
      <c r="U23" s="6">
        <v>8.2843E-2</v>
      </c>
      <c r="V23" s="6">
        <v>0.10441</v>
      </c>
      <c r="W23" s="6">
        <v>0.10153</v>
      </c>
      <c r="X23" s="6">
        <v>0.10424</v>
      </c>
      <c r="Y23" s="6">
        <v>0.10324</v>
      </c>
      <c r="Z23" s="6">
        <v>0.10027999999999999</v>
      </c>
      <c r="AA23" s="6">
        <v>9.6642000000000006E-2</v>
      </c>
      <c r="AB23" s="12">
        <f>AVERAGE(B23:AA23)</f>
        <v>0.1964673846153846</v>
      </c>
    </row>
    <row r="24" spans="1:28" x14ac:dyDescent="0.35">
      <c r="A24" t="s">
        <v>20</v>
      </c>
      <c r="B24" s="12">
        <v>0.11459999999999999</v>
      </c>
      <c r="C24" s="6">
        <v>0.17981</v>
      </c>
      <c r="D24" s="6">
        <v>0.21808</v>
      </c>
      <c r="E24" s="6">
        <v>0.23436000000000001</v>
      </c>
      <c r="F24" s="6">
        <v>0.23549999999999999</v>
      </c>
      <c r="G24" s="6">
        <v>0.22211</v>
      </c>
      <c r="H24" s="12">
        <v>0.26085999999999998</v>
      </c>
      <c r="I24" s="6">
        <v>0.16467999999999999</v>
      </c>
      <c r="J24" s="6">
        <v>0.12463</v>
      </c>
      <c r="K24" s="6">
        <v>0.10144</v>
      </c>
      <c r="L24" s="6">
        <v>8.9245000000000005E-2</v>
      </c>
      <c r="M24" s="6">
        <v>8.4923999999999999E-2</v>
      </c>
      <c r="N24" s="12">
        <v>1.1653E-2</v>
      </c>
      <c r="O24" s="6">
        <v>9.1525999999999996E-2</v>
      </c>
      <c r="P24" s="6">
        <v>0.19966999999999999</v>
      </c>
      <c r="Q24" s="6">
        <v>0.29194999999999999</v>
      </c>
      <c r="R24" s="6">
        <v>0.29491000000000001</v>
      </c>
      <c r="S24" s="12">
        <v>5.2010000000000001E-2</v>
      </c>
      <c r="T24" s="6">
        <v>0.24274999999999999</v>
      </c>
      <c r="U24" s="6">
        <v>0.29903999999999997</v>
      </c>
      <c r="V24" s="6">
        <v>0.28012999999999999</v>
      </c>
      <c r="W24" s="6">
        <v>0.25835999999999998</v>
      </c>
      <c r="X24" s="6">
        <v>0.24968000000000001</v>
      </c>
      <c r="Y24" s="6">
        <v>0.24478</v>
      </c>
      <c r="Z24" s="6">
        <v>0.24110000000000001</v>
      </c>
      <c r="AA24" s="6">
        <v>0.23774000000000001</v>
      </c>
      <c r="AB24" s="12">
        <f>AVERAGE(B24:AA24)</f>
        <v>0.19328992307692305</v>
      </c>
    </row>
    <row r="25" spans="1:28" x14ac:dyDescent="0.35">
      <c r="A25" t="s">
        <v>146</v>
      </c>
      <c r="B25" s="12">
        <v>0.22702</v>
      </c>
      <c r="C25" s="6">
        <v>0.46677000000000002</v>
      </c>
      <c r="D25" s="6">
        <v>0.50029999999999997</v>
      </c>
      <c r="E25" s="6">
        <v>0.48549999999999999</v>
      </c>
      <c r="F25" s="6">
        <v>0.44914999999999999</v>
      </c>
      <c r="G25" s="6">
        <v>0.43607000000000001</v>
      </c>
      <c r="H25" s="12">
        <v>0.12009</v>
      </c>
      <c r="I25" s="6">
        <v>0.40633000000000002</v>
      </c>
      <c r="J25" s="6">
        <v>0.44772000000000001</v>
      </c>
      <c r="K25" s="6">
        <v>0.40468999999999999</v>
      </c>
      <c r="L25" s="6">
        <v>0.33276</v>
      </c>
      <c r="M25" s="6">
        <v>0.28488000000000002</v>
      </c>
      <c r="N25" s="12">
        <v>7.8078000000000002E-3</v>
      </c>
      <c r="O25" s="6">
        <v>8.1603999999999999E-3</v>
      </c>
      <c r="P25" s="6">
        <v>8.0225000000000001E-3</v>
      </c>
      <c r="Q25" s="6">
        <v>7.5106000000000001E-3</v>
      </c>
      <c r="R25" s="6">
        <v>7.2706999999999997E-3</v>
      </c>
      <c r="S25" s="12">
        <v>3.8995000000000002E-2</v>
      </c>
      <c r="T25" s="6">
        <v>3.8952000000000001E-2</v>
      </c>
      <c r="U25" s="6">
        <v>3.9829000000000003E-2</v>
      </c>
      <c r="V25" s="6">
        <v>4.1161000000000003E-2</v>
      </c>
      <c r="W25" s="6">
        <v>4.1239999999999999E-2</v>
      </c>
      <c r="X25" s="6">
        <v>4.0465000000000001E-2</v>
      </c>
      <c r="Y25" s="6">
        <v>3.9794999999999997E-2</v>
      </c>
      <c r="Z25" s="6">
        <v>3.9378000000000003E-2</v>
      </c>
      <c r="AA25" s="6">
        <v>3.9188000000000001E-2</v>
      </c>
      <c r="AB25" s="12">
        <f>AVERAGE(B25:AA25)</f>
        <v>0.19073288461538465</v>
      </c>
    </row>
    <row r="26" spans="1:28" x14ac:dyDescent="0.35">
      <c r="A26" t="s">
        <v>21</v>
      </c>
      <c r="B26" s="12">
        <v>4.5645999999999999E-2</v>
      </c>
      <c r="C26" s="6">
        <v>6.9688E-2</v>
      </c>
      <c r="D26" s="6">
        <v>9.7354999999999997E-2</v>
      </c>
      <c r="E26" s="6">
        <v>9.1708999999999999E-2</v>
      </c>
      <c r="F26" s="6">
        <v>6.3870999999999997E-2</v>
      </c>
      <c r="G26" s="6">
        <v>6.5782999999999994E-2</v>
      </c>
      <c r="H26" s="12">
        <v>4.582E-2</v>
      </c>
      <c r="I26" s="6">
        <v>6.3251000000000002E-2</v>
      </c>
      <c r="J26" s="6">
        <v>8.8848999999999997E-2</v>
      </c>
      <c r="K26" s="6">
        <v>9.4502000000000003E-2</v>
      </c>
      <c r="L26" s="6">
        <v>7.3509000000000005E-2</v>
      </c>
      <c r="M26" s="6">
        <v>7.1553000000000005E-2</v>
      </c>
      <c r="N26" s="12">
        <v>0.16767000000000001</v>
      </c>
      <c r="O26" s="6">
        <v>0.36746000000000001</v>
      </c>
      <c r="P26" s="6">
        <v>0.43658999999999998</v>
      </c>
      <c r="Q26" s="6">
        <v>0.46972999999999998</v>
      </c>
      <c r="R26" s="6">
        <v>0.45982000000000001</v>
      </c>
      <c r="S26" s="12">
        <v>0.12018</v>
      </c>
      <c r="T26" s="6">
        <v>0.19484000000000001</v>
      </c>
      <c r="U26" s="6">
        <v>0.25189</v>
      </c>
      <c r="V26" s="6">
        <v>0.25168000000000001</v>
      </c>
      <c r="W26" s="6">
        <v>0.21479000000000001</v>
      </c>
      <c r="X26" s="6">
        <v>0.22101000000000001</v>
      </c>
      <c r="Y26" s="6">
        <v>0.21981999999999999</v>
      </c>
      <c r="Z26" s="6">
        <v>0.21673999999999999</v>
      </c>
      <c r="AA26" s="6">
        <v>0.21462000000000001</v>
      </c>
      <c r="AB26" s="12">
        <f>AVERAGE(B26:AA26)</f>
        <v>0.17993753846153845</v>
      </c>
    </row>
    <row r="27" spans="1:28" x14ac:dyDescent="0.35">
      <c r="A27" t="s">
        <v>0</v>
      </c>
      <c r="B27" s="12">
        <v>0.18348</v>
      </c>
      <c r="C27" s="6">
        <v>0.19227</v>
      </c>
      <c r="D27" s="6">
        <v>0.17885000000000001</v>
      </c>
      <c r="E27" s="6">
        <v>0.17676</v>
      </c>
      <c r="F27" s="6">
        <v>0.17602000000000001</v>
      </c>
      <c r="G27" s="6">
        <v>0.17505000000000001</v>
      </c>
      <c r="H27" s="12">
        <v>0.44397999999999999</v>
      </c>
      <c r="I27" s="6">
        <v>0.42070000000000002</v>
      </c>
      <c r="J27" s="6">
        <v>0.40017999999999998</v>
      </c>
      <c r="K27" s="6">
        <v>0.39195000000000002</v>
      </c>
      <c r="L27" s="6">
        <v>0.38618000000000002</v>
      </c>
      <c r="M27" s="6">
        <v>0.38218000000000002</v>
      </c>
      <c r="N27" s="12">
        <v>5.9728000000000003E-2</v>
      </c>
      <c r="O27" s="6">
        <v>8.5622000000000004E-2</v>
      </c>
      <c r="P27" s="6">
        <v>9.1161000000000006E-2</v>
      </c>
      <c r="Q27" s="6">
        <v>0.10296</v>
      </c>
      <c r="R27" s="6">
        <v>0.14208000000000001</v>
      </c>
      <c r="S27" s="12">
        <v>4.8929E-2</v>
      </c>
      <c r="T27" s="6">
        <v>5.9820999999999999E-2</v>
      </c>
      <c r="U27" s="6">
        <v>6.7996000000000001E-2</v>
      </c>
      <c r="V27" s="6">
        <v>6.8665000000000004E-2</v>
      </c>
      <c r="W27" s="6">
        <v>6.7005999999999996E-2</v>
      </c>
      <c r="X27" s="6">
        <v>6.6584000000000004E-2</v>
      </c>
      <c r="Y27" s="6">
        <v>6.7024E-2</v>
      </c>
      <c r="Z27" s="6">
        <v>6.7553000000000002E-2</v>
      </c>
      <c r="AA27" s="6">
        <v>6.8034999999999998E-2</v>
      </c>
      <c r="AB27" s="12">
        <f>AVERAGE(B27:AA27)</f>
        <v>0.17579861538461541</v>
      </c>
    </row>
    <row r="28" spans="1:28" x14ac:dyDescent="0.35">
      <c r="A28" t="s">
        <v>22</v>
      </c>
      <c r="B28" s="12">
        <v>0.11604</v>
      </c>
      <c r="C28" s="6">
        <v>0.11154</v>
      </c>
      <c r="D28" s="6">
        <v>0.1138</v>
      </c>
      <c r="E28" s="6">
        <v>0.10965</v>
      </c>
      <c r="F28" s="6">
        <v>0.11838</v>
      </c>
      <c r="G28" s="6">
        <v>0.15271999999999999</v>
      </c>
      <c r="H28" s="12">
        <v>0.316</v>
      </c>
      <c r="I28" s="6">
        <v>0.37413999999999997</v>
      </c>
      <c r="J28" s="6">
        <v>0.39224999999999999</v>
      </c>
      <c r="K28" s="6">
        <v>0.39401999999999998</v>
      </c>
      <c r="L28" s="6">
        <v>0.3841</v>
      </c>
      <c r="M28" s="6">
        <v>0.37919000000000003</v>
      </c>
      <c r="N28" s="12">
        <v>6.2137E-3</v>
      </c>
      <c r="O28" s="6">
        <v>6.2449999999999997E-3</v>
      </c>
      <c r="P28" s="6">
        <v>6.3835999999999997E-3</v>
      </c>
      <c r="Q28" s="6">
        <v>7.3125999999999998E-3</v>
      </c>
      <c r="R28" s="6">
        <v>8.2701000000000007E-3</v>
      </c>
      <c r="S28" s="12">
        <v>4.6733999999999998E-2</v>
      </c>
      <c r="T28" s="6">
        <v>0.10303</v>
      </c>
      <c r="U28" s="6">
        <v>0.15726000000000001</v>
      </c>
      <c r="V28" s="6">
        <v>0.18532000000000001</v>
      </c>
      <c r="W28" s="6">
        <v>0.20069999999999999</v>
      </c>
      <c r="X28" s="6">
        <v>0.20718</v>
      </c>
      <c r="Y28" s="6">
        <v>0.21199000000000001</v>
      </c>
      <c r="Z28" s="6">
        <v>0.21668999999999999</v>
      </c>
      <c r="AA28" s="6">
        <v>0.22145999999999999</v>
      </c>
      <c r="AB28" s="12">
        <f>AVERAGE(B28:AA28)</f>
        <v>0.17486996153846152</v>
      </c>
    </row>
    <row r="29" spans="1:28" x14ac:dyDescent="0.35">
      <c r="A29" t="s">
        <v>155</v>
      </c>
      <c r="B29" s="12">
        <v>0.12579000000000001</v>
      </c>
      <c r="C29" s="6">
        <v>0.10086000000000001</v>
      </c>
      <c r="D29" s="6">
        <v>0.11053</v>
      </c>
      <c r="E29" s="6">
        <v>0.1479</v>
      </c>
      <c r="F29" s="6">
        <v>0.30730000000000002</v>
      </c>
      <c r="G29" s="6">
        <v>0.18251999999999999</v>
      </c>
      <c r="H29" s="12">
        <v>4.3574000000000002E-2</v>
      </c>
      <c r="I29" s="6">
        <v>0.15625</v>
      </c>
      <c r="J29" s="6">
        <v>0.21998000000000001</v>
      </c>
      <c r="K29" s="6">
        <v>0.10969</v>
      </c>
      <c r="L29" s="6">
        <v>8.5597999999999994E-2</v>
      </c>
      <c r="M29" s="6">
        <v>8.0005000000000007E-2</v>
      </c>
      <c r="N29" s="12">
        <v>0.23951</v>
      </c>
      <c r="O29" s="6">
        <v>0.28817999999999999</v>
      </c>
      <c r="P29" s="6">
        <v>0.28245999999999999</v>
      </c>
      <c r="Q29" s="6">
        <v>0.24071000000000001</v>
      </c>
      <c r="R29" s="6">
        <v>0.21684</v>
      </c>
      <c r="S29" s="12">
        <v>7.5968999999999995E-2</v>
      </c>
      <c r="T29" s="6">
        <v>0.14488000000000001</v>
      </c>
      <c r="U29" s="6">
        <v>0.21362</v>
      </c>
      <c r="V29" s="6">
        <v>0.23479</v>
      </c>
      <c r="W29" s="6">
        <v>0.20336000000000001</v>
      </c>
      <c r="X29" s="6">
        <v>0.18490999999999999</v>
      </c>
      <c r="Y29" s="6">
        <v>0.17379</v>
      </c>
      <c r="Z29" s="6">
        <v>0.16772999999999999</v>
      </c>
      <c r="AA29" s="6">
        <v>0.16409000000000001</v>
      </c>
      <c r="AB29" s="12">
        <f>AVERAGE(B29:AA29)</f>
        <v>0.17310907692307695</v>
      </c>
    </row>
    <row r="30" spans="1:28" x14ac:dyDescent="0.35">
      <c r="A30" t="s">
        <v>145</v>
      </c>
      <c r="B30" s="12">
        <v>0.32297999999999999</v>
      </c>
      <c r="C30" s="6">
        <v>0.29904999999999998</v>
      </c>
      <c r="D30" s="6">
        <v>0.31330999999999998</v>
      </c>
      <c r="E30" s="6">
        <v>0.31863999999999998</v>
      </c>
      <c r="F30" s="6">
        <v>0.37112000000000001</v>
      </c>
      <c r="G30" s="6">
        <v>0.41847000000000001</v>
      </c>
      <c r="H30" s="12">
        <v>0.25851000000000002</v>
      </c>
      <c r="I30" s="6">
        <v>0.23164999999999999</v>
      </c>
      <c r="J30" s="6">
        <v>0.21829999999999999</v>
      </c>
      <c r="K30" s="6">
        <v>0.21923000000000001</v>
      </c>
      <c r="L30" s="6">
        <v>0.23233000000000001</v>
      </c>
      <c r="M30" s="6">
        <v>0.27372999999999997</v>
      </c>
      <c r="N30" s="12">
        <v>8.2971999999999994E-3</v>
      </c>
      <c r="O30" s="6">
        <v>8.6415999999999993E-3</v>
      </c>
      <c r="P30" s="6">
        <v>9.6878999999999993E-3</v>
      </c>
      <c r="Q30" s="6">
        <v>2.3823E-2</v>
      </c>
      <c r="R30" s="6">
        <v>0.41283999999999998</v>
      </c>
      <c r="S30" s="12">
        <v>4.1847000000000002E-2</v>
      </c>
      <c r="T30" s="6">
        <v>4.7305E-2</v>
      </c>
      <c r="U30" s="6">
        <v>5.0012000000000001E-2</v>
      </c>
      <c r="V30" s="6">
        <v>5.1507999999999998E-2</v>
      </c>
      <c r="W30" s="6">
        <v>5.2395999999999998E-2</v>
      </c>
      <c r="X30" s="6">
        <v>5.2815000000000001E-2</v>
      </c>
      <c r="Y30" s="6">
        <v>5.4078000000000001E-2</v>
      </c>
      <c r="Z30" s="6">
        <v>5.7699E-2</v>
      </c>
      <c r="AA30" s="6">
        <v>6.4935000000000007E-2</v>
      </c>
      <c r="AB30" s="12">
        <f>AVERAGE(B30:AA30)</f>
        <v>0.16973864230769234</v>
      </c>
    </row>
    <row r="31" spans="1:28" x14ac:dyDescent="0.35">
      <c r="A31" t="s">
        <v>16</v>
      </c>
      <c r="B31" s="12">
        <v>8.7284E-2</v>
      </c>
      <c r="C31" s="6">
        <v>0.24046999999999999</v>
      </c>
      <c r="D31" s="6">
        <v>0.30019000000000001</v>
      </c>
      <c r="E31" s="6">
        <v>0.30599999999999999</v>
      </c>
      <c r="F31" s="6">
        <v>0.27881</v>
      </c>
      <c r="G31" s="6">
        <v>0.26207000000000003</v>
      </c>
      <c r="H31" s="12">
        <v>0.12107999999999999</v>
      </c>
      <c r="I31" s="6">
        <v>9.1565999999999995E-2</v>
      </c>
      <c r="J31" s="6">
        <v>0.36719000000000002</v>
      </c>
      <c r="K31" s="6">
        <v>0.39815</v>
      </c>
      <c r="L31" s="6">
        <v>0.34383999999999998</v>
      </c>
      <c r="M31" s="6">
        <v>0.31405</v>
      </c>
      <c r="N31" s="12">
        <v>1.4612999999999999E-2</v>
      </c>
      <c r="O31" s="6">
        <v>2.5149000000000001E-2</v>
      </c>
      <c r="P31" s="6">
        <v>4.3423999999999997E-2</v>
      </c>
      <c r="Q31" s="6">
        <v>9.4396999999999995E-2</v>
      </c>
      <c r="R31" s="6">
        <v>0.21049999999999999</v>
      </c>
      <c r="S31" s="12">
        <v>3.9895E-2</v>
      </c>
      <c r="T31" s="6">
        <v>3.7895999999999999E-2</v>
      </c>
      <c r="U31" s="6">
        <v>3.6336E-2</v>
      </c>
      <c r="V31" s="6">
        <v>3.7971999999999999E-2</v>
      </c>
      <c r="W31" s="6">
        <v>5.4345999999999998E-2</v>
      </c>
      <c r="X31" s="6">
        <v>0.10156</v>
      </c>
      <c r="Y31" s="6">
        <v>0.15484000000000001</v>
      </c>
      <c r="Z31" s="6">
        <v>0.19475999999999999</v>
      </c>
      <c r="AA31" s="6">
        <v>0.22083</v>
      </c>
      <c r="AB31" s="12">
        <f>AVERAGE(B31:AA31)</f>
        <v>0.16835453846153847</v>
      </c>
    </row>
    <row r="32" spans="1:28" x14ac:dyDescent="0.35">
      <c r="A32" t="s">
        <v>157</v>
      </c>
      <c r="B32" s="12">
        <v>0.32882</v>
      </c>
      <c r="C32" s="6">
        <v>0.35324</v>
      </c>
      <c r="D32" s="6">
        <v>0.29670999999999997</v>
      </c>
      <c r="E32" s="6">
        <v>0.24671000000000001</v>
      </c>
      <c r="F32" s="6">
        <v>0.22375999999999999</v>
      </c>
      <c r="G32" s="6">
        <v>0.24826999999999999</v>
      </c>
      <c r="H32" s="12">
        <v>0.38202999999999998</v>
      </c>
      <c r="I32" s="6">
        <v>0.35589999999999999</v>
      </c>
      <c r="J32" s="6">
        <v>0.35519000000000001</v>
      </c>
      <c r="K32" s="6">
        <v>0.27733999999999998</v>
      </c>
      <c r="L32" s="6">
        <v>0.22286</v>
      </c>
      <c r="M32" s="6">
        <v>0.24443999999999999</v>
      </c>
      <c r="N32" s="12">
        <v>3.5173000000000003E-2</v>
      </c>
      <c r="O32" s="6">
        <v>2.852E-2</v>
      </c>
      <c r="P32" s="6">
        <v>2.8674999999999999E-2</v>
      </c>
      <c r="Q32" s="6">
        <v>0.12461</v>
      </c>
      <c r="R32" s="6">
        <v>0.11889</v>
      </c>
      <c r="S32" s="12">
        <v>4.1612999999999997E-2</v>
      </c>
      <c r="T32" s="6">
        <v>4.7104E-2</v>
      </c>
      <c r="U32" s="6">
        <v>5.1874000000000003E-2</v>
      </c>
      <c r="V32" s="6">
        <v>5.5982999999999998E-2</v>
      </c>
      <c r="W32" s="6">
        <v>5.9246E-2</v>
      </c>
      <c r="X32" s="6">
        <v>6.0421000000000002E-2</v>
      </c>
      <c r="Y32" s="6">
        <v>6.1004999999999997E-2</v>
      </c>
      <c r="Z32" s="6">
        <v>6.1428000000000003E-2</v>
      </c>
      <c r="AA32" s="6">
        <v>6.1867999999999999E-2</v>
      </c>
      <c r="AB32" s="12">
        <f>AVERAGE(B32:AA32)</f>
        <v>0.1681415384615384</v>
      </c>
    </row>
    <row r="33" spans="1:28" x14ac:dyDescent="0.35">
      <c r="A33" t="s">
        <v>147</v>
      </c>
      <c r="B33" s="12">
        <v>0.29919000000000001</v>
      </c>
      <c r="C33" s="6">
        <v>0.21668999999999999</v>
      </c>
      <c r="D33" s="6">
        <v>0.20991000000000001</v>
      </c>
      <c r="E33" s="6">
        <v>0.20952000000000001</v>
      </c>
      <c r="F33" s="6">
        <v>0.20880000000000001</v>
      </c>
      <c r="G33" s="6">
        <v>0.20810999999999999</v>
      </c>
      <c r="H33" s="12">
        <v>0.32880999999999999</v>
      </c>
      <c r="I33" s="6">
        <v>0.24032999999999999</v>
      </c>
      <c r="J33" s="6">
        <v>0.22183</v>
      </c>
      <c r="K33" s="6">
        <v>0.21981999999999999</v>
      </c>
      <c r="L33" s="6">
        <v>0.21939</v>
      </c>
      <c r="M33" s="6">
        <v>0.21904999999999999</v>
      </c>
      <c r="N33" s="12">
        <v>0.13835</v>
      </c>
      <c r="O33" s="6">
        <v>0.11101</v>
      </c>
      <c r="P33" s="6">
        <v>0.10526000000000001</v>
      </c>
      <c r="Q33" s="6">
        <v>0.10209</v>
      </c>
      <c r="R33" s="6">
        <v>0.10227</v>
      </c>
      <c r="S33" s="12">
        <v>4.7760999999999998E-2</v>
      </c>
      <c r="T33" s="6">
        <v>6.6782999999999995E-2</v>
      </c>
      <c r="U33" s="6">
        <v>9.3404000000000001E-2</v>
      </c>
      <c r="V33" s="6">
        <v>0.10278</v>
      </c>
      <c r="W33" s="6">
        <v>0.10414</v>
      </c>
      <c r="X33" s="6">
        <v>0.1077</v>
      </c>
      <c r="Y33" s="6">
        <v>0.11237999999999999</v>
      </c>
      <c r="Z33" s="6">
        <v>0.11772000000000001</v>
      </c>
      <c r="AA33" s="6">
        <v>0.12341000000000001</v>
      </c>
      <c r="AB33" s="12">
        <f>AVERAGE(B33:AA33)</f>
        <v>0.16294261538461538</v>
      </c>
    </row>
    <row r="34" spans="1:28" x14ac:dyDescent="0.35">
      <c r="A34" t="s">
        <v>148</v>
      </c>
      <c r="B34" s="12">
        <v>0.46285999999999999</v>
      </c>
      <c r="C34" s="6">
        <v>0.43723000000000001</v>
      </c>
      <c r="D34" s="6">
        <v>0.43184</v>
      </c>
      <c r="E34" s="6">
        <v>0.35838999999999999</v>
      </c>
      <c r="F34" s="6">
        <v>0.1573</v>
      </c>
      <c r="G34" s="6">
        <v>0.18795000000000001</v>
      </c>
      <c r="H34" s="12">
        <v>8.9980000000000004E-2</v>
      </c>
      <c r="I34" s="6">
        <v>6.6996E-2</v>
      </c>
      <c r="J34" s="6">
        <v>3.9489000000000003E-2</v>
      </c>
      <c r="K34" s="6">
        <v>3.5477000000000002E-2</v>
      </c>
      <c r="L34" s="6">
        <v>7.5054999999999997E-2</v>
      </c>
      <c r="M34" s="6">
        <v>0.13930999999999999</v>
      </c>
      <c r="N34" s="12">
        <v>0.21523</v>
      </c>
      <c r="O34" s="6">
        <v>8.9409000000000002E-2</v>
      </c>
      <c r="P34" s="6">
        <v>6.3125000000000001E-2</v>
      </c>
      <c r="Q34" s="6">
        <v>0.13178000000000001</v>
      </c>
      <c r="R34" s="6">
        <v>0.16137000000000001</v>
      </c>
      <c r="S34" s="12">
        <v>4.3642E-2</v>
      </c>
      <c r="T34" s="6">
        <v>4.5587000000000003E-2</v>
      </c>
      <c r="U34" s="6">
        <v>5.2391E-2</v>
      </c>
      <c r="V34" s="6">
        <v>6.9466E-2</v>
      </c>
      <c r="W34" s="6">
        <v>6.6806000000000004E-2</v>
      </c>
      <c r="X34" s="6">
        <v>0.10094</v>
      </c>
      <c r="Y34" s="6">
        <v>0.17926</v>
      </c>
      <c r="Z34" s="6">
        <v>0.19581999999999999</v>
      </c>
      <c r="AA34" s="6">
        <v>0.18359</v>
      </c>
      <c r="AB34" s="12">
        <f>AVERAGE(B34:AA34)</f>
        <v>0.15693434615384616</v>
      </c>
    </row>
    <row r="35" spans="1:28" x14ac:dyDescent="0.35">
      <c r="A35" t="s">
        <v>172</v>
      </c>
      <c r="B35" s="12">
        <v>8.4380999999999998E-2</v>
      </c>
      <c r="C35" s="6">
        <v>0.11332</v>
      </c>
      <c r="D35" s="6">
        <v>0.12881999999999999</v>
      </c>
      <c r="E35" s="6">
        <v>0.10125000000000001</v>
      </c>
      <c r="F35" s="6">
        <v>7.8350000000000003E-2</v>
      </c>
      <c r="G35" s="6">
        <v>7.5231999999999993E-2</v>
      </c>
      <c r="H35" s="12">
        <v>0.13269</v>
      </c>
      <c r="I35" s="6">
        <v>0.15018999999999999</v>
      </c>
      <c r="J35" s="6">
        <v>0.16148999999999999</v>
      </c>
      <c r="K35" s="6">
        <v>0.12864999999999999</v>
      </c>
      <c r="L35" s="6">
        <v>0.1007</v>
      </c>
      <c r="M35" s="6">
        <v>9.4870999999999997E-2</v>
      </c>
      <c r="N35" s="12">
        <v>3.9551999999999997E-2</v>
      </c>
      <c r="O35" s="6">
        <v>0.1036</v>
      </c>
      <c r="P35" s="6">
        <v>0.1368</v>
      </c>
      <c r="Q35" s="6">
        <v>0.14169999999999999</v>
      </c>
      <c r="R35" s="6">
        <v>0.10715</v>
      </c>
      <c r="S35" s="12">
        <v>4.3804999999999997E-2</v>
      </c>
      <c r="T35" s="6">
        <v>0.23879</v>
      </c>
      <c r="U35" s="6">
        <v>0.28027000000000002</v>
      </c>
      <c r="V35" s="6">
        <v>0.29498000000000002</v>
      </c>
      <c r="W35" s="6">
        <v>0.29183999999999999</v>
      </c>
      <c r="X35" s="6">
        <v>0.27261999999999997</v>
      </c>
      <c r="Y35" s="6">
        <v>0.24701999999999999</v>
      </c>
      <c r="Z35" s="6">
        <v>0.22550999999999999</v>
      </c>
      <c r="AA35" s="6">
        <v>0.20949999999999999</v>
      </c>
      <c r="AB35" s="12">
        <f>AVERAGE(B35:AA35)</f>
        <v>0.15319542307692305</v>
      </c>
    </row>
    <row r="36" spans="1:28" x14ac:dyDescent="0.35">
      <c r="A36" t="s">
        <v>160</v>
      </c>
      <c r="B36" s="12">
        <v>0.20913000000000001</v>
      </c>
      <c r="C36" s="6">
        <v>0.26945999999999998</v>
      </c>
      <c r="D36" s="6">
        <v>0.32351999999999997</v>
      </c>
      <c r="E36" s="6">
        <v>0.31301000000000001</v>
      </c>
      <c r="F36" s="6">
        <v>0.29541000000000001</v>
      </c>
      <c r="G36" s="6">
        <v>0.28893000000000002</v>
      </c>
      <c r="H36" s="12">
        <v>0.19167999999999999</v>
      </c>
      <c r="I36" s="6">
        <v>0.26551999999999998</v>
      </c>
      <c r="J36" s="6">
        <v>0.28799999999999998</v>
      </c>
      <c r="K36" s="6">
        <v>0.28386</v>
      </c>
      <c r="L36" s="6">
        <v>0.28165000000000001</v>
      </c>
      <c r="M36" s="6">
        <v>0.28620000000000001</v>
      </c>
      <c r="N36" s="12">
        <v>1.1103999999999999E-2</v>
      </c>
      <c r="O36" s="6">
        <v>1.4733E-2</v>
      </c>
      <c r="P36" s="6">
        <v>1.7000000000000001E-2</v>
      </c>
      <c r="Q36" s="6">
        <v>1.6721E-2</v>
      </c>
      <c r="R36" s="6">
        <v>1.6958999999999998E-2</v>
      </c>
      <c r="S36" s="12">
        <v>4.0336999999999998E-2</v>
      </c>
      <c r="T36" s="6">
        <v>3.9836000000000003E-2</v>
      </c>
      <c r="U36" s="6">
        <v>4.0403000000000001E-2</v>
      </c>
      <c r="V36" s="6">
        <v>4.4089999999999997E-2</v>
      </c>
      <c r="W36" s="6">
        <v>4.6196000000000001E-2</v>
      </c>
      <c r="X36" s="6">
        <v>4.5251E-2</v>
      </c>
      <c r="Y36" s="6">
        <v>4.4104999999999998E-2</v>
      </c>
      <c r="Z36" s="6">
        <v>4.3637000000000002E-2</v>
      </c>
      <c r="AA36" s="6">
        <v>4.3292999999999998E-2</v>
      </c>
      <c r="AB36" s="12">
        <f>AVERAGE(B36:AA36)</f>
        <v>0.14461673076923076</v>
      </c>
    </row>
    <row r="37" spans="1:28" x14ac:dyDescent="0.35">
      <c r="A37" t="s">
        <v>19</v>
      </c>
      <c r="B37" s="12">
        <v>9.9868999999999999E-2</v>
      </c>
      <c r="C37" s="6">
        <v>0.22889999999999999</v>
      </c>
      <c r="D37" s="6">
        <v>0.24492</v>
      </c>
      <c r="E37" s="6">
        <v>0.22778000000000001</v>
      </c>
      <c r="F37" s="6">
        <v>0.21790999999999999</v>
      </c>
      <c r="G37" s="6">
        <v>0.22650999999999999</v>
      </c>
      <c r="H37" s="12">
        <v>7.7188000000000007E-2</v>
      </c>
      <c r="I37" s="6">
        <v>0.11626</v>
      </c>
      <c r="J37" s="6">
        <v>0.22905</v>
      </c>
      <c r="K37" s="6">
        <v>0.29015999999999997</v>
      </c>
      <c r="L37" s="6">
        <v>0.29564000000000001</v>
      </c>
      <c r="M37" s="6">
        <v>0.28793000000000002</v>
      </c>
      <c r="N37" s="12">
        <v>7.3333000000000001E-3</v>
      </c>
      <c r="O37" s="6">
        <v>9.3130000000000001E-3</v>
      </c>
      <c r="P37" s="6">
        <v>1.2038999999999999E-2</v>
      </c>
      <c r="Q37" s="6">
        <v>2.0400000000000001E-2</v>
      </c>
      <c r="R37" s="6">
        <v>2.3725E-2</v>
      </c>
      <c r="S37" s="12">
        <v>4.2483E-2</v>
      </c>
      <c r="T37" s="6">
        <v>6.5472000000000002E-2</v>
      </c>
      <c r="U37" s="6">
        <v>0.12670999999999999</v>
      </c>
      <c r="V37" s="6">
        <v>0.14899999999999999</v>
      </c>
      <c r="W37" s="6">
        <v>0.13374</v>
      </c>
      <c r="X37" s="6">
        <v>0.12559999999999999</v>
      </c>
      <c r="Y37" s="6">
        <v>0.12341000000000001</v>
      </c>
      <c r="Z37" s="6">
        <v>0.12247</v>
      </c>
      <c r="AA37" s="6">
        <v>0.12164999999999999</v>
      </c>
      <c r="AB37" s="12">
        <f>AVERAGE(B37:AA37)</f>
        <v>0.13944085769230768</v>
      </c>
    </row>
    <row r="38" spans="1:28" x14ac:dyDescent="0.35">
      <c r="A38" t="s">
        <v>8</v>
      </c>
      <c r="B38" s="12">
        <v>0.26563999999999999</v>
      </c>
      <c r="C38" s="6">
        <v>0.35704000000000002</v>
      </c>
      <c r="D38" s="6">
        <v>0.33678999999999998</v>
      </c>
      <c r="E38" s="6">
        <v>0.28748000000000001</v>
      </c>
      <c r="F38" s="6">
        <v>0.24806</v>
      </c>
      <c r="G38" s="6">
        <v>0.23344000000000001</v>
      </c>
      <c r="H38" s="12">
        <v>0.17568</v>
      </c>
      <c r="I38" s="6">
        <v>0.20749999999999999</v>
      </c>
      <c r="J38" s="6">
        <v>0.22367999999999999</v>
      </c>
      <c r="K38" s="6">
        <v>0.22198000000000001</v>
      </c>
      <c r="L38" s="6">
        <v>0.21324000000000001</v>
      </c>
      <c r="M38" s="6">
        <v>0.20741999999999999</v>
      </c>
      <c r="N38" s="12">
        <v>1.17E-2</v>
      </c>
      <c r="O38" s="6">
        <v>1.1738E-2</v>
      </c>
      <c r="P38" s="6">
        <v>1.4456999999999999E-2</v>
      </c>
      <c r="Q38" s="6">
        <v>2.4742E-2</v>
      </c>
      <c r="R38" s="6">
        <v>4.3663E-2</v>
      </c>
      <c r="S38" s="12">
        <v>4.0627000000000003E-2</v>
      </c>
      <c r="T38" s="6">
        <v>4.5374999999999999E-2</v>
      </c>
      <c r="U38" s="6">
        <v>4.7634000000000003E-2</v>
      </c>
      <c r="V38" s="6">
        <v>5.076E-2</v>
      </c>
      <c r="W38" s="6">
        <v>5.6727E-2</v>
      </c>
      <c r="X38" s="6">
        <v>6.2169000000000002E-2</v>
      </c>
      <c r="Y38" s="6">
        <v>6.7309999999999995E-2</v>
      </c>
      <c r="Z38" s="6">
        <v>7.2244000000000003E-2</v>
      </c>
      <c r="AA38" s="6">
        <v>7.7076000000000006E-2</v>
      </c>
      <c r="AB38" s="12">
        <f>AVERAGE(B38:AA38)</f>
        <v>0.13862199999999997</v>
      </c>
    </row>
    <row r="39" spans="1:28" x14ac:dyDescent="0.35">
      <c r="A39" t="s">
        <v>150</v>
      </c>
      <c r="B39" s="12">
        <v>0.19184999999999999</v>
      </c>
      <c r="C39" s="6">
        <v>0.24041000000000001</v>
      </c>
      <c r="D39" s="6">
        <v>0.28672999999999998</v>
      </c>
      <c r="E39" s="6">
        <v>0.32116</v>
      </c>
      <c r="F39" s="6">
        <v>0.33079999999999998</v>
      </c>
      <c r="G39" s="6">
        <v>0.32846999999999998</v>
      </c>
      <c r="H39" s="12">
        <v>9.6736000000000003E-2</v>
      </c>
      <c r="I39" s="6">
        <v>0.18784000000000001</v>
      </c>
      <c r="J39" s="6">
        <v>0.25906000000000001</v>
      </c>
      <c r="K39" s="6">
        <v>0.26396999999999998</v>
      </c>
      <c r="L39" s="6">
        <v>0.26407999999999998</v>
      </c>
      <c r="M39" s="6">
        <v>0.27050000000000002</v>
      </c>
      <c r="N39" s="12">
        <v>1.0876E-2</v>
      </c>
      <c r="O39" s="6">
        <v>2.3095999999999998E-2</v>
      </c>
      <c r="P39" s="6">
        <v>2.1996000000000002E-2</v>
      </c>
      <c r="Q39" s="6">
        <v>1.4775999999999999E-2</v>
      </c>
      <c r="R39" s="6">
        <v>1.5637999999999999E-2</v>
      </c>
      <c r="S39" s="12">
        <v>4.1856999999999998E-2</v>
      </c>
      <c r="T39" s="6">
        <v>4.3110999999999997E-2</v>
      </c>
      <c r="U39" s="6">
        <v>4.5152999999999999E-2</v>
      </c>
      <c r="V39" s="6">
        <v>4.7821000000000002E-2</v>
      </c>
      <c r="W39" s="6">
        <v>5.0945999999999998E-2</v>
      </c>
      <c r="X39" s="6">
        <v>5.4427999999999997E-2</v>
      </c>
      <c r="Y39" s="6">
        <v>5.8162999999999999E-2</v>
      </c>
      <c r="Z39" s="6">
        <v>6.1265E-2</v>
      </c>
      <c r="AA39" s="6">
        <v>6.3846E-2</v>
      </c>
      <c r="AB39" s="12">
        <f>AVERAGE(B39:AA39)</f>
        <v>0.13825300000000001</v>
      </c>
    </row>
    <row r="40" spans="1:28" x14ac:dyDescent="0.35">
      <c r="A40" t="s">
        <v>162</v>
      </c>
      <c r="B40" s="12">
        <v>4.0568E-2</v>
      </c>
      <c r="C40" s="6">
        <v>0.14748</v>
      </c>
      <c r="D40" s="6">
        <v>0.25297999999999998</v>
      </c>
      <c r="E40" s="6">
        <v>0.31258000000000002</v>
      </c>
      <c r="F40" s="6">
        <v>0.34014</v>
      </c>
      <c r="G40" s="6">
        <v>0.34266999999999997</v>
      </c>
      <c r="H40" s="12">
        <v>0.11706999999999999</v>
      </c>
      <c r="I40" s="6">
        <v>0.19905999999999999</v>
      </c>
      <c r="J40" s="6">
        <v>0.30930000000000002</v>
      </c>
      <c r="K40" s="6">
        <v>0.36029</v>
      </c>
      <c r="L40" s="6">
        <v>0.38518000000000002</v>
      </c>
      <c r="M40" s="6">
        <v>0.38383</v>
      </c>
      <c r="N40" s="12">
        <v>6.3965000000000003E-3</v>
      </c>
      <c r="O40" s="6">
        <v>6.5313999999999997E-3</v>
      </c>
      <c r="P40" s="6">
        <v>6.6597000000000002E-3</v>
      </c>
      <c r="Q40" s="6">
        <v>6.9486000000000001E-3</v>
      </c>
      <c r="R40" s="6">
        <v>7.1907000000000004E-3</v>
      </c>
      <c r="S40" s="12">
        <v>3.9978E-2</v>
      </c>
      <c r="T40" s="6">
        <v>4.1771999999999997E-2</v>
      </c>
      <c r="U40" s="6">
        <v>4.0487000000000002E-2</v>
      </c>
      <c r="V40" s="6">
        <v>3.9482000000000003E-2</v>
      </c>
      <c r="W40" s="6">
        <v>3.9664999999999999E-2</v>
      </c>
      <c r="X40" s="6">
        <v>3.9715E-2</v>
      </c>
      <c r="Y40" s="6">
        <v>3.9732000000000003E-2</v>
      </c>
      <c r="Z40" s="6">
        <v>3.9747999999999999E-2</v>
      </c>
      <c r="AA40" s="6">
        <v>3.977E-2</v>
      </c>
      <c r="AB40" s="12">
        <f>AVERAGE(B40:AA40)</f>
        <v>0.13789322692307696</v>
      </c>
    </row>
    <row r="41" spans="1:28" x14ac:dyDescent="0.35">
      <c r="A41" t="s">
        <v>170</v>
      </c>
      <c r="B41" s="12">
        <v>0.14466000000000001</v>
      </c>
      <c r="C41" s="6">
        <v>0.24926999999999999</v>
      </c>
      <c r="D41" s="6">
        <v>0.25176999999999999</v>
      </c>
      <c r="E41" s="6">
        <v>0.20366999999999999</v>
      </c>
      <c r="F41" s="6">
        <v>0.17574000000000001</v>
      </c>
      <c r="G41" s="6">
        <v>0.16059000000000001</v>
      </c>
      <c r="H41" s="12">
        <v>0.19707</v>
      </c>
      <c r="I41" s="6">
        <v>0.38284000000000001</v>
      </c>
      <c r="J41" s="6">
        <v>0.31224000000000002</v>
      </c>
      <c r="K41" s="6">
        <v>0.30302000000000001</v>
      </c>
      <c r="L41" s="6">
        <v>0.29544999999999999</v>
      </c>
      <c r="M41" s="6">
        <v>0.29313</v>
      </c>
      <c r="N41" s="12">
        <v>6.4031000000000001E-3</v>
      </c>
      <c r="O41" s="6">
        <v>6.5779000000000002E-3</v>
      </c>
      <c r="P41" s="6">
        <v>6.5376999999999996E-3</v>
      </c>
      <c r="Q41" s="6">
        <v>6.6181E-3</v>
      </c>
      <c r="R41" s="6">
        <v>6.9325000000000003E-3</v>
      </c>
      <c r="S41" s="12">
        <v>3.9723000000000001E-2</v>
      </c>
      <c r="T41" s="6">
        <v>4.1064000000000003E-2</v>
      </c>
      <c r="U41" s="6">
        <v>6.9677000000000003E-2</v>
      </c>
      <c r="V41" s="6">
        <v>7.8757999999999995E-2</v>
      </c>
      <c r="W41" s="6">
        <v>6.7933999999999994E-2</v>
      </c>
      <c r="X41" s="6">
        <v>6.3674999999999995E-2</v>
      </c>
      <c r="Y41" s="6">
        <v>6.1120000000000001E-2</v>
      </c>
      <c r="Z41" s="6">
        <v>5.9271999999999998E-2</v>
      </c>
      <c r="AA41" s="6">
        <v>5.7727000000000001E-2</v>
      </c>
      <c r="AB41" s="12">
        <f>AVERAGE(B41:AA41)</f>
        <v>0.13621035769230769</v>
      </c>
    </row>
    <row r="42" spans="1:28" x14ac:dyDescent="0.35">
      <c r="A42" t="s">
        <v>163</v>
      </c>
      <c r="B42" s="12">
        <v>2.1762E-2</v>
      </c>
      <c r="C42" s="6">
        <v>0.15794</v>
      </c>
      <c r="D42" s="6">
        <v>0.27535999999999999</v>
      </c>
      <c r="E42" s="6">
        <v>0.31590000000000001</v>
      </c>
      <c r="F42" s="6">
        <v>0.29315000000000002</v>
      </c>
      <c r="G42" s="6">
        <v>0.28761999999999999</v>
      </c>
      <c r="H42" s="12">
        <v>0.19056000000000001</v>
      </c>
      <c r="I42" s="6">
        <v>0.22067999999999999</v>
      </c>
      <c r="J42" s="6">
        <v>0.20805000000000001</v>
      </c>
      <c r="K42" s="6">
        <v>0.22867999999999999</v>
      </c>
      <c r="L42" s="6">
        <v>0.30162</v>
      </c>
      <c r="M42" s="6">
        <v>0.32617000000000002</v>
      </c>
      <c r="N42" s="12">
        <v>2.2804000000000001E-2</v>
      </c>
      <c r="O42" s="6">
        <v>2.2284999999999999E-2</v>
      </c>
      <c r="P42" s="6">
        <v>2.2044999999999999E-2</v>
      </c>
      <c r="Q42" s="6">
        <v>2.2048999999999999E-2</v>
      </c>
      <c r="R42" s="6">
        <v>2.1942E-2</v>
      </c>
      <c r="S42" s="12">
        <v>3.8876000000000001E-2</v>
      </c>
      <c r="T42" s="6">
        <v>3.9016000000000002E-2</v>
      </c>
      <c r="U42" s="6">
        <v>3.9604E-2</v>
      </c>
      <c r="V42" s="6">
        <v>4.0815999999999998E-2</v>
      </c>
      <c r="W42" s="6">
        <v>4.3041999999999997E-2</v>
      </c>
      <c r="X42" s="6">
        <v>4.4856E-2</v>
      </c>
      <c r="Y42" s="6">
        <v>4.6217000000000001E-2</v>
      </c>
      <c r="Z42" s="6">
        <v>4.7150999999999998E-2</v>
      </c>
      <c r="AA42" s="6">
        <v>4.7766999999999997E-2</v>
      </c>
      <c r="AB42" s="12">
        <f>AVERAGE(B42:AA42)</f>
        <v>0.12792161538461538</v>
      </c>
    </row>
    <row r="43" spans="1:28" x14ac:dyDescent="0.35">
      <c r="A43" t="s">
        <v>7</v>
      </c>
      <c r="B43" s="12">
        <v>0.1719</v>
      </c>
      <c r="C43" s="6">
        <v>0.20882000000000001</v>
      </c>
      <c r="D43" s="6">
        <v>0.24704999999999999</v>
      </c>
      <c r="E43" s="6">
        <v>0.27456000000000003</v>
      </c>
      <c r="F43" s="6">
        <v>0.28003</v>
      </c>
      <c r="G43" s="6">
        <v>0.27614</v>
      </c>
      <c r="H43" s="12">
        <v>0.1719</v>
      </c>
      <c r="I43" s="6">
        <v>0.13048000000000001</v>
      </c>
      <c r="J43" s="6">
        <v>0.11849</v>
      </c>
      <c r="K43" s="6">
        <v>0.10764</v>
      </c>
      <c r="L43" s="6">
        <v>0.10586</v>
      </c>
      <c r="M43" s="6">
        <v>0.11054</v>
      </c>
      <c r="N43" s="12">
        <v>3.0397E-2</v>
      </c>
      <c r="O43" s="6">
        <v>8.6895E-2</v>
      </c>
      <c r="P43" s="6">
        <v>0.13864000000000001</v>
      </c>
      <c r="Q43" s="6">
        <v>0.19617999999999999</v>
      </c>
      <c r="R43" s="6">
        <v>0.18668000000000001</v>
      </c>
      <c r="S43" s="12">
        <v>3.8780000000000002E-2</v>
      </c>
      <c r="T43" s="6">
        <v>4.2486000000000003E-2</v>
      </c>
      <c r="U43" s="6">
        <v>4.4599E-2</v>
      </c>
      <c r="V43" s="6">
        <v>4.5386000000000003E-2</v>
      </c>
      <c r="W43" s="6">
        <v>4.5954000000000002E-2</v>
      </c>
      <c r="X43" s="6">
        <v>4.6441999999999997E-2</v>
      </c>
      <c r="Y43" s="6">
        <v>4.6894999999999999E-2</v>
      </c>
      <c r="Z43" s="6">
        <v>4.7379999999999999E-2</v>
      </c>
      <c r="AA43" s="6">
        <v>4.7900999999999999E-2</v>
      </c>
      <c r="AB43" s="12">
        <f>AVERAGE(B43:AA43)</f>
        <v>0.12492403846153845</v>
      </c>
    </row>
    <row r="44" spans="1:28" x14ac:dyDescent="0.35">
      <c r="A44" t="s">
        <v>18</v>
      </c>
      <c r="B44" s="12">
        <v>0.24353</v>
      </c>
      <c r="C44" s="6">
        <v>0.35705999999999999</v>
      </c>
      <c r="D44" s="6">
        <v>0.27278999999999998</v>
      </c>
      <c r="E44" s="6">
        <v>0.19031999999999999</v>
      </c>
      <c r="F44" s="6">
        <v>0.1321</v>
      </c>
      <c r="G44" s="6">
        <v>0.10924</v>
      </c>
      <c r="H44" s="12">
        <v>2.4677000000000001E-2</v>
      </c>
      <c r="I44" s="6">
        <v>0.26566000000000001</v>
      </c>
      <c r="J44" s="6">
        <v>0.23665</v>
      </c>
      <c r="K44" s="6">
        <v>0.18615999999999999</v>
      </c>
      <c r="L44" s="6">
        <v>0.14462</v>
      </c>
      <c r="M44" s="6">
        <v>0.12795999999999999</v>
      </c>
      <c r="N44" s="12">
        <v>5.9247000000000001E-2</v>
      </c>
      <c r="O44" s="6">
        <v>8.8139999999999996E-2</v>
      </c>
      <c r="P44" s="6">
        <v>8.3630999999999997E-2</v>
      </c>
      <c r="Q44" s="6">
        <v>7.3987999999999998E-2</v>
      </c>
      <c r="R44" s="6">
        <v>6.6571000000000005E-2</v>
      </c>
      <c r="S44" s="12">
        <v>4.3485999999999997E-2</v>
      </c>
      <c r="T44" s="6">
        <v>4.5019000000000003E-2</v>
      </c>
      <c r="U44" s="6">
        <v>5.0597000000000003E-2</v>
      </c>
      <c r="V44" s="6">
        <v>6.3647999999999996E-2</v>
      </c>
      <c r="W44" s="6">
        <v>6.6111000000000003E-2</v>
      </c>
      <c r="X44" s="6">
        <v>6.3999E-2</v>
      </c>
      <c r="Y44" s="6">
        <v>6.2520999999999993E-2</v>
      </c>
      <c r="Z44" s="6">
        <v>6.1443999999999999E-2</v>
      </c>
      <c r="AA44" s="6">
        <v>6.0637999999999997E-2</v>
      </c>
      <c r="AB44" s="12">
        <f>AVERAGE(B44:AA44)</f>
        <v>0.12230026923076923</v>
      </c>
    </row>
    <row r="45" spans="1:28" x14ac:dyDescent="0.35">
      <c r="A45" t="s">
        <v>186</v>
      </c>
      <c r="B45" s="12">
        <v>0.18942999999999999</v>
      </c>
      <c r="C45" s="6">
        <v>0.16614999999999999</v>
      </c>
      <c r="D45" s="6">
        <v>0.15462000000000001</v>
      </c>
      <c r="E45" s="6">
        <v>0.14935000000000001</v>
      </c>
      <c r="F45" s="6">
        <v>0.22894999999999999</v>
      </c>
      <c r="G45" s="6">
        <v>0.29565000000000002</v>
      </c>
      <c r="H45" s="12">
        <v>0.21823000000000001</v>
      </c>
      <c r="I45" s="6">
        <v>0.20956</v>
      </c>
      <c r="J45" s="6">
        <v>0.21052999999999999</v>
      </c>
      <c r="K45" s="6">
        <v>0.22170999999999999</v>
      </c>
      <c r="L45" s="6">
        <v>0.29660999999999998</v>
      </c>
      <c r="M45" s="6">
        <v>0.34877000000000002</v>
      </c>
      <c r="N45" s="12">
        <v>7.3293999999999998E-3</v>
      </c>
      <c r="O45" s="6">
        <v>7.0581000000000003E-3</v>
      </c>
      <c r="P45" s="6">
        <v>6.7374000000000002E-3</v>
      </c>
      <c r="Q45" s="6">
        <v>6.9506999999999998E-3</v>
      </c>
      <c r="R45" s="6">
        <v>1.8612E-2</v>
      </c>
      <c r="S45" s="12">
        <v>4.5943999999999999E-2</v>
      </c>
      <c r="T45" s="6">
        <v>4.0867000000000001E-2</v>
      </c>
      <c r="U45" s="6">
        <v>4.0208000000000001E-2</v>
      </c>
      <c r="V45" s="6">
        <v>4.0011999999999999E-2</v>
      </c>
      <c r="W45" s="6">
        <v>4.0231000000000003E-2</v>
      </c>
      <c r="X45" s="6">
        <v>4.1759999999999999E-2</v>
      </c>
      <c r="Y45" s="6">
        <v>4.5020999999999999E-2</v>
      </c>
      <c r="Z45" s="6">
        <v>4.9875000000000003E-2</v>
      </c>
      <c r="AA45" s="6">
        <v>5.5487000000000002E-2</v>
      </c>
      <c r="AB45" s="12">
        <f>AVERAGE(B45:AA45)</f>
        <v>0.12060202307692307</v>
      </c>
    </row>
    <row r="46" spans="1:28" x14ac:dyDescent="0.35">
      <c r="A46" t="s">
        <v>174</v>
      </c>
      <c r="B46" s="12">
        <v>0.25572</v>
      </c>
      <c r="C46" s="6">
        <v>0.27398</v>
      </c>
      <c r="D46" s="6">
        <v>0.22806000000000001</v>
      </c>
      <c r="E46" s="6">
        <v>0.19020999999999999</v>
      </c>
      <c r="F46" s="6">
        <v>0.17679</v>
      </c>
      <c r="G46" s="6">
        <v>0.18511</v>
      </c>
      <c r="H46" s="12">
        <v>0.24478</v>
      </c>
      <c r="I46" s="6">
        <v>0.19964999999999999</v>
      </c>
      <c r="J46" s="6">
        <v>0.16088</v>
      </c>
      <c r="K46" s="6">
        <v>0.12767000000000001</v>
      </c>
      <c r="L46" s="6">
        <v>0.16170000000000001</v>
      </c>
      <c r="M46" s="6">
        <v>0.24723999999999999</v>
      </c>
      <c r="N46" s="12">
        <v>2.0164000000000001E-2</v>
      </c>
      <c r="O46" s="6">
        <v>2.2404E-2</v>
      </c>
      <c r="P46" s="6">
        <v>2.4228E-2</v>
      </c>
      <c r="Q46" s="6">
        <v>2.7559E-2</v>
      </c>
      <c r="R46" s="6">
        <v>2.7359999999999999E-2</v>
      </c>
      <c r="S46" s="12">
        <v>4.3226000000000001E-2</v>
      </c>
      <c r="T46" s="6">
        <v>4.8156999999999998E-2</v>
      </c>
      <c r="U46" s="6">
        <v>4.8444000000000001E-2</v>
      </c>
      <c r="V46" s="6">
        <v>4.6622999999999998E-2</v>
      </c>
      <c r="W46" s="6">
        <v>4.5955999999999997E-2</v>
      </c>
      <c r="X46" s="6">
        <v>4.6715E-2</v>
      </c>
      <c r="Y46" s="6">
        <v>4.7398000000000003E-2</v>
      </c>
      <c r="Z46" s="6">
        <v>4.7662999999999997E-2</v>
      </c>
      <c r="AA46" s="6">
        <v>4.7574999999999999E-2</v>
      </c>
      <c r="AB46" s="12">
        <f>AVERAGE(B46:AA46)</f>
        <v>0.1152023846153846</v>
      </c>
    </row>
    <row r="47" spans="1:28" x14ac:dyDescent="0.35">
      <c r="A47" t="s">
        <v>23</v>
      </c>
      <c r="B47" s="12">
        <v>0.18515999999999999</v>
      </c>
      <c r="C47" s="6">
        <v>0.14973</v>
      </c>
      <c r="D47" s="6">
        <v>0.12831999999999999</v>
      </c>
      <c r="E47" s="6">
        <v>0.11864</v>
      </c>
      <c r="F47" s="6">
        <v>0.11022</v>
      </c>
      <c r="G47" s="6">
        <v>0.10301</v>
      </c>
      <c r="H47" s="12">
        <v>0.11917</v>
      </c>
      <c r="I47" s="6">
        <v>9.1499999999999998E-2</v>
      </c>
      <c r="J47" s="6">
        <v>9.1138999999999998E-2</v>
      </c>
      <c r="K47" s="6">
        <v>9.3359999999999999E-2</v>
      </c>
      <c r="L47" s="6">
        <v>8.8671E-2</v>
      </c>
      <c r="M47" s="6">
        <v>8.1340999999999997E-2</v>
      </c>
      <c r="N47" s="12">
        <v>6.4108999999999999E-2</v>
      </c>
      <c r="O47" s="6">
        <v>0.11434999999999999</v>
      </c>
      <c r="P47" s="6">
        <v>0.1183</v>
      </c>
      <c r="Q47" s="6">
        <v>0.10494000000000001</v>
      </c>
      <c r="R47" s="6">
        <v>9.9947999999999995E-2</v>
      </c>
      <c r="S47" s="12">
        <v>4.0114999999999998E-2</v>
      </c>
      <c r="T47" s="6">
        <v>7.7544000000000002E-2</v>
      </c>
      <c r="U47" s="6">
        <v>0.18346000000000001</v>
      </c>
      <c r="V47" s="6">
        <v>0.16075999999999999</v>
      </c>
      <c r="W47" s="6">
        <v>0.13058</v>
      </c>
      <c r="X47" s="6">
        <v>0.12102</v>
      </c>
      <c r="Y47" s="6">
        <v>0.12063</v>
      </c>
      <c r="Z47" s="6">
        <v>0.12336999999999999</v>
      </c>
      <c r="AA47" s="6">
        <v>0.12628</v>
      </c>
      <c r="AB47" s="12">
        <f>AVERAGE(B47:AA47)</f>
        <v>0.1132948846153846</v>
      </c>
    </row>
    <row r="48" spans="1:28" x14ac:dyDescent="0.35">
      <c r="A48" t="s">
        <v>12</v>
      </c>
      <c r="B48" s="12">
        <v>0.16783999999999999</v>
      </c>
      <c r="C48" s="6">
        <v>0.15237000000000001</v>
      </c>
      <c r="D48" s="6">
        <v>0.14294000000000001</v>
      </c>
      <c r="E48" s="6">
        <v>0.14993999999999999</v>
      </c>
      <c r="F48" s="6">
        <v>0.16708999999999999</v>
      </c>
      <c r="G48" s="6">
        <v>0.17573</v>
      </c>
      <c r="H48" s="12">
        <v>0.17288000000000001</v>
      </c>
      <c r="I48" s="6">
        <v>0.14630000000000001</v>
      </c>
      <c r="J48" s="6">
        <v>0.16006999999999999</v>
      </c>
      <c r="K48" s="6">
        <v>0.21703</v>
      </c>
      <c r="L48" s="6">
        <v>0.28794999999999998</v>
      </c>
      <c r="M48" s="6">
        <v>0.33102999999999999</v>
      </c>
      <c r="N48" s="12">
        <v>9.3018000000000007E-3</v>
      </c>
      <c r="O48" s="6">
        <v>9.7725999999999993E-3</v>
      </c>
      <c r="P48" s="6">
        <v>9.5846000000000004E-3</v>
      </c>
      <c r="Q48" s="6">
        <v>9.2165000000000007E-3</v>
      </c>
      <c r="R48" s="6">
        <v>9.1696E-3</v>
      </c>
      <c r="S48" s="12">
        <v>4.2091000000000003E-2</v>
      </c>
      <c r="T48" s="6">
        <v>4.0856999999999997E-2</v>
      </c>
      <c r="U48" s="6">
        <v>4.2104000000000003E-2</v>
      </c>
      <c r="V48" s="6">
        <v>4.6019999999999998E-2</v>
      </c>
      <c r="W48" s="6">
        <v>4.7585000000000002E-2</v>
      </c>
      <c r="X48" s="6">
        <v>4.6736E-2</v>
      </c>
      <c r="Y48" s="6">
        <v>4.5997999999999997E-2</v>
      </c>
      <c r="Z48" s="6">
        <v>4.5543E-2</v>
      </c>
      <c r="AA48" s="6">
        <v>4.5308000000000001E-2</v>
      </c>
      <c r="AB48" s="12">
        <f>AVERAGE(B48:AA48)</f>
        <v>0.10463296538461539</v>
      </c>
    </row>
    <row r="49" spans="1:28" x14ac:dyDescent="0.35">
      <c r="A49" t="s">
        <v>142</v>
      </c>
      <c r="B49" s="12">
        <v>0.11113000000000001</v>
      </c>
      <c r="C49" s="6">
        <v>7.6683000000000001E-2</v>
      </c>
      <c r="D49" s="6">
        <v>7.0216000000000001E-2</v>
      </c>
      <c r="E49" s="6">
        <v>6.7325999999999997E-2</v>
      </c>
      <c r="F49" s="6">
        <v>6.7542000000000005E-2</v>
      </c>
      <c r="G49" s="6">
        <v>7.0110000000000006E-2</v>
      </c>
      <c r="H49" s="12">
        <v>0.21861</v>
      </c>
      <c r="I49" s="6">
        <v>0.15406</v>
      </c>
      <c r="J49" s="6">
        <v>0.12808</v>
      </c>
      <c r="K49" s="6">
        <v>0.1056</v>
      </c>
      <c r="L49" s="6">
        <v>0.10255</v>
      </c>
      <c r="M49" s="6">
        <v>0.12205000000000001</v>
      </c>
      <c r="N49" s="12">
        <v>0.15486</v>
      </c>
      <c r="O49" s="6">
        <v>0.13222999999999999</v>
      </c>
      <c r="P49" s="6">
        <v>0.12367</v>
      </c>
      <c r="Q49" s="6">
        <v>0.11686000000000001</v>
      </c>
      <c r="R49" s="6">
        <v>0.11623</v>
      </c>
      <c r="S49" s="12">
        <v>6.6387000000000002E-2</v>
      </c>
      <c r="T49" s="6">
        <v>7.3756000000000002E-2</v>
      </c>
      <c r="U49" s="6">
        <v>8.1128000000000006E-2</v>
      </c>
      <c r="V49" s="6">
        <v>8.2441E-2</v>
      </c>
      <c r="W49" s="6">
        <v>7.9709000000000002E-2</v>
      </c>
      <c r="X49" s="6">
        <v>8.0280000000000004E-2</v>
      </c>
      <c r="Y49" s="6">
        <v>8.2603999999999997E-2</v>
      </c>
      <c r="Z49" s="6">
        <v>8.5285E-2</v>
      </c>
      <c r="AA49" s="6">
        <v>8.7743000000000002E-2</v>
      </c>
      <c r="AB49" s="12">
        <f>AVERAGE(B49:AA49)</f>
        <v>0.10219769230769231</v>
      </c>
    </row>
    <row r="50" spans="1:28" x14ac:dyDescent="0.35">
      <c r="A50" t="s">
        <v>171</v>
      </c>
      <c r="B50" s="12">
        <v>0.18512000000000001</v>
      </c>
      <c r="C50" s="6">
        <v>0.18734999999999999</v>
      </c>
      <c r="D50" s="6">
        <v>0.26078000000000001</v>
      </c>
      <c r="E50" s="6">
        <v>0.22098999999999999</v>
      </c>
      <c r="F50" s="6">
        <v>0.18892999999999999</v>
      </c>
      <c r="G50" s="6">
        <v>0.17502000000000001</v>
      </c>
      <c r="H50" s="12">
        <v>0.10161000000000001</v>
      </c>
      <c r="I50" s="6">
        <v>6.3746999999999998E-2</v>
      </c>
      <c r="J50" s="6">
        <v>5.3224E-2</v>
      </c>
      <c r="K50" s="6">
        <v>5.3617999999999999E-2</v>
      </c>
      <c r="L50" s="6">
        <v>6.6436999999999996E-2</v>
      </c>
      <c r="M50" s="6">
        <v>7.3749999999999996E-2</v>
      </c>
      <c r="N50" s="12">
        <v>7.6902000000000003E-3</v>
      </c>
      <c r="O50" s="6">
        <v>2.9010999999999999E-2</v>
      </c>
      <c r="P50" s="6">
        <v>9.6231999999999998E-2</v>
      </c>
      <c r="Q50" s="6">
        <v>0.25377</v>
      </c>
      <c r="R50" s="6">
        <v>0.24883</v>
      </c>
      <c r="S50" s="12">
        <v>4.6137999999999998E-2</v>
      </c>
      <c r="T50" s="6">
        <v>4.1690999999999999E-2</v>
      </c>
      <c r="U50" s="6">
        <v>4.0272000000000002E-2</v>
      </c>
      <c r="V50" s="6">
        <v>3.9882000000000001E-2</v>
      </c>
      <c r="W50" s="6">
        <v>3.9558000000000003E-2</v>
      </c>
      <c r="X50" s="6">
        <v>3.9483999999999998E-2</v>
      </c>
      <c r="Y50" s="6">
        <v>3.9461000000000003E-2</v>
      </c>
      <c r="Z50" s="6">
        <v>3.9454000000000003E-2</v>
      </c>
      <c r="AA50" s="6">
        <v>3.9456999999999999E-2</v>
      </c>
      <c r="AB50" s="12">
        <f>AVERAGE(B50:AA50)</f>
        <v>0.10121177692307692</v>
      </c>
    </row>
    <row r="51" spans="1:28" x14ac:dyDescent="0.35">
      <c r="A51" t="s">
        <v>25</v>
      </c>
      <c r="B51" s="12">
        <v>0.29629</v>
      </c>
      <c r="C51" s="6">
        <v>0.10903</v>
      </c>
      <c r="D51" s="6">
        <v>9.3403E-2</v>
      </c>
      <c r="E51" s="6">
        <v>0.13800000000000001</v>
      </c>
      <c r="F51" s="6">
        <v>0.15934000000000001</v>
      </c>
      <c r="G51" s="6">
        <v>0.16478000000000001</v>
      </c>
      <c r="H51" s="12">
        <v>0.17791000000000001</v>
      </c>
      <c r="I51" s="6">
        <v>0.11398</v>
      </c>
      <c r="J51" s="6">
        <v>0.12856999999999999</v>
      </c>
      <c r="K51" s="6">
        <v>0.14729999999999999</v>
      </c>
      <c r="L51" s="6">
        <v>0.16528000000000001</v>
      </c>
      <c r="M51" s="6">
        <v>0.16691</v>
      </c>
      <c r="N51" s="12">
        <v>1.2789999999999999E-2</v>
      </c>
      <c r="O51" s="6">
        <v>2.5394E-2</v>
      </c>
      <c r="P51" s="6">
        <v>2.6955E-2</v>
      </c>
      <c r="Q51" s="6">
        <v>2.4424999999999999E-2</v>
      </c>
      <c r="R51" s="6">
        <v>2.4107E-2</v>
      </c>
      <c r="S51" s="12">
        <v>3.9627000000000002E-2</v>
      </c>
      <c r="T51" s="6">
        <v>3.9778000000000001E-2</v>
      </c>
      <c r="U51" s="6">
        <v>4.2486000000000003E-2</v>
      </c>
      <c r="V51" s="6">
        <v>4.6758000000000001E-2</v>
      </c>
      <c r="W51" s="6">
        <v>5.4267000000000003E-2</v>
      </c>
      <c r="X51" s="6">
        <v>6.5831000000000001E-2</v>
      </c>
      <c r="Y51" s="6">
        <v>8.7939000000000003E-2</v>
      </c>
      <c r="Z51" s="6">
        <v>0.12046999999999999</v>
      </c>
      <c r="AA51" s="6">
        <v>0.15831000000000001</v>
      </c>
      <c r="AB51" s="12">
        <f>AVERAGE(B51:AA51)</f>
        <v>0.10115115384615386</v>
      </c>
    </row>
    <row r="52" spans="1:28" x14ac:dyDescent="0.35">
      <c r="A52" t="s">
        <v>173</v>
      </c>
      <c r="B52" s="12">
        <v>0.17812</v>
      </c>
      <c r="C52" s="6">
        <v>6.8683999999999995E-2</v>
      </c>
      <c r="D52" s="6">
        <v>5.4288000000000003E-2</v>
      </c>
      <c r="E52" s="6">
        <v>6.9671999999999998E-2</v>
      </c>
      <c r="F52" s="6">
        <v>6.2216E-2</v>
      </c>
      <c r="G52" s="6">
        <v>5.8236999999999997E-2</v>
      </c>
      <c r="H52" s="12">
        <v>0.25752000000000003</v>
      </c>
      <c r="I52" s="6">
        <v>0.15576999999999999</v>
      </c>
      <c r="J52" s="6">
        <v>0.12747</v>
      </c>
      <c r="K52" s="6">
        <v>0.14369999999999999</v>
      </c>
      <c r="L52" s="6">
        <v>0.12476</v>
      </c>
      <c r="M52" s="6">
        <v>0.12232999999999999</v>
      </c>
      <c r="N52" s="12">
        <v>0.23268</v>
      </c>
      <c r="O52" s="6">
        <v>0.13630999999999999</v>
      </c>
      <c r="P52" s="6">
        <v>0.11015999999999999</v>
      </c>
      <c r="Q52" s="6">
        <v>7.7661999999999995E-2</v>
      </c>
      <c r="R52" s="6">
        <v>4.8425000000000003E-2</v>
      </c>
      <c r="S52" s="12">
        <v>5.3539000000000003E-2</v>
      </c>
      <c r="T52" s="6">
        <v>6.9744E-2</v>
      </c>
      <c r="U52" s="6">
        <v>7.3679999999999995E-2</v>
      </c>
      <c r="V52" s="6">
        <v>7.4023000000000005E-2</v>
      </c>
      <c r="W52" s="6">
        <v>7.2209999999999996E-2</v>
      </c>
      <c r="X52" s="6">
        <v>6.8656999999999996E-2</v>
      </c>
      <c r="Y52" s="6">
        <v>6.4865999999999993E-2</v>
      </c>
      <c r="Z52" s="6">
        <v>6.1767000000000002E-2</v>
      </c>
      <c r="AA52" s="6">
        <v>5.9552000000000001E-2</v>
      </c>
      <c r="AB52" s="12">
        <f>AVERAGE(B52:AA52)</f>
        <v>0.10100161538461538</v>
      </c>
    </row>
    <row r="53" spans="1:28" x14ac:dyDescent="0.35">
      <c r="A53" t="s">
        <v>156</v>
      </c>
      <c r="B53" s="12">
        <v>0.19089</v>
      </c>
      <c r="C53" s="6">
        <v>0.14745</v>
      </c>
      <c r="D53" s="6">
        <v>0.14355000000000001</v>
      </c>
      <c r="E53" s="6">
        <v>0.13396</v>
      </c>
      <c r="F53" s="6">
        <v>0.13170999999999999</v>
      </c>
      <c r="G53" s="6">
        <v>0.13938</v>
      </c>
      <c r="H53" s="12">
        <v>7.8189999999999996E-2</v>
      </c>
      <c r="I53" s="6">
        <v>7.5467999999999993E-2</v>
      </c>
      <c r="J53" s="6">
        <v>0.11859</v>
      </c>
      <c r="K53" s="6">
        <v>0.15412999999999999</v>
      </c>
      <c r="L53" s="6">
        <v>0.15226999999999999</v>
      </c>
      <c r="M53" s="6">
        <v>0.153</v>
      </c>
      <c r="N53" s="12">
        <v>5.5291E-2</v>
      </c>
      <c r="O53" s="6">
        <v>5.4875E-2</v>
      </c>
      <c r="P53" s="6">
        <v>5.4649999999999997E-2</v>
      </c>
      <c r="Q53" s="6">
        <v>5.5275999999999999E-2</v>
      </c>
      <c r="R53" s="6">
        <v>5.6419999999999998E-2</v>
      </c>
      <c r="S53" s="12">
        <v>4.394E-2</v>
      </c>
      <c r="T53" s="6">
        <v>4.4256999999999998E-2</v>
      </c>
      <c r="U53" s="6">
        <v>4.3429000000000002E-2</v>
      </c>
      <c r="V53" s="6">
        <v>4.4324000000000002E-2</v>
      </c>
      <c r="W53" s="6">
        <v>5.7021000000000002E-2</v>
      </c>
      <c r="X53" s="6">
        <v>7.8879000000000005E-2</v>
      </c>
      <c r="Y53" s="6">
        <v>0.1031</v>
      </c>
      <c r="Z53" s="6">
        <v>0.12485</v>
      </c>
      <c r="AA53" s="6">
        <v>0.14226</v>
      </c>
      <c r="AB53" s="12">
        <f>AVERAGE(B53:AA53)</f>
        <v>9.9121538461538483E-2</v>
      </c>
    </row>
    <row r="54" spans="1:28" x14ac:dyDescent="0.35">
      <c r="A54" t="s">
        <v>3</v>
      </c>
      <c r="B54" s="12">
        <v>0.12769</v>
      </c>
      <c r="C54" s="6">
        <v>0.12870999999999999</v>
      </c>
      <c r="D54" s="6">
        <v>0.12847</v>
      </c>
      <c r="E54" s="6">
        <v>0.13106999999999999</v>
      </c>
      <c r="F54" s="6">
        <v>0.14607000000000001</v>
      </c>
      <c r="G54" s="6">
        <v>0.15648999999999999</v>
      </c>
      <c r="H54" s="12">
        <v>0.15876000000000001</v>
      </c>
      <c r="I54" s="6">
        <v>0.15689</v>
      </c>
      <c r="J54" s="6">
        <v>0.15675</v>
      </c>
      <c r="K54" s="6">
        <v>0.16747999999999999</v>
      </c>
      <c r="L54" s="6">
        <v>0.22348000000000001</v>
      </c>
      <c r="M54" s="6">
        <v>0.2596</v>
      </c>
      <c r="N54" s="12">
        <v>1.6337000000000001E-2</v>
      </c>
      <c r="O54" s="6">
        <v>1.9907999999999999E-2</v>
      </c>
      <c r="P54" s="6">
        <v>2.5426000000000001E-2</v>
      </c>
      <c r="Q54" s="6">
        <v>2.5767000000000002E-2</v>
      </c>
      <c r="R54" s="6">
        <v>1.9269999999999999E-2</v>
      </c>
      <c r="S54" s="12">
        <v>4.2115E-2</v>
      </c>
      <c r="T54" s="6">
        <v>4.5023000000000001E-2</v>
      </c>
      <c r="U54" s="6">
        <v>4.8606000000000003E-2</v>
      </c>
      <c r="V54" s="6">
        <v>5.1562999999999998E-2</v>
      </c>
      <c r="W54" s="6">
        <v>5.2259E-2</v>
      </c>
      <c r="X54" s="6">
        <v>5.1423000000000003E-2</v>
      </c>
      <c r="Y54" s="6">
        <v>5.0444000000000003E-2</v>
      </c>
      <c r="Z54" s="6">
        <v>4.9548000000000002E-2</v>
      </c>
      <c r="AA54" s="6">
        <v>4.8764000000000002E-2</v>
      </c>
      <c r="AB54" s="12">
        <f>AVERAGE(B54:AA54)</f>
        <v>9.5688961538461542E-2</v>
      </c>
    </row>
    <row r="55" spans="1:28" s="43" customFormat="1" x14ac:dyDescent="0.35">
      <c r="A55" s="41" t="s">
        <v>185</v>
      </c>
      <c r="B55" s="42">
        <v>0.22255</v>
      </c>
      <c r="C55" s="43">
        <v>0.15553</v>
      </c>
      <c r="D55" s="43">
        <v>0.10501000000000001</v>
      </c>
      <c r="E55" s="43">
        <v>6.6994999999999999E-2</v>
      </c>
      <c r="F55" s="43">
        <v>5.4872999999999998E-2</v>
      </c>
      <c r="G55" s="43">
        <v>5.6988999999999998E-2</v>
      </c>
      <c r="H55" s="42">
        <v>0.22216</v>
      </c>
      <c r="I55" s="43">
        <v>0.13894999999999999</v>
      </c>
      <c r="J55" s="43">
        <v>8.7611999999999995E-2</v>
      </c>
      <c r="K55" s="43">
        <v>5.5070000000000001E-2</v>
      </c>
      <c r="L55" s="43">
        <v>4.9231999999999998E-2</v>
      </c>
      <c r="M55" s="43">
        <v>5.2576999999999999E-2</v>
      </c>
      <c r="N55" s="42">
        <v>4.1418999999999997E-2</v>
      </c>
      <c r="O55" s="43">
        <v>7.1439000000000002E-2</v>
      </c>
      <c r="P55" s="43">
        <v>7.1215000000000001E-2</v>
      </c>
      <c r="Q55" s="43">
        <v>6.3389000000000001E-2</v>
      </c>
      <c r="R55" s="43">
        <v>0.11433</v>
      </c>
      <c r="S55" s="42">
        <v>4.3168999999999999E-2</v>
      </c>
      <c r="T55" s="43">
        <v>6.8340999999999999E-2</v>
      </c>
      <c r="U55" s="43">
        <v>0.11397</v>
      </c>
      <c r="V55" s="43">
        <v>0.11408</v>
      </c>
      <c r="W55" s="43">
        <v>8.6874999999999994E-2</v>
      </c>
      <c r="X55" s="43">
        <v>7.7426999999999996E-2</v>
      </c>
      <c r="Y55" s="43">
        <v>8.6028999999999994E-2</v>
      </c>
      <c r="Z55" s="43">
        <v>0.10432</v>
      </c>
      <c r="AA55" s="43">
        <v>0.12479</v>
      </c>
      <c r="AB55" s="42">
        <f>AVERAGE(B55:AA55)</f>
        <v>9.4166961538461519E-2</v>
      </c>
    </row>
    <row r="56" spans="1:28" x14ac:dyDescent="0.35">
      <c r="A56" t="s">
        <v>178</v>
      </c>
      <c r="B56" s="12">
        <v>6.2108999999999998E-2</v>
      </c>
      <c r="C56" s="6">
        <v>0.11724999999999999</v>
      </c>
      <c r="D56" s="6">
        <v>0.12439</v>
      </c>
      <c r="E56" s="6">
        <v>0.11944</v>
      </c>
      <c r="F56" s="6">
        <v>0.12006</v>
      </c>
      <c r="G56" s="6">
        <v>0.12078</v>
      </c>
      <c r="H56" s="12">
        <v>9.4713000000000006E-2</v>
      </c>
      <c r="I56" s="6">
        <v>0.19394</v>
      </c>
      <c r="J56" s="6">
        <v>0.19041</v>
      </c>
      <c r="K56" s="6">
        <v>0.17313000000000001</v>
      </c>
      <c r="L56" s="6">
        <v>0.16835</v>
      </c>
      <c r="M56" s="6">
        <v>0.16383</v>
      </c>
      <c r="N56" s="12">
        <v>4.9327000000000003E-2</v>
      </c>
      <c r="O56" s="6">
        <v>4.7139E-2</v>
      </c>
      <c r="P56" s="6">
        <v>4.7785000000000001E-2</v>
      </c>
      <c r="Q56" s="6">
        <v>4.6948999999999998E-2</v>
      </c>
      <c r="R56" s="6">
        <v>4.8772000000000003E-2</v>
      </c>
      <c r="S56" s="12">
        <v>4.3687999999999998E-2</v>
      </c>
      <c r="T56" s="6">
        <v>4.4503000000000001E-2</v>
      </c>
      <c r="U56" s="6">
        <v>0.10099</v>
      </c>
      <c r="V56" s="6">
        <v>6.3135999999999998E-2</v>
      </c>
      <c r="W56" s="6">
        <v>5.5028000000000001E-2</v>
      </c>
      <c r="X56" s="6">
        <v>5.5183000000000003E-2</v>
      </c>
      <c r="Y56" s="6">
        <v>5.6136999999999999E-2</v>
      </c>
      <c r="Z56" s="6">
        <v>5.7417999999999997E-2</v>
      </c>
      <c r="AA56" s="6">
        <v>5.8853000000000003E-2</v>
      </c>
      <c r="AB56" s="12">
        <f>AVERAGE(B56:AA56)</f>
        <v>9.3204230769230775E-2</v>
      </c>
    </row>
    <row r="57" spans="1:28" x14ac:dyDescent="0.35">
      <c r="A57" t="s">
        <v>164</v>
      </c>
      <c r="B57" s="12">
        <v>0.1905</v>
      </c>
      <c r="C57" s="6">
        <v>0.13858999999999999</v>
      </c>
      <c r="D57" s="6">
        <v>0.12734999999999999</v>
      </c>
      <c r="E57" s="6">
        <v>0.13156999999999999</v>
      </c>
      <c r="F57" s="6">
        <v>0.13500000000000001</v>
      </c>
      <c r="G57" s="6">
        <v>0.13891000000000001</v>
      </c>
      <c r="H57" s="12">
        <v>0.12329</v>
      </c>
      <c r="I57" s="6">
        <v>0.13999</v>
      </c>
      <c r="J57" s="6">
        <v>0.16563</v>
      </c>
      <c r="K57" s="6">
        <v>0.16983999999999999</v>
      </c>
      <c r="L57" s="6">
        <v>0.16486000000000001</v>
      </c>
      <c r="M57" s="6">
        <v>0.16241</v>
      </c>
      <c r="N57" s="12">
        <v>6.8754999999999997E-3</v>
      </c>
      <c r="O57" s="6">
        <v>7.9821000000000007E-3</v>
      </c>
      <c r="P57" s="6">
        <v>9.7175000000000004E-3</v>
      </c>
      <c r="Q57" s="6">
        <v>1.5553000000000001E-2</v>
      </c>
      <c r="R57" s="6">
        <v>1.8027000000000001E-2</v>
      </c>
      <c r="S57" s="12">
        <v>4.1834999999999997E-2</v>
      </c>
      <c r="T57" s="6">
        <v>4.0099000000000003E-2</v>
      </c>
      <c r="U57" s="6">
        <v>4.1378999999999999E-2</v>
      </c>
      <c r="V57" s="6">
        <v>4.4838999999999997E-2</v>
      </c>
      <c r="W57" s="6">
        <v>5.9839000000000003E-2</v>
      </c>
      <c r="X57" s="6">
        <v>7.0001999999999995E-2</v>
      </c>
      <c r="Y57" s="6">
        <v>8.0724000000000004E-2</v>
      </c>
      <c r="Z57" s="6">
        <v>8.4899000000000002E-2</v>
      </c>
      <c r="AA57" s="6">
        <v>8.3352999999999997E-2</v>
      </c>
      <c r="AB57" s="12">
        <f>AVERAGE(B57:AA57)</f>
        <v>9.2040926923076929E-2</v>
      </c>
    </row>
    <row r="58" spans="1:28" x14ac:dyDescent="0.35">
      <c r="A58" t="s">
        <v>159</v>
      </c>
      <c r="B58" s="12">
        <v>0.17674000000000001</v>
      </c>
      <c r="C58" s="6">
        <v>0.15672</v>
      </c>
      <c r="D58" s="6">
        <v>0.14484</v>
      </c>
      <c r="E58" s="6">
        <v>0.13875999999999999</v>
      </c>
      <c r="F58" s="6">
        <v>0.13505</v>
      </c>
      <c r="G58" s="6">
        <v>0.13331999999999999</v>
      </c>
      <c r="H58" s="12">
        <v>0.14238999999999999</v>
      </c>
      <c r="I58" s="6">
        <v>0.14784</v>
      </c>
      <c r="J58" s="6">
        <v>0.15417</v>
      </c>
      <c r="K58" s="6">
        <v>0.156</v>
      </c>
      <c r="L58" s="6">
        <v>0.15193000000000001</v>
      </c>
      <c r="M58" s="6">
        <v>0.14732000000000001</v>
      </c>
      <c r="N58" s="12">
        <v>1.9354E-2</v>
      </c>
      <c r="O58" s="6">
        <v>2.4163E-2</v>
      </c>
      <c r="P58" s="6">
        <v>2.6568000000000001E-2</v>
      </c>
      <c r="Q58" s="6">
        <v>2.9121000000000001E-2</v>
      </c>
      <c r="R58" s="6">
        <v>2.8693E-2</v>
      </c>
      <c r="S58" s="12">
        <v>3.9300000000000002E-2</v>
      </c>
      <c r="T58" s="6">
        <v>3.9449999999999999E-2</v>
      </c>
      <c r="U58" s="6">
        <v>3.9301999999999997E-2</v>
      </c>
      <c r="V58" s="6">
        <v>3.9116999999999999E-2</v>
      </c>
      <c r="W58" s="6">
        <v>3.8982000000000003E-2</v>
      </c>
      <c r="X58" s="6">
        <v>3.9065999999999997E-2</v>
      </c>
      <c r="Y58" s="6">
        <v>3.9274000000000003E-2</v>
      </c>
      <c r="Z58" s="6">
        <v>3.9542000000000001E-2</v>
      </c>
      <c r="AA58" s="6">
        <v>3.9824999999999999E-2</v>
      </c>
      <c r="AB58" s="12">
        <f>AVERAGE(B58:AA58)</f>
        <v>8.7186038461538454E-2</v>
      </c>
    </row>
    <row r="59" spans="1:28" x14ac:dyDescent="0.35">
      <c r="A59" t="s">
        <v>29</v>
      </c>
      <c r="B59" s="12">
        <v>9.6592999999999998E-2</v>
      </c>
      <c r="C59" s="6">
        <v>8.4144999999999998E-2</v>
      </c>
      <c r="D59" s="6">
        <v>7.7154E-2</v>
      </c>
      <c r="E59" s="6">
        <v>6.9547999999999999E-2</v>
      </c>
      <c r="F59" s="6">
        <v>7.1488999999999997E-2</v>
      </c>
      <c r="G59" s="6">
        <v>0.12307</v>
      </c>
      <c r="H59" s="12">
        <v>0.20942</v>
      </c>
      <c r="I59" s="6">
        <v>0.19381999999999999</v>
      </c>
      <c r="J59" s="6">
        <v>0.17596000000000001</v>
      </c>
      <c r="K59" s="6">
        <v>0.15867000000000001</v>
      </c>
      <c r="L59" s="6">
        <v>0.14737</v>
      </c>
      <c r="M59" s="6">
        <v>0.14441999999999999</v>
      </c>
      <c r="N59" s="12">
        <v>4.0661000000000003E-2</v>
      </c>
      <c r="O59" s="6">
        <v>5.6578000000000003E-2</v>
      </c>
      <c r="P59" s="6">
        <v>5.9297000000000002E-2</v>
      </c>
      <c r="Q59" s="6">
        <v>5.5175000000000002E-2</v>
      </c>
      <c r="R59" s="6">
        <v>5.4355000000000001E-2</v>
      </c>
      <c r="S59" s="12">
        <v>3.9939000000000002E-2</v>
      </c>
      <c r="T59" s="6">
        <v>4.0786000000000003E-2</v>
      </c>
      <c r="U59" s="6">
        <v>4.1423000000000001E-2</v>
      </c>
      <c r="V59" s="6">
        <v>4.1752999999999998E-2</v>
      </c>
      <c r="W59" s="6">
        <v>4.1683999999999999E-2</v>
      </c>
      <c r="X59" s="6">
        <v>4.156E-2</v>
      </c>
      <c r="Y59" s="6">
        <v>4.1460999999999998E-2</v>
      </c>
      <c r="Z59" s="6">
        <v>4.1382000000000002E-2</v>
      </c>
      <c r="AA59" s="6">
        <v>4.1320999999999997E-2</v>
      </c>
      <c r="AB59" s="12">
        <f>AVERAGE(B59:AA59)</f>
        <v>8.4193615384615381E-2</v>
      </c>
    </row>
    <row r="60" spans="1:28" x14ac:dyDescent="0.35">
      <c r="A60" t="s">
        <v>175</v>
      </c>
      <c r="B60" s="12">
        <v>0.12689</v>
      </c>
      <c r="C60" s="6">
        <v>0.14684</v>
      </c>
      <c r="D60" s="6">
        <v>0.15068000000000001</v>
      </c>
      <c r="E60" s="6">
        <v>0.11194</v>
      </c>
      <c r="F60" s="6">
        <v>4.9071999999999998E-2</v>
      </c>
      <c r="G60" s="6">
        <v>4.4601000000000002E-2</v>
      </c>
      <c r="H60" s="12">
        <v>0.18998000000000001</v>
      </c>
      <c r="I60" s="6">
        <v>0.14130999999999999</v>
      </c>
      <c r="J60" s="6">
        <v>0.11369</v>
      </c>
      <c r="K60" s="6">
        <v>0.12895999999999999</v>
      </c>
      <c r="L60" s="6">
        <v>5.4021E-2</v>
      </c>
      <c r="M60" s="6">
        <v>4.1939999999999998E-2</v>
      </c>
      <c r="N60" s="12">
        <v>1.0718999999999999E-2</v>
      </c>
      <c r="O60" s="6">
        <v>1.0982E-2</v>
      </c>
      <c r="P60" s="6">
        <v>1.0652E-2</v>
      </c>
      <c r="Q60" s="6">
        <v>1.0172E-2</v>
      </c>
      <c r="R60" s="6">
        <v>1.805E-2</v>
      </c>
      <c r="S60" s="12">
        <v>4.2231999999999999E-2</v>
      </c>
      <c r="T60" s="6">
        <v>3.9298E-2</v>
      </c>
      <c r="U60" s="6">
        <v>3.6893000000000002E-2</v>
      </c>
      <c r="V60" s="6">
        <v>3.9086999999999997E-2</v>
      </c>
      <c r="W60" s="6">
        <v>5.6662999999999998E-2</v>
      </c>
      <c r="X60" s="6">
        <v>7.8424999999999995E-2</v>
      </c>
      <c r="Y60" s="6">
        <v>9.6057000000000003E-2</v>
      </c>
      <c r="Z60" s="6">
        <v>0.10397000000000001</v>
      </c>
      <c r="AA60" s="6">
        <v>8.6272000000000001E-2</v>
      </c>
      <c r="AB60" s="12">
        <f>AVERAGE(B60:AA60)</f>
        <v>7.4592153846153864E-2</v>
      </c>
    </row>
    <row r="61" spans="1:28" x14ac:dyDescent="0.35">
      <c r="A61" t="s">
        <v>177</v>
      </c>
      <c r="B61" s="12">
        <v>0.11569</v>
      </c>
      <c r="C61" s="6">
        <v>0.10357</v>
      </c>
      <c r="D61" s="6">
        <v>8.4691000000000002E-2</v>
      </c>
      <c r="E61" s="6">
        <v>7.7538999999999997E-2</v>
      </c>
      <c r="F61" s="6">
        <v>7.9200999999999994E-2</v>
      </c>
      <c r="G61" s="6">
        <v>7.9356999999999997E-2</v>
      </c>
      <c r="H61" s="12">
        <v>0.11674</v>
      </c>
      <c r="I61" s="6">
        <v>0.11425</v>
      </c>
      <c r="J61" s="6">
        <v>0.1086</v>
      </c>
      <c r="K61" s="6">
        <v>9.6059000000000005E-2</v>
      </c>
      <c r="L61" s="6">
        <v>8.8749999999999996E-2</v>
      </c>
      <c r="M61" s="6">
        <v>8.4522E-2</v>
      </c>
      <c r="N61" s="12">
        <v>9.3804000000000005E-3</v>
      </c>
      <c r="O61" s="6">
        <v>1.2919E-2</v>
      </c>
      <c r="P61" s="6">
        <v>1.5092E-2</v>
      </c>
      <c r="Q61" s="6">
        <v>2.3553999999999999E-2</v>
      </c>
      <c r="R61" s="6">
        <v>2.7378E-2</v>
      </c>
      <c r="S61" s="12">
        <v>4.1090000000000002E-2</v>
      </c>
      <c r="T61" s="6">
        <v>4.0543000000000003E-2</v>
      </c>
      <c r="U61" s="6">
        <v>4.6474000000000001E-2</v>
      </c>
      <c r="V61" s="6">
        <v>5.5705999999999999E-2</v>
      </c>
      <c r="W61" s="6">
        <v>6.6984000000000002E-2</v>
      </c>
      <c r="X61" s="6">
        <v>7.5984999999999997E-2</v>
      </c>
      <c r="Y61" s="6">
        <v>8.4813E-2</v>
      </c>
      <c r="Z61" s="6">
        <v>9.2737E-2</v>
      </c>
      <c r="AA61" s="6">
        <v>0.1</v>
      </c>
      <c r="AB61" s="12">
        <f>AVERAGE(B61:AA61)</f>
        <v>7.0831707692307691E-2</v>
      </c>
    </row>
    <row r="62" spans="1:28" x14ac:dyDescent="0.35">
      <c r="A62" t="s">
        <v>17</v>
      </c>
      <c r="B62" s="12">
        <v>9.4001000000000001E-2</v>
      </c>
      <c r="C62" s="6">
        <v>9.7476999999999994E-2</v>
      </c>
      <c r="D62" s="6">
        <v>0.11443</v>
      </c>
      <c r="E62" s="6">
        <v>0.1072</v>
      </c>
      <c r="F62" s="6">
        <v>9.5241000000000006E-2</v>
      </c>
      <c r="G62" s="6">
        <v>9.6435999999999994E-2</v>
      </c>
      <c r="H62" s="12">
        <v>8.0126000000000003E-2</v>
      </c>
      <c r="I62" s="6">
        <v>5.7402000000000002E-2</v>
      </c>
      <c r="J62" s="6">
        <v>4.8492E-2</v>
      </c>
      <c r="K62" s="6">
        <v>5.2183E-2</v>
      </c>
      <c r="L62" s="6">
        <v>6.0613E-2</v>
      </c>
      <c r="M62" s="6">
        <v>7.1434999999999998E-2</v>
      </c>
      <c r="N62" s="12">
        <v>1.2898E-2</v>
      </c>
      <c r="O62" s="6">
        <v>4.0298E-2</v>
      </c>
      <c r="P62" s="6">
        <v>6.2729999999999994E-2</v>
      </c>
      <c r="Q62" s="6">
        <v>6.3698000000000005E-2</v>
      </c>
      <c r="R62" s="6">
        <v>4.6088999999999998E-2</v>
      </c>
      <c r="S62" s="12">
        <v>3.9872999999999999E-2</v>
      </c>
      <c r="T62" s="6">
        <v>3.9392000000000003E-2</v>
      </c>
      <c r="U62" s="6">
        <v>4.1345E-2</v>
      </c>
      <c r="V62" s="6">
        <v>4.6884000000000002E-2</v>
      </c>
      <c r="W62" s="6">
        <v>5.5874E-2</v>
      </c>
      <c r="X62" s="6">
        <v>6.3700000000000007E-2</v>
      </c>
      <c r="Y62" s="6">
        <v>7.6523999999999995E-2</v>
      </c>
      <c r="Z62" s="6">
        <v>9.3302999999999997E-2</v>
      </c>
      <c r="AA62" s="6">
        <v>0.10499</v>
      </c>
      <c r="AB62" s="12">
        <f>AVERAGE(B62:AA62)</f>
        <v>6.7793615384615383E-2</v>
      </c>
    </row>
    <row r="63" spans="1:28" x14ac:dyDescent="0.35">
      <c r="A63" t="s">
        <v>180</v>
      </c>
      <c r="B63" s="12">
        <v>6.1510000000000002E-2</v>
      </c>
      <c r="C63" s="6">
        <v>7.0505999999999999E-2</v>
      </c>
      <c r="D63" s="6">
        <v>7.1133000000000002E-2</v>
      </c>
      <c r="E63" s="6">
        <v>7.1141999999999997E-2</v>
      </c>
      <c r="F63" s="6">
        <v>7.4052999999999994E-2</v>
      </c>
      <c r="G63" s="6">
        <v>7.7219999999999997E-2</v>
      </c>
      <c r="H63" s="12">
        <v>6.3519000000000006E-2</v>
      </c>
      <c r="I63" s="6">
        <v>9.5601000000000005E-2</v>
      </c>
      <c r="J63" s="6">
        <v>0.10335999999999999</v>
      </c>
      <c r="K63" s="6">
        <v>9.3186000000000005E-2</v>
      </c>
      <c r="L63" s="6">
        <v>8.0388000000000001E-2</v>
      </c>
      <c r="M63" s="6">
        <v>7.7024999999999996E-2</v>
      </c>
      <c r="N63" s="12">
        <v>1.1492E-2</v>
      </c>
      <c r="O63" s="6">
        <v>2.9054E-2</v>
      </c>
      <c r="P63" s="6">
        <v>5.5233999999999998E-2</v>
      </c>
      <c r="Q63" s="6">
        <v>0.13058</v>
      </c>
      <c r="R63" s="6">
        <v>0.20399999999999999</v>
      </c>
      <c r="S63" s="12">
        <v>3.9535000000000001E-2</v>
      </c>
      <c r="T63" s="6">
        <v>3.8696000000000001E-2</v>
      </c>
      <c r="U63" s="6">
        <v>3.7046999999999997E-2</v>
      </c>
      <c r="V63" s="6">
        <v>3.5498000000000002E-2</v>
      </c>
      <c r="W63" s="6">
        <v>4.0446999999999997E-2</v>
      </c>
      <c r="X63" s="6">
        <v>4.5034999999999999E-2</v>
      </c>
      <c r="Y63" s="6">
        <v>4.7670999999999998E-2</v>
      </c>
      <c r="Z63" s="6">
        <v>4.9126000000000003E-2</v>
      </c>
      <c r="AA63" s="6">
        <v>4.9891999999999999E-2</v>
      </c>
      <c r="AB63" s="12">
        <f>AVERAGE(B63:AA63)</f>
        <v>6.738269230769231E-2</v>
      </c>
    </row>
    <row r="64" spans="1:28" x14ac:dyDescent="0.35">
      <c r="A64" t="s">
        <v>167</v>
      </c>
      <c r="B64" s="12">
        <v>9.7864000000000007E-2</v>
      </c>
      <c r="C64" s="6">
        <v>0.10485999999999999</v>
      </c>
      <c r="D64" s="6">
        <v>0.10947</v>
      </c>
      <c r="E64" s="6">
        <v>9.5977000000000007E-2</v>
      </c>
      <c r="F64" s="6">
        <v>9.4287999999999997E-2</v>
      </c>
      <c r="G64" s="6">
        <v>0.11545</v>
      </c>
      <c r="H64" s="12">
        <v>8.6872000000000005E-2</v>
      </c>
      <c r="I64" s="6">
        <v>5.3296000000000003E-2</v>
      </c>
      <c r="J64" s="6">
        <v>8.2452999999999999E-2</v>
      </c>
      <c r="K64" s="6">
        <v>7.7091000000000007E-2</v>
      </c>
      <c r="L64" s="6">
        <v>8.3599000000000007E-2</v>
      </c>
      <c r="M64" s="6">
        <v>0.11079</v>
      </c>
      <c r="N64" s="12">
        <v>6.6559999999999996E-3</v>
      </c>
      <c r="O64" s="6">
        <v>6.7469000000000001E-3</v>
      </c>
      <c r="P64" s="6">
        <v>6.8475000000000003E-3</v>
      </c>
      <c r="Q64" s="6">
        <v>7.3175999999999996E-3</v>
      </c>
      <c r="R64" s="6">
        <v>1.3946E-2</v>
      </c>
      <c r="S64" s="12">
        <v>3.6511000000000002E-2</v>
      </c>
      <c r="T64" s="6">
        <v>4.1343999999999999E-2</v>
      </c>
      <c r="U64" s="6">
        <v>4.2840000000000003E-2</v>
      </c>
      <c r="V64" s="6">
        <v>4.2391999999999999E-2</v>
      </c>
      <c r="W64" s="6">
        <v>4.2471000000000002E-2</v>
      </c>
      <c r="X64" s="6">
        <v>4.2983E-2</v>
      </c>
      <c r="Y64" s="6">
        <v>4.3923999999999998E-2</v>
      </c>
      <c r="Z64" s="6">
        <v>4.5308000000000001E-2</v>
      </c>
      <c r="AA64" s="6">
        <v>4.7109999999999999E-2</v>
      </c>
      <c r="AB64" s="12">
        <f>AVERAGE(B64:AA64)</f>
        <v>5.9169499999999993E-2</v>
      </c>
    </row>
  </sheetData>
  <autoFilter ref="A2:AB2" xr:uid="{68A11C20-BA78-4801-99C0-93B1347E1C76}">
    <sortState xmlns:xlrd2="http://schemas.microsoft.com/office/spreadsheetml/2017/richdata2" ref="A3:AB64">
      <sortCondition descending="1" ref="AB2"/>
    </sortState>
  </autoFilter>
  <mergeCells count="4">
    <mergeCell ref="B1:G1"/>
    <mergeCell ref="H1:M1"/>
    <mergeCell ref="N1:R1"/>
    <mergeCell ref="S1:AA1"/>
  </mergeCells>
  <pageMargins left="0.75" right="0.75" top="1" bottom="1" header="0.5" footer="0.5"/>
  <pageSetup orientation="portrait" horizontalDpi="4294967292" verticalDpi="4294967292"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84F1C3-C208-4772-863A-40B81F3A7BE4}">
  <dimension ref="A1:AH34"/>
  <sheetViews>
    <sheetView workbookViewId="0">
      <selection activeCell="K37" sqref="K37"/>
    </sheetView>
  </sheetViews>
  <sheetFormatPr defaultRowHeight="14.5" x14ac:dyDescent="0.35"/>
  <sheetData>
    <row r="1" spans="1:34" x14ac:dyDescent="0.35">
      <c r="A1" s="2"/>
      <c r="B1" s="2" t="s">
        <v>0</v>
      </c>
      <c r="C1" s="2" t="s">
        <v>1</v>
      </c>
      <c r="D1" s="2" t="s">
        <v>2</v>
      </c>
      <c r="E1" s="2" t="s">
        <v>3</v>
      </c>
      <c r="F1" s="2" t="s">
        <v>4</v>
      </c>
      <c r="G1" s="2" t="s">
        <v>5</v>
      </c>
      <c r="H1" s="2" t="s">
        <v>6</v>
      </c>
      <c r="I1" s="2" t="s">
        <v>7</v>
      </c>
      <c r="J1" s="2" t="s">
        <v>8</v>
      </c>
      <c r="K1" s="2" t="s">
        <v>9</v>
      </c>
      <c r="L1" s="2" t="s">
        <v>10</v>
      </c>
      <c r="M1" s="2" t="s">
        <v>11</v>
      </c>
      <c r="N1" s="2" t="s">
        <v>12</v>
      </c>
      <c r="O1" s="2" t="s">
        <v>13</v>
      </c>
      <c r="P1" s="2" t="s">
        <v>14</v>
      </c>
      <c r="Q1" s="2" t="s">
        <v>15</v>
      </c>
      <c r="R1" s="2" t="s">
        <v>16</v>
      </c>
      <c r="S1" s="2" t="s">
        <v>17</v>
      </c>
      <c r="T1" s="2" t="s">
        <v>18</v>
      </c>
      <c r="U1" s="2" t="s">
        <v>19</v>
      </c>
      <c r="V1" s="2" t="s">
        <v>20</v>
      </c>
      <c r="W1" s="2" t="s">
        <v>21</v>
      </c>
      <c r="X1" s="2" t="s">
        <v>22</v>
      </c>
      <c r="Y1" s="2" t="s">
        <v>23</v>
      </c>
      <c r="Z1" s="2" t="s">
        <v>24</v>
      </c>
      <c r="AA1" s="2" t="s">
        <v>25</v>
      </c>
      <c r="AB1" s="2" t="s">
        <v>26</v>
      </c>
      <c r="AC1" s="2" t="s">
        <v>27</v>
      </c>
      <c r="AD1" s="2" t="s">
        <v>28</v>
      </c>
      <c r="AE1" s="2" t="s">
        <v>29</v>
      </c>
      <c r="AF1" s="2" t="s">
        <v>176</v>
      </c>
      <c r="AG1" s="2" t="s">
        <v>262</v>
      </c>
      <c r="AH1" s="2" t="s">
        <v>142</v>
      </c>
    </row>
    <row r="2" spans="1:34" x14ac:dyDescent="0.35">
      <c r="A2" t="s">
        <v>0</v>
      </c>
      <c r="B2">
        <v>1</v>
      </c>
    </row>
    <row r="3" spans="1:34" x14ac:dyDescent="0.35">
      <c r="A3" t="s">
        <v>1</v>
      </c>
      <c r="B3">
        <v>0.15701213838431255</v>
      </c>
      <c r="C3">
        <v>1</v>
      </c>
    </row>
    <row r="4" spans="1:34" x14ac:dyDescent="0.35">
      <c r="A4" t="s">
        <v>2</v>
      </c>
      <c r="B4">
        <v>6.1324400673811189E-2</v>
      </c>
      <c r="C4">
        <v>0.10922593052095793</v>
      </c>
      <c r="D4">
        <v>1</v>
      </c>
    </row>
    <row r="5" spans="1:34" x14ac:dyDescent="0.35">
      <c r="A5" t="s">
        <v>3</v>
      </c>
      <c r="B5">
        <v>0.1454570018214249</v>
      </c>
      <c r="C5">
        <v>-4.2473188827736381E-2</v>
      </c>
      <c r="D5">
        <v>0.18926393414356352</v>
      </c>
      <c r="E5">
        <v>1</v>
      </c>
    </row>
    <row r="6" spans="1:34" x14ac:dyDescent="0.35">
      <c r="A6" t="s">
        <v>4</v>
      </c>
      <c r="B6">
        <v>6.6586069886231973E-3</v>
      </c>
      <c r="C6">
        <v>0.17399422202324957</v>
      </c>
      <c r="D6">
        <v>-8.3813845989644503E-2</v>
      </c>
      <c r="E6">
        <v>-1.7919627033756179E-2</v>
      </c>
      <c r="F6">
        <v>1</v>
      </c>
    </row>
    <row r="7" spans="1:34" x14ac:dyDescent="0.35">
      <c r="A7" t="s">
        <v>5</v>
      </c>
      <c r="B7">
        <v>-2.0379132824855147E-2</v>
      </c>
      <c r="C7">
        <v>6.4851642065904573E-3</v>
      </c>
      <c r="D7">
        <v>-7.8230706237538652E-2</v>
      </c>
      <c r="E7">
        <v>8.7779281177201698E-2</v>
      </c>
      <c r="F7">
        <v>-0.12844487028717194</v>
      </c>
      <c r="G7">
        <v>1</v>
      </c>
    </row>
    <row r="8" spans="1:34" x14ac:dyDescent="0.35">
      <c r="A8" t="s">
        <v>6</v>
      </c>
      <c r="B8">
        <v>3.7855758551121131E-2</v>
      </c>
      <c r="C8">
        <v>0.16755657578540689</v>
      </c>
      <c r="D8">
        <v>3.2829389670524539E-2</v>
      </c>
      <c r="E8">
        <v>0.11629648882860646</v>
      </c>
      <c r="F8">
        <v>1.879863859667593E-2</v>
      </c>
      <c r="G8">
        <v>-1.1124634813874325E-2</v>
      </c>
      <c r="H8">
        <v>1</v>
      </c>
    </row>
    <row r="9" spans="1:34" x14ac:dyDescent="0.35">
      <c r="A9" t="s">
        <v>7</v>
      </c>
      <c r="B9">
        <v>4.3093116198842908E-2</v>
      </c>
      <c r="C9">
        <v>-6.6710048964027754E-2</v>
      </c>
      <c r="D9">
        <v>0.10487911574368833</v>
      </c>
      <c r="E9">
        <v>2.3440507856896491E-2</v>
      </c>
      <c r="F9">
        <v>-0.25577683830346704</v>
      </c>
      <c r="G9">
        <v>-3.6460304665774212E-2</v>
      </c>
      <c r="H9">
        <v>-0.2090666024198182</v>
      </c>
      <c r="I9">
        <v>1</v>
      </c>
    </row>
    <row r="10" spans="1:34" x14ac:dyDescent="0.35">
      <c r="A10" t="s">
        <v>8</v>
      </c>
      <c r="B10">
        <v>-5.1417969969442145E-2</v>
      </c>
      <c r="C10">
        <v>-0.12493880332774268</v>
      </c>
      <c r="D10">
        <v>1.8856794957474037E-2</v>
      </c>
      <c r="E10">
        <v>0.16489412676862913</v>
      </c>
      <c r="F10">
        <v>-0.19545496938298659</v>
      </c>
      <c r="G10">
        <v>0.13632711418557161</v>
      </c>
      <c r="H10">
        <v>-5.0598529723921974E-2</v>
      </c>
      <c r="I10">
        <v>0.29271304761753975</v>
      </c>
      <c r="J10">
        <v>1</v>
      </c>
    </row>
    <row r="11" spans="1:34" x14ac:dyDescent="0.35">
      <c r="A11" t="s">
        <v>9</v>
      </c>
      <c r="B11">
        <v>8.4073311802656675E-2</v>
      </c>
      <c r="C11">
        <v>7.3778079466400429E-2</v>
      </c>
      <c r="D11">
        <v>0.10855813089848831</v>
      </c>
      <c r="E11">
        <v>-5.8998636029755795E-2</v>
      </c>
      <c r="F11">
        <v>-0.14683514511306064</v>
      </c>
      <c r="G11">
        <v>2.2448997944945467E-2</v>
      </c>
      <c r="H11">
        <v>-1.1874808816882489E-2</v>
      </c>
      <c r="I11">
        <v>0.12328449219717719</v>
      </c>
      <c r="J11">
        <v>0.15852915599708065</v>
      </c>
      <c r="K11">
        <v>1</v>
      </c>
    </row>
    <row r="12" spans="1:34" x14ac:dyDescent="0.35">
      <c r="A12" t="s">
        <v>10</v>
      </c>
      <c r="B12">
        <v>3.0210603166117674E-2</v>
      </c>
      <c r="C12">
        <v>8.3695881773297384E-2</v>
      </c>
      <c r="D12">
        <v>-1.2167155947107121E-2</v>
      </c>
      <c r="E12">
        <v>0.10565536054604667</v>
      </c>
      <c r="F12">
        <v>-6.6173847281046527E-2</v>
      </c>
      <c r="G12">
        <v>0.10090727377502791</v>
      </c>
      <c r="H12">
        <v>0.1450164127030773</v>
      </c>
      <c r="I12">
        <v>-0.12334458958795455</v>
      </c>
      <c r="J12">
        <v>-2.0333016160759242E-2</v>
      </c>
      <c r="K12">
        <v>-0.13347637184406522</v>
      </c>
      <c r="L12">
        <v>1</v>
      </c>
    </row>
    <row r="13" spans="1:34" x14ac:dyDescent="0.35">
      <c r="A13" t="s">
        <v>11</v>
      </c>
      <c r="B13">
        <v>5.956238476061624E-2</v>
      </c>
      <c r="C13">
        <v>3.1209251869645124E-2</v>
      </c>
      <c r="D13">
        <v>-0.1063534964787827</v>
      </c>
      <c r="E13">
        <v>-7.290644719679315E-2</v>
      </c>
      <c r="F13">
        <v>1.0229948460432261E-2</v>
      </c>
      <c r="G13">
        <v>2.1404472887392206E-2</v>
      </c>
      <c r="H13">
        <v>-0.23094628840769263</v>
      </c>
      <c r="I13">
        <v>0.11403417054644947</v>
      </c>
      <c r="J13">
        <v>1.1767721930021494E-2</v>
      </c>
      <c r="K13">
        <v>3.0165108314065447E-2</v>
      </c>
      <c r="L13">
        <v>-1.8438679715305356E-2</v>
      </c>
      <c r="M13">
        <v>1</v>
      </c>
    </row>
    <row r="14" spans="1:34" x14ac:dyDescent="0.35">
      <c r="A14" t="s">
        <v>12</v>
      </c>
      <c r="B14">
        <v>7.8781212782637541E-2</v>
      </c>
      <c r="C14">
        <v>6.8516575415129732E-2</v>
      </c>
      <c r="D14">
        <v>-0.276691300952143</v>
      </c>
      <c r="E14">
        <v>3.8830372569557338E-3</v>
      </c>
      <c r="F14">
        <v>0.27430663158833785</v>
      </c>
      <c r="G14">
        <v>-0.1608651336012584</v>
      </c>
      <c r="H14">
        <v>9.8404877124198945E-2</v>
      </c>
      <c r="I14">
        <v>-0.30684728218253809</v>
      </c>
      <c r="J14">
        <v>-0.36840693371872446</v>
      </c>
      <c r="K14">
        <v>-0.15575127148811685</v>
      </c>
      <c r="L14">
        <v>-4.1330216473155698E-2</v>
      </c>
      <c r="M14">
        <v>8.0426527110533969E-2</v>
      </c>
      <c r="N14">
        <v>1</v>
      </c>
    </row>
    <row r="15" spans="1:34" x14ac:dyDescent="0.35">
      <c r="A15" t="s">
        <v>13</v>
      </c>
      <c r="B15">
        <v>-0.11392203636037344</v>
      </c>
      <c r="C15">
        <v>-0.32286690774387183</v>
      </c>
      <c r="D15">
        <v>-0.15121818215115976</v>
      </c>
      <c r="E15">
        <v>-0.26053724818254376</v>
      </c>
      <c r="F15">
        <v>-0.14781986017560378</v>
      </c>
      <c r="G15">
        <v>-6.8812119062674648E-2</v>
      </c>
      <c r="H15">
        <v>-0.10321692144119735</v>
      </c>
      <c r="I15">
        <v>-0.14629412543140605</v>
      </c>
      <c r="J15">
        <v>4.2266387013870442E-2</v>
      </c>
      <c r="K15">
        <v>-9.0446823094579618E-2</v>
      </c>
      <c r="L15">
        <v>7.2334438782102745E-2</v>
      </c>
      <c r="M15">
        <v>-0.1135933316999186</v>
      </c>
      <c r="N15">
        <v>-0.28902649073912606</v>
      </c>
      <c r="O15">
        <v>1</v>
      </c>
    </row>
    <row r="16" spans="1:34" x14ac:dyDescent="0.35">
      <c r="A16" t="s">
        <v>14</v>
      </c>
      <c r="B16">
        <v>-0.14427173990565079</v>
      </c>
      <c r="C16">
        <v>-4.4313393571591024E-2</v>
      </c>
      <c r="D16">
        <v>-8.8024200715848219E-4</v>
      </c>
      <c r="E16">
        <v>0.15595884792324202</v>
      </c>
      <c r="F16">
        <v>3.0598605346469944E-2</v>
      </c>
      <c r="G16">
        <v>-1.6023328562168971E-2</v>
      </c>
      <c r="H16">
        <v>-0.10091341047637781</v>
      </c>
      <c r="I16">
        <v>4.5424416115368432E-2</v>
      </c>
      <c r="J16">
        <v>9.1725564755694503E-2</v>
      </c>
      <c r="K16">
        <v>-1.67032635771188E-2</v>
      </c>
      <c r="L16">
        <v>-1.2256255285230516E-3</v>
      </c>
      <c r="M16">
        <v>6.6107368721083179E-2</v>
      </c>
      <c r="N16">
        <v>0.12999044347760538</v>
      </c>
      <c r="O16">
        <v>-0.24568775289035349</v>
      </c>
      <c r="P16">
        <v>1</v>
      </c>
    </row>
    <row r="17" spans="1:32" x14ac:dyDescent="0.35">
      <c r="A17" t="s">
        <v>15</v>
      </c>
      <c r="B17">
        <v>-0.13381309968023322</v>
      </c>
      <c r="C17">
        <v>0.10057389534130763</v>
      </c>
      <c r="D17">
        <v>2.609131005479208E-2</v>
      </c>
      <c r="E17">
        <v>-0.11988766756540584</v>
      </c>
      <c r="F17">
        <v>5.7048303572584114E-2</v>
      </c>
      <c r="G17">
        <v>-0.13152332633629851</v>
      </c>
      <c r="H17">
        <v>-2.9560977272925594E-2</v>
      </c>
      <c r="I17">
        <v>6.1194969800031529E-2</v>
      </c>
      <c r="J17">
        <v>-3.4759353803294986E-2</v>
      </c>
      <c r="K17">
        <v>-4.6358348519932598E-2</v>
      </c>
      <c r="L17">
        <v>-0.16471195965235111</v>
      </c>
      <c r="M17">
        <v>-5.2158617506243038E-2</v>
      </c>
      <c r="N17">
        <v>-7.7625591712235801E-3</v>
      </c>
      <c r="O17">
        <v>-0.11795445934511926</v>
      </c>
      <c r="P17">
        <v>7.447127843266442E-2</v>
      </c>
      <c r="Q17">
        <v>1</v>
      </c>
    </row>
    <row r="18" spans="1:32" x14ac:dyDescent="0.35">
      <c r="A18" t="s">
        <v>16</v>
      </c>
      <c r="B18">
        <v>4.2268466567905554E-2</v>
      </c>
      <c r="C18">
        <v>-0.14818275598491376</v>
      </c>
      <c r="D18">
        <v>-5.0132490230134753E-2</v>
      </c>
      <c r="E18">
        <v>0.11425898613394239</v>
      </c>
      <c r="F18">
        <v>-0.11819470339535502</v>
      </c>
      <c r="G18">
        <v>6.4927225043692485E-2</v>
      </c>
      <c r="H18">
        <v>-0.10877628049755116</v>
      </c>
      <c r="I18">
        <v>0.10778250572158624</v>
      </c>
      <c r="J18">
        <v>0.11191588426684998</v>
      </c>
      <c r="K18">
        <v>-7.6124050561877071E-2</v>
      </c>
      <c r="L18">
        <v>-0.22215394619331524</v>
      </c>
      <c r="M18">
        <v>-6.7707177025222609E-2</v>
      </c>
      <c r="N18">
        <v>-0.17843853385872474</v>
      </c>
      <c r="O18">
        <v>0.17507997448730372</v>
      </c>
      <c r="P18">
        <v>-0.10941167340541441</v>
      </c>
      <c r="Q18">
        <v>6.3389950370095396E-3</v>
      </c>
      <c r="R18">
        <v>1</v>
      </c>
    </row>
    <row r="19" spans="1:32" x14ac:dyDescent="0.35">
      <c r="A19" t="s">
        <v>17</v>
      </c>
      <c r="B19">
        <v>-5.7633293294202248E-2</v>
      </c>
      <c r="C19">
        <v>3.4211272793167366E-2</v>
      </c>
      <c r="D19">
        <v>-2.8569830636557405E-2</v>
      </c>
      <c r="E19">
        <v>2.9277096105541484E-2</v>
      </c>
      <c r="F19">
        <v>0.10636251214874043</v>
      </c>
      <c r="G19">
        <v>-2.291046588508234E-3</v>
      </c>
      <c r="H19">
        <v>-4.7725086648652625E-2</v>
      </c>
      <c r="I19">
        <v>-0.15444889488104774</v>
      </c>
      <c r="J19">
        <v>1.6798940381799917E-4</v>
      </c>
      <c r="K19">
        <v>7.1734035578837237E-3</v>
      </c>
      <c r="L19">
        <v>0.12113173454104546</v>
      </c>
      <c r="M19">
        <v>5.6388154523832827E-2</v>
      </c>
      <c r="N19">
        <v>-2.1924649739782372E-2</v>
      </c>
      <c r="O19">
        <v>-1.2558634019443397E-2</v>
      </c>
      <c r="P19">
        <v>-5.1335453704910168E-2</v>
      </c>
      <c r="Q19">
        <v>6.1782954163351854E-2</v>
      </c>
      <c r="R19">
        <v>0.17210229730909488</v>
      </c>
      <c r="S19">
        <v>1</v>
      </c>
    </row>
    <row r="20" spans="1:32" x14ac:dyDescent="0.35">
      <c r="A20" t="s">
        <v>18</v>
      </c>
      <c r="B20">
        <v>9.835672438574207E-2</v>
      </c>
      <c r="C20">
        <v>0.10934756234515705</v>
      </c>
      <c r="D20">
        <v>4.8482524577815718E-2</v>
      </c>
      <c r="E20">
        <v>-7.22813991831803E-2</v>
      </c>
      <c r="F20">
        <v>-0.13109230121137203</v>
      </c>
      <c r="G20">
        <v>0.15596766510931093</v>
      </c>
      <c r="H20">
        <v>2.5799587707823913E-2</v>
      </c>
      <c r="I20">
        <v>-0.22471139995170772</v>
      </c>
      <c r="J20">
        <v>-7.1913943539003489E-2</v>
      </c>
      <c r="K20">
        <v>0.12640353780825231</v>
      </c>
      <c r="L20">
        <v>6.302667810693395E-2</v>
      </c>
      <c r="M20">
        <v>6.2411492829025944E-2</v>
      </c>
      <c r="N20">
        <v>-3.858221351190947E-2</v>
      </c>
      <c r="O20">
        <v>3.2959099614604808E-3</v>
      </c>
      <c r="P20">
        <v>3.5049655017018191E-2</v>
      </c>
      <c r="Q20">
        <v>-0.25046060062931058</v>
      </c>
      <c r="R20">
        <v>7.9446064026701846E-2</v>
      </c>
      <c r="S20">
        <v>0.17502749132503054</v>
      </c>
      <c r="T20">
        <v>1</v>
      </c>
    </row>
    <row r="21" spans="1:32" x14ac:dyDescent="0.35">
      <c r="A21" t="s">
        <v>19</v>
      </c>
      <c r="B21">
        <v>0.19007679745170844</v>
      </c>
      <c r="C21">
        <v>7.8572728086107199E-2</v>
      </c>
      <c r="D21">
        <v>-0.21285718952414637</v>
      </c>
      <c r="E21">
        <v>-6.1591393090258968E-2</v>
      </c>
      <c r="F21">
        <v>0.13632485789062343</v>
      </c>
      <c r="G21">
        <v>0.17319335127509472</v>
      </c>
      <c r="H21">
        <v>0.273286358901418</v>
      </c>
      <c r="I21">
        <v>-0.15786209029585574</v>
      </c>
      <c r="J21">
        <v>-0.23569686273464671</v>
      </c>
      <c r="K21">
        <v>-8.1121471184405838E-2</v>
      </c>
      <c r="L21">
        <v>0.17726239896297041</v>
      </c>
      <c r="M21">
        <v>-3.7366404618060317E-2</v>
      </c>
      <c r="N21">
        <v>0.2604974661568335</v>
      </c>
      <c r="O21">
        <v>-0.14985241347310371</v>
      </c>
      <c r="P21">
        <v>1.7904296084007524E-3</v>
      </c>
      <c r="Q21">
        <v>-0.16299178399662009</v>
      </c>
      <c r="R21">
        <v>-9.6867951508580255E-2</v>
      </c>
      <c r="S21">
        <v>1.6192490565937832E-2</v>
      </c>
      <c r="T21">
        <v>0.10050060827425519</v>
      </c>
      <c r="U21">
        <v>1</v>
      </c>
    </row>
    <row r="22" spans="1:32" x14ac:dyDescent="0.35">
      <c r="A22" t="s">
        <v>20</v>
      </c>
      <c r="B22">
        <v>-0.20334021956428749</v>
      </c>
      <c r="C22">
        <v>-0.16740863541044015</v>
      </c>
      <c r="D22">
        <v>-0.14274235231209628</v>
      </c>
      <c r="E22">
        <v>-4.4939216032712025E-2</v>
      </c>
      <c r="F22">
        <v>9.4952389835871467E-2</v>
      </c>
      <c r="G22">
        <v>-3.6484541786551278E-2</v>
      </c>
      <c r="H22">
        <v>-9.773831302098622E-2</v>
      </c>
      <c r="I22">
        <v>-7.0223082896622477E-2</v>
      </c>
      <c r="J22">
        <v>0.12371764752290687</v>
      </c>
      <c r="K22">
        <v>-6.8766614681463056E-2</v>
      </c>
      <c r="L22">
        <v>-0.13936566144188964</v>
      </c>
      <c r="M22">
        <v>8.7333740521223932E-2</v>
      </c>
      <c r="N22">
        <v>0.15907393053269003</v>
      </c>
      <c r="O22">
        <v>-0.10207769142694297</v>
      </c>
      <c r="P22">
        <v>8.834582046419838E-2</v>
      </c>
      <c r="Q22">
        <v>3.7026402274947821E-2</v>
      </c>
      <c r="R22">
        <v>-0.14622942772565486</v>
      </c>
      <c r="S22">
        <v>-0.12073137079795317</v>
      </c>
      <c r="T22">
        <v>-7.5927601124309976E-2</v>
      </c>
      <c r="U22">
        <v>0.10756271985629033</v>
      </c>
      <c r="V22">
        <v>1</v>
      </c>
    </row>
    <row r="23" spans="1:32" x14ac:dyDescent="0.35">
      <c r="A23" t="s">
        <v>21</v>
      </c>
      <c r="B23">
        <v>-8.9354228498237181E-2</v>
      </c>
      <c r="C23">
        <v>-9.3610347820310552E-2</v>
      </c>
      <c r="D23">
        <v>0.24143184407235962</v>
      </c>
      <c r="E23">
        <v>6.1333992644270412E-2</v>
      </c>
      <c r="F23">
        <v>8.799889419510179E-2</v>
      </c>
      <c r="G23">
        <v>-0.20261364320553529</v>
      </c>
      <c r="H23">
        <v>0.16488394351705715</v>
      </c>
      <c r="I23">
        <v>9.5484950140222596E-2</v>
      </c>
      <c r="J23">
        <v>-1.6265809310437116E-2</v>
      </c>
      <c r="K23">
        <v>3.4603992197187843E-2</v>
      </c>
      <c r="L23">
        <v>-0.17979171087515422</v>
      </c>
      <c r="M23">
        <v>-0.12989910898314044</v>
      </c>
      <c r="N23">
        <v>-0.11527333581342876</v>
      </c>
      <c r="O23">
        <v>2.1937252744194877E-2</v>
      </c>
      <c r="P23">
        <v>-5.521870618176021E-2</v>
      </c>
      <c r="Q23">
        <v>0.2914892759490233</v>
      </c>
      <c r="R23">
        <v>1.2037088213062918E-2</v>
      </c>
      <c r="S23">
        <v>7.5032976198586523E-2</v>
      </c>
      <c r="T23">
        <v>-0.40911880479071472</v>
      </c>
      <c r="U23">
        <v>-0.18781915769002025</v>
      </c>
      <c r="V23">
        <v>-0.10664411496517268</v>
      </c>
      <c r="W23">
        <v>1</v>
      </c>
    </row>
    <row r="24" spans="1:32" x14ac:dyDescent="0.35">
      <c r="A24" t="s">
        <v>22</v>
      </c>
      <c r="B24">
        <v>-1.0256050879843584E-2</v>
      </c>
      <c r="C24">
        <v>-3.851406269058795E-2</v>
      </c>
      <c r="D24">
        <v>-5.3057998792784972E-2</v>
      </c>
      <c r="E24">
        <v>-3.2221102216443476E-2</v>
      </c>
      <c r="F24">
        <v>-4.6824015129289895E-2</v>
      </c>
      <c r="G24">
        <v>-9.0584427250097674E-3</v>
      </c>
      <c r="H24">
        <v>6.2014086913346263E-2</v>
      </c>
      <c r="I24">
        <v>-4.1661611408327859E-2</v>
      </c>
      <c r="J24">
        <v>-6.0092415352220374E-2</v>
      </c>
      <c r="K24">
        <v>0.1022515294376745</v>
      </c>
      <c r="L24">
        <v>0.1326008220656951</v>
      </c>
      <c r="M24">
        <v>-5.8415841135542768E-2</v>
      </c>
      <c r="N24">
        <v>5.0784412193033259E-3</v>
      </c>
      <c r="O24">
        <v>7.6959114826055039E-2</v>
      </c>
      <c r="P24">
        <v>-0.1381647674992042</v>
      </c>
      <c r="Q24">
        <v>7.0806655359906545E-2</v>
      </c>
      <c r="R24">
        <v>-4.1088449003980634E-2</v>
      </c>
      <c r="S24">
        <v>3.1420973467927271E-2</v>
      </c>
      <c r="T24">
        <v>6.3345845787718527E-2</v>
      </c>
      <c r="U24">
        <v>-0.10294597327771336</v>
      </c>
      <c r="V24">
        <v>-0.22997440347776893</v>
      </c>
      <c r="W24">
        <v>0.11809195733445532</v>
      </c>
      <c r="X24">
        <v>1</v>
      </c>
    </row>
    <row r="25" spans="1:32" x14ac:dyDescent="0.35">
      <c r="A25" t="s">
        <v>23</v>
      </c>
      <c r="B25">
        <v>7.2388502063095383E-2</v>
      </c>
      <c r="C25">
        <v>-0.10301966245162286</v>
      </c>
      <c r="D25">
        <v>3.9146670216516778E-2</v>
      </c>
      <c r="E25">
        <v>2.8994824486143829E-2</v>
      </c>
      <c r="F25">
        <v>8.4089941850904265E-2</v>
      </c>
      <c r="G25">
        <v>-6.7525723282122099E-2</v>
      </c>
      <c r="H25">
        <v>-0.1315386937725786</v>
      </c>
      <c r="I25">
        <v>2.3554094517959038E-2</v>
      </c>
      <c r="J25">
        <v>1.8138793097532337E-2</v>
      </c>
      <c r="K25">
        <v>-0.13944380727413144</v>
      </c>
      <c r="L25">
        <v>3.2301805297374142E-2</v>
      </c>
      <c r="M25">
        <v>-0.11323590419641413</v>
      </c>
      <c r="N25">
        <v>0.1678094504416435</v>
      </c>
      <c r="O25">
        <v>6.0061322128826831E-2</v>
      </c>
      <c r="P25">
        <v>-0.1148430086120607</v>
      </c>
      <c r="Q25">
        <v>-4.1991593404796419E-2</v>
      </c>
      <c r="R25">
        <v>0.11953904523115821</v>
      </c>
      <c r="S25">
        <v>-0.12853631554539244</v>
      </c>
      <c r="T25">
        <v>-0.30190083093266856</v>
      </c>
      <c r="U25">
        <v>-6.575414885967143E-2</v>
      </c>
      <c r="V25">
        <v>9.4133108000123034E-2</v>
      </c>
      <c r="W25">
        <v>-0.37933651307800492</v>
      </c>
      <c r="X25">
        <v>5.3771011631723015E-2</v>
      </c>
      <c r="Y25">
        <v>1</v>
      </c>
    </row>
    <row r="26" spans="1:32" x14ac:dyDescent="0.35">
      <c r="A26" t="s">
        <v>24</v>
      </c>
      <c r="B26">
        <v>-0.10275977393628924</v>
      </c>
      <c r="C26">
        <v>2.9878496268813809E-2</v>
      </c>
      <c r="D26">
        <v>-1.7702859889340082E-2</v>
      </c>
      <c r="E26">
        <v>-2.3646024712785443E-2</v>
      </c>
      <c r="F26">
        <v>0.12104705998727505</v>
      </c>
      <c r="G26">
        <v>-0.12825576310850154</v>
      </c>
      <c r="H26">
        <v>-8.1262473636629307E-2</v>
      </c>
      <c r="I26">
        <v>0.13196601904509139</v>
      </c>
      <c r="J26">
        <v>-9.7954293006121865E-2</v>
      </c>
      <c r="K26">
        <v>-8.5227988376105734E-2</v>
      </c>
      <c r="L26">
        <v>-0.22575343704428025</v>
      </c>
      <c r="M26">
        <v>0.10149576952650477</v>
      </c>
      <c r="N26">
        <v>0.17263150223856746</v>
      </c>
      <c r="O26">
        <v>-8.8793972515606001E-2</v>
      </c>
      <c r="P26">
        <v>0.15451592872681402</v>
      </c>
      <c r="Q26">
        <v>1.1220070525263092E-2</v>
      </c>
      <c r="R26">
        <v>2.7402169612823109E-2</v>
      </c>
      <c r="S26">
        <v>-3.5149331075008484E-2</v>
      </c>
      <c r="T26">
        <v>-9.6168938406928681E-2</v>
      </c>
      <c r="U26">
        <v>-3.7241023869277579E-2</v>
      </c>
      <c r="V26">
        <v>8.6162938493257318E-2</v>
      </c>
      <c r="W26">
        <v>-0.10699044875995639</v>
      </c>
      <c r="X26">
        <v>-0.11253871139173327</v>
      </c>
      <c r="Y26">
        <v>4.5943263331810806E-2</v>
      </c>
      <c r="Z26">
        <v>1</v>
      </c>
    </row>
    <row r="27" spans="1:32" x14ac:dyDescent="0.35">
      <c r="A27" t="s">
        <v>25</v>
      </c>
      <c r="B27">
        <v>-0.14460525862522147</v>
      </c>
      <c r="C27">
        <v>-3.9702114071090575E-2</v>
      </c>
      <c r="D27">
        <v>0.1778631206687919</v>
      </c>
      <c r="E27">
        <v>-0.11485627351424761</v>
      </c>
      <c r="F27">
        <v>-0.11338792422926273</v>
      </c>
      <c r="G27">
        <v>2.1356420906408415E-2</v>
      </c>
      <c r="H27">
        <v>-1.7523686875292242E-2</v>
      </c>
      <c r="I27">
        <v>5.8056213218080813E-2</v>
      </c>
      <c r="J27">
        <v>0.1702118610257306</v>
      </c>
      <c r="K27">
        <v>0.1621329544766088</v>
      </c>
      <c r="L27">
        <v>-5.4517813525791319E-2</v>
      </c>
      <c r="M27">
        <v>8.5569811633962826E-3</v>
      </c>
      <c r="N27">
        <v>-0.18265296096756564</v>
      </c>
      <c r="O27">
        <v>0.10295305283160656</v>
      </c>
      <c r="P27">
        <v>0.1518394033193366</v>
      </c>
      <c r="Q27">
        <v>-8.0884277804632435E-2</v>
      </c>
      <c r="R27">
        <v>-0.20462207364108173</v>
      </c>
      <c r="S27">
        <v>-0.21100357834581987</v>
      </c>
      <c r="T27">
        <v>-9.368947208764912E-2</v>
      </c>
      <c r="U27">
        <v>-2.2893617948761169E-3</v>
      </c>
      <c r="V27">
        <v>1.3520476673947632E-2</v>
      </c>
      <c r="W27">
        <v>0.14438318376771186</v>
      </c>
      <c r="X27">
        <v>0.17448553106374937</v>
      </c>
      <c r="Y27">
        <v>-0.13074223303251564</v>
      </c>
      <c r="Z27">
        <v>-7.3094135355545445E-2</v>
      </c>
      <c r="AA27">
        <v>1</v>
      </c>
    </row>
    <row r="28" spans="1:32" x14ac:dyDescent="0.35">
      <c r="A28" t="s">
        <v>26</v>
      </c>
      <c r="B28">
        <v>-2.8531254046943268E-2</v>
      </c>
      <c r="C28">
        <v>0.12053080882013884</v>
      </c>
      <c r="D28">
        <v>2.6729939870375082E-2</v>
      </c>
      <c r="E28">
        <v>-8.6730480940271595E-2</v>
      </c>
      <c r="F28">
        <v>-3.4109104951515194E-2</v>
      </c>
      <c r="G28">
        <v>-8.7664326261373646E-2</v>
      </c>
      <c r="H28">
        <v>0.2565535452532437</v>
      </c>
      <c r="I28">
        <v>-7.8558029589496023E-2</v>
      </c>
      <c r="J28">
        <v>-6.7807950515992962E-2</v>
      </c>
      <c r="K28">
        <v>-6.273218659228845E-2</v>
      </c>
      <c r="L28">
        <v>-6.9866163536587061E-2</v>
      </c>
      <c r="M28">
        <v>-0.1929616800508108</v>
      </c>
      <c r="N28">
        <v>0.12677973302134152</v>
      </c>
      <c r="O28">
        <v>0.15452031798386798</v>
      </c>
      <c r="P28">
        <v>-0.14283605244095959</v>
      </c>
      <c r="Q28">
        <v>7.8096565610617064E-2</v>
      </c>
      <c r="R28">
        <v>4.8379523071979916E-2</v>
      </c>
      <c r="S28">
        <v>2.5030548641200835E-2</v>
      </c>
      <c r="T28">
        <v>8.316042453780266E-2</v>
      </c>
      <c r="U28">
        <v>-0.12867815014691109</v>
      </c>
      <c r="V28">
        <v>-0.13841788453123621</v>
      </c>
      <c r="W28">
        <v>3.3097973613787135E-2</v>
      </c>
      <c r="X28">
        <v>0.11339041506017168</v>
      </c>
      <c r="Y28">
        <v>3.5841179778817185E-2</v>
      </c>
      <c r="Z28">
        <v>4.0575928526067645E-2</v>
      </c>
      <c r="AA28">
        <v>-0.23301566696618636</v>
      </c>
      <c r="AB28">
        <v>1</v>
      </c>
    </row>
    <row r="29" spans="1:32" x14ac:dyDescent="0.35">
      <c r="A29" t="s">
        <v>27</v>
      </c>
      <c r="B29">
        <v>1.3154936659226915E-2</v>
      </c>
      <c r="C29">
        <v>0.15983065855737702</v>
      </c>
      <c r="D29">
        <v>-0.11443506905907663</v>
      </c>
      <c r="E29">
        <v>-7.9560232138852938E-2</v>
      </c>
      <c r="F29">
        <v>8.5094500679724863E-2</v>
      </c>
      <c r="G29">
        <v>3.4117666337085024E-2</v>
      </c>
      <c r="H29">
        <v>-3.9494488257075577E-2</v>
      </c>
      <c r="I29">
        <v>4.8412436171160573E-3</v>
      </c>
      <c r="J29">
        <v>0.10523425072150563</v>
      </c>
      <c r="K29">
        <v>0.10055175140345185</v>
      </c>
      <c r="L29">
        <v>-6.909621459833018E-2</v>
      </c>
      <c r="M29">
        <v>9.2191220738014404E-3</v>
      </c>
      <c r="N29">
        <v>-0.13449873855285022</v>
      </c>
      <c r="O29">
        <v>-0.14965722688947855</v>
      </c>
      <c r="P29">
        <v>-0.1802062238372607</v>
      </c>
      <c r="Q29">
        <v>-4.5388086142118741E-2</v>
      </c>
      <c r="R29">
        <v>-2.7950196653680818E-2</v>
      </c>
      <c r="S29">
        <v>0.1291633089666897</v>
      </c>
      <c r="T29">
        <v>7.3155428617947077E-2</v>
      </c>
      <c r="U29">
        <v>-0.14940096370707978</v>
      </c>
      <c r="V29">
        <v>-2.6761576747266688E-2</v>
      </c>
      <c r="W29">
        <v>3.7575544300151283E-3</v>
      </c>
      <c r="X29">
        <v>4.6590294170591892E-2</v>
      </c>
      <c r="Y29">
        <v>3.297937209559814E-2</v>
      </c>
      <c r="Z29">
        <v>-5.1680155842802222E-2</v>
      </c>
      <c r="AA29">
        <v>-0.14231420115713139</v>
      </c>
      <c r="AB29">
        <v>0.18365749713360244</v>
      </c>
      <c r="AC29">
        <v>1</v>
      </c>
    </row>
    <row r="30" spans="1:32" x14ac:dyDescent="0.35">
      <c r="A30" t="s">
        <v>28</v>
      </c>
      <c r="B30">
        <v>0.10125411059200841</v>
      </c>
      <c r="C30">
        <v>0.30049341616496122</v>
      </c>
      <c r="D30">
        <v>-6.7515351696370574E-2</v>
      </c>
      <c r="E30">
        <v>4.750345449085059E-2</v>
      </c>
      <c r="F30">
        <v>0.29792591090788223</v>
      </c>
      <c r="G30">
        <v>0.19992077087930132</v>
      </c>
      <c r="H30">
        <v>-0.12624806702826635</v>
      </c>
      <c r="I30">
        <v>-0.13992844509060179</v>
      </c>
      <c r="J30">
        <v>-4.683990644383465E-2</v>
      </c>
      <c r="K30">
        <v>-4.6852743865847153E-2</v>
      </c>
      <c r="L30">
        <v>5.8174217472890886E-2</v>
      </c>
      <c r="M30">
        <v>9.9754487437008474E-2</v>
      </c>
      <c r="N30">
        <v>6.0862818644216325E-2</v>
      </c>
      <c r="O30">
        <v>-0.20202610126576173</v>
      </c>
      <c r="P30">
        <v>0.13566062085595162</v>
      </c>
      <c r="Q30">
        <v>2.8371433140972442E-3</v>
      </c>
      <c r="R30">
        <v>-4.2863185910038341E-2</v>
      </c>
      <c r="S30">
        <v>9.9260571913557305E-2</v>
      </c>
      <c r="T30">
        <v>0.23664647928024601</v>
      </c>
      <c r="U30">
        <v>0.19800920678952949</v>
      </c>
      <c r="V30">
        <v>0.11423876903364374</v>
      </c>
      <c r="W30">
        <v>-0.20673817815990966</v>
      </c>
      <c r="X30">
        <v>-0.11847482242437514</v>
      </c>
      <c r="Y30">
        <v>1.6455678975232514E-2</v>
      </c>
      <c r="Z30">
        <v>-0.15116460876898091</v>
      </c>
      <c r="AA30">
        <v>-0.12915908318045868</v>
      </c>
      <c r="AB30">
        <v>2.0719311115179533E-2</v>
      </c>
      <c r="AC30">
        <v>0.20097828568078957</v>
      </c>
      <c r="AD30">
        <v>1</v>
      </c>
    </row>
    <row r="31" spans="1:32" x14ac:dyDescent="0.35">
      <c r="A31" t="s">
        <v>29</v>
      </c>
      <c r="B31">
        <v>0.16929628203961697</v>
      </c>
      <c r="C31">
        <v>0.22741859522189051</v>
      </c>
      <c r="D31">
        <v>-0.14852560481589444</v>
      </c>
      <c r="E31">
        <v>8.6941523182584718E-2</v>
      </c>
      <c r="F31">
        <v>-6.2653819012597506E-2</v>
      </c>
      <c r="G31">
        <v>0.27701281050705895</v>
      </c>
      <c r="H31">
        <v>0.123566490052682</v>
      </c>
      <c r="I31">
        <v>-5.2392962739125568E-2</v>
      </c>
      <c r="J31">
        <v>-4.3562678397190699E-3</v>
      </c>
      <c r="K31">
        <v>0.23724537079774669</v>
      </c>
      <c r="L31">
        <v>0.11357068763344333</v>
      </c>
      <c r="M31">
        <v>-8.9821430382606829E-2</v>
      </c>
      <c r="N31">
        <v>-1.9805468214399824E-2</v>
      </c>
      <c r="O31">
        <v>-0.31076351280278464</v>
      </c>
      <c r="P31">
        <v>-2.6535530255918468E-4</v>
      </c>
      <c r="Q31">
        <v>0.12993765333918939</v>
      </c>
      <c r="R31">
        <v>-0.14263226636530565</v>
      </c>
      <c r="S31">
        <v>-6.8607839641795362E-3</v>
      </c>
      <c r="T31">
        <v>0.13602972921593198</v>
      </c>
      <c r="U31">
        <v>0.11436869263170696</v>
      </c>
      <c r="V31">
        <v>-4.5833654751271234E-2</v>
      </c>
      <c r="W31">
        <v>-6.538959832181869E-2</v>
      </c>
      <c r="X31">
        <v>0.15592678589195599</v>
      </c>
      <c r="Y31">
        <v>-9.5099773048956879E-2</v>
      </c>
      <c r="Z31">
        <v>-0.15127019152303875</v>
      </c>
      <c r="AA31">
        <v>-6.3008750069879868E-2</v>
      </c>
      <c r="AB31">
        <v>1.0916441753434116E-2</v>
      </c>
      <c r="AC31">
        <v>-1.2059004760258443E-2</v>
      </c>
      <c r="AD31">
        <v>-2.3306701732661691E-2</v>
      </c>
      <c r="AE31">
        <v>1</v>
      </c>
    </row>
    <row r="32" spans="1:32" x14ac:dyDescent="0.35">
      <c r="A32" t="s">
        <v>176</v>
      </c>
      <c r="B32">
        <v>-3.6091266851981774E-2</v>
      </c>
      <c r="C32">
        <v>-0.1521408471255242</v>
      </c>
      <c r="D32">
        <v>0.16560035146190966</v>
      </c>
      <c r="E32">
        <v>0.22112926390843338</v>
      </c>
      <c r="F32">
        <v>4.0653756106925005E-3</v>
      </c>
      <c r="G32">
        <v>-3.533246543658463E-2</v>
      </c>
      <c r="H32">
        <v>-9.9580261811096735E-2</v>
      </c>
      <c r="I32">
        <v>4.5110374267184374E-3</v>
      </c>
      <c r="J32">
        <v>-2.1418221355952442E-2</v>
      </c>
      <c r="K32">
        <v>-9.4125282885335074E-2</v>
      </c>
      <c r="L32">
        <v>0.20676082640780555</v>
      </c>
      <c r="M32">
        <v>-0.21906295352421989</v>
      </c>
      <c r="N32">
        <v>-6.4382668919300459E-2</v>
      </c>
      <c r="O32">
        <v>0.12387877132173498</v>
      </c>
      <c r="P32">
        <v>6.3194222344705744E-2</v>
      </c>
      <c r="Q32">
        <v>-3.6822142617611651E-2</v>
      </c>
      <c r="R32">
        <v>5.0711128561837543E-2</v>
      </c>
      <c r="S32">
        <v>0.12288294420245637</v>
      </c>
      <c r="T32">
        <v>-0.1574908870858201</v>
      </c>
      <c r="U32">
        <v>-7.5801265726785222E-2</v>
      </c>
      <c r="V32">
        <v>-0.15691195338464434</v>
      </c>
      <c r="W32">
        <v>0.10645148894658663</v>
      </c>
      <c r="X32">
        <v>-3.2296351943037406E-2</v>
      </c>
      <c r="Y32">
        <v>2.1734792003558099E-3</v>
      </c>
      <c r="Z32">
        <v>0.14594464719917416</v>
      </c>
      <c r="AA32">
        <v>1.0334558624900625E-2</v>
      </c>
      <c r="AB32">
        <v>-8.0104974857851244E-2</v>
      </c>
      <c r="AC32">
        <v>-4.89828046367616E-2</v>
      </c>
      <c r="AD32">
        <v>-0.24728823783328668</v>
      </c>
      <c r="AE32">
        <v>-0.120010486907043</v>
      </c>
      <c r="AF32">
        <v>1</v>
      </c>
    </row>
    <row r="33" spans="1:34" x14ac:dyDescent="0.35">
      <c r="A33" t="s">
        <v>262</v>
      </c>
      <c r="B33">
        <v>-0.32213108194553397</v>
      </c>
      <c r="C33">
        <v>7.3891733608257071E-2</v>
      </c>
      <c r="D33">
        <v>0.14869694774296519</v>
      </c>
      <c r="E33">
        <v>9.3415331821148067E-3</v>
      </c>
      <c r="F33">
        <v>-8.0473453893673913E-2</v>
      </c>
      <c r="G33">
        <v>-0.16212403308732817</v>
      </c>
      <c r="H33">
        <v>-0.16529307685250619</v>
      </c>
      <c r="I33">
        <v>0.11284750126932645</v>
      </c>
      <c r="J33">
        <v>9.2558225465323829E-2</v>
      </c>
      <c r="K33">
        <v>2.3907016022894828E-2</v>
      </c>
      <c r="L33">
        <v>-0.22546333867770316</v>
      </c>
      <c r="M33">
        <v>0.14452647212319472</v>
      </c>
      <c r="N33">
        <v>-0.14091497379230467</v>
      </c>
      <c r="O33">
        <v>-6.2999184345220033E-2</v>
      </c>
      <c r="P33">
        <v>0.14497961733171283</v>
      </c>
      <c r="Q33">
        <v>4.0586484965793361E-2</v>
      </c>
      <c r="R33">
        <v>-0.12220807927770512</v>
      </c>
      <c r="S33">
        <v>-0.11104938493940036</v>
      </c>
      <c r="T33">
        <v>-0.1696942070520647</v>
      </c>
      <c r="U33">
        <v>-9.6137783313439085E-2</v>
      </c>
      <c r="V33">
        <v>8.457862682532255E-2</v>
      </c>
      <c r="W33">
        <v>0.1641104124620536</v>
      </c>
      <c r="X33">
        <v>-2.7981813807185098E-2</v>
      </c>
      <c r="Y33">
        <v>-7.9392009044314801E-2</v>
      </c>
      <c r="Z33">
        <v>7.843115366738046E-2</v>
      </c>
      <c r="AA33">
        <v>0.33424488052203877</v>
      </c>
      <c r="AB33">
        <v>-0.25038513616468533</v>
      </c>
      <c r="AC33">
        <v>-4.4331243683431103E-2</v>
      </c>
      <c r="AD33">
        <v>-1.3661146124012967E-2</v>
      </c>
      <c r="AE33">
        <v>-0.2156459335468737</v>
      </c>
      <c r="AF33">
        <v>-4.0928180321901417E-2</v>
      </c>
      <c r="AG33">
        <v>1</v>
      </c>
    </row>
    <row r="34" spans="1:34" ht="15" thickBot="1" x14ac:dyDescent="0.4">
      <c r="A34" s="3" t="s">
        <v>142</v>
      </c>
      <c r="B34" s="3">
        <v>-0.10075372873389582</v>
      </c>
      <c r="C34" s="3">
        <v>-0.23099846242568753</v>
      </c>
      <c r="D34" s="3">
        <v>-9.1883361963855534E-2</v>
      </c>
      <c r="E34" s="3">
        <v>9.3673034729012089E-2</v>
      </c>
      <c r="F34" s="3">
        <v>-4.7781042627101096E-2</v>
      </c>
      <c r="G34" s="3">
        <v>-7.985678225921862E-2</v>
      </c>
      <c r="H34" s="3">
        <v>-4.229026915621939E-2</v>
      </c>
      <c r="I34" s="3">
        <v>0.19657077815132715</v>
      </c>
      <c r="J34" s="3">
        <v>4.883979235346788E-2</v>
      </c>
      <c r="K34" s="3">
        <v>-2.596773855674557E-2</v>
      </c>
      <c r="L34" s="3">
        <v>-3.4803393587477E-2</v>
      </c>
      <c r="M34" s="3">
        <v>3.3463543561684066E-2</v>
      </c>
      <c r="N34" s="3">
        <v>5.2781234152856328E-2</v>
      </c>
      <c r="O34" s="3">
        <v>6.9821644169024921E-2</v>
      </c>
      <c r="P34" s="3">
        <v>2.923036600437013E-2</v>
      </c>
      <c r="Q34" s="3">
        <v>-0.16795427961833539</v>
      </c>
      <c r="R34" s="3">
        <v>2.6616747485377994E-2</v>
      </c>
      <c r="S34" s="3">
        <v>1.9757474632750814E-3</v>
      </c>
      <c r="T34" s="3">
        <v>-0.20508598504218048</v>
      </c>
      <c r="U34" s="3">
        <v>0.12959294170988322</v>
      </c>
      <c r="V34" s="3">
        <v>0.23956580047448944</v>
      </c>
      <c r="W34" s="3">
        <v>-2.1207674907062518E-2</v>
      </c>
      <c r="X34" s="3">
        <v>-0.19488753879159007</v>
      </c>
      <c r="Y34" s="3">
        <v>5.2365765811570229E-2</v>
      </c>
      <c r="Z34" s="3">
        <v>0.12606389866538148</v>
      </c>
      <c r="AA34" s="3">
        <v>5.8989203555480346E-2</v>
      </c>
      <c r="AB34" s="3">
        <v>-0.12084777676108012</v>
      </c>
      <c r="AC34" s="3">
        <v>-0.17303175990624819</v>
      </c>
      <c r="AD34" s="3">
        <v>-9.5264464530951401E-2</v>
      </c>
      <c r="AE34" s="3">
        <v>-3.2972169086664241E-2</v>
      </c>
      <c r="AF34" s="3">
        <v>9.866931345933895E-2</v>
      </c>
      <c r="AG34" s="3">
        <v>0.10963773019643031</v>
      </c>
      <c r="AH34" s="3">
        <v>1</v>
      </c>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All reactions</vt:lpstr>
      <vt:lpstr>Parameters</vt:lpstr>
      <vt:lpstr>Initial Values</vt:lpstr>
      <vt:lpstr>Pearson Corr Ensemble Modeling</vt:lpstr>
      <vt:lpstr>Sensitivity Analysis</vt:lpstr>
      <vt:lpstr>Fitted Model Param Correlations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Ryland</dc:creator>
  <cp:lastModifiedBy>Ryland</cp:lastModifiedBy>
  <dcterms:created xsi:type="dcterms:W3CDTF">2019-10-14T00:28:53Z</dcterms:created>
  <dcterms:modified xsi:type="dcterms:W3CDTF">2020-06-22T19:58:25Z</dcterms:modified>
</cp:coreProperties>
</file>