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istitutosuperioredisanita-my.sharepoint.com/personal/carolina_veneri_iss_it/Documents/Desktop/Paper varianti SARS/"/>
    </mc:Choice>
  </mc:AlternateContent>
  <xr:revisionPtr revIDLastSave="72" documentId="8_{CA71E45A-5A30-4E27-B660-4B268163DC5C}" xr6:coauthVersionLast="47" xr6:coauthVersionMax="47" xr10:uidLastSave="{5631D4F4-92D2-403C-ACAB-E99BAD7A67DF}"/>
  <bookViews>
    <workbookView xWindow="-120" yWindow="-120" windowWidth="29040" windowHeight="15720" firstSheet="1" activeTab="1" xr2:uid="{17864DC0-5634-41DE-A96D-468F6FA38F10}"/>
  </bookViews>
  <sheets>
    <sheet name="Table S6" sheetId="2" r:id="rId1"/>
    <sheet name="Table S7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4" i="2" l="1"/>
  <c r="I54" i="2"/>
  <c r="G54" i="2"/>
  <c r="F54" i="2"/>
  <c r="E54" i="2"/>
  <c r="D54" i="2"/>
  <c r="C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F54" i="1"/>
  <c r="E54" i="1"/>
  <c r="J54" i="1"/>
  <c r="K54" i="1" s="1"/>
  <c r="K5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3" i="1"/>
  <c r="I54" i="1"/>
  <c r="H54" i="1"/>
  <c r="G54" i="1"/>
  <c r="D54" i="1"/>
  <c r="C54" i="1"/>
</calcChain>
</file>

<file path=xl/sharedStrings.xml><?xml version="1.0" encoding="utf-8"?>
<sst xmlns="http://schemas.openxmlformats.org/spreadsheetml/2006/main" count="428" uniqueCount="77">
  <si>
    <t>Year</t>
  </si>
  <si>
    <t>Month</t>
  </si>
  <si>
    <t>N.of analysed samples</t>
  </si>
  <si>
    <t>N. of positives samples</t>
  </si>
  <si>
    <t>%</t>
  </si>
  <si>
    <t>c.g./L</t>
  </si>
  <si>
    <t>c.g./day*inhabitant</t>
  </si>
  <si>
    <t>Min</t>
  </si>
  <si>
    <t>Max</t>
  </si>
  <si>
    <t>median value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</si>
  <si>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</si>
  <si>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</si>
  <si>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</si>
  <si>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</si>
  <si>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</si>
  <si>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</si>
  <si>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</si>
  <si>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</si>
  <si>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</si>
  <si>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</si>
  <si>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</si>
  <si>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</si>
  <si>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Tot.</t>
  </si>
  <si>
    <t>N. of analysed samples</t>
  </si>
  <si>
    <t>RT-qPCR (ID 959)</t>
  </si>
  <si>
    <t>Nested RT-PCR (short PCR ID 987)</t>
  </si>
  <si>
    <t>Nested RT-PCR (short PCR ID 991)</t>
  </si>
  <si>
    <t>Nested RT-PCR (short PCR ID 994)</t>
  </si>
  <si>
    <t>Nested RT-PCR (Long PCR ID 980)</t>
  </si>
  <si>
    <t>Nested RT-PCR (Long PCR ID 1034)</t>
  </si>
  <si>
    <t>N. of sequenced samples (Long amplicon)</t>
  </si>
  <si>
    <t>Prevalence of sequenced samples - long amplicon (%)</t>
  </si>
  <si>
    <t>Variants deteceted</t>
  </si>
  <si>
    <t>Sanger Sequencing</t>
  </si>
  <si>
    <t>NGS</t>
  </si>
  <si>
    <t>-</t>
  </si>
  <si>
    <t>Delta, Delta AY.4.2*</t>
  </si>
  <si>
    <t>Alpha, Delta, Delta AY.4.2*</t>
  </si>
  <si>
    <t>Delta, Omicron BA.1*</t>
  </si>
  <si>
    <t>Delta, Omicron BA.1*, Omicron BA.2*</t>
  </si>
  <si>
    <t>Omicron BA.1*, Omicron BA.1.1*, Omicron BA.2*</t>
  </si>
  <si>
    <t>Omicron BA.1.1*, Omicron BA.2*</t>
  </si>
  <si>
    <t>Omicron BA.2*</t>
  </si>
  <si>
    <t>Omicron BA.2*, Omicron BA.4*/Omicron BA.5*</t>
  </si>
  <si>
    <t>Omicron BA.4*/Omicron BA.5*</t>
  </si>
  <si>
    <t>Omicron BA.2*, Omicron BA.4*/Omicron BA.5*, Omicron BA.4.6*</t>
  </si>
  <si>
    <t>Omicron BA.4*/Omicron BA.5*, Omicron BA.4.6*</t>
  </si>
  <si>
    <t>Omicron BA.4*/Omicron BA.5*, Omicron BA.4.6*, Omicron BQ.1*, Omicron BQ.1.1*</t>
  </si>
  <si>
    <t>Omicron BA.4*/Omicron BA.5*, Omicron BA.4.6*, Omicron BQ.1*, Omicron BQ.1.1*, Omicron BA.2.75*, Omicron XBB.1*</t>
  </si>
  <si>
    <t>Omicron BA.4*/Omicron BA.5*, Omicron BA.4.6*, Omicron BQ.1*, Omicron BQ.1.1*, Omicron BA.2.75*</t>
  </si>
  <si>
    <t>Omicron BA.2.75*, Omicron BA.4*/BA.5*, Omicron BA.4.6*, Omicron BN.1*, Omicron BQ.1*, Omicron BQ.1.1*</t>
  </si>
  <si>
    <t>Omicron BA.4*/BA.5*, Omicron BA.4.6*, Omicron BN.1*, Omicron BQ.1.1*, Omicron CH.1.1*, Omicron CM*, Omicron XBB.1*, Omicron XBB.1.5*/XBB.1.9*</t>
  </si>
  <si>
    <t>Omicron BA.4*/BA.5*, Omicron BA.4.6*, Omicron BN.1*, Omicron BQ.1.1*, Omicron CH.1.1*, Omicron CM*, Omicron XBB.1*, Omicron XBB.1.5*</t>
  </si>
  <si>
    <t>Omicron BQ.1.1*, Omicron CH.1.1*, Omicron XBB.1.17.1*, Omicron XBB.1.5*/XBB.1.9*</t>
  </si>
  <si>
    <t>Omicron BA.4*/BA.5*, Omicron BQ.1.1*, Omicron CH.1.1*, Omicron XBB.1.17.1*, Omicron XBB.1.5*</t>
  </si>
  <si>
    <t>Omicron CH.1.1*, Omicron XBB.1.5*/XBB.1.9*, Omicron EG.5*</t>
  </si>
  <si>
    <t>Omicron CH.1.1*, Omicron XBB.1.5*/XBB.1.9*, Omicron EG.5*, Omicron XBB*, Omicron XBB.1.16*</t>
  </si>
  <si>
    <t>Omicron CM.7*, Omicron EG.5*, Omicron GL.1*, Omicron XBB.1.16*, Omicron XBB.1.5*/XBB.1.9*, Omicron XBB.2.3*</t>
  </si>
  <si>
    <t>Omicron CM.7*,Omicron XBB.1.16*, Omicron XBB.1.5*/XBB.1.9*, Omicron XBB.2.3*</t>
  </si>
  <si>
    <t>Omicron EG.5*,Omicron XBB.1.16*, Omicron XBB.1.5*/XBB.1.9*, Omicron XBB.2.3*</t>
  </si>
  <si>
    <t>Omicron CH.1.1, Omicron CM.7*, Omicron EG.5*, Omicron XBB.1.16*, Omicron XBB.1.5*/XBB.1.9*, Omicron XBB.2.3*</t>
  </si>
  <si>
    <t>Omicron CM.7*, Omicron EG.5*, Omicron XBB.1.5*/XBB.1.9*</t>
  </si>
  <si>
    <t xml:space="preserve"> Omicron EG.5*, Omicron XBB.1.16*, Omicron XBB.1.5*/XBB.1.9*, Omicron JN.1*</t>
  </si>
  <si>
    <t>Omicron XBB.1.5*/XBB.1.9*, Omicron EG.5*, Omicron JN.1*</t>
  </si>
  <si>
    <t>Omicron JN.1*</t>
  </si>
  <si>
    <t>Omicron XBB.1.5*/XBB.1.9*, Omicron JN.1* (KP.2*)</t>
  </si>
  <si>
    <t>Omicron JN.1* (KP.2*), Omicron JN.1* (KP.3*/JN.1.16*)</t>
  </si>
  <si>
    <t>Omicron JN.1* (KP.2*), Omicron JN.1* (KP.3*/JN.1.16*), Omicron JN.1* (JN.1.13*), Omicron JN.1* (LB.1*)</t>
  </si>
  <si>
    <t>Omicron JN.1* (KP.2*), Omicron JN.1* (KP.3*/JN.1.16*), Omicron JN.1* (LB.1*)</t>
  </si>
  <si>
    <t>Omicron JN.1* (KP.3*/JN.1.16*), Omicron XEC*</t>
  </si>
  <si>
    <t>Omicron JN.1* (KP.3*/JN.1.16*), Omicron JN.1* (LF.7*), Omicron JN.1* (LP.8.1*), Omicron XEC*</t>
  </si>
  <si>
    <t>Omicron JN.1* (KP.3*/JN.1.16*), Omicron JN.1* (XDY.1*), Omicron XEC*</t>
  </si>
  <si>
    <t>Omicron JN.1* (KP.2*/LP*), Omicron JN.1* (KP.3*/JN.1.16*), Omicron JN.1* (LB.1.2.1*), Omicron JN.1* (LP.8.1*), Omicron JN.1* (XDY.1*), Omicron XEC*</t>
  </si>
  <si>
    <t>Omicron JN.1* (LP.8.1*), Omicron XFJ*</t>
  </si>
  <si>
    <t>Omicron JN.1* (LP.8.1*), Omicron JN.1* (NB.1.8.1*), Omicron JN.1* (PA.3*), Omicron XFG*</t>
  </si>
  <si>
    <t>Omicron XFG*</t>
  </si>
  <si>
    <t>Omicron XFG*, Omicron NB.1.8.1*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</si>
</sst>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" fontId="0" fillId="0" borderId="0" xfId="0" applyNumberFormat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0" xfId="1" applyNumberFormat="1" applyFont="1" applyBorder="1" applyAlignment="1">
      <alignment horizontal="center" vertical="center"/>
    </xf>
    <xf numFmtId="1" fontId="0" fillId="0" borderId="0" xfId="1" quotePrefix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1" fontId="0" fillId="0" borderId="1" xfId="1" quotePrefix="1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2" xfId="0" quotePrefix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1" xfId="0" quotePrefix="1" applyBorder="1" applyAlignment="1">
      <alignment horizontal="left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9" fontId="2" fillId="0" borderId="3" xfId="1" applyFont="1" applyFill="1" applyBorder="1" applyAlignment="1">
      <alignment horizontal="center" vertical="center"/>
    </xf>
    <xf numFmtId="1" fontId="2" fillId="0" borderId="3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1" fontId="0" fillId="0" borderId="5" xfId="1" applyNumberFormat="1" applyFont="1" applyBorder="1" applyAlignment="1">
      <alignment horizontal="center" vertical="center"/>
    </xf>
    <xf numFmtId="1" fontId="0" fillId="0" borderId="6" xfId="1" applyNumberFormat="1" applyFont="1" applyBorder="1" applyAlignment="1">
      <alignment horizontal="center" vertical="center"/>
    </xf>
    <xf numFmtId="1" fontId="0" fillId="0" borderId="4" xfId="1" applyNumberFormat="1" applyFont="1" applyBorder="1" applyAlignment="1">
      <alignment horizontal="center" vertical="center"/>
    </xf>
    <xf numFmtId="1" fontId="2" fillId="0" borderId="7" xfId="1" applyNumberFormat="1" applyFont="1" applyFill="1" applyBorder="1" applyAlignment="1">
      <alignment horizontal="center" vertical="center"/>
    </xf>
    <xf numFmtId="1" fontId="0" fillId="0" borderId="9" xfId="1" applyNumberFormat="1" applyFont="1" applyBorder="1" applyAlignment="1">
      <alignment horizontal="center" vertical="center"/>
    </xf>
    <xf numFmtId="1" fontId="0" fillId="0" borderId="10" xfId="1" applyNumberFormat="1" applyFont="1" applyBorder="1" applyAlignment="1">
      <alignment horizontal="center" vertical="center"/>
    </xf>
    <xf numFmtId="1" fontId="0" fillId="0" borderId="8" xfId="1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2" fillId="0" borderId="11" xfId="1" applyNumberFormat="1" applyFont="1" applyFill="1" applyBorder="1" applyAlignment="1">
      <alignment horizontal="center" vertical="center"/>
    </xf>
    <xf numFmtId="1" fontId="0" fillId="0" borderId="12" xfId="1" quotePrefix="1" applyNumberFormat="1" applyFont="1" applyBorder="1" applyAlignment="1">
      <alignment horizontal="center" vertical="center"/>
    </xf>
    <xf numFmtId="1" fontId="0" fillId="0" borderId="4" xfId="1" quotePrefix="1" applyNumberFormat="1" applyFont="1" applyBorder="1" applyAlignment="1">
      <alignment horizontal="center" vertical="center"/>
    </xf>
    <xf numFmtId="1" fontId="0" fillId="0" borderId="12" xfId="1" applyNumberFormat="1" applyFont="1" applyBorder="1" applyAlignment="1">
      <alignment horizontal="center" vertical="center"/>
    </xf>
    <xf numFmtId="1" fontId="0" fillId="0" borderId="5" xfId="1" quotePrefix="1" applyNumberFormat="1" applyFont="1" applyBorder="1" applyAlignment="1">
      <alignment horizontal="center" vertical="center"/>
    </xf>
    <xf numFmtId="1" fontId="0" fillId="0" borderId="13" xfId="1" applyNumberFormat="1" applyFont="1" applyBorder="1" applyAlignment="1">
      <alignment horizontal="center" vertical="center"/>
    </xf>
    <xf numFmtId="1" fontId="0" fillId="0" borderId="14" xfId="1" quotePrefix="1" applyNumberFormat="1" applyFont="1" applyBorder="1" applyAlignment="1">
      <alignment horizontal="center" vertical="center"/>
    </xf>
    <xf numFmtId="0" fontId="0" fillId="0" borderId="12" xfId="0" quotePrefix="1" applyBorder="1" applyAlignment="1">
      <alignment horizontal="center"/>
    </xf>
    <xf numFmtId="0" fontId="0" fillId="0" borderId="14" xfId="0" quotePrefix="1" applyBorder="1" applyAlignment="1">
      <alignment horizontal="center"/>
    </xf>
    <xf numFmtId="1" fontId="2" fillId="0" borderId="15" xfId="1" applyNumberFormat="1" applyFont="1" applyFill="1" applyBorder="1" applyAlignment="1">
      <alignment horizontal="center" vertical="center"/>
    </xf>
    <xf numFmtId="0" fontId="0" fillId="0" borderId="0" xfId="0" quotePrefix="1" applyAlignment="1">
      <alignment horizontal="center"/>
    </xf>
    <xf numFmtId="1" fontId="0" fillId="0" borderId="14" xfId="1" applyNumberFormat="1" applyFont="1" applyBorder="1" applyAlignment="1">
      <alignment horizontal="center" vertical="center"/>
    </xf>
    <xf numFmtId="1" fontId="0" fillId="0" borderId="5" xfId="0" quotePrefix="1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1" fontId="0" fillId="0" borderId="4" xfId="0" quotePrefix="1" applyNumberForma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9" fontId="0" fillId="0" borderId="8" xfId="1" applyFont="1" applyBorder="1" applyAlignment="1">
      <alignment horizontal="center" vertical="center"/>
    </xf>
    <xf numFmtId="9" fontId="0" fillId="0" borderId="11" xfId="1" applyFont="1" applyBorder="1" applyAlignment="1">
      <alignment horizontal="center" vertical="center"/>
    </xf>
    <xf numFmtId="9" fontId="0" fillId="0" borderId="0" xfId="1" applyFont="1" applyFill="1" applyBorder="1" applyAlignment="1">
      <alignment horizontal="center" vertical="center"/>
    </xf>
    <xf numFmtId="1" fontId="0" fillId="0" borderId="2" xfId="1" applyNumberFormat="1" applyFont="1" applyFill="1" applyBorder="1" applyAlignment="1">
      <alignment horizontal="center" vertical="center"/>
    </xf>
    <xf numFmtId="1" fontId="0" fillId="0" borderId="0" xfId="1" applyNumberFormat="1" applyFont="1" applyFill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1" fontId="0" fillId="0" borderId="0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9" fontId="0" fillId="0" borderId="2" xfId="1" applyFont="1" applyFill="1" applyBorder="1" applyAlignment="1">
      <alignment horizontal="center" vertical="center"/>
    </xf>
    <xf numFmtId="11" fontId="2" fillId="2" borderId="12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17" fontId="0" fillId="0" borderId="14" xfId="0" applyNumberFormat="1" applyBorder="1" applyAlignment="1">
      <alignment horizontal="center" vertical="center"/>
    </xf>
    <xf numFmtId="17" fontId="0" fillId="0" borderId="12" xfId="0" applyNumberForma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1" fontId="0" fillId="0" borderId="6" xfId="0" applyNumberForma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11" fontId="0" fillId="0" borderId="13" xfId="0" applyNumberFormat="1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0" borderId="12" xfId="0" applyNumberFormat="1" applyBorder="1" applyAlignment="1">
      <alignment horizontal="center" vertical="center"/>
    </xf>
    <xf numFmtId="11" fontId="0" fillId="0" borderId="4" xfId="0" applyNumberForma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11" fontId="0" fillId="0" borderId="14" xfId="0" applyNumberFormat="1" applyBorder="1" applyAlignment="1">
      <alignment horizontal="center" vertical="center"/>
    </xf>
    <xf numFmtId="11" fontId="2" fillId="0" borderId="7" xfId="0" applyNumberFormat="1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11" fontId="2" fillId="0" borderId="15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1" fontId="2" fillId="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CCB0-263F-4FD9-A126-358DF4036B40}">
  <dimension ref="A1:K54"/>
  <sheetViews>
    <sheetView topLeftCell="A29" workbookViewId="0">
      <selection activeCell="N54" sqref="N54:N55"/>
    </sheetView>
  </sheetViews>
  <sheetFormatPr defaultRowHeight="15"/>
  <cols>
    <col min="1" max="1" width="9.85546875" style="3" customWidth="1"/>
    <col min="2" max="2" width="10.85546875" style="3" bestFit="1" customWidth="1"/>
    <col min="3" max="3" width="21.7109375" style="5" bestFit="1" customWidth="1"/>
    <col min="4" max="4" width="22.42578125" style="5" bestFit="1" customWidth="1"/>
    <col min="5" max="5" width="10.85546875" style="3" customWidth="1"/>
    <col min="6" max="6" width="12" style="3" customWidth="1"/>
    <col min="7" max="7" width="12.42578125" style="3" customWidth="1"/>
    <col min="8" max="8" width="14.7109375" style="83" customWidth="1"/>
    <col min="9" max="9" width="11.5703125" style="3" customWidth="1"/>
    <col min="10" max="10" width="15.140625" style="3" customWidth="1"/>
    <col min="11" max="11" width="19.28515625" style="83" customWidth="1"/>
    <col min="12" max="16384" width="9.140625" style="3"/>
  </cols>
  <sheetData>
    <row r="1" spans="1:11">
      <c r="A1" s="95" t="s">
        <v>0</v>
      </c>
      <c r="B1" s="96" t="s">
        <v>1</v>
      </c>
      <c r="C1" s="100" t="s">
        <v>2</v>
      </c>
      <c r="D1" s="100" t="s">
        <v>3</v>
      </c>
      <c r="E1" s="95" t="s">
        <v>4</v>
      </c>
      <c r="F1" s="105" t="s">
        <v>5</v>
      </c>
      <c r="G1" s="94"/>
      <c r="H1" s="96"/>
      <c r="I1" s="105" t="s">
        <v>6</v>
      </c>
      <c r="J1" s="94"/>
      <c r="K1" s="96"/>
    </row>
    <row r="2" spans="1:11">
      <c r="A2" s="95"/>
      <c r="B2" s="96"/>
      <c r="C2" s="106"/>
      <c r="D2" s="100"/>
      <c r="E2" s="107"/>
      <c r="F2" s="73" t="s">
        <v>7</v>
      </c>
      <c r="G2" s="2" t="s">
        <v>8</v>
      </c>
      <c r="H2" s="72" t="s">
        <v>9</v>
      </c>
      <c r="I2" s="73" t="s">
        <v>7</v>
      </c>
      <c r="J2" s="2" t="s">
        <v>8</v>
      </c>
      <c r="K2" s="72" t="s">
        <v>9</v>
      </c>
    </row>
    <row r="3" spans="1:11">
      <c r="A3" s="103">
        <v>2021</v>
      </c>
      <c r="B3" s="74" t="s">
        <v>10</v>
      </c>
      <c r="C3" s="9">
        <v>85</v>
      </c>
      <c r="D3" s="66">
        <v>40</v>
      </c>
      <c r="E3" s="65">
        <f t="shared" ref="E3:E54" si="0">D3/C3</f>
        <v>0.47058823529411764</v>
      </c>
      <c r="F3" s="79">
        <v>25</v>
      </c>
      <c r="G3" s="80">
        <v>483000</v>
      </c>
      <c r="H3" s="81">
        <v>4310</v>
      </c>
      <c r="I3" s="79">
        <v>510</v>
      </c>
      <c r="J3" s="80">
        <v>55500000</v>
      </c>
      <c r="K3" s="81">
        <v>1009639.82795699</v>
      </c>
    </row>
    <row r="4" spans="1:11">
      <c r="A4" s="102"/>
      <c r="B4" s="75" t="s">
        <v>11</v>
      </c>
      <c r="C4" s="3">
        <v>95</v>
      </c>
      <c r="D4" s="67">
        <v>46</v>
      </c>
      <c r="E4" s="65">
        <f t="shared" si="0"/>
        <v>0.48421052631578948</v>
      </c>
      <c r="F4" s="82">
        <v>450</v>
      </c>
      <c r="G4" s="83">
        <v>123000</v>
      </c>
      <c r="H4" s="84">
        <v>3760</v>
      </c>
      <c r="I4" s="82">
        <v>58500</v>
      </c>
      <c r="J4" s="83">
        <v>19500000</v>
      </c>
      <c r="K4" s="84">
        <v>777032.63339534448</v>
      </c>
    </row>
    <row r="5" spans="1:11">
      <c r="A5" s="104"/>
      <c r="B5" s="76" t="s">
        <v>12</v>
      </c>
      <c r="C5" s="3">
        <v>121</v>
      </c>
      <c r="D5" s="67">
        <v>89</v>
      </c>
      <c r="E5" s="68">
        <f t="shared" si="0"/>
        <v>0.73553719008264462</v>
      </c>
      <c r="F5" s="85">
        <v>340</v>
      </c>
      <c r="G5" s="86">
        <v>331000</v>
      </c>
      <c r="H5" s="87">
        <v>8250</v>
      </c>
      <c r="I5" s="85">
        <v>4400</v>
      </c>
      <c r="J5" s="86">
        <v>131000000</v>
      </c>
      <c r="K5" s="87">
        <v>1636865.5334904101</v>
      </c>
    </row>
    <row r="6" spans="1:11">
      <c r="A6" s="103">
        <v>2022</v>
      </c>
      <c r="B6" s="74" t="s">
        <v>13</v>
      </c>
      <c r="C6" s="11">
        <v>150</v>
      </c>
      <c r="D6" s="66">
        <v>138</v>
      </c>
      <c r="E6" s="65">
        <f t="shared" si="0"/>
        <v>0.92</v>
      </c>
      <c r="F6" s="79">
        <v>37.5</v>
      </c>
      <c r="G6" s="80">
        <v>1150000</v>
      </c>
      <c r="H6" s="81">
        <v>40000</v>
      </c>
      <c r="I6" s="79">
        <v>7340</v>
      </c>
      <c r="J6" s="80">
        <v>181000000</v>
      </c>
      <c r="K6" s="81">
        <v>8248086.3437851798</v>
      </c>
    </row>
    <row r="7" spans="1:11">
      <c r="A7" s="102"/>
      <c r="B7" s="75" t="s">
        <v>14</v>
      </c>
      <c r="C7" s="5">
        <v>147</v>
      </c>
      <c r="D7" s="69">
        <v>139</v>
      </c>
      <c r="E7" s="65">
        <f t="shared" si="0"/>
        <v>0.94557823129251706</v>
      </c>
      <c r="F7" s="82">
        <v>25</v>
      </c>
      <c r="G7" s="83">
        <v>516000</v>
      </c>
      <c r="H7" s="84">
        <v>18900</v>
      </c>
      <c r="I7" s="82">
        <v>6790</v>
      </c>
      <c r="J7" s="83">
        <v>111000000</v>
      </c>
      <c r="K7" s="84">
        <v>3670747.7894736798</v>
      </c>
    </row>
    <row r="8" spans="1:11">
      <c r="A8" s="102"/>
      <c r="B8" s="75" t="s">
        <v>15</v>
      </c>
      <c r="C8" s="5">
        <v>153</v>
      </c>
      <c r="D8" s="69">
        <v>142</v>
      </c>
      <c r="E8" s="65">
        <f t="shared" si="0"/>
        <v>0.92810457516339873</v>
      </c>
      <c r="F8" s="82">
        <v>25</v>
      </c>
      <c r="G8" s="83">
        <v>753000</v>
      </c>
      <c r="H8" s="84">
        <v>16600</v>
      </c>
      <c r="I8" s="82">
        <v>4870</v>
      </c>
      <c r="J8" s="83">
        <v>85300000</v>
      </c>
      <c r="K8" s="84">
        <v>2991228.9915966401</v>
      </c>
    </row>
    <row r="9" spans="1:11">
      <c r="A9" s="102"/>
      <c r="B9" s="75" t="s">
        <v>16</v>
      </c>
      <c r="C9" s="5">
        <v>161</v>
      </c>
      <c r="D9" s="69">
        <v>149</v>
      </c>
      <c r="E9" s="65">
        <f t="shared" si="0"/>
        <v>0.92546583850931674</v>
      </c>
      <c r="F9" s="82">
        <v>25</v>
      </c>
      <c r="G9" s="83">
        <v>395000</v>
      </c>
      <c r="H9" s="84">
        <v>24700</v>
      </c>
      <c r="I9" s="82">
        <v>1350</v>
      </c>
      <c r="J9" s="83">
        <v>81600000</v>
      </c>
      <c r="K9" s="84">
        <v>3996525</v>
      </c>
    </row>
    <row r="10" spans="1:11">
      <c r="A10" s="102"/>
      <c r="B10" s="75" t="s">
        <v>17</v>
      </c>
      <c r="C10" s="5">
        <v>158</v>
      </c>
      <c r="D10" s="69">
        <v>149</v>
      </c>
      <c r="E10" s="65">
        <f t="shared" si="0"/>
        <v>0.94303797468354433</v>
      </c>
      <c r="F10" s="82">
        <v>100</v>
      </c>
      <c r="G10" s="83">
        <v>460000</v>
      </c>
      <c r="H10" s="84">
        <v>20100</v>
      </c>
      <c r="I10" s="82">
        <v>6090</v>
      </c>
      <c r="J10" s="83">
        <v>145000000</v>
      </c>
      <c r="K10" s="84">
        <v>3651453</v>
      </c>
    </row>
    <row r="11" spans="1:11">
      <c r="A11" s="102"/>
      <c r="B11" s="75" t="s">
        <v>18</v>
      </c>
      <c r="C11" s="5">
        <v>167</v>
      </c>
      <c r="D11" s="69">
        <v>146</v>
      </c>
      <c r="E11" s="65">
        <f t="shared" si="0"/>
        <v>0.87425149700598803</v>
      </c>
      <c r="F11" s="82">
        <v>50</v>
      </c>
      <c r="G11" s="83">
        <v>308000</v>
      </c>
      <c r="H11" s="84">
        <v>14200</v>
      </c>
      <c r="I11" s="82">
        <v>4400</v>
      </c>
      <c r="J11" s="83">
        <v>139000000</v>
      </c>
      <c r="K11" s="84">
        <v>2381313.0952380951</v>
      </c>
    </row>
    <row r="12" spans="1:11">
      <c r="A12" s="102"/>
      <c r="B12" s="75" t="s">
        <v>19</v>
      </c>
      <c r="C12" s="5">
        <v>165</v>
      </c>
      <c r="D12" s="69">
        <v>161</v>
      </c>
      <c r="E12" s="65">
        <f t="shared" si="0"/>
        <v>0.97575757575757571</v>
      </c>
      <c r="F12" s="82">
        <v>250</v>
      </c>
      <c r="G12" s="83">
        <v>1720000</v>
      </c>
      <c r="H12" s="84">
        <v>36816</v>
      </c>
      <c r="I12" s="82">
        <v>45000</v>
      </c>
      <c r="J12" s="83">
        <v>369000000</v>
      </c>
      <c r="K12" s="84">
        <v>7681731.11247312</v>
      </c>
    </row>
    <row r="13" spans="1:11">
      <c r="A13" s="102"/>
      <c r="B13" s="75" t="s">
        <v>20</v>
      </c>
      <c r="C13" s="5">
        <v>169</v>
      </c>
      <c r="D13" s="69">
        <v>161</v>
      </c>
      <c r="E13" s="65">
        <f t="shared" si="0"/>
        <v>0.9526627218934911</v>
      </c>
      <c r="F13" s="82">
        <v>250</v>
      </c>
      <c r="G13" s="83">
        <v>665000</v>
      </c>
      <c r="H13" s="84">
        <v>11300</v>
      </c>
      <c r="I13" s="82">
        <v>46800</v>
      </c>
      <c r="J13" s="83">
        <v>163000000</v>
      </c>
      <c r="K13" s="84">
        <v>1678762.16747874</v>
      </c>
    </row>
    <row r="14" spans="1:11">
      <c r="A14" s="102"/>
      <c r="B14" s="75" t="s">
        <v>21</v>
      </c>
      <c r="C14" s="5">
        <v>167</v>
      </c>
      <c r="D14" s="69">
        <v>143</v>
      </c>
      <c r="E14" s="65">
        <f t="shared" si="0"/>
        <v>0.85628742514970058</v>
      </c>
      <c r="F14" s="82">
        <v>25</v>
      </c>
      <c r="G14" s="83">
        <v>299000</v>
      </c>
      <c r="H14" s="84">
        <v>7100</v>
      </c>
      <c r="I14" s="82">
        <v>6420</v>
      </c>
      <c r="J14" s="83">
        <v>64700000</v>
      </c>
      <c r="K14" s="84">
        <v>1176504.76190476</v>
      </c>
    </row>
    <row r="15" spans="1:11">
      <c r="A15" s="102"/>
      <c r="B15" s="75" t="s">
        <v>10</v>
      </c>
      <c r="C15" s="5">
        <v>164</v>
      </c>
      <c r="D15" s="69">
        <v>158</v>
      </c>
      <c r="E15" s="65">
        <f t="shared" si="0"/>
        <v>0.96341463414634143</v>
      </c>
      <c r="F15" s="82">
        <v>250</v>
      </c>
      <c r="G15" s="83">
        <v>1090000</v>
      </c>
      <c r="H15" s="84">
        <v>16300</v>
      </c>
      <c r="I15" s="82">
        <v>3410</v>
      </c>
      <c r="J15" s="83">
        <v>206000000</v>
      </c>
      <c r="K15" s="84">
        <v>2537652.6315789502</v>
      </c>
    </row>
    <row r="16" spans="1:11">
      <c r="A16" s="102"/>
      <c r="B16" s="75" t="s">
        <v>11</v>
      </c>
      <c r="C16" s="5">
        <v>168</v>
      </c>
      <c r="D16" s="69">
        <v>155</v>
      </c>
      <c r="E16" s="65">
        <f t="shared" si="0"/>
        <v>0.92261904761904767</v>
      </c>
      <c r="F16" s="82">
        <v>439</v>
      </c>
      <c r="G16" s="83">
        <v>981000</v>
      </c>
      <c r="H16" s="84">
        <v>12100</v>
      </c>
      <c r="I16" s="82">
        <v>2910</v>
      </c>
      <c r="J16" s="83">
        <v>129000000</v>
      </c>
      <c r="K16" s="84">
        <v>2140000</v>
      </c>
    </row>
    <row r="17" spans="1:11">
      <c r="A17" s="104"/>
      <c r="B17" s="76" t="s">
        <v>12</v>
      </c>
      <c r="C17" s="16">
        <v>171</v>
      </c>
      <c r="D17" s="70">
        <v>162</v>
      </c>
      <c r="E17" s="65">
        <f t="shared" si="0"/>
        <v>0.94736842105263153</v>
      </c>
      <c r="F17" s="82">
        <v>226</v>
      </c>
      <c r="G17" s="83">
        <v>1060000</v>
      </c>
      <c r="H17" s="84">
        <v>35050</v>
      </c>
      <c r="I17" s="82">
        <v>15100</v>
      </c>
      <c r="J17" s="83">
        <v>261000000</v>
      </c>
      <c r="K17" s="84">
        <v>6478914.5270270295</v>
      </c>
    </row>
    <row r="18" spans="1:11">
      <c r="A18" s="103">
        <v>2023</v>
      </c>
      <c r="B18" s="74" t="s">
        <v>13</v>
      </c>
      <c r="C18" s="11">
        <v>162</v>
      </c>
      <c r="D18" s="69">
        <v>148</v>
      </c>
      <c r="E18" s="71">
        <f t="shared" si="0"/>
        <v>0.9135802469135802</v>
      </c>
      <c r="F18" s="79">
        <v>250</v>
      </c>
      <c r="G18" s="80">
        <v>4480000</v>
      </c>
      <c r="H18" s="81">
        <v>17600</v>
      </c>
      <c r="I18" s="79">
        <v>3230</v>
      </c>
      <c r="J18" s="80">
        <v>943000000</v>
      </c>
      <c r="K18" s="81">
        <v>3510696.8616867801</v>
      </c>
    </row>
    <row r="19" spans="1:11">
      <c r="A19" s="102"/>
      <c r="B19" s="75" t="s">
        <v>14</v>
      </c>
      <c r="C19" s="5">
        <v>154</v>
      </c>
      <c r="D19" s="69">
        <v>145</v>
      </c>
      <c r="E19" s="65">
        <f t="shared" si="0"/>
        <v>0.94155844155844159</v>
      </c>
      <c r="F19" s="82">
        <v>25</v>
      </c>
      <c r="G19" s="83">
        <v>457000</v>
      </c>
      <c r="H19" s="84">
        <v>12500</v>
      </c>
      <c r="I19" s="82">
        <v>2960</v>
      </c>
      <c r="J19" s="83">
        <v>78000000</v>
      </c>
      <c r="K19" s="84">
        <v>1727700</v>
      </c>
    </row>
    <row r="20" spans="1:11">
      <c r="A20" s="102"/>
      <c r="B20" s="75" t="s">
        <v>15</v>
      </c>
      <c r="C20" s="5">
        <v>150</v>
      </c>
      <c r="D20" s="69">
        <v>141</v>
      </c>
      <c r="E20" s="65">
        <f t="shared" si="0"/>
        <v>0.94</v>
      </c>
      <c r="F20" s="82">
        <v>155</v>
      </c>
      <c r="G20" s="83">
        <v>311000</v>
      </c>
      <c r="H20" s="84">
        <v>12300</v>
      </c>
      <c r="I20" s="82">
        <v>26500</v>
      </c>
      <c r="J20" s="83">
        <v>425000000</v>
      </c>
      <c r="K20" s="84">
        <v>2811385.5664179949</v>
      </c>
    </row>
    <row r="21" spans="1:11">
      <c r="A21" s="102"/>
      <c r="B21" s="75" t="s">
        <v>16</v>
      </c>
      <c r="C21" s="5">
        <v>133</v>
      </c>
      <c r="D21" s="69">
        <v>127</v>
      </c>
      <c r="E21" s="65">
        <f t="shared" si="0"/>
        <v>0.95488721804511278</v>
      </c>
      <c r="F21" s="82">
        <v>184</v>
      </c>
      <c r="G21" s="83">
        <v>224000</v>
      </c>
      <c r="H21" s="84">
        <v>14000</v>
      </c>
      <c r="I21" s="82">
        <v>2820</v>
      </c>
      <c r="J21" s="83">
        <v>36400000</v>
      </c>
      <c r="K21" s="84">
        <v>2618111.2287601498</v>
      </c>
    </row>
    <row r="22" spans="1:11">
      <c r="A22" s="102"/>
      <c r="B22" s="75" t="s">
        <v>17</v>
      </c>
      <c r="C22" s="5">
        <v>123</v>
      </c>
      <c r="D22" s="69">
        <v>112</v>
      </c>
      <c r="E22" s="65">
        <f t="shared" si="0"/>
        <v>0.91056910569105687</v>
      </c>
      <c r="F22" s="82">
        <v>120</v>
      </c>
      <c r="G22" s="83">
        <v>1550000</v>
      </c>
      <c r="H22" s="84">
        <v>8820</v>
      </c>
      <c r="I22" s="82">
        <v>5690</v>
      </c>
      <c r="J22" s="83">
        <v>161000000</v>
      </c>
      <c r="K22" s="84">
        <v>1792266.66666667</v>
      </c>
    </row>
    <row r="23" spans="1:11">
      <c r="A23" s="102"/>
      <c r="B23" s="75" t="s">
        <v>18</v>
      </c>
      <c r="C23" s="3">
        <v>126</v>
      </c>
      <c r="D23" s="69">
        <v>108</v>
      </c>
      <c r="E23" s="65">
        <f t="shared" si="0"/>
        <v>0.8571428571428571</v>
      </c>
      <c r="F23" s="82">
        <v>314</v>
      </c>
      <c r="G23" s="83">
        <v>704000</v>
      </c>
      <c r="H23" s="84">
        <v>3830</v>
      </c>
      <c r="I23" s="82">
        <v>2710</v>
      </c>
      <c r="J23" s="83">
        <v>164000000</v>
      </c>
      <c r="K23" s="84">
        <v>666808.75</v>
      </c>
    </row>
    <row r="24" spans="1:11">
      <c r="A24" s="102"/>
      <c r="B24" s="75" t="s">
        <v>19</v>
      </c>
      <c r="C24" s="5">
        <v>122</v>
      </c>
      <c r="D24" s="69">
        <v>90</v>
      </c>
      <c r="E24" s="65">
        <f t="shared" si="0"/>
        <v>0.73770491803278693</v>
      </c>
      <c r="F24" s="82">
        <v>84.6</v>
      </c>
      <c r="G24" s="83">
        <v>295000</v>
      </c>
      <c r="H24" s="84">
        <v>4380</v>
      </c>
      <c r="I24" s="82">
        <v>9010</v>
      </c>
      <c r="J24" s="83">
        <v>75400000</v>
      </c>
      <c r="K24" s="84">
        <v>702697.39455535403</v>
      </c>
    </row>
    <row r="25" spans="1:11">
      <c r="A25" s="102"/>
      <c r="B25" s="75" t="s">
        <v>20</v>
      </c>
      <c r="C25" s="5">
        <v>93</v>
      </c>
      <c r="D25" s="69">
        <v>72</v>
      </c>
      <c r="E25" s="65">
        <f t="shared" si="0"/>
        <v>0.77419354838709675</v>
      </c>
      <c r="F25" s="82">
        <v>250</v>
      </c>
      <c r="G25" s="83">
        <v>1590000</v>
      </c>
      <c r="H25" s="84">
        <v>8710</v>
      </c>
      <c r="I25" s="82">
        <v>33700</v>
      </c>
      <c r="J25" s="83">
        <v>230000000</v>
      </c>
      <c r="K25" s="84">
        <v>1170079.4522915799</v>
      </c>
    </row>
    <row r="26" spans="1:11">
      <c r="A26" s="102"/>
      <c r="B26" s="75" t="s">
        <v>21</v>
      </c>
      <c r="C26" s="5">
        <v>107</v>
      </c>
      <c r="D26" s="69">
        <v>93</v>
      </c>
      <c r="E26" s="65">
        <f t="shared" si="0"/>
        <v>0.86915887850467288</v>
      </c>
      <c r="F26" s="82">
        <v>324</v>
      </c>
      <c r="G26" s="83">
        <v>8360000</v>
      </c>
      <c r="H26" s="84">
        <v>14500</v>
      </c>
      <c r="I26" s="82">
        <v>36800</v>
      </c>
      <c r="J26" s="83">
        <v>1010000000</v>
      </c>
      <c r="K26" s="84">
        <v>2152327.2727272701</v>
      </c>
    </row>
    <row r="27" spans="1:11">
      <c r="A27" s="102"/>
      <c r="B27" s="75" t="s">
        <v>10</v>
      </c>
      <c r="C27" s="5">
        <v>108</v>
      </c>
      <c r="D27" s="69">
        <v>93</v>
      </c>
      <c r="E27" s="65">
        <f t="shared" si="0"/>
        <v>0.86111111111111116</v>
      </c>
      <c r="F27" s="82">
        <v>374</v>
      </c>
      <c r="G27" s="83">
        <v>897000</v>
      </c>
      <c r="H27" s="84">
        <v>18700</v>
      </c>
      <c r="I27" s="82">
        <v>2910</v>
      </c>
      <c r="J27" s="83">
        <v>161000000</v>
      </c>
      <c r="K27" s="84">
        <v>2743361.1111111101</v>
      </c>
    </row>
    <row r="28" spans="1:11">
      <c r="A28" s="102"/>
      <c r="B28" s="75" t="s">
        <v>11</v>
      </c>
      <c r="C28" s="5">
        <v>97</v>
      </c>
      <c r="D28" s="69">
        <v>87</v>
      </c>
      <c r="E28" s="65">
        <f t="shared" si="0"/>
        <v>0.89690721649484539</v>
      </c>
      <c r="F28" s="82">
        <v>245</v>
      </c>
      <c r="G28" s="83">
        <v>678000</v>
      </c>
      <c r="H28" s="84">
        <v>15800</v>
      </c>
      <c r="I28" s="82">
        <v>2620</v>
      </c>
      <c r="J28" s="83">
        <v>138000000</v>
      </c>
      <c r="K28" s="84">
        <v>2520730.11734029</v>
      </c>
    </row>
    <row r="29" spans="1:11">
      <c r="A29" s="104"/>
      <c r="B29" s="76" t="s">
        <v>12</v>
      </c>
      <c r="C29" s="16">
        <v>99</v>
      </c>
      <c r="D29" s="70">
        <v>96</v>
      </c>
      <c r="E29" s="65">
        <f t="shared" si="0"/>
        <v>0.96969696969696972</v>
      </c>
      <c r="F29" s="82">
        <v>250</v>
      </c>
      <c r="G29" s="83">
        <v>1170000</v>
      </c>
      <c r="H29" s="84">
        <v>39462.5</v>
      </c>
      <c r="I29" s="82">
        <v>10600</v>
      </c>
      <c r="J29" s="83">
        <v>303000000</v>
      </c>
      <c r="K29" s="84">
        <v>6510514.4307009196</v>
      </c>
    </row>
    <row r="30" spans="1:11">
      <c r="A30" s="103">
        <v>2024</v>
      </c>
      <c r="B30" s="74" t="s">
        <v>13</v>
      </c>
      <c r="C30" s="11">
        <v>91</v>
      </c>
      <c r="D30" s="66">
        <v>86</v>
      </c>
      <c r="E30" s="71">
        <f t="shared" si="0"/>
        <v>0.94505494505494503</v>
      </c>
      <c r="F30" s="79">
        <v>250</v>
      </c>
      <c r="G30" s="80">
        <v>284000</v>
      </c>
      <c r="H30" s="81">
        <v>13265</v>
      </c>
      <c r="I30" s="79">
        <v>551</v>
      </c>
      <c r="J30" s="80">
        <v>64100000</v>
      </c>
      <c r="K30" s="81">
        <v>2267280.2857142901</v>
      </c>
    </row>
    <row r="31" spans="1:11">
      <c r="A31" s="102"/>
      <c r="B31" s="75" t="s">
        <v>14</v>
      </c>
      <c r="C31" s="5">
        <v>99</v>
      </c>
      <c r="D31" s="69">
        <v>89</v>
      </c>
      <c r="E31" s="65">
        <f t="shared" si="0"/>
        <v>0.89898989898989901</v>
      </c>
      <c r="F31" s="82">
        <v>82</v>
      </c>
      <c r="G31" s="83">
        <v>620000</v>
      </c>
      <c r="H31" s="84">
        <v>6850</v>
      </c>
      <c r="I31" s="82">
        <v>38800</v>
      </c>
      <c r="J31" s="83">
        <v>66700000</v>
      </c>
      <c r="K31" s="84">
        <v>1078602.3529411801</v>
      </c>
    </row>
    <row r="32" spans="1:11">
      <c r="A32" s="102"/>
      <c r="B32" s="75" t="s">
        <v>15</v>
      </c>
      <c r="C32" s="5">
        <v>100</v>
      </c>
      <c r="D32" s="69">
        <v>52</v>
      </c>
      <c r="E32" s="65">
        <f t="shared" si="0"/>
        <v>0.52</v>
      </c>
      <c r="F32" s="82">
        <v>208</v>
      </c>
      <c r="G32" s="83">
        <v>155000</v>
      </c>
      <c r="H32" s="84">
        <v>3280</v>
      </c>
      <c r="I32" s="82">
        <v>709</v>
      </c>
      <c r="J32" s="83">
        <v>61300000</v>
      </c>
      <c r="K32" s="84">
        <v>621951.21951219498</v>
      </c>
    </row>
    <row r="33" spans="1:11">
      <c r="A33" s="102"/>
      <c r="B33" s="75" t="s">
        <v>16</v>
      </c>
      <c r="C33" s="5">
        <v>99</v>
      </c>
      <c r="D33" s="69">
        <v>56</v>
      </c>
      <c r="E33" s="65">
        <f t="shared" si="0"/>
        <v>0.56565656565656564</v>
      </c>
      <c r="F33" s="82">
        <v>57.5</v>
      </c>
      <c r="G33" s="83">
        <v>68900</v>
      </c>
      <c r="H33" s="84">
        <v>2795</v>
      </c>
      <c r="I33" s="82">
        <v>9150</v>
      </c>
      <c r="J33" s="83">
        <v>10300000</v>
      </c>
      <c r="K33" s="84">
        <v>627527.25</v>
      </c>
    </row>
    <row r="34" spans="1:11">
      <c r="A34" s="102"/>
      <c r="B34" s="75" t="s">
        <v>17</v>
      </c>
      <c r="C34" s="5">
        <v>95</v>
      </c>
      <c r="D34" s="69">
        <v>64</v>
      </c>
      <c r="E34" s="65">
        <f t="shared" si="0"/>
        <v>0.67368421052631577</v>
      </c>
      <c r="F34" s="82">
        <v>100</v>
      </c>
      <c r="G34" s="83">
        <v>45400</v>
      </c>
      <c r="H34" s="84">
        <v>4865</v>
      </c>
      <c r="I34" s="82">
        <v>12000</v>
      </c>
      <c r="J34" s="83">
        <v>11500000</v>
      </c>
      <c r="K34" s="84">
        <v>845079.49367088603</v>
      </c>
    </row>
    <row r="35" spans="1:11">
      <c r="A35" s="102"/>
      <c r="B35" s="75" t="s">
        <v>18</v>
      </c>
      <c r="C35" s="5">
        <v>100</v>
      </c>
      <c r="D35" s="69">
        <v>81</v>
      </c>
      <c r="E35" s="65">
        <f t="shared" si="0"/>
        <v>0.81</v>
      </c>
      <c r="F35" s="82">
        <v>216</v>
      </c>
      <c r="G35" s="83">
        <v>61100</v>
      </c>
      <c r="H35" s="84">
        <v>6102.5</v>
      </c>
      <c r="I35" s="82">
        <v>32000</v>
      </c>
      <c r="J35" s="83">
        <v>17200000</v>
      </c>
      <c r="K35" s="84">
        <v>1032860.9809456</v>
      </c>
    </row>
    <row r="36" spans="1:11">
      <c r="A36" s="102"/>
      <c r="B36" s="75" t="s">
        <v>19</v>
      </c>
      <c r="C36" s="5">
        <v>76</v>
      </c>
      <c r="D36" s="69">
        <v>68</v>
      </c>
      <c r="E36" s="65">
        <f t="shared" si="0"/>
        <v>0.89473684210526316</v>
      </c>
      <c r="F36" s="82">
        <v>79.900000000000006</v>
      </c>
      <c r="G36" s="83">
        <v>146000</v>
      </c>
      <c r="H36" s="84">
        <v>7025</v>
      </c>
      <c r="I36" s="82">
        <v>14800</v>
      </c>
      <c r="J36" s="83">
        <v>25100000</v>
      </c>
      <c r="K36" s="84">
        <v>1196130.80168776</v>
      </c>
    </row>
    <row r="37" spans="1:11">
      <c r="A37" s="102"/>
      <c r="B37" s="75" t="s">
        <v>20</v>
      </c>
      <c r="C37" s="3">
        <v>91</v>
      </c>
      <c r="D37" s="69">
        <v>82</v>
      </c>
      <c r="E37" s="65">
        <f t="shared" si="0"/>
        <v>0.90109890109890112</v>
      </c>
      <c r="F37" s="82">
        <v>228</v>
      </c>
      <c r="G37" s="83">
        <v>303000</v>
      </c>
      <c r="H37" s="84">
        <v>23400</v>
      </c>
      <c r="I37" s="82">
        <v>27600</v>
      </c>
      <c r="J37" s="83">
        <v>42100000</v>
      </c>
      <c r="K37" s="84">
        <v>3670118.8157894751</v>
      </c>
    </row>
    <row r="38" spans="1:11">
      <c r="A38" s="102"/>
      <c r="B38" s="75" t="s">
        <v>21</v>
      </c>
      <c r="C38" s="5">
        <v>87</v>
      </c>
      <c r="D38" s="69">
        <v>77</v>
      </c>
      <c r="E38" s="65">
        <f t="shared" si="0"/>
        <v>0.88505747126436785</v>
      </c>
      <c r="F38" s="82">
        <v>29.6</v>
      </c>
      <c r="G38" s="83">
        <v>79700</v>
      </c>
      <c r="H38" s="84">
        <v>9387.5</v>
      </c>
      <c r="I38" s="82">
        <v>3380</v>
      </c>
      <c r="J38" s="83">
        <v>19400000</v>
      </c>
      <c r="K38" s="84">
        <v>1528205.88235294</v>
      </c>
    </row>
    <row r="39" spans="1:11">
      <c r="A39" s="102"/>
      <c r="B39" s="75" t="s">
        <v>10</v>
      </c>
      <c r="C39" s="3">
        <v>92</v>
      </c>
      <c r="D39" s="69">
        <v>85</v>
      </c>
      <c r="E39" s="65">
        <f t="shared" si="0"/>
        <v>0.92391304347826086</v>
      </c>
      <c r="F39" s="82">
        <v>84.9</v>
      </c>
      <c r="G39" s="83">
        <v>487000</v>
      </c>
      <c r="H39" s="84">
        <v>16100</v>
      </c>
      <c r="I39" s="82">
        <v>11300</v>
      </c>
      <c r="J39" s="83">
        <v>42900000</v>
      </c>
      <c r="K39" s="84">
        <v>2869091.853427575</v>
      </c>
    </row>
    <row r="40" spans="1:11">
      <c r="A40" s="102"/>
      <c r="B40" s="75" t="s">
        <v>11</v>
      </c>
      <c r="C40" s="5">
        <v>94</v>
      </c>
      <c r="D40" s="69">
        <v>77</v>
      </c>
      <c r="E40" s="65">
        <f t="shared" si="0"/>
        <v>0.81914893617021278</v>
      </c>
      <c r="F40" s="82">
        <v>115</v>
      </c>
      <c r="G40" s="83">
        <v>268000</v>
      </c>
      <c r="H40" s="84">
        <v>9700</v>
      </c>
      <c r="I40" s="82">
        <v>15900</v>
      </c>
      <c r="J40" s="83">
        <v>60100000</v>
      </c>
      <c r="K40" s="84">
        <v>1267117.4137355851</v>
      </c>
    </row>
    <row r="41" spans="1:11">
      <c r="A41" s="104"/>
      <c r="B41" s="76" t="s">
        <v>12</v>
      </c>
      <c r="C41" s="16">
        <v>90</v>
      </c>
      <c r="D41" s="69">
        <v>75</v>
      </c>
      <c r="E41" s="65">
        <f t="shared" si="0"/>
        <v>0.83333333333333337</v>
      </c>
      <c r="F41" s="82">
        <v>105</v>
      </c>
      <c r="G41" s="83">
        <v>36200</v>
      </c>
      <c r="H41" s="84">
        <v>7330</v>
      </c>
      <c r="I41" s="82">
        <v>18600</v>
      </c>
      <c r="J41" s="83">
        <v>10700000</v>
      </c>
      <c r="K41" s="84">
        <v>970539.66141222848</v>
      </c>
    </row>
    <row r="42" spans="1:11">
      <c r="A42" s="103">
        <v>2025</v>
      </c>
      <c r="B42" s="74" t="s">
        <v>13</v>
      </c>
      <c r="C42" s="11">
        <v>86</v>
      </c>
      <c r="D42" s="66">
        <v>71</v>
      </c>
      <c r="E42" s="71">
        <f t="shared" si="0"/>
        <v>0.82558139534883723</v>
      </c>
      <c r="F42" s="79">
        <v>50</v>
      </c>
      <c r="G42" s="80">
        <v>45800</v>
      </c>
      <c r="H42" s="81">
        <v>3960</v>
      </c>
      <c r="I42" s="79">
        <v>7250</v>
      </c>
      <c r="J42" s="80">
        <v>8520000</v>
      </c>
      <c r="K42" s="81">
        <v>595285.73818181804</v>
      </c>
    </row>
    <row r="43" spans="1:11">
      <c r="A43" s="102"/>
      <c r="B43" s="75" t="s">
        <v>14</v>
      </c>
      <c r="C43" s="3">
        <v>86</v>
      </c>
      <c r="D43" s="69">
        <v>62</v>
      </c>
      <c r="E43" s="65">
        <f t="shared" si="0"/>
        <v>0.72093023255813948</v>
      </c>
      <c r="F43" s="82">
        <v>11.2</v>
      </c>
      <c r="G43" s="83">
        <v>12200</v>
      </c>
      <c r="H43" s="84">
        <v>3480</v>
      </c>
      <c r="I43" s="82">
        <v>1540</v>
      </c>
      <c r="J43" s="83">
        <v>2800000</v>
      </c>
      <c r="K43" s="84">
        <v>516771.75</v>
      </c>
    </row>
    <row r="44" spans="1:11">
      <c r="A44" s="102"/>
      <c r="B44" s="75" t="s">
        <v>15</v>
      </c>
      <c r="C44" s="5">
        <v>67</v>
      </c>
      <c r="D44" s="69">
        <v>39</v>
      </c>
      <c r="E44" s="65">
        <f t="shared" si="0"/>
        <v>0.58208955223880599</v>
      </c>
      <c r="F44" s="82">
        <v>140</v>
      </c>
      <c r="G44" s="83">
        <v>22900</v>
      </c>
      <c r="H44" s="84">
        <v>2270</v>
      </c>
      <c r="I44" s="82">
        <v>26000</v>
      </c>
      <c r="J44" s="83">
        <v>6430000</v>
      </c>
      <c r="K44" s="84">
        <v>437832.17647058796</v>
      </c>
    </row>
    <row r="45" spans="1:11">
      <c r="A45" s="102"/>
      <c r="B45" s="75" t="s">
        <v>16</v>
      </c>
      <c r="C45" s="3">
        <v>79</v>
      </c>
      <c r="D45" s="69">
        <v>44</v>
      </c>
      <c r="E45" s="65">
        <f t="shared" si="0"/>
        <v>0.55696202531645567</v>
      </c>
      <c r="F45" s="82">
        <v>97.7</v>
      </c>
      <c r="G45" s="83">
        <v>52000</v>
      </c>
      <c r="H45" s="84">
        <v>4075</v>
      </c>
      <c r="I45" s="82">
        <v>11400</v>
      </c>
      <c r="J45" s="83">
        <v>8630000</v>
      </c>
      <c r="K45" s="84">
        <v>677250.14359563496</v>
      </c>
    </row>
    <row r="46" spans="1:11">
      <c r="A46" s="102"/>
      <c r="B46" s="75" t="s">
        <v>17</v>
      </c>
      <c r="C46" s="5">
        <v>84</v>
      </c>
      <c r="D46" s="69">
        <v>46</v>
      </c>
      <c r="E46" s="65">
        <f t="shared" si="0"/>
        <v>0.54761904761904767</v>
      </c>
      <c r="F46" s="82">
        <v>200</v>
      </c>
      <c r="G46" s="83">
        <v>61800</v>
      </c>
      <c r="H46" s="84">
        <v>2850</v>
      </c>
      <c r="I46" s="82">
        <v>28000</v>
      </c>
      <c r="J46" s="83">
        <v>22100000</v>
      </c>
      <c r="K46" s="84">
        <v>480600</v>
      </c>
    </row>
    <row r="47" spans="1:11">
      <c r="A47" s="102"/>
      <c r="B47" s="75" t="s">
        <v>18</v>
      </c>
      <c r="C47" s="5">
        <v>76</v>
      </c>
      <c r="D47" s="69">
        <v>57</v>
      </c>
      <c r="E47" s="65">
        <f t="shared" si="0"/>
        <v>0.75</v>
      </c>
      <c r="F47" s="82">
        <v>143</v>
      </c>
      <c r="G47" s="83">
        <v>133000</v>
      </c>
      <c r="H47" s="84">
        <v>3750</v>
      </c>
      <c r="I47" s="82">
        <v>1910</v>
      </c>
      <c r="J47" s="83">
        <v>46400000</v>
      </c>
      <c r="K47" s="84">
        <v>589681.91666666698</v>
      </c>
    </row>
    <row r="48" spans="1:11">
      <c r="A48" s="102"/>
      <c r="B48" s="75" t="s">
        <v>19</v>
      </c>
      <c r="C48" s="5">
        <v>89</v>
      </c>
      <c r="D48" s="5">
        <v>65</v>
      </c>
      <c r="E48" s="65">
        <f t="shared" si="0"/>
        <v>0.7303370786516854</v>
      </c>
      <c r="F48" s="82">
        <v>87.8</v>
      </c>
      <c r="G48" s="83">
        <v>83100</v>
      </c>
      <c r="H48" s="84">
        <v>3760</v>
      </c>
      <c r="I48" s="82">
        <v>11000</v>
      </c>
      <c r="J48" s="83">
        <v>43900000</v>
      </c>
      <c r="K48" s="84">
        <v>605817.00653706805</v>
      </c>
    </row>
    <row r="49" spans="1:11">
      <c r="A49" s="102"/>
      <c r="B49" s="75" t="s">
        <v>20</v>
      </c>
      <c r="C49" s="5">
        <v>83</v>
      </c>
      <c r="D49" s="5">
        <v>73</v>
      </c>
      <c r="E49" s="65">
        <f t="shared" si="0"/>
        <v>0.87951807228915657</v>
      </c>
      <c r="F49" s="82">
        <v>87.8</v>
      </c>
      <c r="G49" s="83">
        <v>207000</v>
      </c>
      <c r="H49" s="84">
        <v>6190</v>
      </c>
      <c r="I49" s="82">
        <v>11000</v>
      </c>
      <c r="J49" s="83">
        <v>22400000</v>
      </c>
      <c r="K49" s="84">
        <v>919479.03481012653</v>
      </c>
    </row>
    <row r="50" spans="1:11">
      <c r="A50" s="102"/>
      <c r="B50" s="75" t="s">
        <v>21</v>
      </c>
      <c r="C50" s="5">
        <v>84</v>
      </c>
      <c r="D50" s="69">
        <v>78</v>
      </c>
      <c r="E50" s="65">
        <f t="shared" si="0"/>
        <v>0.9285714285714286</v>
      </c>
      <c r="F50" s="82">
        <v>110</v>
      </c>
      <c r="G50" s="83">
        <v>211000</v>
      </c>
      <c r="H50" s="84">
        <v>7812.5</v>
      </c>
      <c r="I50" s="82">
        <v>20600</v>
      </c>
      <c r="J50" s="83">
        <v>47400000</v>
      </c>
      <c r="K50" s="84">
        <v>1772700</v>
      </c>
    </row>
    <row r="51" spans="1:11">
      <c r="A51" s="102"/>
      <c r="B51" s="75" t="s">
        <v>10</v>
      </c>
      <c r="C51" s="3">
        <v>77</v>
      </c>
      <c r="D51" s="69">
        <v>73</v>
      </c>
      <c r="E51" s="65">
        <f t="shared" si="0"/>
        <v>0.94805194805194803</v>
      </c>
      <c r="F51" s="82">
        <v>35.299999999999997</v>
      </c>
      <c r="G51" s="83">
        <v>447000</v>
      </c>
      <c r="H51" s="84">
        <v>12900</v>
      </c>
      <c r="I51" s="82">
        <v>1670</v>
      </c>
      <c r="J51" s="83">
        <v>75200000</v>
      </c>
      <c r="K51" s="84">
        <v>2499882.8105263198</v>
      </c>
    </row>
    <row r="52" spans="1:11">
      <c r="A52" s="102"/>
      <c r="B52" s="75" t="s">
        <v>11</v>
      </c>
      <c r="C52" s="5">
        <v>78</v>
      </c>
      <c r="D52" s="69">
        <v>66</v>
      </c>
      <c r="E52" s="65">
        <f t="shared" si="0"/>
        <v>0.84615384615384615</v>
      </c>
      <c r="F52" s="82">
        <v>183</v>
      </c>
      <c r="G52" s="83">
        <v>178000</v>
      </c>
      <c r="H52" s="84">
        <v>5965</v>
      </c>
      <c r="I52" s="82">
        <v>33300</v>
      </c>
      <c r="J52" s="83">
        <v>24600000</v>
      </c>
      <c r="K52" s="84">
        <v>1006506.997878682</v>
      </c>
    </row>
    <row r="53" spans="1:11">
      <c r="A53" s="104"/>
      <c r="B53" s="77" t="s">
        <v>12</v>
      </c>
      <c r="C53" s="16">
        <v>71</v>
      </c>
      <c r="D53" s="70">
        <v>60</v>
      </c>
      <c r="E53" s="65">
        <f t="shared" si="0"/>
        <v>0.84507042253521125</v>
      </c>
      <c r="F53" s="82">
        <v>248</v>
      </c>
      <c r="G53" s="83">
        <v>343000</v>
      </c>
      <c r="H53" s="84">
        <v>6562</v>
      </c>
      <c r="I53" s="82">
        <v>65800</v>
      </c>
      <c r="J53" s="83">
        <v>61300000</v>
      </c>
      <c r="K53" s="84">
        <v>1299375.0117647049</v>
      </c>
    </row>
    <row r="54" spans="1:11">
      <c r="A54" s="27" t="s">
        <v>22</v>
      </c>
      <c r="B54" s="78">
        <v>51</v>
      </c>
      <c r="C54" s="29">
        <f>SUM(C3:C53)</f>
        <v>5789</v>
      </c>
      <c r="D54" s="29">
        <f>SUM(D3:D53)</f>
        <v>4916</v>
      </c>
      <c r="E54" s="30">
        <f t="shared" si="0"/>
        <v>0.84919675246156501</v>
      </c>
      <c r="F54" s="88">
        <f>MIN(F3:F53)</f>
        <v>11.2</v>
      </c>
      <c r="G54" s="89">
        <f>MAX(G3:G53)</f>
        <v>8360000</v>
      </c>
      <c r="H54" s="90">
        <v>11300</v>
      </c>
      <c r="I54" s="88">
        <f>MIN(I3:I53)</f>
        <v>510</v>
      </c>
      <c r="J54" s="89">
        <f>MAX(J3:J53)</f>
        <v>1010000000</v>
      </c>
      <c r="K54" s="90">
        <v>1880351.50377986</v>
      </c>
    </row>
  </sheetData>
  <mergeCells count="12">
    <mergeCell ref="A3:A5"/>
    <mergeCell ref="A6:A17"/>
    <mergeCell ref="A18:A29"/>
    <mergeCell ref="A30:A41"/>
    <mergeCell ref="A42:A53"/>
    <mergeCell ref="F1:H1"/>
    <mergeCell ref="I1:K1"/>
    <mergeCell ref="C1:C2"/>
    <mergeCell ref="A1:A2"/>
    <mergeCell ref="B1:B2"/>
    <mergeCell ref="D1:D2"/>
    <mergeCell ref="E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32E63-FA54-42E1-9296-49E9B7157C45}">
  <dimension ref="A1:M54"/>
  <sheetViews>
    <sheetView tabSelected="1" topLeftCell="J23" workbookViewId="0">
      <selection activeCell="M23" sqref="M23"/>
    </sheetView>
  </sheetViews>
  <sheetFormatPr defaultColWidth="9.140625" defaultRowHeight="15"/>
  <cols>
    <col min="1" max="1" width="9.85546875" style="3" customWidth="1"/>
    <col min="2" max="2" width="10.85546875" style="3" bestFit="1" customWidth="1"/>
    <col min="3" max="3" width="16.5703125" style="3" customWidth="1"/>
    <col min="4" max="4" width="13.28515625" style="5" customWidth="1"/>
    <col min="5" max="5" width="18.28515625" style="5" customWidth="1"/>
    <col min="6" max="6" width="19.7109375" style="5" customWidth="1"/>
    <col min="7" max="7" width="18.140625" style="5" customWidth="1"/>
    <col min="8" max="8" width="19.42578125" style="5" customWidth="1"/>
    <col min="9" max="9" width="19.28515625" customWidth="1"/>
    <col min="10" max="10" width="25.140625" style="3" customWidth="1"/>
    <col min="11" max="11" width="25.5703125" style="3" customWidth="1"/>
    <col min="12" max="12" width="122.85546875" style="3" customWidth="1"/>
    <col min="13" max="13" width="103" style="3" customWidth="1"/>
    <col min="14" max="16384" width="9.140625" style="3"/>
  </cols>
  <sheetData>
    <row r="1" spans="1:13" ht="30" customHeight="1">
      <c r="A1" s="95" t="s">
        <v>0</v>
      </c>
      <c r="B1" s="94" t="s">
        <v>1</v>
      </c>
      <c r="C1" s="94" t="s">
        <v>23</v>
      </c>
      <c r="D1" s="98" t="s">
        <v>24</v>
      </c>
      <c r="E1" s="99" t="s">
        <v>25</v>
      </c>
      <c r="F1" s="100" t="s">
        <v>26</v>
      </c>
      <c r="G1" s="101" t="s">
        <v>27</v>
      </c>
      <c r="H1" s="99" t="s">
        <v>28</v>
      </c>
      <c r="I1" s="100" t="s">
        <v>29</v>
      </c>
      <c r="J1" s="96" t="s">
        <v>30</v>
      </c>
      <c r="K1" s="97" t="s">
        <v>31</v>
      </c>
      <c r="L1" s="94" t="s">
        <v>32</v>
      </c>
      <c r="M1" s="94"/>
    </row>
    <row r="2" spans="1:13" ht="24.75" customHeight="1">
      <c r="A2" s="95"/>
      <c r="B2" s="94"/>
      <c r="C2" s="94"/>
      <c r="D2" s="98"/>
      <c r="E2" s="99"/>
      <c r="F2" s="100"/>
      <c r="G2" s="101"/>
      <c r="H2" s="99"/>
      <c r="I2" s="100"/>
      <c r="J2" s="96"/>
      <c r="K2" s="97"/>
      <c r="L2" s="2" t="s">
        <v>33</v>
      </c>
      <c r="M2" s="1" t="s">
        <v>34</v>
      </c>
    </row>
    <row r="3" spans="1:13">
      <c r="A3" s="102">
        <v>2021</v>
      </c>
      <c r="B3" s="4" t="s">
        <v>10</v>
      </c>
      <c r="C3" s="5">
        <v>91</v>
      </c>
      <c r="D3" s="38">
        <v>40</v>
      </c>
      <c r="E3" s="34">
        <v>7</v>
      </c>
      <c r="F3" s="12">
        <v>10</v>
      </c>
      <c r="G3" s="44" t="s">
        <v>35</v>
      </c>
      <c r="H3" s="34">
        <v>5</v>
      </c>
      <c r="I3" s="53" t="s">
        <v>35</v>
      </c>
      <c r="J3" s="46">
        <v>5</v>
      </c>
      <c r="K3" s="62">
        <f>J3/C3</f>
        <v>5.4945054945054944E-2</v>
      </c>
      <c r="L3" s="92" t="s">
        <v>36</v>
      </c>
      <c r="M3" s="92" t="s">
        <v>36</v>
      </c>
    </row>
    <row r="4" spans="1:13">
      <c r="A4" s="102"/>
      <c r="B4" s="4" t="s">
        <v>11</v>
      </c>
      <c r="C4" s="5">
        <v>103</v>
      </c>
      <c r="D4" s="38">
        <v>46</v>
      </c>
      <c r="E4" s="34">
        <v>26</v>
      </c>
      <c r="F4" s="12">
        <v>15</v>
      </c>
      <c r="G4" s="44" t="s">
        <v>35</v>
      </c>
      <c r="H4" s="34">
        <v>10</v>
      </c>
      <c r="I4" s="53" t="s">
        <v>35</v>
      </c>
      <c r="J4" s="46">
        <v>10</v>
      </c>
      <c r="K4" s="62">
        <f t="shared" ref="K4:K52" si="0">J4/C4</f>
        <v>9.7087378640776698E-2</v>
      </c>
      <c r="L4" s="92" t="s">
        <v>37</v>
      </c>
      <c r="M4" s="92" t="s">
        <v>37</v>
      </c>
    </row>
    <row r="5" spans="1:13">
      <c r="A5" s="102"/>
      <c r="B5" s="7" t="s">
        <v>12</v>
      </c>
      <c r="C5" s="5">
        <v>123</v>
      </c>
      <c r="D5" s="38">
        <v>89</v>
      </c>
      <c r="E5" s="45" t="s">
        <v>35</v>
      </c>
      <c r="F5" s="17">
        <v>35</v>
      </c>
      <c r="G5" s="46">
        <v>55</v>
      </c>
      <c r="H5" s="34">
        <v>33</v>
      </c>
      <c r="I5" s="8" t="s">
        <v>35</v>
      </c>
      <c r="J5" s="46">
        <v>33</v>
      </c>
      <c r="K5" s="63">
        <f t="shared" si="0"/>
        <v>0.26829268292682928</v>
      </c>
      <c r="L5" s="92" t="s">
        <v>36</v>
      </c>
      <c r="M5" s="92" t="s">
        <v>36</v>
      </c>
    </row>
    <row r="6" spans="1:13">
      <c r="A6" s="103">
        <v>2022</v>
      </c>
      <c r="B6" s="10" t="s">
        <v>13</v>
      </c>
      <c r="C6" s="11">
        <v>154</v>
      </c>
      <c r="D6" s="39">
        <v>138</v>
      </c>
      <c r="E6" s="47" t="s">
        <v>35</v>
      </c>
      <c r="F6" s="13" t="s">
        <v>35</v>
      </c>
      <c r="G6" s="48">
        <v>37</v>
      </c>
      <c r="H6" s="35">
        <v>65</v>
      </c>
      <c r="I6" s="53" t="s">
        <v>35</v>
      </c>
      <c r="J6" s="48">
        <v>65</v>
      </c>
      <c r="K6" s="62">
        <f t="shared" si="0"/>
        <v>0.42207792207792205</v>
      </c>
      <c r="L6" s="93" t="s">
        <v>38</v>
      </c>
      <c r="M6" s="93" t="s">
        <v>39</v>
      </c>
    </row>
    <row r="7" spans="1:13">
      <c r="A7" s="102"/>
      <c r="B7" s="4" t="s">
        <v>14</v>
      </c>
      <c r="C7" s="3">
        <v>153</v>
      </c>
      <c r="D7" s="38">
        <v>139</v>
      </c>
      <c r="E7" s="47" t="s">
        <v>35</v>
      </c>
      <c r="F7" s="13" t="s">
        <v>35</v>
      </c>
      <c r="G7" s="46">
        <v>55</v>
      </c>
      <c r="H7" s="34">
        <v>37</v>
      </c>
      <c r="I7" s="53" t="s">
        <v>35</v>
      </c>
      <c r="J7" s="46">
        <v>37</v>
      </c>
      <c r="K7" s="62">
        <f t="shared" si="0"/>
        <v>0.24183006535947713</v>
      </c>
      <c r="L7" s="92" t="s">
        <v>39</v>
      </c>
      <c r="M7" s="92" t="s">
        <v>39</v>
      </c>
    </row>
    <row r="8" spans="1:13">
      <c r="A8" s="102"/>
      <c r="B8" s="4" t="s">
        <v>15</v>
      </c>
      <c r="C8" s="5">
        <v>153</v>
      </c>
      <c r="D8" s="38">
        <v>142</v>
      </c>
      <c r="E8" s="47" t="s">
        <v>35</v>
      </c>
      <c r="F8" s="13" t="s">
        <v>35</v>
      </c>
      <c r="G8" s="44" t="s">
        <v>35</v>
      </c>
      <c r="H8" s="34">
        <v>56</v>
      </c>
      <c r="I8" s="53" t="s">
        <v>35</v>
      </c>
      <c r="J8" s="46">
        <v>56</v>
      </c>
      <c r="K8" s="62">
        <f t="shared" si="0"/>
        <v>0.36601307189542481</v>
      </c>
      <c r="L8" s="92" t="s">
        <v>40</v>
      </c>
      <c r="M8" s="92" t="s">
        <v>40</v>
      </c>
    </row>
    <row r="9" spans="1:13">
      <c r="A9" s="102"/>
      <c r="B9" s="4" t="s">
        <v>16</v>
      </c>
      <c r="C9" s="5">
        <v>161</v>
      </c>
      <c r="D9" s="38">
        <v>149</v>
      </c>
      <c r="E9" s="47" t="s">
        <v>35</v>
      </c>
      <c r="F9" s="13" t="s">
        <v>35</v>
      </c>
      <c r="G9" s="44" t="s">
        <v>35</v>
      </c>
      <c r="H9" s="34">
        <v>67</v>
      </c>
      <c r="I9" s="53" t="s">
        <v>35</v>
      </c>
      <c r="J9" s="46">
        <v>67</v>
      </c>
      <c r="K9" s="62">
        <f t="shared" si="0"/>
        <v>0.41614906832298137</v>
      </c>
      <c r="L9" s="92" t="s">
        <v>41</v>
      </c>
      <c r="M9" s="92" t="s">
        <v>40</v>
      </c>
    </row>
    <row r="10" spans="1:13">
      <c r="A10" s="102"/>
      <c r="B10" s="4" t="s">
        <v>17</v>
      </c>
      <c r="C10" s="5">
        <v>158</v>
      </c>
      <c r="D10" s="38">
        <v>149</v>
      </c>
      <c r="E10" s="47" t="s">
        <v>35</v>
      </c>
      <c r="F10" s="13" t="s">
        <v>35</v>
      </c>
      <c r="G10" s="44" t="s">
        <v>35</v>
      </c>
      <c r="H10" s="34">
        <v>54</v>
      </c>
      <c r="I10" s="53" t="s">
        <v>35</v>
      </c>
      <c r="J10" s="46">
        <v>54</v>
      </c>
      <c r="K10" s="62">
        <f t="shared" si="0"/>
        <v>0.34177215189873417</v>
      </c>
      <c r="L10" s="92" t="s">
        <v>42</v>
      </c>
      <c r="M10" s="92" t="s">
        <v>42</v>
      </c>
    </row>
    <row r="11" spans="1:13">
      <c r="A11" s="102"/>
      <c r="B11" s="4" t="s">
        <v>18</v>
      </c>
      <c r="C11" s="5">
        <v>167</v>
      </c>
      <c r="D11" s="38">
        <v>146</v>
      </c>
      <c r="E11" s="47" t="s">
        <v>35</v>
      </c>
      <c r="F11" s="13" t="s">
        <v>35</v>
      </c>
      <c r="G11" s="44" t="s">
        <v>35</v>
      </c>
      <c r="H11" s="34">
        <v>35</v>
      </c>
      <c r="I11" s="53" t="s">
        <v>35</v>
      </c>
      <c r="J11" s="46">
        <v>35</v>
      </c>
      <c r="K11" s="62">
        <f t="shared" si="0"/>
        <v>0.20958083832335328</v>
      </c>
      <c r="L11" s="92" t="s">
        <v>43</v>
      </c>
      <c r="M11" s="92" t="s">
        <v>43</v>
      </c>
    </row>
    <row r="12" spans="1:13">
      <c r="A12" s="102"/>
      <c r="B12" s="4" t="s">
        <v>19</v>
      </c>
      <c r="C12" s="5">
        <v>165</v>
      </c>
      <c r="D12" s="38">
        <v>161</v>
      </c>
      <c r="E12" s="47" t="s">
        <v>35</v>
      </c>
      <c r="F12" s="13" t="s">
        <v>35</v>
      </c>
      <c r="G12" s="44" t="s">
        <v>35</v>
      </c>
      <c r="H12" s="34">
        <v>60</v>
      </c>
      <c r="I12" s="53" t="s">
        <v>35</v>
      </c>
      <c r="J12" s="46">
        <v>60</v>
      </c>
      <c r="K12" s="62">
        <f t="shared" si="0"/>
        <v>0.36363636363636365</v>
      </c>
      <c r="L12" s="92" t="s">
        <v>43</v>
      </c>
      <c r="M12" s="92" t="s">
        <v>44</v>
      </c>
    </row>
    <row r="13" spans="1:13">
      <c r="A13" s="102"/>
      <c r="B13" s="4" t="s">
        <v>20</v>
      </c>
      <c r="C13" s="5">
        <v>169</v>
      </c>
      <c r="D13" s="38">
        <v>161</v>
      </c>
      <c r="E13" s="47" t="s">
        <v>35</v>
      </c>
      <c r="F13" s="13" t="s">
        <v>35</v>
      </c>
      <c r="G13" s="44" t="s">
        <v>35</v>
      </c>
      <c r="H13" s="34">
        <v>27</v>
      </c>
      <c r="I13" s="53" t="s">
        <v>35</v>
      </c>
      <c r="J13" s="46">
        <v>27</v>
      </c>
      <c r="K13" s="62">
        <f t="shared" si="0"/>
        <v>0.15976331360946747</v>
      </c>
      <c r="L13" s="92" t="s">
        <v>45</v>
      </c>
      <c r="M13" s="92" t="s">
        <v>44</v>
      </c>
    </row>
    <row r="14" spans="1:13">
      <c r="A14" s="102"/>
      <c r="B14" s="4" t="s">
        <v>21</v>
      </c>
      <c r="C14" s="5">
        <v>167</v>
      </c>
      <c r="D14" s="38">
        <v>143</v>
      </c>
      <c r="E14" s="47" t="s">
        <v>35</v>
      </c>
      <c r="F14" s="13" t="s">
        <v>35</v>
      </c>
      <c r="G14" s="44" t="s">
        <v>35</v>
      </c>
      <c r="H14" s="34">
        <v>16</v>
      </c>
      <c r="I14" s="53" t="s">
        <v>35</v>
      </c>
      <c r="J14" s="46">
        <v>16</v>
      </c>
      <c r="K14" s="62">
        <f t="shared" si="0"/>
        <v>9.580838323353294E-2</v>
      </c>
      <c r="L14" s="92" t="s">
        <v>46</v>
      </c>
      <c r="M14" s="92" t="s">
        <v>46</v>
      </c>
    </row>
    <row r="15" spans="1:13">
      <c r="A15" s="102"/>
      <c r="B15" s="4" t="s">
        <v>10</v>
      </c>
      <c r="C15" s="5">
        <v>164</v>
      </c>
      <c r="D15" s="38">
        <v>158</v>
      </c>
      <c r="E15" s="47" t="s">
        <v>35</v>
      </c>
      <c r="F15" s="13" t="s">
        <v>35</v>
      </c>
      <c r="G15" s="44" t="s">
        <v>35</v>
      </c>
      <c r="H15" s="34">
        <v>41</v>
      </c>
      <c r="I15" s="53" t="s">
        <v>35</v>
      </c>
      <c r="J15" s="46">
        <v>41</v>
      </c>
      <c r="K15" s="62">
        <f t="shared" si="0"/>
        <v>0.25</v>
      </c>
      <c r="L15" s="92" t="s">
        <v>47</v>
      </c>
      <c r="M15" s="92" t="s">
        <v>47</v>
      </c>
    </row>
    <row r="16" spans="1:13">
      <c r="A16" s="102"/>
      <c r="B16" s="4" t="s">
        <v>11</v>
      </c>
      <c r="C16" s="5">
        <v>168</v>
      </c>
      <c r="D16" s="38">
        <v>155</v>
      </c>
      <c r="E16" s="47" t="s">
        <v>35</v>
      </c>
      <c r="F16" s="13" t="s">
        <v>35</v>
      </c>
      <c r="G16" s="44" t="s">
        <v>35</v>
      </c>
      <c r="H16" s="34">
        <v>40</v>
      </c>
      <c r="I16" s="53" t="s">
        <v>35</v>
      </c>
      <c r="J16" s="46">
        <v>40</v>
      </c>
      <c r="K16" s="62">
        <f t="shared" si="0"/>
        <v>0.23809523809523808</v>
      </c>
      <c r="L16" s="92" t="s">
        <v>48</v>
      </c>
      <c r="M16" s="92" t="s">
        <v>48</v>
      </c>
    </row>
    <row r="17" spans="1:13">
      <c r="A17" s="104"/>
      <c r="B17" s="15" t="s">
        <v>12</v>
      </c>
      <c r="C17" s="16">
        <v>171</v>
      </c>
      <c r="D17" s="40">
        <v>162</v>
      </c>
      <c r="E17" s="45" t="s">
        <v>35</v>
      </c>
      <c r="F17" s="18" t="s">
        <v>35</v>
      </c>
      <c r="G17" s="49" t="s">
        <v>35</v>
      </c>
      <c r="H17" s="36">
        <v>40</v>
      </c>
      <c r="I17" s="8" t="s">
        <v>35</v>
      </c>
      <c r="J17" s="54">
        <v>40</v>
      </c>
      <c r="K17" s="63">
        <f t="shared" si="0"/>
        <v>0.23391812865497075</v>
      </c>
      <c r="L17" s="92" t="s">
        <v>49</v>
      </c>
      <c r="M17" s="92" t="s">
        <v>48</v>
      </c>
    </row>
    <row r="18" spans="1:13">
      <c r="A18" s="103">
        <v>2023</v>
      </c>
      <c r="B18" s="10" t="s">
        <v>13</v>
      </c>
      <c r="C18" s="11">
        <v>168</v>
      </c>
      <c r="D18" s="38">
        <v>148</v>
      </c>
      <c r="E18" s="47" t="s">
        <v>35</v>
      </c>
      <c r="F18" s="13" t="s">
        <v>35</v>
      </c>
      <c r="G18" s="50" t="s">
        <v>35</v>
      </c>
      <c r="H18" s="34">
        <v>33</v>
      </c>
      <c r="I18" s="53" t="s">
        <v>35</v>
      </c>
      <c r="J18" s="46">
        <v>33</v>
      </c>
      <c r="K18" s="62">
        <f t="shared" si="0"/>
        <v>0.19642857142857142</v>
      </c>
      <c r="L18" s="93" t="s">
        <v>50</v>
      </c>
      <c r="M18" s="93" t="s">
        <v>50</v>
      </c>
    </row>
    <row r="19" spans="1:13">
      <c r="A19" s="102"/>
      <c r="B19" s="4" t="s">
        <v>14</v>
      </c>
      <c r="C19" s="5">
        <v>160</v>
      </c>
      <c r="D19" s="38">
        <v>145</v>
      </c>
      <c r="E19" s="47" t="s">
        <v>35</v>
      </c>
      <c r="F19" s="13" t="s">
        <v>35</v>
      </c>
      <c r="G19" s="50" t="s">
        <v>35</v>
      </c>
      <c r="H19" s="34">
        <v>33</v>
      </c>
      <c r="I19" s="53" t="s">
        <v>35</v>
      </c>
      <c r="J19" s="46">
        <v>33</v>
      </c>
      <c r="K19" s="62">
        <f t="shared" si="0"/>
        <v>0.20624999999999999</v>
      </c>
      <c r="L19" s="92" t="s">
        <v>51</v>
      </c>
      <c r="M19" s="92" t="s">
        <v>52</v>
      </c>
    </row>
    <row r="20" spans="1:13">
      <c r="A20" s="102"/>
      <c r="B20" s="4" t="s">
        <v>15</v>
      </c>
      <c r="C20" s="5">
        <v>150</v>
      </c>
      <c r="D20" s="38">
        <v>141</v>
      </c>
      <c r="E20" s="47" t="s">
        <v>35</v>
      </c>
      <c r="F20" s="13" t="s">
        <v>35</v>
      </c>
      <c r="G20" s="50" t="s">
        <v>35</v>
      </c>
      <c r="H20" s="34">
        <v>18</v>
      </c>
      <c r="I20" s="53" t="s">
        <v>35</v>
      </c>
      <c r="J20" s="46">
        <v>18</v>
      </c>
      <c r="K20" s="62">
        <f t="shared" si="0"/>
        <v>0.12</v>
      </c>
      <c r="L20" s="92" t="s">
        <v>53</v>
      </c>
      <c r="M20" s="92" t="s">
        <v>54</v>
      </c>
    </row>
    <row r="21" spans="1:13">
      <c r="A21" s="102"/>
      <c r="B21" s="4" t="s">
        <v>16</v>
      </c>
      <c r="C21" s="5">
        <v>133</v>
      </c>
      <c r="D21" s="38">
        <v>127</v>
      </c>
      <c r="E21" s="47" t="s">
        <v>35</v>
      </c>
      <c r="F21" s="13" t="s">
        <v>35</v>
      </c>
      <c r="G21" s="50" t="s">
        <v>35</v>
      </c>
      <c r="H21" s="34">
        <v>38</v>
      </c>
      <c r="I21" s="53" t="s">
        <v>35</v>
      </c>
      <c r="J21" s="46">
        <v>38</v>
      </c>
      <c r="K21" s="62">
        <f t="shared" si="0"/>
        <v>0.2857142857142857</v>
      </c>
      <c r="L21" s="20" t="s">
        <v>55</v>
      </c>
      <c r="M21" s="21" t="s">
        <v>35</v>
      </c>
    </row>
    <row r="22" spans="1:13">
      <c r="A22" s="102"/>
      <c r="B22" s="4" t="s">
        <v>17</v>
      </c>
      <c r="C22" s="5">
        <v>123</v>
      </c>
      <c r="D22" s="38">
        <v>112</v>
      </c>
      <c r="E22" s="47" t="s">
        <v>35</v>
      </c>
      <c r="F22" s="13" t="s">
        <v>35</v>
      </c>
      <c r="G22" s="50" t="s">
        <v>35</v>
      </c>
      <c r="H22" s="34">
        <v>31</v>
      </c>
      <c r="I22" s="53" t="s">
        <v>35</v>
      </c>
      <c r="J22" s="46">
        <v>31</v>
      </c>
      <c r="K22" s="62">
        <f t="shared" si="0"/>
        <v>0.25203252032520324</v>
      </c>
      <c r="L22" s="20" t="s">
        <v>56</v>
      </c>
      <c r="M22" s="21" t="s">
        <v>35</v>
      </c>
    </row>
    <row r="23" spans="1:13">
      <c r="A23" s="102"/>
      <c r="B23" s="4" t="s">
        <v>18</v>
      </c>
      <c r="C23" s="5">
        <v>130</v>
      </c>
      <c r="D23" s="38">
        <v>108</v>
      </c>
      <c r="E23" s="47" t="s">
        <v>35</v>
      </c>
      <c r="F23" s="13" t="s">
        <v>35</v>
      </c>
      <c r="G23" s="50" t="s">
        <v>35</v>
      </c>
      <c r="H23" s="34">
        <v>9</v>
      </c>
      <c r="I23" s="3">
        <v>29</v>
      </c>
      <c r="J23" s="46">
        <v>38</v>
      </c>
      <c r="K23" s="62">
        <f t="shared" si="0"/>
        <v>0.29230769230769232</v>
      </c>
      <c r="L23" s="20" t="s">
        <v>57</v>
      </c>
      <c r="M23" s="21" t="s">
        <v>35</v>
      </c>
    </row>
    <row r="24" spans="1:13">
      <c r="A24" s="102"/>
      <c r="B24" s="4" t="s">
        <v>19</v>
      </c>
      <c r="C24" s="5">
        <v>122</v>
      </c>
      <c r="D24" s="38">
        <v>90</v>
      </c>
      <c r="E24" s="47" t="s">
        <v>35</v>
      </c>
      <c r="F24" s="13" t="s">
        <v>35</v>
      </c>
      <c r="G24" s="50" t="s">
        <v>35</v>
      </c>
      <c r="H24" s="55" t="s">
        <v>35</v>
      </c>
      <c r="I24" s="12">
        <v>22</v>
      </c>
      <c r="J24" s="46">
        <v>22</v>
      </c>
      <c r="K24" s="62">
        <f t="shared" si="0"/>
        <v>0.18032786885245902</v>
      </c>
      <c r="L24" s="20" t="s">
        <v>58</v>
      </c>
      <c r="M24" s="21" t="s">
        <v>35</v>
      </c>
    </row>
    <row r="25" spans="1:13">
      <c r="A25" s="102"/>
      <c r="B25" s="4" t="s">
        <v>20</v>
      </c>
      <c r="C25" s="5">
        <v>97</v>
      </c>
      <c r="D25" s="38">
        <v>72</v>
      </c>
      <c r="E25" s="47" t="s">
        <v>35</v>
      </c>
      <c r="F25" s="13" t="s">
        <v>35</v>
      </c>
      <c r="G25" s="50" t="s">
        <v>35</v>
      </c>
      <c r="H25" s="55" t="s">
        <v>35</v>
      </c>
      <c r="I25" s="56">
        <v>12</v>
      </c>
      <c r="J25" s="57">
        <v>12</v>
      </c>
      <c r="K25" s="62">
        <f t="shared" si="0"/>
        <v>0.12371134020618557</v>
      </c>
      <c r="L25" s="20" t="s">
        <v>59</v>
      </c>
      <c r="M25" s="21" t="s">
        <v>35</v>
      </c>
    </row>
    <row r="26" spans="1:13">
      <c r="A26" s="102"/>
      <c r="B26" s="4" t="s">
        <v>21</v>
      </c>
      <c r="C26" s="5">
        <v>107</v>
      </c>
      <c r="D26" s="38">
        <v>93</v>
      </c>
      <c r="E26" s="47" t="s">
        <v>35</v>
      </c>
      <c r="F26" s="13" t="s">
        <v>35</v>
      </c>
      <c r="G26" s="50" t="s">
        <v>35</v>
      </c>
      <c r="H26" s="55" t="s">
        <v>35</v>
      </c>
      <c r="I26" s="56">
        <v>13</v>
      </c>
      <c r="J26" s="57">
        <v>13</v>
      </c>
      <c r="K26" s="62">
        <f t="shared" si="0"/>
        <v>0.12149532710280374</v>
      </c>
      <c r="L26" s="20" t="s">
        <v>59</v>
      </c>
      <c r="M26" s="21" t="s">
        <v>35</v>
      </c>
    </row>
    <row r="27" spans="1:13">
      <c r="A27" s="102"/>
      <c r="B27" s="4" t="s">
        <v>10</v>
      </c>
      <c r="C27" s="5">
        <v>110</v>
      </c>
      <c r="D27" s="38">
        <v>93</v>
      </c>
      <c r="E27" s="47" t="s">
        <v>35</v>
      </c>
      <c r="F27" s="13" t="s">
        <v>35</v>
      </c>
      <c r="G27" s="50" t="s">
        <v>35</v>
      </c>
      <c r="H27" s="55" t="s">
        <v>35</v>
      </c>
      <c r="I27" s="56">
        <v>42</v>
      </c>
      <c r="J27" s="57">
        <v>42</v>
      </c>
      <c r="K27" s="62">
        <f t="shared" si="0"/>
        <v>0.38181818181818183</v>
      </c>
      <c r="L27" s="20" t="s">
        <v>60</v>
      </c>
      <c r="M27" s="21" t="s">
        <v>35</v>
      </c>
    </row>
    <row r="28" spans="1:13">
      <c r="A28" s="102"/>
      <c r="B28" s="4" t="s">
        <v>11</v>
      </c>
      <c r="C28" s="5">
        <v>97</v>
      </c>
      <c r="D28" s="38">
        <v>87</v>
      </c>
      <c r="E28" s="47" t="s">
        <v>35</v>
      </c>
      <c r="F28" s="13" t="s">
        <v>35</v>
      </c>
      <c r="G28" s="50" t="s">
        <v>35</v>
      </c>
      <c r="H28" s="55" t="s">
        <v>35</v>
      </c>
      <c r="I28" s="56">
        <v>26</v>
      </c>
      <c r="J28" s="57">
        <v>26</v>
      </c>
      <c r="K28" s="62">
        <f t="shared" si="0"/>
        <v>0.26804123711340205</v>
      </c>
      <c r="L28" s="20" t="s">
        <v>61</v>
      </c>
      <c r="M28" s="21" t="s">
        <v>35</v>
      </c>
    </row>
    <row r="29" spans="1:13">
      <c r="A29" s="104"/>
      <c r="B29" s="15" t="s">
        <v>12</v>
      </c>
      <c r="C29" s="16">
        <v>99</v>
      </c>
      <c r="D29" s="40">
        <v>96</v>
      </c>
      <c r="E29" s="45" t="s">
        <v>35</v>
      </c>
      <c r="F29" s="18" t="s">
        <v>35</v>
      </c>
      <c r="G29" s="51" t="s">
        <v>35</v>
      </c>
      <c r="H29" s="58" t="s">
        <v>35</v>
      </c>
      <c r="I29" s="22">
        <v>37</v>
      </c>
      <c r="J29" s="59">
        <v>37</v>
      </c>
      <c r="K29" s="63">
        <f t="shared" si="0"/>
        <v>0.37373737373737376</v>
      </c>
      <c r="L29" s="23" t="s">
        <v>62</v>
      </c>
      <c r="M29" s="21" t="s">
        <v>35</v>
      </c>
    </row>
    <row r="30" spans="1:13">
      <c r="A30" s="103">
        <v>2024</v>
      </c>
      <c r="B30" s="10" t="s">
        <v>13</v>
      </c>
      <c r="C30" s="11">
        <v>91</v>
      </c>
      <c r="D30" s="39">
        <v>86</v>
      </c>
      <c r="E30" s="47" t="s">
        <v>35</v>
      </c>
      <c r="F30" s="13" t="s">
        <v>35</v>
      </c>
      <c r="G30" s="50" t="s">
        <v>35</v>
      </c>
      <c r="H30" s="47" t="s">
        <v>35</v>
      </c>
      <c r="I30" s="56">
        <v>33</v>
      </c>
      <c r="J30" s="57">
        <v>33</v>
      </c>
      <c r="K30" s="62">
        <f t="shared" si="0"/>
        <v>0.36263736263736263</v>
      </c>
      <c r="L30" s="19" t="s">
        <v>63</v>
      </c>
      <c r="M30" s="24" t="s">
        <v>35</v>
      </c>
    </row>
    <row r="31" spans="1:13">
      <c r="A31" s="102"/>
      <c r="B31" s="4" t="s">
        <v>14</v>
      </c>
      <c r="C31" s="5">
        <v>99</v>
      </c>
      <c r="D31" s="38">
        <v>89</v>
      </c>
      <c r="E31" s="47" t="s">
        <v>35</v>
      </c>
      <c r="F31" s="13" t="s">
        <v>35</v>
      </c>
      <c r="G31" s="50" t="s">
        <v>35</v>
      </c>
      <c r="H31" s="47" t="s">
        <v>35</v>
      </c>
      <c r="I31" s="56">
        <v>15</v>
      </c>
      <c r="J31" s="57">
        <v>15</v>
      </c>
      <c r="K31" s="62">
        <f t="shared" si="0"/>
        <v>0.15151515151515152</v>
      </c>
      <c r="L31" s="20" t="s">
        <v>63</v>
      </c>
      <c r="M31" s="21" t="s">
        <v>35</v>
      </c>
    </row>
    <row r="32" spans="1:13">
      <c r="A32" s="102"/>
      <c r="B32" s="4" t="s">
        <v>15</v>
      </c>
      <c r="C32" s="5">
        <v>100</v>
      </c>
      <c r="D32" s="38">
        <v>52</v>
      </c>
      <c r="E32" s="47" t="s">
        <v>35</v>
      </c>
      <c r="F32" s="13" t="s">
        <v>35</v>
      </c>
      <c r="G32" s="50" t="s">
        <v>35</v>
      </c>
      <c r="H32" s="47" t="s">
        <v>35</v>
      </c>
      <c r="I32" s="56">
        <v>14</v>
      </c>
      <c r="J32" s="57">
        <v>14</v>
      </c>
      <c r="K32" s="62">
        <f t="shared" si="0"/>
        <v>0.14000000000000001</v>
      </c>
      <c r="L32" s="20" t="s">
        <v>64</v>
      </c>
      <c r="M32" s="21" t="s">
        <v>35</v>
      </c>
    </row>
    <row r="33" spans="1:13">
      <c r="A33" s="102"/>
      <c r="B33" s="4" t="s">
        <v>16</v>
      </c>
      <c r="C33" s="5">
        <v>100</v>
      </c>
      <c r="D33" s="38">
        <v>56</v>
      </c>
      <c r="E33" s="47" t="s">
        <v>35</v>
      </c>
      <c r="F33" s="13" t="s">
        <v>35</v>
      </c>
      <c r="G33" s="50" t="s">
        <v>35</v>
      </c>
      <c r="H33" s="47" t="s">
        <v>35</v>
      </c>
      <c r="I33" s="56">
        <v>2</v>
      </c>
      <c r="J33" s="57">
        <v>2</v>
      </c>
      <c r="K33" s="62">
        <f t="shared" si="0"/>
        <v>0.02</v>
      </c>
      <c r="L33" s="20" t="s">
        <v>64</v>
      </c>
      <c r="M33" s="6" t="s">
        <v>64</v>
      </c>
    </row>
    <row r="34" spans="1:13">
      <c r="A34" s="102"/>
      <c r="B34" s="4" t="s">
        <v>17</v>
      </c>
      <c r="C34" s="5">
        <v>99</v>
      </c>
      <c r="D34" s="38">
        <v>64</v>
      </c>
      <c r="E34" s="47" t="s">
        <v>35</v>
      </c>
      <c r="F34" s="13" t="s">
        <v>35</v>
      </c>
      <c r="G34" s="50" t="s">
        <v>35</v>
      </c>
      <c r="H34" s="47" t="s">
        <v>35</v>
      </c>
      <c r="I34" s="56">
        <v>6</v>
      </c>
      <c r="J34" s="57">
        <v>6</v>
      </c>
      <c r="K34" s="62">
        <f t="shared" si="0"/>
        <v>6.0606060606060608E-2</v>
      </c>
      <c r="L34" s="20" t="s">
        <v>65</v>
      </c>
      <c r="M34" s="21" t="s">
        <v>35</v>
      </c>
    </row>
    <row r="35" spans="1:13">
      <c r="A35" s="102"/>
      <c r="B35" s="4" t="s">
        <v>18</v>
      </c>
      <c r="C35" s="5">
        <v>100</v>
      </c>
      <c r="D35" s="38">
        <v>81</v>
      </c>
      <c r="E35" s="47" t="s">
        <v>35</v>
      </c>
      <c r="F35" s="13" t="s">
        <v>35</v>
      </c>
      <c r="G35" s="50" t="s">
        <v>35</v>
      </c>
      <c r="H35" s="47" t="s">
        <v>35</v>
      </c>
      <c r="I35" s="56">
        <v>8</v>
      </c>
      <c r="J35" s="57">
        <v>8</v>
      </c>
      <c r="K35" s="62">
        <f t="shared" si="0"/>
        <v>0.08</v>
      </c>
      <c r="L35" s="20" t="s">
        <v>66</v>
      </c>
      <c r="M35" s="21" t="s">
        <v>35</v>
      </c>
    </row>
    <row r="36" spans="1:13">
      <c r="A36" s="102"/>
      <c r="B36" s="4" t="s">
        <v>19</v>
      </c>
      <c r="C36" s="5">
        <v>102</v>
      </c>
      <c r="D36" s="38">
        <v>68</v>
      </c>
      <c r="E36" s="47" t="s">
        <v>35</v>
      </c>
      <c r="F36" s="13" t="s">
        <v>35</v>
      </c>
      <c r="G36" s="50" t="s">
        <v>35</v>
      </c>
      <c r="H36" s="47" t="s">
        <v>35</v>
      </c>
      <c r="I36" s="56">
        <v>7</v>
      </c>
      <c r="J36" s="57">
        <v>7</v>
      </c>
      <c r="K36" s="62">
        <f t="shared" si="0"/>
        <v>6.8627450980392163E-2</v>
      </c>
      <c r="L36" s="20" t="s">
        <v>67</v>
      </c>
      <c r="M36" s="21" t="s">
        <v>35</v>
      </c>
    </row>
    <row r="37" spans="1:13">
      <c r="A37" s="102"/>
      <c r="B37" s="4" t="s">
        <v>20</v>
      </c>
      <c r="C37" s="5">
        <v>102</v>
      </c>
      <c r="D37" s="38">
        <v>82</v>
      </c>
      <c r="E37" s="47" t="s">
        <v>35</v>
      </c>
      <c r="F37" s="13" t="s">
        <v>35</v>
      </c>
      <c r="G37" s="50" t="s">
        <v>35</v>
      </c>
      <c r="H37" s="47" t="s">
        <v>35</v>
      </c>
      <c r="I37" s="56">
        <v>10</v>
      </c>
      <c r="J37" s="57">
        <v>10</v>
      </c>
      <c r="K37" s="62">
        <f t="shared" si="0"/>
        <v>9.8039215686274508E-2</v>
      </c>
      <c r="L37" s="20" t="s">
        <v>68</v>
      </c>
      <c r="M37" s="21" t="s">
        <v>35</v>
      </c>
    </row>
    <row r="38" spans="1:13">
      <c r="A38" s="102"/>
      <c r="B38" s="4" t="s">
        <v>21</v>
      </c>
      <c r="C38" s="5">
        <v>103</v>
      </c>
      <c r="D38" s="38">
        <v>77</v>
      </c>
      <c r="E38" s="47" t="s">
        <v>35</v>
      </c>
      <c r="F38" s="13" t="s">
        <v>35</v>
      </c>
      <c r="G38" s="50" t="s">
        <v>35</v>
      </c>
      <c r="H38" s="47" t="s">
        <v>35</v>
      </c>
      <c r="I38" s="56">
        <v>13</v>
      </c>
      <c r="J38" s="57">
        <v>13</v>
      </c>
      <c r="K38" s="62">
        <f t="shared" si="0"/>
        <v>0.12621359223300971</v>
      </c>
      <c r="L38" s="20" t="s">
        <v>68</v>
      </c>
      <c r="M38" s="21" t="s">
        <v>35</v>
      </c>
    </row>
    <row r="39" spans="1:13">
      <c r="A39" s="102"/>
      <c r="B39" s="4" t="s">
        <v>10</v>
      </c>
      <c r="C39" s="5">
        <v>106</v>
      </c>
      <c r="D39" s="38">
        <v>85</v>
      </c>
      <c r="E39" s="47" t="s">
        <v>35</v>
      </c>
      <c r="F39" s="13" t="s">
        <v>35</v>
      </c>
      <c r="G39" s="50" t="s">
        <v>35</v>
      </c>
      <c r="H39" s="47" t="s">
        <v>35</v>
      </c>
      <c r="I39" s="56">
        <v>15</v>
      </c>
      <c r="J39" s="57">
        <v>15</v>
      </c>
      <c r="K39" s="62">
        <f t="shared" si="0"/>
        <v>0.14150943396226415</v>
      </c>
      <c r="L39" s="20" t="s">
        <v>69</v>
      </c>
      <c r="M39" s="21" t="s">
        <v>35</v>
      </c>
    </row>
    <row r="40" spans="1:13">
      <c r="A40" s="102"/>
      <c r="B40" s="4" t="s">
        <v>11</v>
      </c>
      <c r="C40" s="5">
        <v>105</v>
      </c>
      <c r="D40" s="38">
        <v>77</v>
      </c>
      <c r="E40" s="47" t="s">
        <v>35</v>
      </c>
      <c r="F40" s="13" t="s">
        <v>35</v>
      </c>
      <c r="G40" s="50" t="s">
        <v>35</v>
      </c>
      <c r="H40" s="47" t="s">
        <v>35</v>
      </c>
      <c r="I40" s="56">
        <v>15</v>
      </c>
      <c r="J40" s="57">
        <v>15</v>
      </c>
      <c r="K40" s="62">
        <f t="shared" si="0"/>
        <v>0.14285714285714285</v>
      </c>
      <c r="L40" s="20" t="s">
        <v>69</v>
      </c>
      <c r="M40" s="21" t="s">
        <v>35</v>
      </c>
    </row>
    <row r="41" spans="1:13">
      <c r="A41" s="104"/>
      <c r="B41" s="15" t="s">
        <v>12</v>
      </c>
      <c r="C41" s="16">
        <v>111</v>
      </c>
      <c r="D41" s="38">
        <v>75</v>
      </c>
      <c r="E41" s="45" t="s">
        <v>35</v>
      </c>
      <c r="F41" s="18" t="s">
        <v>35</v>
      </c>
      <c r="G41" s="51" t="s">
        <v>35</v>
      </c>
      <c r="H41" s="45" t="s">
        <v>35</v>
      </c>
      <c r="I41" s="14">
        <v>17</v>
      </c>
      <c r="J41" s="60">
        <v>17</v>
      </c>
      <c r="K41" s="63">
        <f t="shared" si="0"/>
        <v>0.15315315315315314</v>
      </c>
      <c r="L41" s="20" t="s">
        <v>70</v>
      </c>
      <c r="M41" s="21" t="s">
        <v>35</v>
      </c>
    </row>
    <row r="42" spans="1:13">
      <c r="A42" s="103">
        <v>2025</v>
      </c>
      <c r="B42" s="10" t="s">
        <v>13</v>
      </c>
      <c r="C42" s="9">
        <v>109</v>
      </c>
      <c r="D42" s="39">
        <v>71</v>
      </c>
      <c r="E42" s="47" t="s">
        <v>35</v>
      </c>
      <c r="F42" s="13" t="s">
        <v>35</v>
      </c>
      <c r="G42" s="50" t="s">
        <v>35</v>
      </c>
      <c r="H42" s="47" t="s">
        <v>35</v>
      </c>
      <c r="I42" s="56">
        <v>6</v>
      </c>
      <c r="J42" s="57">
        <v>6</v>
      </c>
      <c r="K42" s="62">
        <f t="shared" si="0"/>
        <v>5.5045871559633031E-2</v>
      </c>
      <c r="L42" s="19" t="s">
        <v>71</v>
      </c>
      <c r="M42" s="24" t="s">
        <v>35</v>
      </c>
    </row>
    <row r="43" spans="1:13">
      <c r="A43" s="102"/>
      <c r="B43" s="4" t="s">
        <v>14</v>
      </c>
      <c r="C43" s="3">
        <v>109</v>
      </c>
      <c r="D43" s="38">
        <v>62</v>
      </c>
      <c r="E43" s="47" t="s">
        <v>35</v>
      </c>
      <c r="F43" s="13" t="s">
        <v>35</v>
      </c>
      <c r="G43" s="50" t="s">
        <v>35</v>
      </c>
      <c r="H43" s="47" t="s">
        <v>35</v>
      </c>
      <c r="I43" s="56">
        <v>5</v>
      </c>
      <c r="J43" s="57">
        <v>5</v>
      </c>
      <c r="K43" s="62">
        <f t="shared" si="0"/>
        <v>4.5871559633027525E-2</v>
      </c>
      <c r="L43" s="20" t="s">
        <v>69</v>
      </c>
      <c r="M43" s="21" t="s">
        <v>35</v>
      </c>
    </row>
    <row r="44" spans="1:13">
      <c r="A44" s="102"/>
      <c r="B44" s="4" t="s">
        <v>15</v>
      </c>
      <c r="C44" s="3">
        <v>103</v>
      </c>
      <c r="D44" s="38">
        <v>39</v>
      </c>
      <c r="E44" s="47" t="s">
        <v>35</v>
      </c>
      <c r="F44" s="13" t="s">
        <v>35</v>
      </c>
      <c r="G44" s="50" t="s">
        <v>35</v>
      </c>
      <c r="H44" s="47" t="s">
        <v>35</v>
      </c>
      <c r="I44" s="56">
        <v>4</v>
      </c>
      <c r="J44" s="57">
        <v>4</v>
      </c>
      <c r="K44" s="62">
        <f t="shared" si="0"/>
        <v>3.8834951456310676E-2</v>
      </c>
      <c r="L44" s="20" t="s">
        <v>69</v>
      </c>
      <c r="M44" s="21" t="s">
        <v>35</v>
      </c>
    </row>
    <row r="45" spans="1:13" ht="29.25">
      <c r="A45" s="102"/>
      <c r="B45" s="4" t="s">
        <v>16</v>
      </c>
      <c r="C45" s="3">
        <v>104</v>
      </c>
      <c r="D45" s="38">
        <v>44</v>
      </c>
      <c r="E45" s="47" t="s">
        <v>35</v>
      </c>
      <c r="F45" s="13" t="s">
        <v>35</v>
      </c>
      <c r="G45" s="50" t="s">
        <v>35</v>
      </c>
      <c r="H45" s="47" t="s">
        <v>35</v>
      </c>
      <c r="I45" s="3">
        <v>17</v>
      </c>
      <c r="J45" s="91">
        <v>17</v>
      </c>
      <c r="K45" s="62">
        <f t="shared" si="0"/>
        <v>0.16346153846153846</v>
      </c>
      <c r="L45" s="25" t="s">
        <v>72</v>
      </c>
      <c r="M45" s="21" t="s">
        <v>35</v>
      </c>
    </row>
    <row r="46" spans="1:13">
      <c r="A46" s="102"/>
      <c r="B46" s="4" t="s">
        <v>17</v>
      </c>
      <c r="C46" s="3">
        <v>110</v>
      </c>
      <c r="D46" s="38">
        <v>46</v>
      </c>
      <c r="E46" s="47" t="s">
        <v>35</v>
      </c>
      <c r="F46" s="13" t="s">
        <v>35</v>
      </c>
      <c r="G46" s="50" t="s">
        <v>35</v>
      </c>
      <c r="H46" s="47" t="s">
        <v>35</v>
      </c>
      <c r="I46" s="56">
        <v>3</v>
      </c>
      <c r="J46" s="57">
        <v>3</v>
      </c>
      <c r="K46" s="62">
        <f t="shared" si="0"/>
        <v>2.7272727272727271E-2</v>
      </c>
      <c r="L46" s="20" t="s">
        <v>73</v>
      </c>
      <c r="M46" s="21" t="s">
        <v>35</v>
      </c>
    </row>
    <row r="47" spans="1:13">
      <c r="A47" s="102"/>
      <c r="B47" s="4" t="s">
        <v>18</v>
      </c>
      <c r="C47" s="3">
        <v>102</v>
      </c>
      <c r="D47" s="38">
        <v>57</v>
      </c>
      <c r="E47" s="47" t="s">
        <v>35</v>
      </c>
      <c r="F47" s="13" t="s">
        <v>35</v>
      </c>
      <c r="G47" s="50" t="s">
        <v>35</v>
      </c>
      <c r="H47" s="47" t="s">
        <v>35</v>
      </c>
      <c r="I47" s="56">
        <v>4</v>
      </c>
      <c r="J47" s="57">
        <v>4</v>
      </c>
      <c r="K47" s="62">
        <f t="shared" si="0"/>
        <v>3.9215686274509803E-2</v>
      </c>
      <c r="L47" s="20" t="s">
        <v>74</v>
      </c>
      <c r="M47" s="21" t="s">
        <v>35</v>
      </c>
    </row>
    <row r="48" spans="1:13">
      <c r="A48" s="102"/>
      <c r="B48" s="4" t="s">
        <v>19</v>
      </c>
      <c r="C48" s="3">
        <v>112</v>
      </c>
      <c r="D48" s="41">
        <v>65</v>
      </c>
      <c r="E48" s="47" t="s">
        <v>35</v>
      </c>
      <c r="F48" s="13" t="s">
        <v>35</v>
      </c>
      <c r="G48" s="50" t="s">
        <v>35</v>
      </c>
      <c r="H48" s="47" t="s">
        <v>35</v>
      </c>
      <c r="I48" s="56">
        <v>0</v>
      </c>
      <c r="J48" s="57">
        <v>0</v>
      </c>
      <c r="K48" s="62">
        <f t="shared" si="0"/>
        <v>0</v>
      </c>
      <c r="L48" s="21" t="s">
        <v>35</v>
      </c>
      <c r="M48" s="21" t="s">
        <v>35</v>
      </c>
    </row>
    <row r="49" spans="1:13">
      <c r="A49" s="102"/>
      <c r="B49" s="4" t="s">
        <v>20</v>
      </c>
      <c r="C49" s="3">
        <v>109</v>
      </c>
      <c r="D49" s="42">
        <v>73</v>
      </c>
      <c r="E49" s="47" t="s">
        <v>35</v>
      </c>
      <c r="F49" s="13" t="s">
        <v>35</v>
      </c>
      <c r="G49" s="50" t="s">
        <v>35</v>
      </c>
      <c r="H49" s="47" t="s">
        <v>35</v>
      </c>
      <c r="I49" s="56">
        <v>3</v>
      </c>
      <c r="J49" s="57">
        <v>3</v>
      </c>
      <c r="K49" s="62">
        <f t="shared" si="0"/>
        <v>2.7522935779816515E-2</v>
      </c>
      <c r="L49" s="20" t="s">
        <v>75</v>
      </c>
      <c r="M49" s="21" t="s">
        <v>35</v>
      </c>
    </row>
    <row r="50" spans="1:13">
      <c r="A50" s="102"/>
      <c r="B50" s="4" t="s">
        <v>21</v>
      </c>
      <c r="C50" s="3">
        <v>114</v>
      </c>
      <c r="D50" s="38">
        <v>78</v>
      </c>
      <c r="E50" s="47" t="s">
        <v>35</v>
      </c>
      <c r="F50" s="13" t="s">
        <v>35</v>
      </c>
      <c r="G50" s="50" t="s">
        <v>35</v>
      </c>
      <c r="H50" s="47" t="s">
        <v>35</v>
      </c>
      <c r="I50" s="56">
        <v>5</v>
      </c>
      <c r="J50" s="57">
        <v>5</v>
      </c>
      <c r="K50" s="62">
        <f t="shared" si="0"/>
        <v>4.3859649122807015E-2</v>
      </c>
      <c r="L50" s="20" t="s">
        <v>75</v>
      </c>
      <c r="M50" s="21" t="s">
        <v>35</v>
      </c>
    </row>
    <row r="51" spans="1:13">
      <c r="A51" s="102"/>
      <c r="B51" s="4" t="s">
        <v>10</v>
      </c>
      <c r="C51" s="3">
        <v>107</v>
      </c>
      <c r="D51" s="38">
        <v>73</v>
      </c>
      <c r="E51" s="47" t="s">
        <v>35</v>
      </c>
      <c r="F51" s="13" t="s">
        <v>35</v>
      </c>
      <c r="G51" s="50" t="s">
        <v>35</v>
      </c>
      <c r="H51" s="47" t="s">
        <v>35</v>
      </c>
      <c r="I51" s="56">
        <v>35</v>
      </c>
      <c r="J51" s="57">
        <v>35</v>
      </c>
      <c r="K51" s="62">
        <f t="shared" si="0"/>
        <v>0.32710280373831774</v>
      </c>
      <c r="L51" s="20" t="s">
        <v>76</v>
      </c>
      <c r="M51" s="21" t="s">
        <v>35</v>
      </c>
    </row>
    <row r="52" spans="1:13">
      <c r="A52" s="102"/>
      <c r="B52" s="4" t="s">
        <v>11</v>
      </c>
      <c r="C52" s="3">
        <v>110</v>
      </c>
      <c r="D52" s="38">
        <v>66</v>
      </c>
      <c r="E52" s="47" t="s">
        <v>35</v>
      </c>
      <c r="F52" s="13" t="s">
        <v>35</v>
      </c>
      <c r="G52" s="50" t="s">
        <v>35</v>
      </c>
      <c r="H52" s="47" t="s">
        <v>35</v>
      </c>
      <c r="I52" s="56">
        <v>10</v>
      </c>
      <c r="J52" s="57">
        <v>10</v>
      </c>
      <c r="K52" s="62">
        <f t="shared" si="0"/>
        <v>9.0909090909090912E-2</v>
      </c>
      <c r="L52" s="20" t="s">
        <v>75</v>
      </c>
      <c r="M52" s="21" t="s">
        <v>35</v>
      </c>
    </row>
    <row r="53" spans="1:13">
      <c r="A53" s="104"/>
      <c r="B53" s="15" t="s">
        <v>12</v>
      </c>
      <c r="C53" s="14">
        <v>108</v>
      </c>
      <c r="D53" s="40">
        <v>60</v>
      </c>
      <c r="E53" s="47" t="s">
        <v>35</v>
      </c>
      <c r="F53" s="13" t="s">
        <v>35</v>
      </c>
      <c r="G53" s="50" t="s">
        <v>35</v>
      </c>
      <c r="H53" s="47" t="s">
        <v>35</v>
      </c>
      <c r="I53" s="56">
        <v>10</v>
      </c>
      <c r="J53" s="57">
        <v>10</v>
      </c>
      <c r="K53" s="62">
        <f>J53/C53</f>
        <v>9.2592592592592587E-2</v>
      </c>
      <c r="L53" s="23" t="s">
        <v>76</v>
      </c>
      <c r="M53" s="26" t="s">
        <v>35</v>
      </c>
    </row>
    <row r="54" spans="1:13">
      <c r="A54" s="27" t="s">
        <v>22</v>
      </c>
      <c r="B54" s="28"/>
      <c r="C54" s="29">
        <f>SUM(C3:C53)</f>
        <v>6278</v>
      </c>
      <c r="D54" s="43">
        <f>SUM(D3:D53)</f>
        <v>4916</v>
      </c>
      <c r="E54" s="37">
        <f>SUM(E3:E53)</f>
        <v>33</v>
      </c>
      <c r="F54" s="31">
        <f>SUM(F3:F53)</f>
        <v>60</v>
      </c>
      <c r="G54" s="52">
        <f t="shared" ref="G54:H54" si="1">SUM(G3:G53)</f>
        <v>147</v>
      </c>
      <c r="H54" s="37">
        <f t="shared" si="1"/>
        <v>748</v>
      </c>
      <c r="I54" s="31">
        <f>SUM(I3:I53)</f>
        <v>438</v>
      </c>
      <c r="J54" s="61">
        <f>SUM(J3:J53)</f>
        <v>1186</v>
      </c>
      <c r="K54" s="64">
        <f>J54/C54</f>
        <v>0.18891366677285759</v>
      </c>
      <c r="L54" s="32"/>
      <c r="M54" s="33"/>
    </row>
  </sheetData>
  <mergeCells count="17">
    <mergeCell ref="A3:A5"/>
    <mergeCell ref="A6:A17"/>
    <mergeCell ref="A18:A29"/>
    <mergeCell ref="A30:A41"/>
    <mergeCell ref="A42:A53"/>
    <mergeCell ref="L1:M1"/>
    <mergeCell ref="A1:A2"/>
    <mergeCell ref="B1:B2"/>
    <mergeCell ref="C1:C2"/>
    <mergeCell ref="J1:J2"/>
    <mergeCell ref="K1:K2"/>
    <mergeCell ref="D1:D2"/>
    <mergeCell ref="E1:E2"/>
    <mergeCell ref="F1:F2"/>
    <mergeCell ref="G1:G2"/>
    <mergeCell ref="H1:H2"/>
    <mergeCell ref="I1:I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f30c7fd-6616-4b62-ad83-b574b27d5912}" enabled="0" method="" siteId="{cf30c7fd-6616-4b62-ad83-b574b27d5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Veneri Carolina</dc:creator>
  <cp:keywords/>
  <dc:description/>
  <cp:lastModifiedBy>Veneri Carolina</cp:lastModifiedBy>
  <cp:revision/>
  <dcterms:created xsi:type="dcterms:W3CDTF">2026-05-13T15:14:03Z</dcterms:created>
  <dcterms:modified xsi:type="dcterms:W3CDTF">2026-09-07T15:32:03Z</dcterms:modified>
  <cp:category/>
  <cp:contentStatus/>
</cp:coreProperties>
</file>