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BMP Muskox Network MOXNET\AMBIO_Re-Submission FINAL 06-08may2019\New Upload_06may2019\"/>
    </mc:Choice>
  </mc:AlternateContent>
  <bookViews>
    <workbookView xWindow="0" yWindow="0" windowWidth="27240" windowHeight="3990"/>
  </bookViews>
  <sheets>
    <sheet name="Muskox Surveys"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17" i="1" l="1"/>
  <c r="N238" i="1" l="1"/>
  <c r="N239" i="1"/>
  <c r="N240" i="1"/>
  <c r="N241" i="1"/>
  <c r="N242" i="1"/>
  <c r="N243" i="1"/>
  <c r="N244" i="1"/>
  <c r="N245" i="1"/>
  <c r="N246" i="1"/>
  <c r="N237" i="1"/>
  <c r="I61" i="1" l="1"/>
  <c r="I178" i="1"/>
  <c r="I176" i="1"/>
  <c r="I175" i="1"/>
  <c r="I172" i="1"/>
  <c r="I169" i="1"/>
  <c r="I170" i="1"/>
  <c r="I168" i="1"/>
  <c r="I167" i="1"/>
  <c r="I130" i="1" l="1"/>
  <c r="I129" i="1"/>
  <c r="I128" i="1"/>
  <c r="I122" i="1"/>
  <c r="I121" i="1"/>
  <c r="I120" i="1"/>
  <c r="I81" i="1"/>
  <c r="I74" i="1"/>
  <c r="I73" i="1"/>
  <c r="I72" i="1"/>
  <c r="N109" i="1" l="1"/>
  <c r="N103" i="1"/>
  <c r="N102" i="1"/>
  <c r="N101" i="1"/>
  <c r="K131" i="1"/>
  <c r="K123" i="1"/>
  <c r="U100" i="1"/>
  <c r="F269" i="1" l="1"/>
</calcChain>
</file>

<file path=xl/sharedStrings.xml><?xml version="1.0" encoding="utf-8"?>
<sst xmlns="http://schemas.openxmlformats.org/spreadsheetml/2006/main" count="3056" uniqueCount="665">
  <si>
    <t>Country / Population</t>
  </si>
  <si>
    <t>Origin</t>
  </si>
  <si>
    <t>Count</t>
  </si>
  <si>
    <t>Estimate</t>
  </si>
  <si>
    <t>(SE)</t>
  </si>
  <si>
    <t>Reference</t>
  </si>
  <si>
    <t>Surveyed Area</t>
  </si>
  <si>
    <t>Transport</t>
  </si>
  <si>
    <t>Mode</t>
  </si>
  <si>
    <t>Alaska USA</t>
  </si>
  <si>
    <t>TR</t>
  </si>
  <si>
    <t>No</t>
  </si>
  <si>
    <t>EX</t>
  </si>
  <si>
    <t>Seward Peninsula</t>
  </si>
  <si>
    <t>Cape Thompson</t>
  </si>
  <si>
    <t>RI</t>
  </si>
  <si>
    <t>North East</t>
  </si>
  <si>
    <t>1,908 - 2,936</t>
  </si>
  <si>
    <t xml:space="preserve">Yukon                     </t>
  </si>
  <si>
    <t>Yukon North Slope</t>
  </si>
  <si>
    <t>Northwest Territories</t>
  </si>
  <si>
    <t>EN</t>
  </si>
  <si>
    <t>increase</t>
  </si>
  <si>
    <t>Nunavut</t>
  </si>
  <si>
    <t>Adelaide Peninsula</t>
  </si>
  <si>
    <t xml:space="preserve">                  Thelon</t>
  </si>
  <si>
    <t xml:space="preserve">                   MX-11</t>
  </si>
  <si>
    <t xml:space="preserve">                   MX-13</t>
  </si>
  <si>
    <t>Central Kivalliq</t>
  </si>
  <si>
    <t>Ungava Bay</t>
  </si>
  <si>
    <t>CANADA Arctic Islands</t>
  </si>
  <si>
    <t xml:space="preserve">Nunavut </t>
  </si>
  <si>
    <t xml:space="preserve">              MX-02</t>
  </si>
  <si>
    <t xml:space="preserve">              MX-03</t>
  </si>
  <si>
    <t xml:space="preserve">              MX-04</t>
  </si>
  <si>
    <t>2013-14</t>
  </si>
  <si>
    <t>Boothia Peninsula</t>
  </si>
  <si>
    <t>GREENLAND</t>
  </si>
  <si>
    <t>Inglefield Land</t>
  </si>
  <si>
    <t>Cape Atholl</t>
  </si>
  <si>
    <t>Naternaq</t>
  </si>
  <si>
    <t>Kangerlussuaq</t>
  </si>
  <si>
    <t>Nuuk</t>
  </si>
  <si>
    <t>Ivittuut</t>
  </si>
  <si>
    <t>Nanortalik</t>
  </si>
  <si>
    <t>Jameson Land</t>
  </si>
  <si>
    <t>Inner Kangertittivaq Fjord</t>
  </si>
  <si>
    <r>
      <t xml:space="preserve">                   </t>
    </r>
    <r>
      <rPr>
        <b/>
        <sz val="11"/>
        <color rgb="FF000000"/>
        <rFont val="Calibri"/>
        <family val="2"/>
        <scheme val="minor"/>
      </rPr>
      <t>MX-09</t>
    </r>
  </si>
  <si>
    <r>
      <t xml:space="preserve">                   </t>
    </r>
    <r>
      <rPr>
        <b/>
        <sz val="11"/>
        <color rgb="FF000000"/>
        <rFont val="Calibri"/>
        <family val="2"/>
        <scheme val="minor"/>
      </rPr>
      <t>MX-10</t>
    </r>
  </si>
  <si>
    <r>
      <t>Quebec</t>
    </r>
    <r>
      <rPr>
        <sz val="11"/>
        <color rgb="FF000000"/>
        <rFont val="Calibri"/>
        <family val="2"/>
        <scheme val="minor"/>
      </rPr>
      <t xml:space="preserve"> – Nunavik</t>
    </r>
  </si>
  <si>
    <r>
      <t xml:space="preserve">              </t>
    </r>
    <r>
      <rPr>
        <b/>
        <sz val="11"/>
        <color rgb="FF000000"/>
        <rFont val="Calibri"/>
        <family val="2"/>
        <scheme val="minor"/>
      </rPr>
      <t>MX-01</t>
    </r>
  </si>
  <si>
    <r>
      <t xml:space="preserve">              </t>
    </r>
    <r>
      <rPr>
        <b/>
        <sz val="11"/>
        <color rgb="FF000000"/>
        <rFont val="Calibri"/>
        <family val="2"/>
        <scheme val="minor"/>
      </rPr>
      <t>MX-05</t>
    </r>
  </si>
  <si>
    <r>
      <t xml:space="preserve">             </t>
    </r>
    <r>
      <rPr>
        <b/>
        <sz val="11"/>
        <color rgb="FF000000"/>
        <rFont val="Calibri"/>
        <family val="2"/>
        <scheme val="minor"/>
      </rPr>
      <t>MX-06</t>
    </r>
  </si>
  <si>
    <r>
      <t xml:space="preserve">             </t>
    </r>
    <r>
      <rPr>
        <b/>
        <sz val="11"/>
        <color rgb="FF000000"/>
        <rFont val="Calibri"/>
        <family val="2"/>
        <scheme val="minor"/>
      </rPr>
      <t>MX-07</t>
    </r>
  </si>
  <si>
    <r>
      <t xml:space="preserve">             </t>
    </r>
    <r>
      <rPr>
        <b/>
        <sz val="11"/>
        <color rgb="FF000000"/>
        <rFont val="Calibri"/>
        <family val="2"/>
        <scheme val="minor"/>
      </rPr>
      <t>MX-08</t>
    </r>
  </si>
  <si>
    <t xml:space="preserve">Standard Error </t>
  </si>
  <si>
    <t xml:space="preserve"> Confidence Interval</t>
  </si>
  <si>
    <t>95%  (CI)</t>
  </si>
  <si>
    <t>90% (CI)</t>
  </si>
  <si>
    <t>(CV)</t>
  </si>
  <si>
    <t xml:space="preserve">Coefficient of Variance </t>
  </si>
  <si>
    <t>Reproductive</t>
  </si>
  <si>
    <r>
      <t>(km</t>
    </r>
    <r>
      <rPr>
        <b/>
        <vertAlign val="superscript"/>
        <sz val="11"/>
        <color theme="1"/>
        <rFont val="Calibri"/>
        <family val="2"/>
        <scheme val="minor"/>
      </rPr>
      <t>2</t>
    </r>
    <r>
      <rPr>
        <b/>
        <sz val="11"/>
        <color theme="1"/>
        <rFont val="Calibri"/>
        <family val="2"/>
        <scheme val="minor"/>
      </rPr>
      <t>)</t>
    </r>
  </si>
  <si>
    <t>Total area</t>
  </si>
  <si>
    <t>(%)</t>
  </si>
  <si>
    <t>King William Island</t>
  </si>
  <si>
    <t>(entire) Ellesmere Island</t>
  </si>
  <si>
    <t>North Ellesmere Island</t>
  </si>
  <si>
    <t>South Ellesmere Island</t>
  </si>
  <si>
    <t>Axel Heiberg Island</t>
  </si>
  <si>
    <t>Devon Island</t>
  </si>
  <si>
    <t>Bathurst Island complex</t>
  </si>
  <si>
    <t>Prince of Wales Island</t>
  </si>
  <si>
    <t>Somerset Island</t>
  </si>
  <si>
    <t>North East Victoria Island</t>
  </si>
  <si>
    <t>South East Victoria Island</t>
  </si>
  <si>
    <t>Sweden: Rogen Nature Reserve</t>
  </si>
  <si>
    <t>Muskox Density</t>
  </si>
  <si>
    <t>Survey</t>
  </si>
  <si>
    <t>Month</t>
  </si>
  <si>
    <t>(km/hour)</t>
  </si>
  <si>
    <t>Speed</t>
  </si>
  <si>
    <t>(m) above ground level</t>
  </si>
  <si>
    <t>Flight Altitude</t>
  </si>
  <si>
    <t>Entire</t>
  </si>
  <si>
    <t>SCANDINAVIA</t>
  </si>
  <si>
    <t>RUSSIA</t>
  </si>
  <si>
    <t>Aerial</t>
  </si>
  <si>
    <t>Fixed-wing</t>
  </si>
  <si>
    <t>June</t>
  </si>
  <si>
    <t>Yukon Kuskokwim Delta</t>
  </si>
  <si>
    <t>March</t>
  </si>
  <si>
    <t>Transect</t>
  </si>
  <si>
    <t>10,000 &amp; varied</t>
  </si>
  <si>
    <t>Helicopter</t>
  </si>
  <si>
    <t>1966/67</t>
  </si>
  <si>
    <t>Unsystematic</t>
  </si>
  <si>
    <t>Ground</t>
  </si>
  <si>
    <t>-</t>
  </si>
  <si>
    <t>5 to 40</t>
  </si>
  <si>
    <t>148 to 185</t>
  </si>
  <si>
    <t>305 to 457</t>
  </si>
  <si>
    <t>306 to 457</t>
  </si>
  <si>
    <t>Distance Sampling</t>
  </si>
  <si>
    <t>April</t>
  </si>
  <si>
    <t>Systematic Transect</t>
  </si>
  <si>
    <t>150 to 300</t>
  </si>
  <si>
    <t>July</t>
  </si>
  <si>
    <t>6,632 - 9,930</t>
  </si>
  <si>
    <r>
      <t xml:space="preserve">1,546 - </t>
    </r>
    <r>
      <rPr>
        <sz val="11"/>
        <color rgb="FF000000"/>
        <rFont val="Calibri"/>
        <family val="2"/>
        <scheme val="minor"/>
      </rPr>
      <t>2,494</t>
    </r>
  </si>
  <si>
    <t>Fixed-width Strip Transect</t>
  </si>
  <si>
    <t>July-August</t>
  </si>
  <si>
    <t>April-May</t>
  </si>
  <si>
    <t>312 - 670</t>
  </si>
  <si>
    <t>May</t>
  </si>
  <si>
    <t>3,371 - 5,325</t>
  </si>
  <si>
    <t>August</t>
  </si>
  <si>
    <t>Lougheed Island</t>
  </si>
  <si>
    <t>Ringnes &amp; Cornwall Islands</t>
  </si>
  <si>
    <t>Distance sampling (too few obs; min count reported)</t>
  </si>
  <si>
    <t>March 1966-August 1967</t>
  </si>
  <si>
    <t>western Devon Island</t>
  </si>
  <si>
    <t>Unsystematic/ Minimum count</t>
  </si>
  <si>
    <t>302 - 864</t>
  </si>
  <si>
    <t>160 to 220</t>
  </si>
  <si>
    <t>Fixed-width Strip Transect / Extrapolation</t>
  </si>
  <si>
    <t>9,500 - 12,500</t>
  </si>
  <si>
    <t>Zackenberg Research Station</t>
  </si>
  <si>
    <t>walking</t>
  </si>
  <si>
    <t>Systematic Total Count</t>
  </si>
  <si>
    <t>March/April</t>
  </si>
  <si>
    <t>200 to 300</t>
  </si>
  <si>
    <t>Systematic Strip Transect</t>
  </si>
  <si>
    <t>Distance sampling</t>
  </si>
  <si>
    <t>Unsystematic / Total count</t>
  </si>
  <si>
    <t>Heden 1+2+3, Jameson Land</t>
  </si>
  <si>
    <t>Northeast Jamesonland</t>
  </si>
  <si>
    <t>Colorado Dal in Northeast Jameson Land</t>
  </si>
  <si>
    <t>Ground &amp; Sea</t>
  </si>
  <si>
    <t>Boat &amp; Walking</t>
  </si>
  <si>
    <t>August-September</t>
  </si>
  <si>
    <t>90 to 130</t>
  </si>
  <si>
    <t>1,000-2,000</t>
  </si>
  <si>
    <r>
      <t># per 100 km</t>
    </r>
    <r>
      <rPr>
        <b/>
        <vertAlign val="superscript"/>
        <sz val="11"/>
        <color theme="1"/>
        <rFont val="Calibri"/>
        <family val="2"/>
        <scheme val="minor"/>
      </rPr>
      <t>2</t>
    </r>
  </si>
  <si>
    <t>"Best Guess"</t>
  </si>
  <si>
    <t>"Best Guess" based on ground travels</t>
  </si>
  <si>
    <t>Fixed-Wing</t>
  </si>
  <si>
    <t>Unsystematic / "Best Guess"</t>
  </si>
  <si>
    <t>9,906-14,218</t>
  </si>
  <si>
    <t>9,905-13,079</t>
  </si>
  <si>
    <t>Stratified Systematic Strip Transect</t>
  </si>
  <si>
    <t>16,061-22,503</t>
  </si>
  <si>
    <t>15,926-21,664</t>
  </si>
  <si>
    <t>125 to 190</t>
  </si>
  <si>
    <t>159-2,365</t>
  </si>
  <si>
    <t>476-1,200</t>
  </si>
  <si>
    <t>919-1,487</t>
  </si>
  <si>
    <t>3,637-5,835</t>
  </si>
  <si>
    <t>Prince of Wales / Somerset Island complex</t>
  </si>
  <si>
    <t>20-25%</t>
  </si>
  <si>
    <t>19 to 25</t>
  </si>
  <si>
    <t>September</t>
  </si>
  <si>
    <t>entire South &amp; East Victoria Island</t>
  </si>
  <si>
    <t>8,841.74-11,210.26</t>
  </si>
  <si>
    <t>4,895-8,597</t>
  </si>
  <si>
    <t>1,190.73-1,937.27</t>
  </si>
  <si>
    <t>909-2,867</t>
  </si>
  <si>
    <t>1,582-2,746</t>
  </si>
  <si>
    <t>962-3,792</t>
  </si>
  <si>
    <t>no fixed width</t>
  </si>
  <si>
    <t>Strip Transect</t>
  </si>
  <si>
    <t>70-200</t>
  </si>
  <si>
    <t>2.9 to 19.4</t>
  </si>
  <si>
    <t>188-1,261</t>
  </si>
  <si>
    <t>Oktober</t>
  </si>
  <si>
    <t>November</t>
  </si>
  <si>
    <t>Systematic Minimum Count</t>
  </si>
  <si>
    <t>Unsystematic Minimum Count</t>
  </si>
  <si>
    <t>Boat / Walking</t>
  </si>
  <si>
    <t>January-February</t>
  </si>
  <si>
    <t>January</t>
  </si>
  <si>
    <t>Translocation of 31 juvenile muskoxen</t>
  </si>
  <si>
    <t>18,410-30,568</t>
  </si>
  <si>
    <t>46 to 65</t>
  </si>
  <si>
    <t>Kangerlussuaq &amp; Sisimiut</t>
  </si>
  <si>
    <t>9,386-44,055</t>
  </si>
  <si>
    <t>757-9,087</t>
  </si>
  <si>
    <t>Dumond, M. 2007. Muskox distribution and abundance in the area west of the Coppermine river, Kitikmeot region, Nunavut (May 2007). Department of Environment, Government of Nunavut, Kugluktuk, Nunavut Canada. 29 pp.</t>
  </si>
  <si>
    <t>Bradley, M., A. Gunn, and J. Dragon. 2001. Numbers and abundance of muskoxen, east of Artillery Lake, NWT, July 1998. Manuscript report No. 141, Government of the Northwest Territories, Yellowknife, NT. </t>
  </si>
  <si>
    <t>Gunn, A., J. Williams, and R. Shank. 2009. Distribution and abundance of muskoxen in the Beaverhill Lake area (2000) and Thelon Wildlife Sanctuary (1994), Northwest Territories. Department of Environment and Natural Resources, Government of the Northwest Territories, Yellowknife, Canada. Manuscript Report No. 190.</t>
  </si>
  <si>
    <t>Tener, J.S. 1963. Queen Elizabeth Islands game survey, 1961. Canadian Wildlife Service Occasional Paper 4, Edmonton, Canada.</t>
  </si>
  <si>
    <t xml:space="preserve">Nagy, J.A., A. Gunn, and W.H. Wright. 2009. Population Estimates for Peary Caribou (Minto Inlet Herd), Dolphin and Union Caribou, and Muskox on Northwest Victoria Island, NT, July 2005. Department of Environment and Natural Resources, Government of the Northwest Territories, Inuvik and Yellowknife. Manuscript Report 203. 39pp. </t>
  </si>
  <si>
    <t xml:space="preserve">Nagy, J.A., N. Larter, and W.H. Wright. 2009. Population Estimates for Peary Caribou (Minto Inlet Herd), Dolphin and Union Caribou, and Muskox on Northwest Victoria Island, NT, July 1998. Department of Environment and Natural Resources, Government of the Northwest Territories, Inuvik and Fort Simpson. Manuscript Report 201. 29pp. </t>
  </si>
  <si>
    <t>Nagy, J.A., N. Larter, and W.H. Wright. 2009. Population Estimates for Peary Caribou (Minto Inlet Herd), Dolphin and Union Caribou, and Muskox on Northwest Victoria Island, NT, July 2001. Department of Environment and Natural Resources, Government of the Northwest Territories, Inuvik and Yellowknife. Manuscript Report 202. 36pp.</t>
  </si>
  <si>
    <t>Case, R. 1992. Distribution and abundance of muskoxen on Devon Island, NWT, August 1990. Department of Renewable Resources, Government of the Northwest Territories, Manuscript Report 58, Yellowknife, Canada.</t>
  </si>
  <si>
    <t>Hubert, B. A. 1977. Estimated productivity of muskox on Truelove Lowland. In: Truelove Lowland, Devon Island, Canada: a High Arctic ecosystem, ed. L.C. Bliss, 467-491. Edmonton, Canada: University of Alberta Press. (In: Case 1992)</t>
  </si>
  <si>
    <t>Gunn, A., and R. Decker. 1984. Numbers and distributions of Peary caribou and muskoxen in July 1980 on Prince of Wales, Russell, and Somerset Islands, N.W.T. Northwest Territories Department of Renewable Resources, File Report 38, Yellowknife, Canada. 56 pp.</t>
  </si>
  <si>
    <t>Fischer, C.A., and E.A. Duncan. 1976. Ecological studies of caribou and muskoxen in the Arctic Archipelago and northern Keewatin. Renewable Resources Consulting Services Ltd, Canada. 194 pp.</t>
  </si>
  <si>
    <t>Anderson, R.M. 1930. Notes on the muskox and caribou. In: Conserving Canada’s muskoxen, being an account of an investigation of Thelon Game Sanctuary 1928-29, ed. W.H.B. Hoar, 41-48. Ottawa, Canada. (In: Fischer and Duncan 1976)</t>
  </si>
  <si>
    <t>Landa, A., S.R. Jeremiassen, and R. Anderson. 2000. Rensdyr of moskusokser I Inglefield Land, Nordvestgrønland. Teknisk rapport nr. 31. Pinngortitaleriffik, Grønlands Naturinstitut, Nuuk, Greeland. (in Danish).</t>
  </si>
  <si>
    <t>Cuyler, C., M. Rosing, H. Mølgaard, R. Heinrich, J. Egede, and L. Mathæussen. 2009. Incidental observations of muskox, fox, hare, ptarmigan and eagle during caribou surveys in West Greenland. Greenland Insitute of Natural Resources. Technical Report no. 75.</t>
  </si>
  <si>
    <t>Aastrup, P., Nielsen, A.B., and Nygaard, K.H.  1988.  Miljøundersøgelser ved Safartoq 1986-87.  Vildt og vegetation.  Grønlands Miljøundersøgelser.  54 pp. (in Danish).   Olesen, C.R. 1993. Rapid population increase in an introduced muskox population, West Greenland. Rangifer 13(1): 27-32.</t>
  </si>
  <si>
    <t>Updated from Schmidt, N.M., S.H. Pedersen, J.B. Mosbacher, and L.H. Hansen. 2015. Long-term patterns of muskox (Ovibos moschatus) demographics in high arctic Greenland. Polar Biology 38(10): 1667-1675.</t>
  </si>
  <si>
    <t xml:space="preserve">Marques, T.A. 2018. Estimating caribou abundance for GINR’s 2018 West Greenland caribou survey. CREEM Report 2018-3. Report produced for GINR research contract between CREEM and GINR. </t>
  </si>
  <si>
    <r>
      <t xml:space="preserve">Vibe, C. 1971. Moskusoksen. –In: A. Nørrevang, T.J. Meyer, and S. Christensen (eds.). </t>
    </r>
    <r>
      <rPr>
        <i/>
        <sz val="11"/>
        <rFont val="Calibri"/>
        <family val="2"/>
        <scheme val="minor"/>
      </rPr>
      <t>Danmarks natur, Grønland og Færoerne</t>
    </r>
    <r>
      <rPr>
        <sz val="11"/>
        <rFont val="Calibri"/>
        <family val="2"/>
        <scheme val="minor"/>
      </rPr>
      <t>. Politikens Forlag. Pages 401-404. (in Danish).</t>
    </r>
  </si>
  <si>
    <r>
      <t xml:space="preserve">Thing, H., P. Henrichsen, and P. Lassen.  1984.  Status of the muskox in Greenland.  </t>
    </r>
    <r>
      <rPr>
        <i/>
        <sz val="11"/>
        <rFont val="Calibri"/>
        <family val="2"/>
        <scheme val="minor"/>
      </rPr>
      <t>Biol. Pap. Univ. Alaska Spec. Rep.</t>
    </r>
    <r>
      <rPr>
        <sz val="11"/>
        <rFont val="Calibri"/>
        <family val="2"/>
        <scheme val="minor"/>
      </rPr>
      <t xml:space="preserve"> No 4:1-6.</t>
    </r>
  </si>
  <si>
    <r>
      <t xml:space="preserve">Olesen, C.R. 1993. Rapid population increase in an introduced muskox population, West Greenland. </t>
    </r>
    <r>
      <rPr>
        <i/>
        <sz val="11"/>
        <rFont val="Calibri"/>
        <family val="2"/>
        <scheme val="minor"/>
      </rPr>
      <t>Rangifer</t>
    </r>
    <r>
      <rPr>
        <sz val="11"/>
        <rFont val="Calibri"/>
        <family val="2"/>
        <scheme val="minor"/>
      </rPr>
      <t xml:space="preserve"> 13(1): 27-32.</t>
    </r>
  </si>
  <si>
    <t>Present</t>
  </si>
  <si>
    <t>Alaska Department of Fish and Game. 2017. The status of muskox and factors influencing their populations. Division of Wildlife Conservation, Annual Performance Report 1 July 2016-30 June 2017, Federal Aid in Wildlife Restoration Project 16.0, Juneau.</t>
  </si>
  <si>
    <t>Washington Land &amp; Hall Land</t>
  </si>
  <si>
    <t>Dalerum, F., L. Dalén, C. Fröjd, N. Lecomte, Å. Lindgren, T. Meijer, P. Pečnerová, and A. Angerbjörn. 2017. Spatial variation in Arctic hare (Lepus arcticus) populations around the Hall Basin. Polar Biology doi: 10.1007/s00300-017-2116-1.   Dalerum, F., S. Freire, A. Angerbjörn, N. Lecomte, Å. Lindgren, T. Meijer, P. Pečnerová, L. Dalén. 2018. Exploring the diet of arctic wolves (Canis lupus arctos) at their northern range limit. Canadian Journal of Zoology 96(3): 277–281. doi:10.1139/cjz-2017-0054</t>
  </si>
  <si>
    <t>Incidental observation</t>
  </si>
  <si>
    <t>Skidoo/Snowmobile</t>
  </si>
  <si>
    <t>18-20</t>
  </si>
  <si>
    <t>February + August</t>
  </si>
  <si>
    <t>Cuyler, C. 2012. Caribou &amp; muskoxen harvest advice for autumn 2012 / winter 2013. Advisory document for the Greenland Government. 20 April 2012. Pinngortitaleriffik – Greenland Institute of Natural Resources, Nuuk. 9 pp.; Cuyler unpublished</t>
  </si>
  <si>
    <t>Unsystematic / Minimum count</t>
  </si>
  <si>
    <t>ca. 638</t>
  </si>
  <si>
    <t>ca. 1,200</t>
  </si>
  <si>
    <t>Maj</t>
  </si>
  <si>
    <t>ca. 600</t>
  </si>
  <si>
    <t>eintire North &amp; Northeast Greenland</t>
  </si>
  <si>
    <t>Larter, N.C. 1999. An aerial survey of muskoxen in the Paulatuk area of the Inuvialuit Settlement Region, March 1997. Department of Resources, Wildlife, and Economic Development, Government of the Northwest Territories, Inuvik, NWT. Manuscript Report No. 116. 27pp</t>
  </si>
  <si>
    <t>June-July</t>
  </si>
  <si>
    <t>Davison and Williams in press 2019</t>
  </si>
  <si>
    <t>Gunn, A. and J. Dragon. 2002. Peary Caribou and Muskoxen abundance and distribution on the Western Queen Elizabeth Islands, Northwest Territories and Nunavut June-July 1997. Renewable Resources, Government of the Northwest Territories. File Report No. 130. 86pp.</t>
  </si>
  <si>
    <t>july</t>
  </si>
  <si>
    <t>± 1,948</t>
  </si>
  <si>
    <t>± 6,972</t>
  </si>
  <si>
    <t>± 4,097</t>
  </si>
  <si>
    <t>± 5,106</t>
  </si>
  <si>
    <t>± 4,032</t>
  </si>
  <si>
    <t>± 997</t>
  </si>
  <si>
    <t>± 4,031</t>
  </si>
  <si>
    <t>10-20%</t>
  </si>
  <si>
    <t>ca &lt; 10%</t>
  </si>
  <si>
    <t>± 1,356</t>
  </si>
  <si>
    <r>
      <t xml:space="preserve">Jennov, J.G. 1941. Redegørelse vedrørende moskuoksebestanden i Nordøstgrønland. Royal Danish Library, Polar Library, Copenhagen, Denmark. 16 pp. (in Danish) </t>
    </r>
    <r>
      <rPr>
        <sz val="11"/>
        <color rgb="FF0070C0"/>
        <rFont val="Calibri"/>
        <family val="2"/>
        <scheme val="minor"/>
      </rPr>
      <t>https://rex.kb.dk/primo-explore/search?query=any,contains,jennov&amp;tab=default_tab&amp;search_scope=POLAR&amp;vid=NUI&amp;lang=da_DK&amp;offset=0</t>
    </r>
  </si>
  <si>
    <t>Nagy, J.A., C. Bucher, and W.H. Wright. 2013. An aerial survey for muskoxen in the Inuvialuit Settlement Region and Tuktut Nogait National Park, 2002. Environment and Natural Resources, Government of the Northwest, Territories. Manuscript Report 226. 36pp.</t>
  </si>
  <si>
    <t>Mclean, B.D., and F. Fraser. 1992. Abundance and distribution of Peary Caribou and muskoxen on Banks Island, NWT, June 1989. Renewable resources, Government of the Northwest Territories. File Report No. 106. 28pp.</t>
  </si>
  <si>
    <t>Fraser, P., A. Gunn, and B. McLean. 1992. Abundance and distribution of Peary Caribou and Muskoxen on Banks Island, NWT, June 1991. Renewable Resources, Government of the Northwest Territories. Manuscript Report No. 63. 18pp.</t>
  </si>
  <si>
    <t>Nagy, J.A., N. Larter, and W.H. Wright. 2006. Population estimates for Peary caribou and muskox on Banks Island, NT, July 2001. Environment and Natural Resources, Government of the Northwest Territories. Manuscript Report No. 199. 47pp.</t>
  </si>
  <si>
    <t>Davison, T., J. Williams, and J. Adamczewski. 2017. Aerial Survey of Peary Caribou (Rangifer tarandus pearyi) and Muskoxen (Ovibos moschatus) on Banks Island, July 2014. Department of Environment and Natural Resources, Government of the Northwest Territories. Manuscript Report No 270: 25 pp.</t>
  </si>
  <si>
    <t>Nagy, J.A., A. Gunn, and W.H. Wright. 2009. Population estimates for Peary caribou and muskox on Banks Island, NWT, August 1992. Environment and Natural Resources, Government of the Northwest Territories. Manuscript Report No. 198. 41pp.</t>
  </si>
  <si>
    <t>Nagy, J.A., N. Larter, and W.H. Wright. 2013. Population estimates for Peary caribou and muskox on Banks Island, NWT, July 1994. Environment and Natural Resources, Government of the Northwest Territories. Manuscript Report No. 223. 50pp.</t>
  </si>
  <si>
    <t>Nagy, J.A., N. Larter, and W.H. Wright. 2013. Population estimates for Peary caribou and muskox on Banks Island, NWT, July 1998. Environment and Natural Resources, Government of the Northwest Territories. Manuscript Report No. 224. 48pp.</t>
  </si>
  <si>
    <t>Nagy, J.A., A. Gunn, and W.H. Wright. 2009. Population estimates for Peary caribou and muskox on Banks Island, NWT, July 2005. Environment and Natural Resources, Government of the Northwest Territories. Manuscript Report No. 200. 47pp.</t>
  </si>
  <si>
    <t>Davison, T., and J. Williams. 2016. Peary Caribou and Muskox Survey of the Melville-Prince Patrick Complex, Northwest Territories and Nunavut, Summer 2012. Department of Environment and Natural Resources, Government of the Northwest Territories. Manuscript Report No. 259: 26 pp.</t>
  </si>
  <si>
    <t>Gunn, A., and J. Dragon. 2002. Peary Caribou and Muskoxen abundance and distribution on the Western Queen Elizabeth Islands, Northwest Territories and Nunavut June-July 1997. Renewable Resources, Government of the Northwest Territories. File Report No. 130. 86pp.</t>
  </si>
  <si>
    <t>Case, R., and T. Ellsworth. 1991. Distribution and abundance of muskoxen and Peary caribou on southern Ellesmere Island, NWT, July 1989. Department of Renewable Resources, Government of the Northwest Territories, Manuscript Report 41, Yellowknife, Canada.</t>
  </si>
  <si>
    <t>Decker unpubl (In: Urquhart, D.R. 1982. Life history and current status of muskox in the NWT. Northwest Territories Department of Renewable Resources Report, Yellowknife, Canada;  Case, R. 1992. Distribution and abundance of muskoxen on Devon Island, NWT, August 1990. Department of Renewable Resources, Government of the Northwest Territories, Manuscript Report 58, Yellowknife, Canada)</t>
  </si>
  <si>
    <t>Nunivak Island</t>
  </si>
  <si>
    <t>Fischer, C.A., and E.A. Duncan. 1976. Ecological studies of caribou and muskoxen in the Arctic Archipelago and northern Keewatin. Renewable Resources Consulting Services Ltd., Edmonton, Alberta. 194 p. Available at the Arctic Institute Collection, University of Calgary Library, Calgary, Alberta, Canada.</t>
  </si>
  <si>
    <t>Miller, F.L., R.H. Russell, and A. Gunn. 1977. Distribution, movements, and numbers of Peary caribou and muskoxen on Western Queen Elizabeth Islands, NWT 1972-74. Canadian Wildlife Service Report Series No. 40, Edmonton, Alberta, Canada.</t>
  </si>
  <si>
    <t>Ferguson, M.A.D. 1987. Status of Peary caribou and muskox populations on Bathurst Island, N.W.T., August 1981. Arctic 40(2): 131-137.</t>
  </si>
  <si>
    <t>Miller, F.L. 1987. Peary caribou and muskoxen on Bathurst, Alexander, Marc, Massey, Vanier, Cameron, Helena, Lougheed, and Edmund Walker Islands, Northwest Territories, July 1985. Canadian Wildlife Service, Prairie and Northern Region Technical Report Series No. 20, Edmonton, Alberta, Canada.</t>
  </si>
  <si>
    <t>Miller, F.L. 1989. Reevaluation of the status of Peary caribou and muskox populations within the Bathurst Island complex, Northwest Territories, July 1988. Canadian Wildlife Service, Prairie and Northern Range Technical Report No. 78, Edmonton, Alberta, Canada.</t>
  </si>
  <si>
    <t>Miller, F.L. 1995. Peary caribou conservation studies, Bathurst Island complex, Northwest Territories, July-August 1993. Canadian Wildlife Service, Prairie &amp; Northern region Technical Report Series No. 230, Edmonton, Alberta, Canada.</t>
  </si>
  <si>
    <t>Miller, F.L. 1998. Status of Peary caribou and muskox populations within the Bathurst Island Complex, south-central Queen Elizabeth Islands, Northwest Territories, July 1996. Canadian Wildlife Service, Prairie &amp; Northern Region Technical Report Series No. 317, Edmonton, Alberta, Canada.</t>
  </si>
  <si>
    <t>Gunn, A., and J. Dragon. 1998. Status of caribou and muskox populations within the Prince of Wales Island – Somerset Island – Boothia Peninsula Complex, NWT, July-August 1995. Northwest Territories Department of Resources, Wildlife and Economic Development, File Report 122, Yellowknife, Canada. 45 pp.</t>
  </si>
  <si>
    <t>Ingerslev &amp; Due unpublished Greenland Institute of Natural Resources</t>
  </si>
  <si>
    <t>Cuyler unpublished Greenland Institute of Natural Resources</t>
  </si>
  <si>
    <t>Bretten pers. comm. Norwegian Environment Agency</t>
  </si>
  <si>
    <t>Sipko pers. comm. Severtsov Institute of Ecology and Evolution, Russian Academy of Sciences</t>
  </si>
  <si>
    <t>Gruzdev pers. comm. Wrangel Island State Reserve</t>
  </si>
  <si>
    <t>Leclerc pers. comm. Department of Environment, Government of Nunavut</t>
  </si>
  <si>
    <t>Ford pers. comm. Nunavik Research Centre, Makivik Corporation</t>
  </si>
  <si>
    <t>Cluff pers. comm. Environment and Natural Resources, Government of the Northwest Territories</t>
  </si>
  <si>
    <t>Suitor pers. comm. North Yukon Region, Fish and Wildlife, Environment Yukon</t>
  </si>
  <si>
    <t>Lenart pers. comm. Alaska Department of Fish and Game</t>
  </si>
  <si>
    <t xml:space="preserve">Latour, P.B. 1985. Population estimates for Peary caribou and muskoxen on Banks Island in 1982. NWT Wildlife Services, Government of the Northwest Territories. File Report No. 49. 21pp. Reanalyized:  Nagy J. A., P. Latour and W. H. Wright. 2009. Population Estimates for Peary Caribou and Muskox on Banks Island, NT, July 1982 – A Retrospective Analysis. Environment and Natural Resources, Government of the Northwest Territories. Manuscript Report No 197. 52 pp. </t>
  </si>
  <si>
    <t>Mclean, B., K. Jingfors, and R. Case. 1986. Abundance and Distribution of Muskoxen and Caribou on Banks Island, July 1982. Renewable resources, Government of the Northwest Territories. File Report No. 64. 45pp.</t>
  </si>
  <si>
    <t>1,895 - 2,832</t>
  </si>
  <si>
    <t>CANADA Mainland</t>
  </si>
  <si>
    <t>Gunn, A. 1995. Distribution and abundance of muskoxen west of Coppermine, N.W.T. 1987-88. File Report No109. Department of Resources, Wildlife and Economic Development, Government of the Northwest Territories. Yellowknife. 28pp.</t>
  </si>
  <si>
    <t>Adelaide Peninsula ”old” MX-17</t>
  </si>
  <si>
    <t xml:space="preserve"> </t>
  </si>
  <si>
    <t xml:space="preserve">July </t>
  </si>
  <si>
    <t>Case, R.L., and K.G. Poole. 1985. Distribution, abundance and composition of muskoxen north of Great Bear Lake, March 1983. Department of Renewable Resources, Government of the Northwest Territories, File Report No.51. 48 pp.</t>
  </si>
  <si>
    <t>Gunn, A., K. Lambert, and R. Morrison. 1996.  Distribution and abundance of muskoxen  on Adelaide Peninsula, NWT, 1986 and 1992.  Northwest Territories Department of Renewable Resources File Report No. 117.  20 pp.</t>
  </si>
  <si>
    <t>Campbell, M., and M. Setterington. 2001. The re-evaluation of Kivalliq and northeast Ktikmeot muskox (Ovibos moschatus) population, management zones, and quotas. Technical Report Series 2001. No. 1-02. 97 pp.</t>
  </si>
  <si>
    <t>Not calculated</t>
  </si>
  <si>
    <t>Unsystematic minimum count</t>
  </si>
  <si>
    <t>Queen Maud Gulf</t>
  </si>
  <si>
    <t>15-26</t>
  </si>
  <si>
    <t>Standard strip and block survey</t>
  </si>
  <si>
    <t>Gunn, A. unpublished, Salt Spring Island, BC, Canada</t>
  </si>
  <si>
    <t>Gunn, A., and R. Case. 1984. Numbers and distribution of muskoxen in the Queen Maud Gulf area, July 1982.  Northwest Territories Department of Renewable Resources File Report No. 39.  56 pp</t>
  </si>
  <si>
    <t>Case, R.L., and R. Graf. 1986. Abundance and distribution of muskoxen in central Keewatin, NWT. DRWED, Yellowknife, Northwest Territories Government. NWT File Report No. 63. 19pp. (In: Ford et al. 2012)</t>
  </si>
  <si>
    <t>Mulders, R., and M. Bradley. 1991. Distribution and abundance of muskoxen in Central Keewatin, NWT. DRWED. Arviat NT. Government of the NWT file report No.134. 32pp</t>
  </si>
  <si>
    <t>Systematic line transect</t>
  </si>
  <si>
    <t>White, D. unpublished - in Leclerc 2015</t>
  </si>
  <si>
    <t>Nishi, J. unpublished, EcoBorealis consulting Inc.</t>
  </si>
  <si>
    <t>Nishi, J. unpublished EcoBorealis consulting Inc.</t>
  </si>
  <si>
    <t>May-June</t>
  </si>
  <si>
    <t>150-220</t>
  </si>
  <si>
    <t>90-150</t>
  </si>
  <si>
    <t>0,19</t>
  </si>
  <si>
    <t>Dumond, M. 2007. Muskoxen Distribution and Abundance Boothia Peninsula, Kitikmeot Region, Nunavut. Department of Environment, Government of Nunavut, Status Report, No. 34</t>
  </si>
  <si>
    <t>North West Victoria Island</t>
  </si>
  <si>
    <t>Jingfors, K. 1985. Abundance and distribution of muskoxen on northwestern Victoria Island. Department of Renewable Resources, File Report 47, 22pp.</t>
  </si>
  <si>
    <t>Gunn, A. 2007. Distribution and abundance of muskoxen on northwestern Victoria Island, Nunavut, 1989.  Department of Environment and Natural Resources, Government of the Northwest Territories, Yellowknife, NT.  Manuscript Report  unpublished.</t>
  </si>
  <si>
    <t>Nishi, J. unpublished - in Fournier, B., and A. Gunn. 1998.  Muskox numbers and distribution in the Northwest  Territories, 1997.  Northwest Territories Department of Resources, Wildlife and Economic Development.  File Rep. No. 121.  55 pp.</t>
  </si>
  <si>
    <t xml:space="preserve">Miller, F.L., R.H. Russell, and A. Gunn. 1977. Distributions, movements and numbers of Peary caribou and muskoxen on western Queen Elizabeth Islands, Northwest Territories, 1972-74. Canadian Wildlife Service Report Series No. 40, Edmonton, Alberta. 55 pp. </t>
  </si>
  <si>
    <t>variable</t>
  </si>
  <si>
    <t xml:space="preserve">Miller, F.L. 1988. Peary caribou and muskoxen on Melville and Byam Martin islands, Northwest Territories, July 1987. Technical Report Series No. 37. Canadian Wildlife Service, Prairie &amp; Northern Region, Edmonton, Alberta. 58 pp. </t>
  </si>
  <si>
    <t>Miller, F.L. 1987. Peary caribou and muskoxen on Prince Patrick Island, Eglinton Island, and Emerald Isle, Northwest Territories, July 1986. Technical Report Series No. 29. Canadian Wildlife Service, Prairie &amp; Northern Region, Edmonton, Alberta. 65 pp.</t>
  </si>
  <si>
    <t>No estimate</t>
  </si>
  <si>
    <t>110 to 190</t>
  </si>
  <si>
    <t>Dog team / Boat</t>
  </si>
  <si>
    <t>Bathurst Island</t>
  </si>
  <si>
    <t>Gunn, A., and J. Lee. 2000. Distribution and abundance of muskoxen, on northeast Victoria Island, N.W.T. Northwest Territories Department of Resources, Wildlife and Economic Development. Manuscript Rep.  No.  119. 12pp.</t>
  </si>
  <si>
    <t>Jingfors, K. 1984. Abundance, composition and distribution of muskoxen on Southeastern Victoria Island. N.W.T. Wildlife Service File Report No. 36. 245 pp.</t>
  </si>
  <si>
    <t>Gunn, A., and B. R. Patterson. 2012. Distribution and abundance of muskoxen on southeastern Victoria Island, Nunavut, 1988 – 1999.  Department of Environment and Natural Resources, Government of the Northwest Territories, Yellowknife, NT.  Manuscript Report  No. 222. 41pp.</t>
  </si>
  <si>
    <t>9-19.0</t>
  </si>
  <si>
    <t>140 to 190</t>
  </si>
  <si>
    <t>259-830</t>
  </si>
  <si>
    <t>Unsystematic search</t>
  </si>
  <si>
    <t>March-April</t>
  </si>
  <si>
    <t>Anderson, M. 2014. Distribution and abundance of Peary caribou (Rangifer tarandus pearyii) and muskoxen (Ovibos moschatus) on the Bathurst Island Group, May 2013. Nunavut Department of Environment, Wildlife Research Section, Status Report XX, Igloolik, NU. 39 pp. unpublished</t>
  </si>
  <si>
    <t>190-210</t>
  </si>
  <si>
    <t>96-180</t>
  </si>
  <si>
    <t>60-90</t>
  </si>
  <si>
    <t>96-160</t>
  </si>
  <si>
    <t>30-90</t>
  </si>
  <si>
    <t>128-160</t>
  </si>
  <si>
    <t>Miller, F.L. 1997. Peary caribou conservation studies, Bathurst Island Complex, Northwest Territories, April-August 1994 and June-July 1995. Canadian Wildlife Service, Prairie and Northern Region Technical Report Series No. 295, Edmonton, Alberta, Canada.</t>
  </si>
  <si>
    <t>Gunn, A., and J. Dragon. 2002. Peary Caribou and Muskoxen abundance and distribution on the Western Queen Elizabeth Islands, Northwest Territories and Nunavut June-July 1997. Renewable Resources, Government of the Northwest Territories. File Report No. 130. 86 pp.</t>
  </si>
  <si>
    <r>
      <t xml:space="preserve">Nunivak </t>
    </r>
    <r>
      <rPr>
        <sz val="11"/>
        <color theme="1"/>
        <rFont val="Calibri"/>
        <family val="2"/>
        <scheme val="minor"/>
      </rPr>
      <t>Island</t>
    </r>
  </si>
  <si>
    <r>
      <t xml:space="preserve">Nelson </t>
    </r>
    <r>
      <rPr>
        <sz val="11"/>
        <color theme="1"/>
        <rFont val="Calibri"/>
        <family val="2"/>
        <scheme val="minor"/>
      </rPr>
      <t>Island</t>
    </r>
  </si>
  <si>
    <r>
      <t xml:space="preserve">Hughes, L.J. 2016. Units 23 and 26A muskox.  Chapter 3, Pages 1-19 </t>
    </r>
    <r>
      <rPr>
        <i/>
        <sz val="11"/>
        <color theme="1"/>
        <rFont val="Calibri"/>
        <family val="2"/>
        <scheme val="minor"/>
      </rPr>
      <t>In</t>
    </r>
    <r>
      <rPr>
        <sz val="11"/>
        <color theme="1"/>
        <rFont val="Calibri"/>
        <family val="2"/>
        <scheme val="minor"/>
      </rPr>
      <t xml:space="preserve"> P. Harper and L/A. McCarthy, editors. Muskox management report of survey and inventory activities 1 July 2012-30 June 2014.  Alaska Department of Fish and Game, Species Management Report ADF&amp;G/DWC/SMR-2015-2, Juneau</t>
    </r>
  </si>
  <si>
    <r>
      <rPr>
        <sz val="11"/>
        <color rgb="FF000000"/>
        <rFont val="Calibri"/>
        <family val="2"/>
      </rPr>
      <t xml:space="preserve">± </t>
    </r>
    <r>
      <rPr>
        <sz val="11"/>
        <color rgb="FF000000"/>
        <rFont val="Calibri"/>
        <family val="2"/>
        <scheme val="minor"/>
      </rPr>
      <t>526</t>
    </r>
  </si>
  <si>
    <r>
      <t>Davison, T., and M. Branigan. 2014. Aerial Survey of Muskoxen (</t>
    </r>
    <r>
      <rPr>
        <i/>
        <sz val="11"/>
        <color theme="1"/>
        <rFont val="Calibri"/>
        <family val="2"/>
        <scheme val="minor"/>
      </rPr>
      <t>Ovibos moschatus</t>
    </r>
    <r>
      <rPr>
        <sz val="11"/>
        <color theme="1"/>
        <rFont val="Calibri"/>
        <family val="2"/>
        <scheme val="minor"/>
      </rPr>
      <t>) in the Mainland of the Inuvialuit Settlement Region, March 2009. Government of the Northwest Territories. Manuscript Report No. 243 pp.11</t>
    </r>
  </si>
  <si>
    <r>
      <t>Leclerc, L.-M. 2015. Muskox (</t>
    </r>
    <r>
      <rPr>
        <i/>
        <sz val="11"/>
        <color theme="1"/>
        <rFont val="Calibri"/>
        <family val="2"/>
        <scheme val="minor"/>
      </rPr>
      <t>Ovibos moschatus</t>
    </r>
    <r>
      <rPr>
        <sz val="11"/>
        <color theme="1"/>
        <rFont val="Calibri"/>
        <family val="2"/>
        <scheme val="minor"/>
      </rPr>
      <t>) distribution and abundance, muskox management units MX-10 subdivision, King William Island, September 2013. Status Report 2016. Nunavut Department of Environment, Wildlife Research Section, Kugluktuk, Nunavut. Canada.</t>
    </r>
  </si>
  <si>
    <r>
      <t>Campbell, M., and M. Setterington. 2001. The re-evaluation of Kivalliq and northeast Ktikmeot muskox (</t>
    </r>
    <r>
      <rPr>
        <i/>
        <sz val="11"/>
        <color theme="1"/>
        <rFont val="Calibri"/>
        <family val="2"/>
        <scheme val="minor"/>
      </rPr>
      <t>Ovibos moschatus</t>
    </r>
    <r>
      <rPr>
        <sz val="11"/>
        <color theme="1"/>
        <rFont val="Calibri"/>
        <family val="2"/>
        <scheme val="minor"/>
      </rPr>
      <t>) population, management zones, and quotas. Technical Report Series 2001. No. 1-02. 97 pp.</t>
    </r>
  </si>
  <si>
    <r>
      <t>Ford, N., M. Campbell, and D. Lee. 2012. A Final Report to the Nunavut Wildlife Management Board on the Re- evaluation of Muskoxen (</t>
    </r>
    <r>
      <rPr>
        <i/>
        <sz val="11"/>
        <color theme="1"/>
        <rFont val="Calibri"/>
        <family val="2"/>
        <scheme val="minor"/>
      </rPr>
      <t>Ovibos moschatus</t>
    </r>
    <r>
      <rPr>
        <sz val="11"/>
        <color theme="1"/>
        <rFont val="Calibri"/>
        <family val="2"/>
        <scheme val="minor"/>
      </rPr>
      <t>) Populations in the Kivalliq Region. Report # 2-10-08, January 2012. Prepared by: The Rankin Inlet HTO, Nunavut Department of Environment Kivalliq Region, &amp; Nunavut Tunngavik Inc. Rankin Inlet, NU.</t>
    </r>
  </si>
  <si>
    <r>
      <t xml:space="preserve">Banks </t>
    </r>
    <r>
      <rPr>
        <sz val="11"/>
        <color theme="1"/>
        <rFont val="Calibri"/>
        <family val="2"/>
        <scheme val="minor"/>
      </rPr>
      <t>Island</t>
    </r>
  </si>
  <si>
    <r>
      <t>Davison, T., J. Pongracz, and J. Williams. 2013. Population survey of Peary caribou (</t>
    </r>
    <r>
      <rPr>
        <i/>
        <sz val="11"/>
        <color theme="1"/>
        <rFont val="Calibri"/>
        <family val="2"/>
        <scheme val="minor"/>
      </rPr>
      <t>Rangifer tarandus pearyi</t>
    </r>
    <r>
      <rPr>
        <sz val="11"/>
        <color theme="1"/>
        <rFont val="Calibri"/>
        <family val="2"/>
        <scheme val="minor"/>
      </rPr>
      <t>) and muskoxen (</t>
    </r>
    <r>
      <rPr>
        <i/>
        <sz val="11"/>
        <color theme="1"/>
        <rFont val="Calibri"/>
        <family val="2"/>
        <scheme val="minor"/>
      </rPr>
      <t>Ovibos moschatus</t>
    </r>
    <r>
      <rPr>
        <sz val="11"/>
        <color theme="1"/>
        <rFont val="Calibri"/>
        <family val="2"/>
        <scheme val="minor"/>
      </rPr>
      <t xml:space="preserve">) on Banks Island, Northwest Territories, July 2010. </t>
    </r>
    <r>
      <rPr>
        <i/>
        <sz val="11"/>
        <color theme="1"/>
        <rFont val="Calibri"/>
        <family val="2"/>
        <scheme val="minor"/>
      </rPr>
      <t>Rangifer</t>
    </r>
    <r>
      <rPr>
        <sz val="11"/>
        <color theme="1"/>
        <rFont val="Calibri"/>
        <family val="2"/>
        <scheme val="minor"/>
      </rPr>
      <t xml:space="preserve"> 33, Special Issue No.21: 135-140.</t>
    </r>
  </si>
  <si>
    <r>
      <t xml:space="preserve">North West Victoria </t>
    </r>
    <r>
      <rPr>
        <sz val="11"/>
        <color theme="1"/>
        <rFont val="Calibri"/>
        <family val="2"/>
        <scheme val="minor"/>
      </rPr>
      <t>Island</t>
    </r>
  </si>
  <si>
    <r>
      <t>Davison, T., and J. Williams. 2013. Peary caribou (</t>
    </r>
    <r>
      <rPr>
        <i/>
        <sz val="11"/>
        <color theme="1"/>
        <rFont val="Calibri"/>
        <family val="2"/>
        <scheme val="minor"/>
      </rPr>
      <t>Rangifer tarandus pearyi</t>
    </r>
    <r>
      <rPr>
        <sz val="11"/>
        <color theme="1"/>
        <rFont val="Calibri"/>
        <family val="2"/>
        <scheme val="minor"/>
      </rPr>
      <t>) and muskoxen (</t>
    </r>
    <r>
      <rPr>
        <i/>
        <sz val="11"/>
        <color theme="1"/>
        <rFont val="Calibri"/>
        <family val="2"/>
        <scheme val="minor"/>
      </rPr>
      <t>Ovibos moschatus</t>
    </r>
    <r>
      <rPr>
        <sz val="11"/>
        <color theme="1"/>
        <rFont val="Calibri"/>
        <family val="2"/>
        <scheme val="minor"/>
      </rPr>
      <t xml:space="preserve">) on northwest Victoria Island, Northwest Territories. </t>
    </r>
    <r>
      <rPr>
        <i/>
        <sz val="11"/>
        <color theme="1"/>
        <rFont val="Calibri"/>
        <family val="2"/>
        <scheme val="minor"/>
      </rPr>
      <t>Rangifer</t>
    </r>
    <r>
      <rPr>
        <sz val="11"/>
        <color theme="1"/>
        <rFont val="Calibri"/>
        <family val="2"/>
        <scheme val="minor"/>
      </rPr>
      <t xml:space="preserve"> 33, Special Issue No.21: 129-134.</t>
    </r>
  </si>
  <si>
    <r>
      <rPr>
        <sz val="11"/>
        <color rgb="FF000000"/>
        <rFont val="Calibri"/>
        <family val="2"/>
      </rPr>
      <t xml:space="preserve">± </t>
    </r>
    <r>
      <rPr>
        <sz val="11"/>
        <color rgb="FF000000"/>
        <rFont val="Calibri"/>
        <family val="2"/>
        <scheme val="minor"/>
      </rPr>
      <t>2,593</t>
    </r>
  </si>
  <si>
    <r>
      <t xml:space="preserve">Melville </t>
    </r>
    <r>
      <rPr>
        <sz val="11"/>
        <color theme="1"/>
        <rFont val="Calibri"/>
        <family val="2"/>
        <scheme val="minor"/>
      </rPr>
      <t>Island</t>
    </r>
  </si>
  <si>
    <r>
      <t xml:space="preserve">Eglinton </t>
    </r>
    <r>
      <rPr>
        <sz val="11"/>
        <color theme="1"/>
        <rFont val="Calibri"/>
        <family val="2"/>
        <scheme val="minor"/>
      </rPr>
      <t>Island</t>
    </r>
  </si>
  <si>
    <r>
      <t xml:space="preserve">Prince Patrick </t>
    </r>
    <r>
      <rPr>
        <sz val="11"/>
        <color theme="1"/>
        <rFont val="Calibri"/>
        <family val="2"/>
        <scheme val="minor"/>
      </rPr>
      <t>Island</t>
    </r>
  </si>
  <si>
    <r>
      <t>Jenkins, D., M. Campbell, G. Hope, J. Goorts, and P. McLoughlin. 2011. Recent trends in abundance of Peary Caribou (</t>
    </r>
    <r>
      <rPr>
        <i/>
        <sz val="11"/>
        <color theme="1"/>
        <rFont val="Calibri"/>
        <family val="2"/>
        <scheme val="minor"/>
      </rPr>
      <t>Rangifer tarandus pearyi</t>
    </r>
    <r>
      <rPr>
        <sz val="11"/>
        <color theme="1"/>
        <rFont val="Calibri"/>
        <family val="2"/>
        <scheme val="minor"/>
      </rPr>
      <t>) and muskoxen (</t>
    </r>
    <r>
      <rPr>
        <i/>
        <sz val="11"/>
        <color theme="1"/>
        <rFont val="Calibri"/>
        <family val="2"/>
        <scheme val="minor"/>
      </rPr>
      <t>Ovibos moschatus</t>
    </r>
    <r>
      <rPr>
        <sz val="11"/>
        <color theme="1"/>
        <rFont val="Calibri"/>
        <family val="2"/>
        <scheme val="minor"/>
      </rPr>
      <t>) in the Canadian Arctic Archipelago, Nunavut. Department of Environment, Government of Nunavut, Wildlife Report 1, Pond Inlet, Canada.</t>
    </r>
  </si>
  <si>
    <r>
      <t xml:space="preserve">Freeman, M.M.R. 1971. Population characteristics of musk-oxen in the Jones Sound region of the Northwest Territories. </t>
    </r>
    <r>
      <rPr>
        <i/>
        <sz val="11"/>
        <color theme="1"/>
        <rFont val="Calibri"/>
        <family val="2"/>
        <scheme val="minor"/>
      </rPr>
      <t xml:space="preserve">Journal of Wildlife Management </t>
    </r>
    <r>
      <rPr>
        <sz val="11"/>
        <color theme="1"/>
        <rFont val="Calibri"/>
        <family val="2"/>
        <scheme val="minor"/>
      </rPr>
      <t>35: 103-108.</t>
    </r>
  </si>
  <si>
    <r>
      <t>Riewe, R.R.</t>
    </r>
    <r>
      <rPr>
        <sz val="11"/>
        <color rgb="FFFF0000"/>
        <rFont val="Calibri"/>
        <family val="2"/>
        <scheme val="minor"/>
      </rPr>
      <t xml:space="preserve"> </t>
    </r>
    <r>
      <rPr>
        <sz val="11"/>
        <rFont val="Calibri"/>
        <family val="2"/>
        <scheme val="minor"/>
      </rPr>
      <t>1973.</t>
    </r>
    <r>
      <rPr>
        <sz val="11"/>
        <color theme="1"/>
        <rFont val="Calibri"/>
        <family val="2"/>
        <scheme val="minor"/>
      </rPr>
      <t xml:space="preserve"> Final report on a survey of ungulate populations on the Bjorne Peninsula, Ellesmere Island: determination of numbers and distribution and assessment of the effects of seismic activities on the behaviour of these populations. University of Manitoba, Report fulfilling contract YK-73/74-020, Winnipeg, Canada.</t>
    </r>
  </si>
  <si>
    <r>
      <t>Anderson, M., and M.C.S. Kingsley. 2015. Distribution and abundance of Peary caribou (</t>
    </r>
    <r>
      <rPr>
        <i/>
        <sz val="11"/>
        <color theme="1"/>
        <rFont val="Calibri"/>
        <family val="2"/>
        <scheme val="minor"/>
      </rPr>
      <t>Rangifer tarandus pearyi</t>
    </r>
    <r>
      <rPr>
        <sz val="11"/>
        <color theme="1"/>
        <rFont val="Calibri"/>
        <family val="2"/>
        <scheme val="minor"/>
      </rPr>
      <t>) and muskoxen (</t>
    </r>
    <r>
      <rPr>
        <i/>
        <sz val="11"/>
        <color theme="1"/>
        <rFont val="Calibri"/>
        <family val="2"/>
        <scheme val="minor"/>
      </rPr>
      <t>Ovibos moschatus</t>
    </r>
    <r>
      <rPr>
        <sz val="11"/>
        <color theme="1"/>
        <rFont val="Calibri"/>
        <family val="2"/>
        <scheme val="minor"/>
      </rPr>
      <t>) on southern Ellesmere Island, March 2015. Nunavut Department of Environment, Wildlife Research Section, Status Report, Igloolik, Canada.</t>
    </r>
  </si>
  <si>
    <r>
      <t>Anderson, M. 2016. Distribution and abundance of Peary caribou (</t>
    </r>
    <r>
      <rPr>
        <i/>
        <sz val="11"/>
        <color theme="1"/>
        <rFont val="Calibri"/>
        <family val="2"/>
        <scheme val="minor"/>
      </rPr>
      <t>Rangifer tarandus pearyi</t>
    </r>
    <r>
      <rPr>
        <sz val="11"/>
        <color theme="1"/>
        <rFont val="Calibri"/>
        <family val="2"/>
        <scheme val="minor"/>
      </rPr>
      <t>) on Lougheed Island, July 2016. Nunavut Department of Environment, Wildlife Research Section, Status Report 2016-02, Igloolik, Canada.</t>
    </r>
  </si>
  <si>
    <r>
      <t>Pattie, D.L. 1990. Muskox (</t>
    </r>
    <r>
      <rPr>
        <i/>
        <sz val="11"/>
        <color theme="1"/>
        <rFont val="Calibri"/>
        <family val="2"/>
        <scheme val="minor"/>
      </rPr>
      <t xml:space="preserve">Ovibos moschatus </t>
    </r>
    <r>
      <rPr>
        <sz val="11"/>
        <color theme="1"/>
        <rFont val="Calibri"/>
        <family val="2"/>
        <scheme val="minor"/>
      </rPr>
      <t xml:space="preserve">Zimmermann) populations on the northern east coast of Devon Island. In: </t>
    </r>
    <r>
      <rPr>
        <i/>
        <sz val="11"/>
        <color theme="1"/>
        <rFont val="Calibri"/>
        <family val="2"/>
        <scheme val="minor"/>
      </rPr>
      <t>Canada’s missing dimension, science and history in the Canadian arctic islands, Volume II</t>
    </r>
    <r>
      <rPr>
        <sz val="11"/>
        <color theme="1"/>
        <rFont val="Calibri"/>
        <family val="2"/>
        <scheme val="minor"/>
      </rPr>
      <t>, ed. C.R. Harrington, 633-641. Ottawa, Canada: Canadian Museum of Natural Science. (In: Case 1992)</t>
    </r>
  </si>
  <si>
    <r>
      <t>Anderson, M. 2016. Distribution and abundance of Peary caribou (</t>
    </r>
    <r>
      <rPr>
        <i/>
        <sz val="11"/>
        <color theme="1"/>
        <rFont val="Calibri"/>
        <family val="2"/>
        <scheme val="minor"/>
      </rPr>
      <t>Rangifer tarandus pearyi</t>
    </r>
    <r>
      <rPr>
        <sz val="11"/>
        <color theme="1"/>
        <rFont val="Calibri"/>
        <family val="2"/>
        <scheme val="minor"/>
      </rPr>
      <t>) and muskoxen (</t>
    </r>
    <r>
      <rPr>
        <i/>
        <sz val="11"/>
        <color theme="1"/>
        <rFont val="Calibri"/>
        <family val="2"/>
        <scheme val="minor"/>
      </rPr>
      <t>Ovibos moschatus</t>
    </r>
    <r>
      <rPr>
        <sz val="11"/>
        <color theme="1"/>
        <rFont val="Calibri"/>
        <family val="2"/>
        <scheme val="minor"/>
      </rPr>
      <t>) on Devon Island, March 2016. Nunavut Department of Environment, Wildlife Research Section, Status Report 2016-01, Igloolik, Canada.</t>
    </r>
  </si>
  <si>
    <r>
      <t>Anderson, M. 2016. Distribution and abundance of muskoxen (</t>
    </r>
    <r>
      <rPr>
        <i/>
        <sz val="11"/>
        <color theme="1"/>
        <rFont val="Calibri"/>
        <family val="2"/>
        <scheme val="minor"/>
      </rPr>
      <t>Ovibos moschatus</t>
    </r>
    <r>
      <rPr>
        <sz val="11"/>
        <color theme="1"/>
        <rFont val="Calibri"/>
        <family val="2"/>
        <scheme val="minor"/>
      </rPr>
      <t>) and Peary caribou (</t>
    </r>
    <r>
      <rPr>
        <i/>
        <sz val="11"/>
        <color theme="1"/>
        <rFont val="Calibri"/>
        <family val="2"/>
        <scheme val="minor"/>
      </rPr>
      <t>Rangifer tarandus pearyi</t>
    </r>
    <r>
      <rPr>
        <sz val="11"/>
        <color theme="1"/>
        <rFont val="Calibri"/>
        <family val="2"/>
        <scheme val="minor"/>
      </rPr>
      <t>) on Prince of Wales, Somerset, and Russell islands, August 2016. Nunavut Department of Environment, Wildlife Research Section, Status Report 2016-06, Igloolik, Canada.</t>
    </r>
  </si>
  <si>
    <r>
      <t>Leclerc, L.-M. 2015. Muskox (</t>
    </r>
    <r>
      <rPr>
        <i/>
        <sz val="11"/>
        <color theme="1"/>
        <rFont val="Calibri"/>
        <family val="2"/>
        <scheme val="minor"/>
      </rPr>
      <t>Ovibos moschatus</t>
    </r>
    <r>
      <rPr>
        <sz val="11"/>
        <color theme="1"/>
        <rFont val="Calibri"/>
        <family val="2"/>
        <scheme val="minor"/>
      </rPr>
      <t>) distribution and abundance, muskox management units MX-07, Victoria Island, September 2013-2014. Status Report 2016. Nunavut Department of Environment, Wildlife Research Section, Kugluktuk, Nunavut. Canada.</t>
    </r>
  </si>
  <si>
    <r>
      <t xml:space="preserve">Vibe, C. 1986. Tilbage til de gamle græsgange. </t>
    </r>
    <r>
      <rPr>
        <i/>
        <sz val="11"/>
        <color theme="1"/>
        <rFont val="Calibri"/>
        <family val="2"/>
        <scheme val="minor"/>
      </rPr>
      <t>Augut</t>
    </r>
    <r>
      <rPr>
        <sz val="11"/>
        <color theme="1"/>
        <rFont val="Calibri"/>
        <family val="2"/>
        <scheme val="minor"/>
      </rPr>
      <t>. Pages 6-7. (in Danish).</t>
    </r>
  </si>
  <si>
    <r>
      <t>Cuyler, C., K.S. Virk, T.B. Clausen, and F.H. Jensen. 2016. 2015 Status Cape Atholl muskoxen (</t>
    </r>
    <r>
      <rPr>
        <i/>
        <sz val="11"/>
        <color theme="1"/>
        <rFont val="Calibri"/>
        <family val="2"/>
        <scheme val="minor"/>
      </rPr>
      <t>Ovibos moschatus</t>
    </r>
    <r>
      <rPr>
        <sz val="11"/>
        <color theme="1"/>
        <rFont val="Calibri"/>
        <family val="2"/>
        <scheme val="minor"/>
      </rPr>
      <t>) Thule region Greenland. Greenland Institute   of Natural Resources. Technical Report no. 96.</t>
    </r>
  </si>
  <si>
    <r>
      <t xml:space="preserve">Boertmann, D., M.C. Forchhammer, C.R. Olesen, P. Aastrup, and H. Thing. 1992.  The Greenland muskox population status 1990. </t>
    </r>
    <r>
      <rPr>
        <i/>
        <sz val="11"/>
        <color theme="1"/>
        <rFont val="Calibri"/>
        <family val="2"/>
        <scheme val="minor"/>
      </rPr>
      <t>Rangifer</t>
    </r>
    <r>
      <rPr>
        <sz val="11"/>
        <color theme="1"/>
        <rFont val="Calibri"/>
        <family val="2"/>
        <scheme val="minor"/>
      </rPr>
      <t xml:space="preserve"> 12(1): 5-12.</t>
    </r>
  </si>
  <si>
    <r>
      <t xml:space="preserve">Aastrup, P. and A. Mosbech. 2000. Population demography of the muskoxen in Jameson Land, 1982-1990. </t>
    </r>
    <r>
      <rPr>
        <i/>
        <sz val="11"/>
        <color theme="1"/>
        <rFont val="Calibri"/>
        <family val="2"/>
        <scheme val="minor"/>
      </rPr>
      <t>Rangifer</t>
    </r>
    <r>
      <rPr>
        <sz val="11"/>
        <color theme="1"/>
        <rFont val="Calibri"/>
        <family val="2"/>
        <scheme val="minor"/>
      </rPr>
      <t xml:space="preserve"> 20(4): 229-238.</t>
    </r>
  </si>
  <si>
    <r>
      <t xml:space="preserve">Glahder, C.M., D. Boertmann, J. Madsen, M. Tamstorf, K. Johansen, J. Hansen, A. Walsh, C. Jaspers, and M. Bjerrum. 2010. </t>
    </r>
    <r>
      <rPr>
        <i/>
        <sz val="11"/>
        <color theme="1"/>
        <rFont val="Calibri"/>
        <family val="2"/>
        <scheme val="minor"/>
      </rPr>
      <t>Biological baseline study in the Ramsar site “Heden” and the entire Jameson Land, East Greenland</t>
    </r>
    <r>
      <rPr>
        <sz val="11"/>
        <color theme="1"/>
        <rFont val="Calibri"/>
        <family val="2"/>
        <scheme val="minor"/>
      </rPr>
      <t>. National Environmental Research Institute, Aarhus University. 86 p. – NERI Technical Report no. 769.</t>
    </r>
  </si>
  <si>
    <r>
      <t xml:space="preserve">Boertmann, D., and R.D. Nielsen. 2010. </t>
    </r>
    <r>
      <rPr>
        <i/>
        <sz val="11"/>
        <color theme="1"/>
        <rFont val="Calibri"/>
        <family val="2"/>
        <scheme val="minor"/>
      </rPr>
      <t>Geese, seabirds and mammals in North and Northeast Greenland. Aerial surveys in summer 2009</t>
    </r>
    <r>
      <rPr>
        <sz val="11"/>
        <color theme="1"/>
        <rFont val="Calibri"/>
        <family val="2"/>
        <scheme val="minor"/>
      </rPr>
      <t>. National Environmental Research Institute, Aarhus University. 66 pp. – NERI Technical Report No. 773.</t>
    </r>
  </si>
  <si>
    <r>
      <t xml:space="preserve">Thulin, C.G., L. Englund, G. Ericsson, and G. Spong. 2011. The impact of founder events and introductions on genetic variation in the muskox </t>
    </r>
    <r>
      <rPr>
        <i/>
        <sz val="11"/>
        <color theme="1"/>
        <rFont val="Calibri"/>
        <family val="2"/>
        <scheme val="minor"/>
      </rPr>
      <t>Ovibos moschatus</t>
    </r>
    <r>
      <rPr>
        <sz val="11"/>
        <color theme="1"/>
        <rFont val="Calibri"/>
        <family val="2"/>
        <scheme val="minor"/>
      </rPr>
      <t xml:space="preserve"> in Sweden. </t>
    </r>
    <r>
      <rPr>
        <i/>
        <sz val="11"/>
        <color theme="1"/>
        <rFont val="Calibri"/>
        <family val="2"/>
        <scheme val="minor"/>
      </rPr>
      <t>Acta Theriologica</t>
    </r>
    <r>
      <rPr>
        <sz val="11"/>
        <color theme="1"/>
        <rFont val="Calibri"/>
        <family val="2"/>
        <scheme val="minor"/>
      </rPr>
      <t xml:space="preserve"> 56: 305-314. </t>
    </r>
  </si>
  <si>
    <t>Davison pers. comm. Wildlife Management, Inuvik Region, Department of Environment and Natural Resources</t>
  </si>
  <si>
    <t>Hansen pers. comm. Greenland Fisheries and Licensing Control (GFLK)</t>
  </si>
  <si>
    <t>Contwoyto Lake  ”old” MX19</t>
  </si>
  <si>
    <t xml:space="preserve"> Contwoyto Lake West ”old” MX14</t>
  </si>
  <si>
    <t>East Kugluktuk</t>
  </si>
  <si>
    <t>Gunn, A. 1990.  Distribution and abundance of muskoxen between Bathurst Inlet and Contwoyto Lake NWT, 1986.  Northwest Territories Department of Renewable Resources File Report No. 100.  28 pp.</t>
  </si>
  <si>
    <t>Dumond, M. 2007. Muskoxen Distribution and Abundance in the Area Between Bathurst Inlet, and the Coppermine River, Kitikmeot Region, Nunavut (MX19 and West MX14). Gov. of Nunavut, Unpubl. Rep., 27 pp.</t>
  </si>
  <si>
    <t>Gunn, A. 2005. Distrubution and Abundance of Muskoxen Northwest of Contwoyto Lake, NWT, 1991. Department of Environment and Natural Resources, Government of the Northwest Territories, 2005. Unpublished report.</t>
  </si>
  <si>
    <r>
      <t>Leclerc, L.-M. 2015b. Muskox (</t>
    </r>
    <r>
      <rPr>
        <i/>
        <sz val="11"/>
        <color theme="1"/>
        <rFont val="Calibri"/>
        <family val="2"/>
        <scheme val="minor"/>
      </rPr>
      <t>Ovibos moschatus</t>
    </r>
    <r>
      <rPr>
        <sz val="11"/>
        <color theme="1"/>
        <rFont val="Calibri"/>
        <family val="2"/>
        <scheme val="minor"/>
      </rPr>
      <t xml:space="preserve">) distribution and abundance, muskox management units MX-11 subdivision, Kugluktuk, September 2013. Status Report 2016. Nunavut Department of Environment, Wildlife Research Section, Kugluktuk, Nunavut. Canada. </t>
    </r>
  </si>
  <si>
    <t>West Kugluktuk (Coppermine)</t>
  </si>
  <si>
    <t>Shank, C., and R. Graf. 1992. Abundance and distribution of muskoxen near Aylmer Lake, NWT, July 1991. Northwest Territories Department of Renewable Resources Manuscript Report No. 56. 16pp.</t>
  </si>
  <si>
    <t xml:space="preserve">August </t>
  </si>
  <si>
    <t>Gunn, A. J. Williams and C.C. Shank. 2009. Distribution and Abundance of Muskoxen in the Beaverhill Lake Area (2000) and Thelon Wildlife Sanctuary (1994), Northwest Territories. Department of Environment and Natural Resources,,  Manuscript Report  No. 191, 76 pp.</t>
  </si>
  <si>
    <t xml:space="preserve">Adamczewski pers. comm. Wildlife Division, Government NT,Yellowknife, NT, Canada </t>
  </si>
  <si>
    <t>Graf, R., and C. Shank. 1989. Abundance and distribution of muskoxen near Artillery Lake, NWT, March 1989. Northwest Territories Department of Renewable Resources File Report No. 80. 19pp.</t>
  </si>
  <si>
    <t>10-25%</t>
  </si>
  <si>
    <t xml:space="preserve">McLean, B.D. 1992. An aerial survey of muskoxen north of Great Bear Lake, August, 1987. Renewable Resources, Government of the Northwest Territories. File Report No. 103. 19pp. </t>
  </si>
  <si>
    <t>Case, R.L., and K.G. Poole. 1985. Distribution, abundance and composition of muskoxen north of Great Bear Lake, March 1983. Department of Renewable Resources, Government of the Northwest Territories, File Report No. 51. 48 pp.</t>
  </si>
  <si>
    <t>Veitch, A.M. 1997. An aerial survey for muskoxen in the northern Sahtu Settlement Area, March 1997. Department of Resources, Wildlife, and Economic Development, Government of the Northwest Territories, Norman Wells, NWT. Manuscript Report No. 103. 42 pp.</t>
  </si>
  <si>
    <t xml:space="preserve">Inuvik (Paulatuk) </t>
  </si>
  <si>
    <t>Sahtu (North Great Bear Lake)</t>
  </si>
  <si>
    <t>North Great Slave (Artillery Lake)</t>
  </si>
  <si>
    <t>North Great Slave (Aylmer Lake)</t>
  </si>
  <si>
    <t>North Great Slave</t>
  </si>
  <si>
    <t xml:space="preserve"> South Great Slave</t>
  </si>
  <si>
    <t>South Great Slave (Rennie Lake)</t>
  </si>
  <si>
    <t>South Great Slave (Beaverhill Lake)</t>
  </si>
  <si>
    <t xml:space="preserve">Inuvik (Inuvialuit) </t>
  </si>
  <si>
    <t>Summer</t>
  </si>
  <si>
    <t>January - April</t>
  </si>
  <si>
    <t>May - November</t>
  </si>
  <si>
    <t>5 to 30</t>
  </si>
  <si>
    <t>Minimum Count</t>
  </si>
  <si>
    <t>136 to 161</t>
  </si>
  <si>
    <t>Jones pers. comm. Alaska Department of Fish and Game</t>
  </si>
  <si>
    <t>Minimum count</t>
  </si>
  <si>
    <t>Fixed-wing &amp; Helicopter</t>
  </si>
  <si>
    <t>Systematic Total count</t>
  </si>
  <si>
    <t>Walking</t>
  </si>
  <si>
    <t>ATV Honda-350</t>
  </si>
  <si>
    <t>5 to 20</t>
  </si>
  <si>
    <t>Jones, P., P. Reynolds, T. Gorn, J. Dau, P. Perry, B. Lenart, B. Dunker, G. Carroll, M. Suitor, E. Wald, C. Westing, B. Saito, and I. Hughes. 2016. Status of Muskox in Alaska. Poster. International Muskox Health Ecology Symposium. 7-10 November 2016. Calgary, Alberta, Canada.</t>
  </si>
  <si>
    <t>EN+RI</t>
  </si>
  <si>
    <t>Brodeur per. comm. Department of Wildlife Management of Northern Québec</t>
  </si>
  <si>
    <t xml:space="preserve"> Norway: Dovre</t>
  </si>
  <si>
    <t>130 to 170</t>
  </si>
  <si>
    <t>100 to 150</t>
  </si>
  <si>
    <t>Systematic Fixed-width Strip Transect / Minimum Count</t>
  </si>
  <si>
    <t>Systematic Fixed-width Strip Transect</t>
  </si>
  <si>
    <t>Stratified Systematic Fixed-width Strip Transect</t>
  </si>
  <si>
    <t>Systematic Fixed-width Transect</t>
  </si>
  <si>
    <t>Systematic Fixed-width line transect</t>
  </si>
  <si>
    <t>Stratified Fixed-width Strip Transect</t>
  </si>
  <si>
    <t>Stratified Systematic Fixed-width Strip Transects</t>
  </si>
  <si>
    <t>Systematic Fixed-width Strip Transect / Unsystematic</t>
  </si>
  <si>
    <t>Unsystematic / Minimum Count</t>
  </si>
  <si>
    <t>Initial translocation of muskoxen</t>
  </si>
  <si>
    <t>Year</t>
  </si>
  <si>
    <t xml:space="preserve">Gunn, A., J. Eamer, P. Reynolds, T.P. Sipko, and A.R. Gruzdev. 2013. Muskoxen. In: Arctic Report Card 2013. http:77www.arctic.noaa.gov/reportcard. </t>
  </si>
  <si>
    <t>1935-36</t>
  </si>
  <si>
    <t>Translocation of 31 muskoxen</t>
  </si>
  <si>
    <t>Jones, P., and P. Perry. 2011. Unit 18 Muskox. In: Muskox management report of survey and inventory activities, 1 July 2008 - 30 June 2010. Editor, P. Harper. 1-11. Alaska Department of Fish and Game, Project 16.0, Juneau, Alaska, USA.</t>
  </si>
  <si>
    <t>1967-68</t>
  </si>
  <si>
    <t>Translocation of an additional 13 muskoxen</t>
  </si>
  <si>
    <t>Translocation of an additional 34 muskoxen</t>
  </si>
  <si>
    <t>Translocation of an additional 35 muskoxen</t>
  </si>
  <si>
    <t>Westing, C. 2011. Unit 48-62 Muskox. In: Muskox management report of survey and inventory activities, 1 July 2008 - 30 June 2010. Editor, P. Harper. 1-11. Alaska Department of Fish and Game, Project 16.0, Juneau, Alaska, USA.</t>
  </si>
  <si>
    <t>Translocation of 36 muskoxen</t>
  </si>
  <si>
    <t>Translocation of 51 muskoxen</t>
  </si>
  <si>
    <t>Gorn, T. 2011. Unit 22 Muskox. Pages 16-47. In P. Harper, editor. Muskox management report of survey and inventory activities, 1 July 2008 - 30 June 2010. Alaska Department of Fish and Game, Project 16.0, Juneau, Alaska, USA.</t>
  </si>
  <si>
    <t>Gorn, T., and W.R. Dunker. 2015. Unit 22 muskox. Chapter 2 , pages 1-44 in P. Harper and L/A. McCarthy, editors. Muskox management report of survey and inventory activities 1 July 2012-30 June 2014.  Alaska Department of Fish and Game, Species Management Report ADF&amp;G/DWC/SMR-2015-2, Juneau, Alaska, USA.</t>
  </si>
  <si>
    <t>Jones, P., and P. Perry. 2011. Unit 18 Muskox. Pages 1-11, in P. Harper, editor. Muskox management report of survey and inventory activities, 1 July 2008 - 30 June 2010. Alaska Department of Fish and Game, Project 16.0, Juneau, Alaska, USA.</t>
  </si>
  <si>
    <t>Jones, P. 2015. Unit 18 muskox. Chapter 1, pages 1-17, in P. Harper and L.A. McCarthy, editors. Muskox management report of survey and inventory activities 1 July 2012-30 June 2014.  Alaska Department of Fish and Game, Species Management Report ADF&amp;G/DWC/SMR-2015-2, Juneau, Alaska, USA.</t>
  </si>
  <si>
    <r>
      <t xml:space="preserve">Spencer, D.L., and C.J. Lensink. 1970. The muskox of Nunivak Island, Alaska. </t>
    </r>
    <r>
      <rPr>
        <i/>
        <sz val="11"/>
        <color theme="1"/>
        <rFont val="Calibri"/>
        <family val="2"/>
        <scheme val="minor"/>
      </rPr>
      <t>Journal of Wildlife Management</t>
    </r>
    <r>
      <rPr>
        <sz val="11"/>
        <color theme="1"/>
        <rFont val="Calibri"/>
        <family val="2"/>
        <scheme val="minor"/>
      </rPr>
      <t xml:space="preserve"> 34(1): 1-15.</t>
    </r>
  </si>
  <si>
    <t>2014-2016</t>
  </si>
  <si>
    <r>
      <t>Lenart, E.A. 2015. Units 26B and 26C muskox.  Chapter 4, pages 1-26</t>
    </r>
    <r>
      <rPr>
        <i/>
        <sz val="11"/>
        <color theme="1"/>
        <rFont val="Calibri"/>
        <family val="2"/>
        <scheme val="minor"/>
      </rPr>
      <t xml:space="preserve"> In</t>
    </r>
    <r>
      <rPr>
        <sz val="11"/>
        <color theme="1"/>
        <rFont val="Calibri"/>
        <family val="2"/>
        <scheme val="minor"/>
      </rPr>
      <t xml:space="preserve"> P. Harper and L.A. McCarthy, editors. Muskox management report of survey and inventory activities 1 July 2012 - 30 June 2014. Alaska Department of Fish and Game, Species Management Report ADF&amp;G/DWC/SMR-2015-2, Juneau, Alaska, USA</t>
    </r>
  </si>
  <si>
    <t>East Hudson Bay</t>
  </si>
  <si>
    <t>Systematic Transect / Minimum Count</t>
  </si>
  <si>
    <t>North, Northeast &amp; East</t>
  </si>
  <si>
    <t>Northwest, West  &amp; South</t>
  </si>
  <si>
    <r>
      <rPr>
        <b/>
        <sz val="16"/>
        <color theme="1"/>
        <rFont val="Calibri"/>
        <family val="2"/>
        <scheme val="minor"/>
      </rPr>
      <t>Table S3</t>
    </r>
    <r>
      <rPr>
        <sz val="16"/>
        <color theme="1"/>
        <rFont val="Calibri"/>
        <family val="2"/>
        <scheme val="minor"/>
      </rPr>
      <t xml:space="preserve"> Circumpolar summary for origins and details of abundance surveys of muskox (Ovibos moschatus) populations.  Endemic (EN) = continuously present, Re-introduced (RI) = returned to regions formerly occupied within 150 years, Translocated (TR) = moved to regions never occupied or not present for thousands of years, Expansion (EX) = originating from another established population.</t>
    </r>
  </si>
  <si>
    <t>Additional information 1</t>
  </si>
  <si>
    <t>Additional information 2</t>
  </si>
  <si>
    <r>
      <rPr>
        <vertAlign val="superscript"/>
        <sz val="11"/>
        <color theme="1"/>
        <rFont val="Calibri"/>
        <family val="2"/>
        <scheme val="minor"/>
      </rPr>
      <t>2</t>
    </r>
    <r>
      <rPr>
        <sz val="11"/>
        <color theme="1"/>
        <rFont val="Calibri"/>
        <family val="2"/>
        <scheme val="minor"/>
      </rPr>
      <t xml:space="preserve"> This column, Coverage %, provides the percentage of the total area (sq. km) that was actually surveyed.</t>
    </r>
  </si>
  <si>
    <t xml:space="preserve">These muskoxen were captured on the Northeast coast of Greenland. </t>
  </si>
  <si>
    <t>"Googling"  Nunivak Island muskoxen produces websites stating 34-35 muskoxen were translocated in 1930's. We consider Spencer &amp; Lensink (1970) the best source for true number released.</t>
  </si>
  <si>
    <t>Flew Piper Super-Cub airplane</t>
  </si>
  <si>
    <t>This was a pre-calving count, and thus the count includes non-reproductive subadult animals.</t>
  </si>
  <si>
    <t>Yukon Kuskokwim Delta muskox population resulted after expansion movement of animals from Nelson Island to the mainland. They crossed winter ice on the river and delta.</t>
  </si>
  <si>
    <t>In 1998, almost 1,500 muskoxen were counted on the Seward Peninsula</t>
  </si>
  <si>
    <t>In 2007, almost 2,700 muskoxen were counted on the Seward Peninsula</t>
  </si>
  <si>
    <t>Flew Piper Super-Cub airplane. Distance sampling: Although each observation was given a distance from the line flown, the total strip within which observations were made was 4,800 m</t>
  </si>
  <si>
    <t xml:space="preserve">Flew Piper Super-Cub airplane. </t>
  </si>
  <si>
    <t>See Lenart et al. 2015 for several earlier surveys.</t>
  </si>
  <si>
    <t>Non-survey year: muskox groups found, and population estimated, by radio-tracking collared muskoxen (n= 15-20)and flying major river drainages. Thus strip-width parameter cannot be provided (Reynolds pers. comm.).</t>
  </si>
  <si>
    <t>Flew Piper Super-Cub. 2018 was a pre-calving count; by June, 60 calves were observed. Previously, this population declined 50%, thereafter was stable for several years, now recent increase observed in 2018 (Reynolds pers. comm.)</t>
  </si>
  <si>
    <t>Yukon North Slope muskox population resulted after expansion from eastern Alaskan North East population.</t>
  </si>
  <si>
    <t>Estimate included all animals over one year old. Thus, includes non-reproductive juveniles.</t>
  </si>
  <si>
    <t>Distance Sampling: stratified systematic strip transect</t>
  </si>
  <si>
    <t>Greater distance to observations were possible in open tundra zone, versus much shorter distance to observations possible in tree zone.</t>
  </si>
  <si>
    <t>Greater distance to observations were possible in open tundra zone, versus much shorter distance to observations possible in tree zone. Lower altitude in 2018 because also trying to detect moose in tree zone.</t>
  </si>
  <si>
    <t>Strip width was only 250 m to each side, because they were surveying in trees, which truncated the visibility of animals past about 250 m.</t>
  </si>
  <si>
    <t>Estimate was adjusted for 2 strata, when observed greater than estimated (Anne Gunn pers. comm.)</t>
  </si>
  <si>
    <t>Area is in the southeast of the Northwest Territories. Google Earth search use Beaverhill Lake, Northwest Territories, Canada. Beaverhill Lake appears to be within current North Great Slave. In future, Beaverhill Lake may be reassigned to North Great Slave.</t>
  </si>
  <si>
    <t>not possible</t>
  </si>
  <si>
    <t>No SE provided, as region divided into 2 stratum of different detection probabilities: tundra, taiga. Taiga estimate 3,781, SE -1115.1. Tundra esimate 4,317, SE -1434.3. Pooled estimate used (N=8098; CV=22.4%) because basically one population, although 2 stratum.</t>
  </si>
  <si>
    <t>Area is in southeast of the Northwest Territories.</t>
  </si>
  <si>
    <t>Area is in northwest of the Northwest Territories.</t>
  </si>
  <si>
    <t>This number of muskox observed does NOT include newborn calves.</t>
  </si>
  <si>
    <t>King William Island is the old MX-22 unit.</t>
  </si>
  <si>
    <t>Yamal Peninsula (Полуостров Ямал)</t>
  </si>
  <si>
    <t>15 muskoxen (6 female; 9 male), all age 0.5 years, were taken from Taimyr population and translocated to Yamal Peninsula.</t>
  </si>
  <si>
    <t>2 muskoxen females, aged 2.5 and 3.5 years repectively, were taken from the Moscow Zoo and translocated to Yamal Peninsula</t>
  </si>
  <si>
    <t>15 muskoxen (9 female; 6 male), all age 0.5 years, were taken from Taimyr population and translocated to Yamal Peninsula.</t>
  </si>
  <si>
    <t>[17]</t>
  </si>
  <si>
    <t>[32]</t>
  </si>
  <si>
    <t>15 muskoxen (10 female; 5 male), all age 0.5 years, were taken from Taimyr population and translocated to Yamal Peninsula.</t>
  </si>
  <si>
    <t>[47]</t>
  </si>
  <si>
    <t>[62]</t>
  </si>
  <si>
    <t>In total, 62 muskoxen were translocated to the Yamal Peninsula in the period 1997-2003.</t>
  </si>
  <si>
    <t>15 muskoxen (8 female; 7 male), all age 0.5 years, were taken from Taimyr population and translocated to Yamal Peninsula.</t>
  </si>
  <si>
    <t>Gunn, A., J. Eamer, P. Reynolds, T.P. Sipko, and A.R. Gruzdev. 2013. Muskoxen. In: Arctic Report Card 2013. http:77www.arctic.noaa.gov/reportcard; Sipko pers. comm. Severtsov Institute of Ecology and Evolution, Russian Academy of Science</t>
  </si>
  <si>
    <t>In 2014-2016 an additional 60 muskoxen were translocated to the Yamal Peninsula. These were taken from the "Aviary", which is the name of a captive breeding facility.</t>
  </si>
  <si>
    <t>Taimyr Peninsula (Полуостров Таймыр)</t>
  </si>
  <si>
    <t>Begicheva Isand (О. Бегичева)</t>
  </si>
  <si>
    <t>Putorana Plateau (Плато Путораны)</t>
  </si>
  <si>
    <t>Anabarskay (Анабарская)</t>
  </si>
  <si>
    <t>Bulunskay (Булунская)</t>
  </si>
  <si>
    <t>Indigirskay (Индигирская)</t>
  </si>
  <si>
    <t>Earlier named Allaikhovsky (ранее назывался Аллаиховский)</t>
  </si>
  <si>
    <t>Kolymskay (Колымская)</t>
  </si>
  <si>
    <t>Magadan Oblast (Магадан область)</t>
  </si>
  <si>
    <t>Magadan Omulevka River (Магадан Омулевка р.)</t>
  </si>
  <si>
    <t>Chukotka (Чукотка)</t>
  </si>
  <si>
    <t>Wrangel Island (О. Врангеля)</t>
  </si>
  <si>
    <t>Zavyalova Island (О. Завьялова)</t>
  </si>
  <si>
    <t>25 muskoxen (12 female; 13 male), all age 0.4 years, were taken from Begicheva Island population and translocated to Zavyalova Island.</t>
  </si>
  <si>
    <t>Zavyalova Island is off the coast of the Magadan/Magadanskaya region. This newly translocated group are NOT considered an established population and thus do NOT appear in manuscript's Figures or Table.</t>
  </si>
  <si>
    <t>Translocation of 15 muskoxen</t>
  </si>
  <si>
    <t>Translocation of additional 15 muskoxen</t>
  </si>
  <si>
    <t>Translocation of additional 60 muskoxen</t>
  </si>
  <si>
    <t>Translocation of additional 2 muskoxen</t>
  </si>
  <si>
    <t>10 muskoxen (5 female; 5 male), all age 1.5 years, were taken from Banks Island (Canada) population and translocated to Taimyr Peninsula.</t>
  </si>
  <si>
    <t>Translocation of an additional 20 muskoxen</t>
  </si>
  <si>
    <t>Translocation of 10 muskoxen</t>
  </si>
  <si>
    <t>20 muskoxen (15 female; 5 male), all age 0.5 years, were taken from Nunivak Island (Alaska, USA) population and translocated to Taimyr Peninsula.</t>
  </si>
  <si>
    <t>Total area of the Taimyr Penisula is ca. 15,149 sq km (Anne Gunn pers. comm.)</t>
  </si>
  <si>
    <t>Initial translocation of 20 muskoxen</t>
  </si>
  <si>
    <t>Translocation of an additional 5 muskoxen</t>
  </si>
  <si>
    <t>In total, 25 muskoxen from Taimyr were translocated to the Begichev Island in the period 2001-2002.</t>
  </si>
  <si>
    <t>Gunn, A., J. Eamer, P. Reynolds, T.P. Sipko, and A.R. Gruzdev. 2013. Muskoxen. In: Arctic Report Card 2013. http:77www.arctic.noaa.gov/reportcard; Sipko pers. comm. Severtsov Institute of Ecology and Evolution, Russian Academy of Sciences</t>
  </si>
  <si>
    <t>Result of natural expansion (Естественное переселение животных)</t>
  </si>
  <si>
    <t>The 2017-survey method permitted a more accurate count than previously, therefore 2017 count not considered increased abundance.</t>
  </si>
  <si>
    <t>In the period 1995-2001, this population established itself following natural expansion of some muskoxen from the Taimyr Peninsula muskox population.</t>
  </si>
  <si>
    <t>Initial translocation of 27 muskoxen</t>
  </si>
  <si>
    <t>27 muskoxen (16 female; 11 male), age varied 0.5 - 1.5 years, were taken from Taimyr population and translocated to Anabarskay.</t>
  </si>
  <si>
    <t>Initial translocation of 25 muskoxen</t>
  </si>
  <si>
    <t>Translocation of an additional 22 muskoxen</t>
  </si>
  <si>
    <t>25 muskoxen (14 female; 11 male), age varied 0.5, 1.5, 2.5 and 5 years, were taken from Taimyr population and translocated to Bulunskay</t>
  </si>
  <si>
    <t>22 muskoxen (10 female; 12 male), age varied 0.5 - 1.5 years, were taken from Taimyr and Begicheva populations, and translocated to Bulunskay</t>
  </si>
  <si>
    <t>Incorrectly written as total 46 muskoxen translocated in the two years 1996 and 2010, in Gunn et al. 2013.</t>
  </si>
  <si>
    <t>22 muskoxen (11 female; 11 male), age varied 0.5 - 1.5 years, were taken from the Yamal population and translocated to Bulunskay</t>
  </si>
  <si>
    <t>20 muskoxen (12 female; 8 male), age varied 0.5 - 2.5 years, were taken from the Taimyr population and translocated to Begicheva Island.</t>
  </si>
  <si>
    <t>5 muskoxen (4 female; 1 male), age varied 3.5 - 5 years, were taken from the Taimyr population and translocated to Begicheva Island.</t>
  </si>
  <si>
    <t>Initial translocation of 12 muskoxen</t>
  </si>
  <si>
    <t>Translocation of an additional 27 muskoxen</t>
  </si>
  <si>
    <t>In total, 38 muskoxen were translocated to Indigirskay, this occurred in 2000 and again in 2009.</t>
  </si>
  <si>
    <t>12 muskoxen (8 female; 4 male), age varied 0.5 - 1.5 years, were taken from the Taimyr population and translocated to Indigirskay.</t>
  </si>
  <si>
    <t>27 muskoxen (unknown sex ratio), all age  0.5 years, were taken from the Taimyr population and translocated to Indigirskay.</t>
  </si>
  <si>
    <t>Earlier named Allaikhovsky (ранее назывался Аллаиховский). Incorrectly written as total 38 muskoxen translocated in the two years 2000 and 2009, in Gunn et al. 2013.</t>
  </si>
  <si>
    <t>25 muskoxen (11 female; 14 male), age varied 0.5 - 1.5 years, were taken from Taimyr and Begicheva populations, and translocated to Kolymskay</t>
  </si>
  <si>
    <t>Initial translocation of 22 muskoxen</t>
  </si>
  <si>
    <t>22 muskoxen (12 female; 10 male), all age 0.5 years, were taken from the Taimyr  population and translocated to Magadan Oblast.</t>
  </si>
  <si>
    <t>Beginning at least from 2007, when 13 muskoxen were observed, this population is the result of natural expansion of some muskoxen from the Magadan Oblast muskox population.</t>
  </si>
  <si>
    <t>Initial translocation of 7 muskoxen</t>
  </si>
  <si>
    <t>Translocation of an additional 1 muskox</t>
  </si>
  <si>
    <t>Translocation of an additional 7 muskox</t>
  </si>
  <si>
    <t>1 muskox (1 female), age 0.5 years, was taken from Wrangel Island population, and translocated to Chukotka.</t>
  </si>
  <si>
    <t>7 muskoxen (2 female; 5 male), all age 0.5 years, were taken from Wrangel Island population, and translocated to Chukotka.</t>
  </si>
  <si>
    <t>Although small numbers of muskoxen were released at three times (most recent in 2010), bears and humans cause high mortality.</t>
  </si>
  <si>
    <t>Translocation of 20 muskoxen</t>
  </si>
  <si>
    <t>20 muskoxen (13 female; 7 male), all age 0.5 years, were taken from Nunivak Island (Alaska, USA) population and translocated to Wrangel Island.</t>
  </si>
  <si>
    <t>Total length of routes driven with ATV Honda-350 was 839 km.</t>
  </si>
  <si>
    <t>This density applies only to the surveyed area. Calculation used the total count (n=425) and the surveyed area of 1,678 sq km.</t>
  </si>
  <si>
    <t>14 muskoxen (8 female; 6 male), age varied 0.5 - 3.5 years, were taken from Taimyr population and translocated to Anabarskay.</t>
  </si>
  <si>
    <t>Translocation of an additional 14 muskoxen</t>
  </si>
  <si>
    <t>[41]</t>
  </si>
  <si>
    <t>Total 41 muskoxen translocated in the two years 1997 and 2000, in Gunn et al. 2013.</t>
  </si>
  <si>
    <t>7 muskoxen (5 female; 2 male), all age 0.5 years, were taken from Wrangel Island population, and translocated to Chukotka.</t>
  </si>
  <si>
    <t>Re-introduction of 14 juvenile muskoxen</t>
  </si>
  <si>
    <t>Re-introduction of 7 juvenile muskoxen</t>
  </si>
  <si>
    <t>Translocation of 13 juvenile muskoxen</t>
  </si>
  <si>
    <t xml:space="preserve">Area is in southeast of the Northwest Territories. 2011 survey area called "Border A area", with Rennie Lake almost in the centre. </t>
  </si>
  <si>
    <t xml:space="preserve">Area is in the southeast of the Northwest Territories. Google Earth search use Rennie Lake, Northwest Territories, Canada. Internal report of 2011 survey called this area "Border A area", with Rennie Lake almost at centre of area flown. </t>
  </si>
  <si>
    <t>* This is the actual number of muskoxen seen, i.e. a minimum count. It includes those seen on transect and also those incidental observations of muskoxen that were 'off' transect. It is difficult to detect muskoxen among the trees that cover the South Slave area. Later distance sampling analysis combined the 2010 North Great Slave survey observations with the 2011 South Slave Survey observations. This resulted in an estimate of 2,203 muskoxen for the combined North &amp; South Slave populations; (SE = 863, CV = 39%, 90% CI: 1,162 - 4,178 muskoxen). Here, we do NOT attempt to estimate how many of the above 2,203 muskoxen can be proportioned to the South Slave area. For the purposes of this manuscript and the summed 2019 global total abundance of muskoxen, we use only the 2011 minimum count of 164 muskoxen observed in the South Slave area.</t>
  </si>
  <si>
    <t>164*</t>
  </si>
  <si>
    <t>This Nunavut muskox management unit was presviously termed MX-17 (Leclerc pers. comm.)</t>
  </si>
  <si>
    <t>Kugluktuk sub-area of MX-11, contains only 1/3 of the entire MX-11 area. The count given does NOT include calves, but does include non-reproductive juveniles.</t>
  </si>
  <si>
    <t>Contwoyto sub-area of MX-11; local expert knowledge indicated increasing abundance in 2012 (Dumond pers. comm.)</t>
  </si>
  <si>
    <t>The muskox population on shores of Eastern Hudson Bay, Quebec has never been surveyed for abundance.</t>
  </si>
  <si>
    <t>This is a minimum count, i.e. actual number observed on survey transects. Preliminary count from photos taken during survey was 2987 muskoxen, and number made public was 3,000 muskoxen. (Brodeur pers. comm.)</t>
  </si>
  <si>
    <t xml:space="preserve">Parallel transects 3 km apart. Survey coverage was ca. 99% of known range. Thus, 3,000 muskoxen, may be considered a 'Total' count, and an estimate of abundance, with SE, CI and CV, may follow later in 2019 (Brodeur pers. comm.). </t>
  </si>
  <si>
    <r>
      <t>Coverage</t>
    </r>
    <r>
      <rPr>
        <b/>
        <vertAlign val="superscript"/>
        <sz val="11"/>
        <color theme="1"/>
        <rFont val="Calibri"/>
        <family val="2"/>
        <scheme val="minor"/>
      </rPr>
      <t>2</t>
    </r>
  </si>
  <si>
    <r>
      <t>Adults only</t>
    </r>
    <r>
      <rPr>
        <b/>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</si>
  <si>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column, Reproductive adult only, asks the question - Does the count or estimate include only reproductive adults? The IUCN Red List criteria for population estimates include only reproductive adults. For example, counts and surveys on the Arctic island of the NT always Included all animals over one year old and thus include non-reproductive juveniles, which is indicated by the answer 'No'. For muskoxen, sub adults are not typically reproductive, thus for individuals to participate in the rut mating season, assume females must be age 3 years and older, males must be age 5 years and older.</t>
    </r>
  </si>
  <si>
    <t xml:space="preserve">With the exception of two expansions (originating from translocated populations), all Russian muskox populations are designated as translocations and not re-introductions, because endemic muskoxen extirpated ca. 2000 years ago. </t>
  </si>
  <si>
    <t>The two Scandinavian muskox populations, the Dovre and Rogen Nature Reserve, might be considered one population as animals may move between the two (Bretten pers. comm.).</t>
  </si>
  <si>
    <t>This population can straddle the border of Norway and Sweden, using both Fedmundsmarka in Norway and Funäsdalen in Sweden (Bjørnar Ytrehus pers. comm.)</t>
  </si>
  <si>
    <t>May also be known as Dovrefjell, or Dovre Mountain.</t>
  </si>
  <si>
    <t>Four to five skidoos (snowmobiles) each driving about 60-80 km take only 1-2 days to locate all muskox groups in Dovre region. When a muskox group is found, observers approach on foot to a distance of 50-500 m depending on the steepness of the terrain.</t>
  </si>
  <si>
    <t>Local knowledge informed authorities that the winter 2002-2003 was hard, due to heavy snow, then thaw/rain followed by freezing and more snow, all of which may have reduced muskox numbers.</t>
  </si>
  <si>
    <t>This was NOT a muskox survey. Survey was designed for birds. The muskoxen observations were incidental and additional information gathered during the bird survey.</t>
  </si>
  <si>
    <t>In 2000, estimate for Jameson Land is result of summing the analysed estimates for areas Heden 1, Heden 2 and Heden 3, with the 2000 minimum count for the northeast portion of Jameson Land, i.e., 962 + 799 = 1761 muskoxen in 2000.</t>
  </si>
  <si>
    <t>Each observation was given a distance from the line for the distance sampling analyse. The furthest observation distance that detection of muskox was possible was ca 2,250 from the helicopter, which would make a strip width of 4,500 m.</t>
  </si>
  <si>
    <t>Included the entire region, i.e., north and northeast coasts of Greenland. The latter included Jameson Land and all of the Scoresbysund/Ittoqqortoormiut district.</t>
  </si>
  <si>
    <t>Based on local knowledge from expeditions, resident trappers and reported harvest. Included the entire region, i.e., north and northeast coasts of Greenland. The latter included Jameson Land and all of the Scoresbysund/Ittoqqortoormiut district.</t>
  </si>
  <si>
    <r>
      <t>Sampling Design</t>
    </r>
    <r>
      <rPr>
        <b/>
        <vertAlign val="superscript"/>
        <sz val="11"/>
        <color theme="1"/>
        <rFont val="Calibri"/>
        <family val="2"/>
        <scheme val="minor"/>
      </rPr>
      <t>3</t>
    </r>
  </si>
  <si>
    <r>
      <t>Strip width</t>
    </r>
    <r>
      <rPr>
        <b/>
        <vertAlign val="superscript"/>
        <sz val="11"/>
        <color theme="1"/>
        <rFont val="Calibri"/>
        <family val="2"/>
        <scheme val="minor"/>
      </rPr>
      <t>4</t>
    </r>
    <r>
      <rPr>
        <b/>
        <sz val="11"/>
        <color theme="1"/>
        <rFont val="Calibri"/>
        <family val="2"/>
        <scheme val="minor"/>
      </rPr>
      <t xml:space="preserve"> (m)</t>
    </r>
  </si>
  <si>
    <r>
      <rPr>
        <vertAlign val="superscript"/>
        <sz val="11"/>
        <color theme="1"/>
        <rFont val="Calibri"/>
        <family val="2"/>
        <scheme val="minor"/>
      </rPr>
      <t>4</t>
    </r>
    <r>
      <rPr>
        <sz val="11"/>
        <color theme="1"/>
        <rFont val="Calibri"/>
        <family val="2"/>
        <scheme val="minor"/>
      </rPr>
      <t xml:space="preserve"> This column, Entire strip width (m), provides the total strip width, i.e., both sides of line are included. For example if width to left side was 500 m, and on the right side was also 500 m, then the entire strip width was 1000 m.</t>
    </r>
  </si>
  <si>
    <r>
      <rPr>
        <vertAlign val="superscript"/>
        <sz val="11"/>
        <color theme="1"/>
        <rFont val="Calibri"/>
        <family val="2"/>
        <scheme val="minor"/>
      </rPr>
      <t>3</t>
    </r>
    <r>
      <rPr>
        <sz val="11"/>
        <color theme="1"/>
        <rFont val="Calibri"/>
        <family val="2"/>
        <scheme val="minor"/>
      </rPr>
      <t xml:space="preserve"> Total counts differ from minimum counts. The former is when absolutely </t>
    </r>
    <r>
      <rPr>
        <u/>
        <sz val="11"/>
        <color theme="1"/>
        <rFont val="Calibri"/>
        <family val="2"/>
        <scheme val="minor"/>
      </rPr>
      <t>all</t>
    </r>
    <r>
      <rPr>
        <sz val="11"/>
        <color theme="1"/>
        <rFont val="Calibri"/>
        <family val="2"/>
        <scheme val="minor"/>
      </rPr>
      <t xml:space="preserve"> animals are counted. The latter is the number of muskoxen observed, and makes no claim to have seen </t>
    </r>
    <r>
      <rPr>
        <u/>
        <sz val="11"/>
        <color theme="1"/>
        <rFont val="Calibri"/>
        <family val="2"/>
        <scheme val="minor"/>
      </rPr>
      <t>all</t>
    </r>
    <r>
      <rPr>
        <sz val="11"/>
        <color theme="1"/>
        <rFont val="Calibri"/>
        <family val="2"/>
        <scheme val="minor"/>
      </rPr>
      <t xml:space="preserve"> the animals in the area/region, owing for example to rugged terrain concealing animals from the observers and low survey coverage (Cuyler pers. comm.)</t>
    </r>
  </si>
  <si>
    <t xml:space="preserve">In 2014, nineteen (19) juvenile muskoxen were translocated to the Nanortalik Peninsula in southern Greenland. Muskoxen had never before inhabited this area of Greenland. All were captured from the translocated Ivittuut population. </t>
  </si>
  <si>
    <t>Translocation of 19 juvenile muskoxen</t>
  </si>
  <si>
    <t>Sisimiut muskox population is result of northward expansion from translocated Kangerlussuaq population. They crossed the Sandflugtdalen Valley, which is east of the Kangerlussuaq International Airport. (Cuyler pers. comm.)</t>
  </si>
  <si>
    <t>Each observation was placed within a distance 'Bin' for the distance sampling analyse. The furthest observation distance was 1,500 from the helicopter, which would make a strip width of 3,000 m</t>
  </si>
  <si>
    <t>Distance Sampling / Systematic Strip Transect</t>
  </si>
  <si>
    <t>Observed in the Sarqarssuaq Valley area of Nunatarsuaq, inner Nuuk Fjord.</t>
  </si>
  <si>
    <t>Translocation of 15 juvenile muskoxen</t>
  </si>
  <si>
    <t>In 1987, fifteen (15) juvenile muskoxen were translocated to the Ivittuut region (Grønnedal) on the southwest coast of Greenland. All were captured from the translocated Kangerlussuaq population.</t>
  </si>
  <si>
    <t>This population inhabits the Angujaartorfiup Nunaa area, which is the entire area south of the Kangerlussuaq International Airport to the Sukkertoppen Ice Cap and otherwise bordered by the Kangerlussuaq Fjord and the Greenland Ice Cap.</t>
  </si>
  <si>
    <t>"Best Guess" / Fixed-width Strip Transect</t>
  </si>
  <si>
    <t>IMPORTANT: this is a 'quasi-estimate' and based on few observations of muskoxen, which were obtained on transects designed for a caribou survey. Please consider this only an educated "Best Guess" estimate (Cuyler pers. comm.)</t>
  </si>
  <si>
    <t>Translocation of an additional 14 juvenile muskoxen</t>
  </si>
  <si>
    <t>1965 was the translocation year of an additional 14 juvenile muskoxen. The total thus became 27 muskoxen. All were captured from NE Greenland.</t>
  </si>
  <si>
    <t>[27]</t>
  </si>
  <si>
    <t>1962 was the inital translocation year of 13 juvenile muskoxen to Kangerlussuaq. All were captured in Northeast Greenland.</t>
  </si>
  <si>
    <t>Only the southcentral and southeastern portion of region counted.</t>
  </si>
  <si>
    <t xml:space="preserve">Entire Sisimiut area was surveyed by helicopter using systematic transects and Distance Sampling. </t>
  </si>
  <si>
    <t>Each observation was placed within a distance 'Bin' for the distance sampling analyse. The furthest observation distance was 1,500 from the helicopter, which would make a strip width of 3,000 m.</t>
  </si>
  <si>
    <t>In 1993, 31 juvenile muskoxen were translocated to Naternaq (also sometimes known as Lersletten). These juveniles were captured from the translocated Kangerlussuaq muskox population.</t>
  </si>
  <si>
    <t>Sigguk</t>
  </si>
  <si>
    <t>In 1991, 31 juvenile muskoxen were translocated to Sigguk (also known as Svartenhuk). These juveniles were captured from the translocated Kangerlussuaq muskox population.</t>
  </si>
  <si>
    <t>Although muskoxen had been extirpated in the rest of the Northwest Greenland, endemic muskoxen were still present when translocation occurred in 1986.</t>
  </si>
  <si>
    <t>In 1986, 14 juvenile muskoxen were re-introduced to Inglefield Land. At that time, endemic muskoxen still remained in that area. The juveniles were captured from the translocated Kangerlussuaq muskox population.</t>
  </si>
  <si>
    <t>In 2000, due to sources of error and bias in survey methods, the conservative lower end of the 80% Confidence Interval was used as the population estimate for Inglefield Land muskoxen.</t>
  </si>
  <si>
    <t>In 1986, seven (7) juvenile muskoxen were re-introduced to Cape Atholl. These were captured from the translocated Kangerlussuaq muskox population.</t>
  </si>
  <si>
    <t>25.5% of this total were calves.</t>
  </si>
  <si>
    <t>12.3% of this total were calves.</t>
  </si>
  <si>
    <t>17.4% of this total were calves. All muskoxen were observed in terrain that was under 200 meters elevation - the area of this elevation (202 sq km) would give a density of 140 muskoxen per 100 sq km.</t>
  </si>
  <si>
    <t>Entire area of Victoria Island (both Northwest Territories and the Nunavut portions) is 218,129 sq km, or alternately and as per Wikipedia is 217,291 sq km.</t>
  </si>
  <si>
    <t>This estimate does NOT include calves, however, it likely does include sub-adults of 1-3 years of age for females and 1-4 years of age for males.</t>
  </si>
  <si>
    <t>The total area for the entire Victoria Island (both Northwest Territories and the Nunavut portions) is 217,291 sq km (Wikipedia).</t>
  </si>
  <si>
    <t>The Prince of Wales and Somerset Island complex also includes the Russell, Prescott and Pandora Islands.</t>
  </si>
  <si>
    <t>The combined total area according to Wikipedia would be 33,339 + 24,786 = 58,125 sq km</t>
  </si>
  <si>
    <t>Although each observation was given a distance from the line flown, the total strip within which observations were made was from 0 to up to ca 1,000 - 2,000m.</t>
  </si>
  <si>
    <t>Tener (1961) flew in a Piper super cub, where just ONE observer sits immediately behind the pilot. Thus the count occurred on ONLY one side of the airplane. The chosen strip width was a ¼ mile strip on the right side  of the aircraft.</t>
  </si>
  <si>
    <t>Jenkins et al. 2011 also contains ground counts done by skidoo.</t>
  </si>
  <si>
    <t>Bathurst Island complex includes the following islands: Bathurst, Cornwallis, Little Cornwallis, Helena, Sherard-Osborne, Cameron, Vanier, Massey and Alexander Island.</t>
  </si>
  <si>
    <t>Estimates were for Bathurst separate from its satellite islands which had too few muskoxen to estimate (Anne Gunn pers. comm.)</t>
  </si>
  <si>
    <t>The Somerset Island has a total area of 24,786 sq km (Wikepedia)</t>
  </si>
  <si>
    <t>The Prince of Wales Island has a total area of 33,339 sq km (Wikepedia)</t>
  </si>
  <si>
    <t>Just the Bathurst Island alone, has a total area of 16,042 sq km (Wkipedia). Subtracting 16,042 sq km from the total area here must represent the combined areas of the several other smaller islands included in this complex.</t>
  </si>
  <si>
    <t>The Bathurst Island has a total area of 16,042 sq km (Wkipedia)</t>
  </si>
  <si>
    <t>Although each observation was given a distance from the line flown, the total strip within which observations were made was ca 3,000m.</t>
  </si>
  <si>
    <t>Includes short yearlings, did not include newborns. The total area for the entire Devon Island is 55,247 sq km (Wikipedia)</t>
  </si>
  <si>
    <t>The total area for the entire Devon Island is 55,247 sq km (Wikipedia).</t>
  </si>
  <si>
    <t>Just the Ringnes Island alone, has a total area of 11,295 sq km (Wikepedia).</t>
  </si>
  <si>
    <t>The total area for the entire Axel heiberg Island is 43,178 sq km (Wikipedia).</t>
  </si>
  <si>
    <t>Distance sampling flew 287 km; if any had been observed, then short yearlings would have been included in count / estimate.</t>
  </si>
  <si>
    <t>Distance sampling so surveyed area/coverage estimated by km of transect (5872) and ESW (1547.6 m); short yearlings included in count / estimate.</t>
  </si>
  <si>
    <t>Distance sampling flew 4076 km; short yearlings included in count / estimate.</t>
  </si>
  <si>
    <t>Distance sampling flew 2218 km; short yearlings included in count / estimate. Jenkins et al. 2011 also includes details of a skidoo ground count that observed 45 muskoxen and 9 calves.</t>
  </si>
  <si>
    <t>Distance sampling flew 7985 km ESW 1143 m; short yearlings included in count / estimate; includes Baillie Hamilatona and small offshore islands. The total area for the entire Devon Island is 55,247 sq km (Wikipedia)</t>
  </si>
  <si>
    <t>The estimate shown, may be best considered a minimum count.</t>
  </si>
  <si>
    <t>Distance sampling so surveyed area/coverage estimated by km of transect (17535) and ESW (1381.7 m); short yearlings included in count / estimate.</t>
  </si>
  <si>
    <t>The total area for the entire Ellesmere Island is 196,236 sq km (Wikipedia).</t>
  </si>
  <si>
    <t>Distance sampling so surveyed area/coverage estimated by km of transect (4299) and ESW (1540.5 m); short yearlings included in count / estimate.</t>
  </si>
  <si>
    <t>This survey did NOT include Graham Island; further a 90% CI was provided in report, rather than a 95% CI .</t>
  </si>
  <si>
    <t>This small population is the result of eastward expansion from Dovrefjell, Norway. In 2017, the animals that were three years and older all had names, while the yearlings and calves (two of each) were yet to be named (Bretten pers. comm.).</t>
  </si>
  <si>
    <t>Transect strips spaced at 4.8 km (3 mile) intervals covering entire study area, are flown every 2-3 years. Muskoxen are counted within 2.4 km (1.5 miles) on both sides of airplane, thus total strip width 4.8 km (Reynolds pers. comm.)</t>
  </si>
  <si>
    <t>Looked for muskox groups and then photographed each group observed. There were ca. 20 animals with telemetry collars, which aided locating the groups. (Suitor pers. comm.)</t>
  </si>
  <si>
    <t>Area is in southeast of Northwest Territories. In 1998, this and Lutsel K’e were in South Slave administrative region. However, in 2018, placed within North Slave Region. Therefore, to permit comparison, this 1998 survey placed with North Slave (Cluff pers. comm.).</t>
  </si>
  <si>
    <t>This estimate is a 'best guess' (Anderson pers. comm.) Tener (1961) used Piper super cub, where ONE observer sits immediately behind the pilot. Thus observations ONLY on one side of aircraft, with a ¼ mile strip width on right side of aircraft.</t>
  </si>
  <si>
    <t>Count was result of ground surveys on Graham Island and southern Ellesmere Island (Anderson pers. comm.).</t>
  </si>
  <si>
    <t>Short yearlings included in estimate (Anderson pers. comm.).</t>
  </si>
  <si>
    <t>Population is result of southward expansion from Kangerlussuaq population by crossing the Sukkertoppen Ice Cap and ultimately reaching the Sarqarssuaq Valley, Nunatarsuaq, inner Nuuk Fjord. Although protected, poaching occurrs (Cuyler pers. comm.)</t>
  </si>
  <si>
    <t>Although no survey data available, local knowledge/observations indicate increasing muskox abundance and distribution in South Slave (Cluff pers. comm.).</t>
  </si>
  <si>
    <t>This total area, 70,028 sq km, for Banks Island is the same as that given on Wikipedia.</t>
  </si>
  <si>
    <t>The total area for Prince Patrick Island is 15,848 sq km (Wikipedia).</t>
  </si>
  <si>
    <t>"Best Guess" / Stratified Systematic Fixed-width Strip Transect</t>
  </si>
  <si>
    <t>Estimate is a "Best Guess". Tener (1961) flew in a Piper super cub, where just ONE observer sits immediately behind the pilot. Thus the count occurred on ONLY one side of the airplane. The chosen strip width was a ¼ mile strip on the right side  of the aircraft.</t>
  </si>
  <si>
    <t>The total area for Melville Island is 42,149 sq km (Wikipedia).</t>
  </si>
  <si>
    <t>The count includes 869 calves.</t>
  </si>
  <si>
    <t>The count includes 494 calves. The estimate includes sub-adults and adults, but excludes calves. The estimate of the calf population was 2,474 (95% CI: 2,053 - 2,905).</t>
  </si>
  <si>
    <t>The count includes 808 calves. The estimate includes sub-adults and adults, but excludes calves. The estimate of the calf population was 4,034 (95% CI: ±639).</t>
  </si>
  <si>
    <t>The count includes 31 calves. This is LOW relative to the calf number observed in 2005, when 321 muskox calves were observed.</t>
  </si>
  <si>
    <t>In 2019,  NW Victoria Island muskox numbers appear to have decreased in the local area of the Ulukhaktok community according to recent TEK (Susan Kutz pers. comm.)</t>
  </si>
  <si>
    <t>The survey area in 2015 was much larger than any previous survey, including the 2005 survey. If data analysed using just the 2005 survey area, then the population estimate is 11,150 mukosen and the density is 31 per 100 sq km (Tracy Davison, pers. comm.).</t>
  </si>
  <si>
    <t>These muskoxen have expanded into the Eastern Hudson Bay from the original Ungava Bay population. There are likely muskoxen occurring in the intervening area between the two.</t>
  </si>
  <si>
    <t>Tener (1961) flew in a Piper Super-cub, where just ONE observer sits immediately behind the pilot. Thus the count occurred on ONLY one side of the airplane. The chosen strip width was a ¼ mile strip on the right side  of the aircraft.</t>
  </si>
  <si>
    <r>
      <t xml:space="preserve">These are TOTAL Counts and </t>
    </r>
    <r>
      <rPr>
        <u/>
        <sz val="11"/>
        <rFont val="Calibri"/>
        <family val="2"/>
        <scheme val="minor"/>
      </rPr>
      <t>not</t>
    </r>
    <r>
      <rPr>
        <sz val="11"/>
        <rFont val="Calibri"/>
        <family val="2"/>
        <scheme val="minor"/>
      </rPr>
      <t xml:space="preserve"> minimum counts. Absolutely ALL muskoxen in this small area were counted. There is no doubt regarding the final number of animals. </t>
    </r>
  </si>
  <si>
    <r>
      <t xml:space="preserve"> </t>
    </r>
    <r>
      <rPr>
        <b/>
        <i/>
        <sz val="12"/>
        <color rgb="FF000000"/>
        <rFont val="Calibri"/>
        <family val="2"/>
        <scheme val="minor"/>
      </rPr>
      <t xml:space="preserve">Ambio </t>
    </r>
  </si>
  <si>
    <t>Electronic Supplementary Material</t>
  </si>
  <si>
    <t>This supplementary material has not been peer reviewed</t>
  </si>
  <si>
    <r>
      <t>Title:</t>
    </r>
    <r>
      <rPr>
        <b/>
        <sz val="12"/>
        <color theme="1"/>
        <rFont val="Calibri"/>
        <family val="2"/>
        <scheme val="minor"/>
      </rPr>
      <t xml:space="preserve">   Muskox status, recent variation, and uncertain future</t>
    </r>
  </si>
  <si>
    <t>Christine Cuyler, Janice Rowell, Jan Adamczewski, Morgan Anderson, John Blake, Tord Bretten, Vincent Brodeur, Mitch Campbell, Sylvia L. Checkley, H. Dean Cluff, Steeve D. Côté, Tracy Davison, Mathieu Dumond, Barrie Ford, Alexander Gruzdev, Anne Gunn, Patrick Jones, Susan Kutz,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</si>
</sst>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vertAlign val="superscript"/>
      <sz val="11"/>
      <color theme="1"/>
      <name val="Calibri"/>
      <family val="2"/>
      <scheme val="minor"/>
    </font>
    <font>
      <sz val="11"/>
      <color rgb="FF0070C0"/>
      <name val="Calibri"/>
      <family val="2"/>
      <scheme val="minor"/>
    </font>
    <font>
      <sz val="11"/>
      <name val="Calibri"/>
      <family val="2"/>
      <scheme val="minor"/>
    </font>
    <font>
      <sz val="11"/>
      <color rgb="FFFF0000"/>
      <name val="Calibri"/>
      <family val="2"/>
      <scheme val="minor"/>
    </font>
    <font>
      <i/>
      <sz val="11"/>
      <color theme="1"/>
      <name val="Calibri"/>
      <family val="2"/>
      <scheme val="minor"/>
    </font>
    <font>
      <i/>
      <sz val="11"/>
      <name val="Calibri"/>
      <family val="2"/>
      <scheme val="minor"/>
    </font>
    <font>
      <sz val="11"/>
      <color rgb="FF000000"/>
      <name val="Calibri"/>
      <family val="2"/>
    </font>
    <font>
      <sz val="11"/>
      <color theme="1"/>
      <name val="Calibri"/>
      <family val="2"/>
    </font>
    <font>
      <sz val="16"/>
      <color theme="1"/>
      <name val="Calibri"/>
      <family val="2"/>
      <scheme val="minor"/>
    </font>
    <font>
      <b/>
      <sz val="16"/>
      <color theme="1"/>
      <name val="Calibri"/>
      <family val="2"/>
      <scheme val="minor"/>
    </font>
    <font>
      <strike/>
      <sz val="11"/>
      <name val="Calibri"/>
      <family val="2"/>
      <scheme val="minor"/>
    </font>
    <font>
      <b/>
      <sz val="11"/>
      <color theme="5" tint="-0.249977111117893"/>
      <name val="Calibri"/>
      <family val="2"/>
      <scheme val="minor"/>
    </font>
    <font>
      <sz val="11"/>
      <color theme="5" tint="-0.249977111117893"/>
      <name val="Calibri"/>
      <family val="2"/>
      <scheme val="minor"/>
    </font>
    <font>
      <vertAlign val="superscript"/>
      <sz val="11"/>
      <color theme="1"/>
      <name val="Calibri"/>
      <family val="2"/>
      <scheme val="minor"/>
    </font>
    <font>
      <b/>
      <sz val="11"/>
      <name val="Calibri"/>
      <family val="2"/>
      <scheme val="minor"/>
    </font>
    <font>
      <u/>
      <sz val="11"/>
      <color theme="1"/>
      <name val="Calibri"/>
      <family val="2"/>
      <scheme val="minor"/>
    </font>
    <font>
      <u/>
      <sz val="11"/>
      <name val="Calibri"/>
      <family val="2"/>
      <scheme val="minor"/>
    </font>
    <font>
      <sz val="12"/>
      <color rgb="FF000000"/>
      <name val="Calibri"/>
      <family val="2"/>
      <scheme val="minor"/>
    </font>
    <font>
      <b/>
      <i/>
      <sz val="12"/>
      <color rgb="FF000000"/>
      <name val="Calibri"/>
      <family val="2"/>
      <scheme val="minor"/>
    </font>
    <font>
      <i/>
      <sz val="12"/>
      <color theme="1"/>
      <name val="Calibri"/>
      <family val="2"/>
      <scheme val="minor"/>
    </font>
    <font>
      <sz val="12"/>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s>
  <borders count="4">
    <border>
      <left/>
      <right/>
      <top/>
      <bottom/>
      <diagonal/>
    </border>
    <border>
      <left/>
      <right/>
      <top/>
      <bottom style="thick">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284">
    <xf numFmtId="0" fontId="0" fillId="0" borderId="0" xfId="0"/>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xf numFmtId="0" fontId="0"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right" vertical="center" wrapText="1"/>
    </xf>
    <xf numFmtId="3" fontId="0"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0" fontId="2" fillId="0" borderId="2" xfId="0" applyFont="1" applyBorder="1" applyAlignment="1">
      <alignment vertical="center" wrapText="1"/>
    </xf>
    <xf numFmtId="0" fontId="3" fillId="0" borderId="2" xfId="0" applyFont="1" applyBorder="1" applyAlignment="1">
      <alignment horizontal="center" vertical="center" wrapText="1"/>
    </xf>
    <xf numFmtId="0" fontId="2" fillId="0" borderId="0" xfId="0" applyFont="1" applyAlignment="1">
      <alignment vertical="center" wrapText="1"/>
    </xf>
    <xf numFmtId="0" fontId="0" fillId="0" borderId="3" xfId="0" applyFont="1" applyBorder="1" applyAlignment="1">
      <alignment horizontal="center" vertical="center" wrapText="1"/>
    </xf>
    <xf numFmtId="0" fontId="3" fillId="0" borderId="3" xfId="0" applyFont="1" applyBorder="1" applyAlignment="1">
      <alignment horizontal="center" vertical="center" wrapText="1"/>
    </xf>
    <xf numFmtId="0" fontId="0" fillId="0" borderId="2" xfId="0" applyFont="1" applyBorder="1"/>
    <xf numFmtId="0" fontId="0" fillId="0" borderId="2" xfId="0" applyBorder="1"/>
    <xf numFmtId="0" fontId="3" fillId="0" borderId="0" xfId="0" applyFont="1" applyBorder="1" applyAlignment="1">
      <alignment horizontal="right" vertical="center" wrapText="1"/>
    </xf>
    <xf numFmtId="3" fontId="3"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0" xfId="0" applyFont="1" applyFill="1"/>
    <xf numFmtId="0" fontId="0" fillId="0" borderId="0" xfId="0" applyFont="1" applyAlignment="1">
      <alignment horizontal="center"/>
    </xf>
    <xf numFmtId="0" fontId="3" fillId="0" borderId="0" xfId="0" applyFont="1" applyFill="1" applyAlignment="1">
      <alignment horizontal="right" vertical="center" wrapText="1"/>
    </xf>
    <xf numFmtId="0" fontId="0" fillId="0" borderId="0" xfId="0" applyFill="1"/>
    <xf numFmtId="3" fontId="0" fillId="0" borderId="0" xfId="0" applyNumberFormat="1"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Fill="1" applyAlignment="1">
      <alignment horizontal="center" vertical="center" wrapText="1"/>
    </xf>
    <xf numFmtId="0" fontId="0" fillId="0" borderId="0" xfId="0" applyFont="1" applyAlignment="1">
      <alignment horizontal="left"/>
    </xf>
    <xf numFmtId="0" fontId="0" fillId="0" borderId="0" xfId="0" applyFont="1" applyFill="1" applyAlignment="1">
      <alignment horizontal="left" vertical="center" wrapText="1"/>
    </xf>
    <xf numFmtId="2" fontId="3" fillId="0" borderId="0" xfId="0" applyNumberFormat="1" applyFont="1" applyFill="1" applyAlignment="1">
      <alignment horizontal="center" vertical="center" wrapText="1"/>
    </xf>
    <xf numFmtId="2" fontId="3" fillId="0" borderId="0" xfId="0" applyNumberFormat="1" applyFont="1" applyAlignment="1">
      <alignment horizontal="center" vertical="center" wrapText="1"/>
    </xf>
    <xf numFmtId="2" fontId="0" fillId="0" borderId="0" xfId="0" applyNumberFormat="1" applyFont="1" applyAlignment="1">
      <alignment horizontal="center" vertical="center" wrapText="1"/>
    </xf>
    <xf numFmtId="2" fontId="3" fillId="0" borderId="0" xfId="0" applyNumberFormat="1" applyFont="1" applyBorder="1" applyAlignment="1">
      <alignment horizontal="center" vertical="center" wrapText="1"/>
    </xf>
    <xf numFmtId="2" fontId="0" fillId="0" borderId="0"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2" fontId="0" fillId="0" borderId="2" xfId="0" applyNumberFormat="1" applyFont="1" applyBorder="1" applyAlignment="1">
      <alignment horizontal="center" vertical="center" wrapText="1"/>
    </xf>
    <xf numFmtId="2" fontId="0" fillId="0" borderId="0" xfId="0" applyNumberFormat="1" applyFont="1" applyFill="1" applyAlignment="1">
      <alignment horizontal="center" vertical="center" wrapText="1"/>
    </xf>
    <xf numFmtId="3" fontId="3" fillId="0" borderId="0" xfId="0" applyNumberFormat="1" applyFont="1" applyBorder="1" applyAlignment="1">
      <alignment horizontal="center" vertical="center" wrapText="1"/>
    </xf>
    <xf numFmtId="3" fontId="0" fillId="0" borderId="0"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3" fontId="0" fillId="0" borderId="2" xfId="0" applyNumberFormat="1" applyFont="1" applyBorder="1" applyAlignment="1">
      <alignment horizontal="center" vertical="center" wrapText="1"/>
    </xf>
    <xf numFmtId="2" fontId="0" fillId="0" borderId="0" xfId="0" applyNumberFormat="1" applyFont="1"/>
    <xf numFmtId="3" fontId="5" fillId="0" borderId="0" xfId="0" applyNumberFormat="1" applyFont="1" applyAlignment="1">
      <alignment horizontal="center" vertical="center" wrapText="1"/>
    </xf>
    <xf numFmtId="3" fontId="0" fillId="0" borderId="0" xfId="0" applyNumberFormat="1" applyFont="1"/>
    <xf numFmtId="3" fontId="0" fillId="0" borderId="0" xfId="0" applyNumberFormat="1" applyFont="1" applyAlignment="1">
      <alignment horizontal="center"/>
    </xf>
    <xf numFmtId="3" fontId="3" fillId="0" borderId="3" xfId="0" applyNumberFormat="1" applyFont="1" applyBorder="1" applyAlignment="1">
      <alignment horizontal="center" vertical="center" wrapText="1"/>
    </xf>
    <xf numFmtId="2" fontId="6" fillId="0" borderId="0" xfId="0" applyNumberFormat="1" applyFont="1" applyAlignment="1">
      <alignment horizontal="center" vertical="center" wrapText="1"/>
    </xf>
    <xf numFmtId="2" fontId="0" fillId="0" borderId="2" xfId="0" applyNumberFormat="1" applyFont="1" applyBorder="1"/>
    <xf numFmtId="3" fontId="0" fillId="0" borderId="0" xfId="0" applyNumberFormat="1" applyFont="1" applyFill="1" applyAlignment="1">
      <alignment horizontal="center"/>
    </xf>
    <xf numFmtId="3" fontId="5" fillId="0" borderId="0" xfId="0" applyNumberFormat="1" applyFont="1" applyAlignment="1">
      <alignment horizontal="left" vertical="center"/>
    </xf>
    <xf numFmtId="0" fontId="0" fillId="0" borderId="0" xfId="0" applyFont="1" applyBorder="1" applyAlignment="1">
      <alignment horizontal="left" vertical="center"/>
    </xf>
    <xf numFmtId="0" fontId="0" fillId="0" borderId="0" xfId="0" applyFont="1" applyFill="1" applyAlignment="1">
      <alignment horizontal="left" vertical="center"/>
    </xf>
    <xf numFmtId="0" fontId="0" fillId="0" borderId="0" xfId="0" applyFont="1" applyAlignment="1">
      <alignment horizontal="left" vertical="center"/>
    </xf>
    <xf numFmtId="0" fontId="0" fillId="0" borderId="2"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3" fillId="0" borderId="3" xfId="0"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2" fillId="0" borderId="0" xfId="0" applyFont="1" applyFill="1" applyBorder="1" applyAlignment="1">
      <alignment vertical="center" wrapText="1"/>
    </xf>
    <xf numFmtId="0" fontId="0" fillId="0" borderId="0" xfId="0" applyFont="1" applyFill="1" applyBorder="1" applyAlignment="1">
      <alignment horizontal="center" vertical="center" wrapText="1"/>
    </xf>
    <xf numFmtId="3" fontId="3" fillId="0" borderId="0" xfId="0"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2" fontId="0" fillId="0" borderId="0" xfId="0" applyNumberFormat="1" applyFont="1" applyFill="1"/>
    <xf numFmtId="0" fontId="0" fillId="0" borderId="0" xfId="0" applyFont="1" applyFill="1" applyAlignment="1">
      <alignment horizontal="center"/>
    </xf>
    <xf numFmtId="3" fontId="7" fillId="0" borderId="0" xfId="0" applyNumberFormat="1" applyFont="1" applyFill="1" applyAlignment="1">
      <alignment horizontal="left" vertical="center"/>
    </xf>
    <xf numFmtId="0" fontId="6" fillId="0" borderId="0" xfId="0" applyFont="1" applyAlignment="1">
      <alignment horizontal="center" vertical="center"/>
    </xf>
    <xf numFmtId="0" fontId="6" fillId="0" borderId="0" xfId="0" applyFont="1" applyFill="1" applyAlignment="1">
      <alignment horizontal="left" vertical="center"/>
    </xf>
    <xf numFmtId="0" fontId="0" fillId="0" borderId="0" xfId="0" applyFill="1" applyAlignment="1">
      <alignment horizontal="center"/>
    </xf>
    <xf numFmtId="2" fontId="12" fillId="0" borderId="0" xfId="0" applyNumberFormat="1" applyFont="1"/>
    <xf numFmtId="0" fontId="0" fillId="0" borderId="0" xfId="0" applyFont="1" applyAlignment="1">
      <alignment vertical="center"/>
    </xf>
    <xf numFmtId="0" fontId="12" fillId="0" borderId="0" xfId="0" applyFont="1"/>
    <xf numFmtId="3" fontId="12" fillId="0" borderId="0" xfId="0" applyNumberFormat="1" applyFont="1"/>
    <xf numFmtId="3" fontId="12" fillId="0" borderId="0" xfId="0" applyNumberFormat="1" applyFont="1" applyAlignment="1">
      <alignment horizontal="center"/>
    </xf>
    <xf numFmtId="0" fontId="12" fillId="0" borderId="0" xfId="0" applyFont="1" applyAlignment="1">
      <alignment horizontal="left"/>
    </xf>
    <xf numFmtId="164" fontId="12" fillId="0" borderId="0" xfId="0" applyNumberFormat="1" applyFont="1"/>
    <xf numFmtId="164" fontId="0" fillId="0" borderId="0" xfId="0" applyNumberFormat="1" applyFont="1"/>
    <xf numFmtId="164" fontId="0" fillId="0" borderId="0" xfId="0" applyNumberFormat="1" applyFont="1" applyAlignment="1">
      <alignment horizontal="center" vertical="center" wrapText="1"/>
    </xf>
    <xf numFmtId="164" fontId="0" fillId="0" borderId="2" xfId="0" applyNumberFormat="1" applyFont="1" applyBorder="1" applyAlignment="1">
      <alignment horizontal="center" vertical="center" wrapText="1"/>
    </xf>
    <xf numFmtId="164" fontId="0" fillId="0" borderId="0" xfId="0" applyNumberFormat="1" applyFont="1" applyFill="1" applyAlignment="1">
      <alignment horizontal="center"/>
    </xf>
    <xf numFmtId="164" fontId="0" fillId="0" borderId="0" xfId="0" applyNumberFormat="1" applyFont="1" applyFill="1" applyAlignment="1">
      <alignment horizontal="center" vertical="center" wrapText="1"/>
    </xf>
    <xf numFmtId="164" fontId="0" fillId="0" borderId="0"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2" fontId="0" fillId="0" borderId="0" xfId="0" applyNumberFormat="1" applyFont="1" applyFill="1" applyAlignment="1">
      <alignment horizontal="center"/>
    </xf>
    <xf numFmtId="164" fontId="0" fillId="0" borderId="0" xfId="0" applyNumberFormat="1" applyFont="1" applyFill="1"/>
    <xf numFmtId="0" fontId="0" fillId="0" borderId="0" xfId="0" applyFont="1" applyFill="1" applyAlignment="1">
      <alignment horizontal="right"/>
    </xf>
    <xf numFmtId="0" fontId="0" fillId="0" borderId="0" xfId="0" applyFont="1" applyFill="1" applyAlignment="1"/>
    <xf numFmtId="4" fontId="0" fillId="0" borderId="0" xfId="0" applyNumberFormat="1" applyFont="1" applyFill="1" applyAlignment="1">
      <alignment horizontal="center" vertical="center" wrapText="1"/>
    </xf>
    <xf numFmtId="4" fontId="0" fillId="0" borderId="0" xfId="0" applyNumberFormat="1" applyFont="1" applyFill="1" applyAlignment="1">
      <alignment horizontal="center"/>
    </xf>
    <xf numFmtId="0" fontId="11" fillId="0" borderId="0" xfId="0" applyFont="1" applyFill="1"/>
    <xf numFmtId="3" fontId="0" fillId="0" borderId="0" xfId="0" applyNumberFormat="1" applyFont="1" applyFill="1"/>
    <xf numFmtId="0" fontId="0" fillId="0" borderId="0" xfId="0" applyFont="1" applyFill="1" applyAlignment="1">
      <alignment horizontal="left"/>
    </xf>
    <xf numFmtId="0" fontId="0" fillId="0" borderId="0" xfId="0" applyFont="1" applyFill="1" applyAlignment="1">
      <alignment vertical="center"/>
    </xf>
    <xf numFmtId="0" fontId="6" fillId="0" borderId="0" xfId="0" applyFont="1" applyFill="1"/>
    <xf numFmtId="0" fontId="3" fillId="0" borderId="0" xfId="0" applyFont="1" applyFill="1" applyBorder="1" applyAlignment="1">
      <alignment horizontal="right" vertical="center" wrapText="1"/>
    </xf>
    <xf numFmtId="2" fontId="3" fillId="0" borderId="0" xfId="0" applyNumberFormat="1" applyFont="1" applyFill="1" applyBorder="1" applyAlignment="1">
      <alignment horizontal="center" vertical="center" wrapText="1"/>
    </xf>
    <xf numFmtId="164" fontId="0" fillId="0" borderId="0" xfId="0"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0" fillId="0" borderId="0" xfId="0" applyFont="1" applyFill="1" applyBorder="1" applyAlignment="1">
      <alignment horizontal="left" vertical="center"/>
    </xf>
    <xf numFmtId="0" fontId="2"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3" fontId="0" fillId="0" borderId="2" xfId="0" applyNumberFormat="1" applyFont="1" applyFill="1" applyBorder="1" applyAlignment="1">
      <alignment horizontal="center" vertical="center" wrapText="1"/>
    </xf>
    <xf numFmtId="0" fontId="0" fillId="0" borderId="2" xfId="0" applyFont="1" applyFill="1" applyBorder="1"/>
    <xf numFmtId="2"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2" fontId="0" fillId="0" borderId="2" xfId="0" applyNumberFormat="1" applyFont="1" applyFill="1" applyBorder="1" applyAlignment="1">
      <alignment horizontal="center" vertical="center" wrapText="1"/>
    </xf>
    <xf numFmtId="0" fontId="0" fillId="0" borderId="2" xfId="0" applyFont="1" applyFill="1" applyBorder="1" applyAlignment="1">
      <alignment horizontal="left" vertical="center"/>
    </xf>
    <xf numFmtId="0" fontId="0" fillId="0" borderId="2" xfId="0" applyFill="1" applyBorder="1"/>
    <xf numFmtId="0" fontId="2" fillId="0" borderId="0" xfId="0" applyFont="1" applyFill="1" applyAlignment="1">
      <alignment horizontal="left" vertical="center" wrapText="1"/>
    </xf>
    <xf numFmtId="0" fontId="11" fillId="0" borderId="0" xfId="0" applyFont="1" applyFill="1" applyAlignment="1"/>
    <xf numFmtId="3" fontId="3" fillId="0" borderId="0" xfId="0" applyNumberFormat="1" applyFont="1" applyFill="1" applyAlignment="1">
      <alignment horizontal="center"/>
    </xf>
    <xf numFmtId="0" fontId="0" fillId="0" borderId="0" xfId="0" applyFont="1" applyFill="1" applyAlignment="1">
      <alignment horizontal="right" vertical="center" wrapText="1"/>
    </xf>
    <xf numFmtId="164" fontId="3" fillId="0" borderId="0" xfId="0" applyNumberFormat="1" applyFont="1" applyFill="1" applyAlignment="1">
      <alignment horizontal="center" vertical="center" wrapText="1"/>
    </xf>
    <xf numFmtId="0" fontId="0" fillId="0" borderId="0" xfId="0" quotePrefix="1" applyFont="1" applyFill="1" applyAlignment="1">
      <alignment horizontal="center"/>
    </xf>
    <xf numFmtId="4" fontId="0" fillId="0" borderId="0" xfId="0" applyNumberFormat="1" applyFont="1" applyFill="1"/>
    <xf numFmtId="0" fontId="2" fillId="0" borderId="2" xfId="0" applyFont="1" applyFill="1" applyBorder="1" applyAlignment="1">
      <alignment vertical="center" wrapText="1"/>
    </xf>
    <xf numFmtId="0" fontId="3" fillId="2" borderId="0" xfId="0" applyFont="1" applyFill="1" applyAlignment="1">
      <alignment horizontal="right" vertical="center" wrapText="1"/>
    </xf>
    <xf numFmtId="0" fontId="0" fillId="2" borderId="0" xfId="0" applyFont="1" applyFill="1" applyAlignment="1">
      <alignment horizontal="center" vertical="center" wrapText="1"/>
    </xf>
    <xf numFmtId="0" fontId="0" fillId="2" borderId="0" xfId="0" applyFont="1" applyFill="1" applyAlignment="1">
      <alignment horizontal="center"/>
    </xf>
    <xf numFmtId="3" fontId="0" fillId="2" borderId="0" xfId="0" applyNumberFormat="1" applyFont="1" applyFill="1" applyAlignment="1">
      <alignment horizontal="center"/>
    </xf>
    <xf numFmtId="3" fontId="3" fillId="2" borderId="0" xfId="0" applyNumberFormat="1" applyFont="1" applyFill="1" applyAlignment="1">
      <alignment horizontal="center" vertical="center" wrapText="1"/>
    </xf>
    <xf numFmtId="3" fontId="0" fillId="2" borderId="0" xfId="0" applyNumberFormat="1" applyFont="1" applyFill="1" applyAlignment="1">
      <alignment horizontal="center" vertical="center" wrapText="1"/>
    </xf>
    <xf numFmtId="2" fontId="0" fillId="2" borderId="0" xfId="0" applyNumberFormat="1" applyFont="1" applyFill="1"/>
    <xf numFmtId="164" fontId="0" fillId="2" borderId="0" xfId="0" applyNumberFormat="1" applyFont="1" applyFill="1"/>
    <xf numFmtId="0" fontId="0" fillId="2" borderId="0" xfId="0" applyFont="1" applyFill="1"/>
    <xf numFmtId="3" fontId="0" fillId="2" borderId="0" xfId="0" applyNumberFormat="1" applyFont="1" applyFill="1"/>
    <xf numFmtId="0" fontId="0" fillId="2" borderId="0" xfId="0" applyFont="1" applyFill="1" applyAlignment="1"/>
    <xf numFmtId="0" fontId="0" fillId="2" borderId="0" xfId="0" applyFill="1"/>
    <xf numFmtId="3" fontId="7" fillId="2" borderId="0" xfId="0" applyNumberFormat="1" applyFont="1" applyFill="1" applyAlignment="1">
      <alignment horizontal="left" vertical="center"/>
    </xf>
    <xf numFmtId="0" fontId="0" fillId="2" borderId="0" xfId="0" applyFont="1" applyFill="1" applyAlignment="1">
      <alignment horizontal="left" vertical="center"/>
    </xf>
    <xf numFmtId="0" fontId="0" fillId="2" borderId="0" xfId="0" applyFont="1" applyFill="1" applyAlignment="1">
      <alignment vertical="center"/>
    </xf>
    <xf numFmtId="2" fontId="3" fillId="2" borderId="0" xfId="0" applyNumberFormat="1" applyFont="1" applyFill="1" applyAlignment="1">
      <alignment horizontal="center" vertical="center" wrapText="1"/>
    </xf>
    <xf numFmtId="164" fontId="0" fillId="2" borderId="0" xfId="0" applyNumberFormat="1" applyFont="1" applyFill="1" applyAlignment="1">
      <alignment horizontal="center"/>
    </xf>
    <xf numFmtId="0" fontId="3" fillId="2" borderId="0" xfId="0" applyFont="1" applyFill="1" applyAlignment="1">
      <alignment horizontal="center" vertical="center" wrapText="1"/>
    </xf>
    <xf numFmtId="2" fontId="0" fillId="2" borderId="0" xfId="0" applyNumberFormat="1" applyFont="1" applyFill="1" applyAlignment="1">
      <alignment horizontal="center" vertical="center" wrapText="1"/>
    </xf>
    <xf numFmtId="0" fontId="3" fillId="2" borderId="0" xfId="0" applyFont="1" applyFill="1" applyAlignment="1">
      <alignment horizontal="left"/>
    </xf>
    <xf numFmtId="164" fontId="0" fillId="2" borderId="0" xfId="0" applyNumberFormat="1" applyFont="1" applyFill="1" applyAlignment="1">
      <alignment horizontal="center" vertical="center" wrapText="1"/>
    </xf>
    <xf numFmtId="0" fontId="3" fillId="2" borderId="0" xfId="0" applyFont="1" applyFill="1"/>
    <xf numFmtId="0" fontId="3" fillId="2" borderId="0" xfId="0" applyFont="1" applyFill="1" applyBorder="1" applyAlignment="1">
      <alignment horizontal="right" vertical="center" wrapText="1"/>
    </xf>
    <xf numFmtId="0" fontId="0" fillId="2" borderId="0" xfId="0" applyFont="1" applyFill="1" applyBorder="1" applyAlignment="1">
      <alignment horizontal="center" vertical="center" wrapText="1"/>
    </xf>
    <xf numFmtId="0" fontId="0" fillId="2" borderId="0" xfId="0" applyFont="1" applyFill="1" applyBorder="1" applyAlignment="1">
      <alignment horizontal="left" vertical="center"/>
    </xf>
    <xf numFmtId="0" fontId="0" fillId="2" borderId="0" xfId="0" applyFill="1" applyAlignment="1">
      <alignment horizontal="center"/>
    </xf>
    <xf numFmtId="3" fontId="0" fillId="2" borderId="0" xfId="0" applyNumberFormat="1" applyFill="1" applyAlignment="1">
      <alignment horizontal="center"/>
    </xf>
    <xf numFmtId="2" fontId="0" fillId="2" borderId="0" xfId="0" applyNumberFormat="1" applyFont="1" applyFill="1" applyAlignment="1">
      <alignment horizontal="center"/>
    </xf>
    <xf numFmtId="0" fontId="2" fillId="2" borderId="0" xfId="0" applyFont="1" applyFill="1" applyAlignment="1">
      <alignment vertical="center" wrapText="1"/>
    </xf>
    <xf numFmtId="0" fontId="0" fillId="2" borderId="0" xfId="0" applyFont="1" applyFill="1" applyAlignment="1">
      <alignment horizontal="right"/>
    </xf>
    <xf numFmtId="0" fontId="0" fillId="2" borderId="0" xfId="0" applyFont="1" applyFill="1" applyAlignment="1">
      <alignment horizontal="right" vertical="center" wrapText="1"/>
    </xf>
    <xf numFmtId="164" fontId="3" fillId="2" borderId="0" xfId="0" applyNumberFormat="1" applyFont="1" applyFill="1" applyAlignment="1">
      <alignment horizontal="center" vertical="center" wrapText="1"/>
    </xf>
    <xf numFmtId="0" fontId="11" fillId="2" borderId="0" xfId="0" applyFont="1" applyFill="1" applyAlignment="1"/>
    <xf numFmtId="0" fontId="6" fillId="2" borderId="0" xfId="0" applyFont="1" applyFill="1"/>
    <xf numFmtId="0" fontId="6" fillId="2" borderId="0" xfId="0" applyFont="1" applyFill="1" applyAlignment="1">
      <alignment vertical="center"/>
    </xf>
    <xf numFmtId="0" fontId="6" fillId="2" borderId="0" xfId="0" applyFont="1" applyFill="1" applyAlignment="1">
      <alignment horizontal="left"/>
    </xf>
    <xf numFmtId="164" fontId="5" fillId="2" borderId="0" xfId="0" applyNumberFormat="1" applyFont="1" applyFill="1" applyAlignment="1">
      <alignment horizontal="left" vertical="center"/>
    </xf>
    <xf numFmtId="0" fontId="0" fillId="2" borderId="0" xfId="0" applyFont="1" applyFill="1" applyAlignment="1">
      <alignment horizontal="left"/>
    </xf>
    <xf numFmtId="0" fontId="0" fillId="2" borderId="0" xfId="0" applyNumberFormat="1" applyFont="1" applyFill="1" applyAlignment="1">
      <alignment horizontal="center" vertical="center" wrapText="1"/>
    </xf>
    <xf numFmtId="49" fontId="0" fillId="2" borderId="0" xfId="0" applyNumberFormat="1" applyFont="1" applyFill="1" applyAlignment="1">
      <alignment horizontal="center" vertical="center" wrapText="1"/>
    </xf>
    <xf numFmtId="3" fontId="3" fillId="2" borderId="0" xfId="0" applyNumberFormat="1" applyFont="1" applyFill="1" applyAlignment="1">
      <alignment horizontal="center"/>
    </xf>
    <xf numFmtId="0" fontId="0" fillId="2" borderId="3" xfId="0" applyFont="1" applyFill="1" applyBorder="1" applyAlignment="1">
      <alignment horizontal="center"/>
    </xf>
    <xf numFmtId="0" fontId="1" fillId="3" borderId="0" xfId="0" applyFont="1" applyFill="1" applyAlignment="1">
      <alignment horizontal="center"/>
    </xf>
    <xf numFmtId="3" fontId="1" fillId="3" borderId="0" xfId="0" applyNumberFormat="1" applyFont="1" applyFill="1" applyAlignment="1">
      <alignment horizontal="center"/>
    </xf>
    <xf numFmtId="2" fontId="1" fillId="3" borderId="0" xfId="0" applyNumberFormat="1" applyFont="1" applyFill="1" applyAlignment="1">
      <alignment horizontal="center"/>
    </xf>
    <xf numFmtId="164" fontId="1" fillId="3" borderId="0" xfId="0" applyNumberFormat="1" applyFont="1" applyFill="1" applyAlignment="1">
      <alignment horizontal="center"/>
    </xf>
    <xf numFmtId="0" fontId="1" fillId="3" borderId="0" xfId="0" applyFont="1" applyFill="1" applyAlignment="1">
      <alignment horizontal="left"/>
    </xf>
    <xf numFmtId="0" fontId="1" fillId="3" borderId="1" xfId="0" applyFont="1" applyFill="1" applyBorder="1" applyAlignment="1">
      <alignment horizontal="center"/>
    </xf>
    <xf numFmtId="3" fontId="1" fillId="3" borderId="1" xfId="0" applyNumberFormat="1" applyFont="1" applyFill="1" applyBorder="1" applyAlignment="1">
      <alignment horizontal="center"/>
    </xf>
    <xf numFmtId="9" fontId="1" fillId="3" borderId="1" xfId="0" applyNumberFormat="1" applyFont="1" applyFill="1" applyBorder="1" applyAlignment="1">
      <alignment horizontal="center"/>
    </xf>
    <xf numFmtId="2" fontId="1" fillId="3" borderId="1" xfId="0" applyNumberFormat="1" applyFont="1" applyFill="1" applyBorder="1" applyAlignment="1">
      <alignment horizontal="center"/>
    </xf>
    <xf numFmtId="164" fontId="1" fillId="3" borderId="1" xfId="0" applyNumberFormat="1" applyFont="1" applyFill="1" applyBorder="1" applyAlignment="1">
      <alignment horizontal="center"/>
    </xf>
    <xf numFmtId="0" fontId="1" fillId="3" borderId="1" xfId="0" applyFont="1" applyFill="1" applyBorder="1" applyAlignment="1">
      <alignment horizontal="left"/>
    </xf>
    <xf numFmtId="0" fontId="1" fillId="3" borderId="0" xfId="0" applyFont="1" applyFill="1" applyBorder="1" applyAlignment="1">
      <alignment horizontal="center"/>
    </xf>
    <xf numFmtId="3" fontId="0" fillId="2" borderId="0" xfId="0" applyNumberFormat="1" applyFill="1" applyAlignment="1">
      <alignment horizontal="center" vertical="center" wrapText="1"/>
    </xf>
    <xf numFmtId="9" fontId="0" fillId="2" borderId="0" xfId="0" applyNumberFormat="1" applyFill="1" applyAlignment="1">
      <alignment horizontal="center"/>
    </xf>
    <xf numFmtId="2" fontId="0" fillId="2" borderId="0" xfId="0" applyNumberFormat="1" applyFill="1" applyAlignment="1">
      <alignment horizontal="center"/>
    </xf>
    <xf numFmtId="3" fontId="0" fillId="0" borderId="0" xfId="0" applyNumberFormat="1" applyAlignment="1">
      <alignment horizontal="center" vertical="center" wrapText="1"/>
    </xf>
    <xf numFmtId="9" fontId="0" fillId="0" borderId="0" xfId="0" applyNumberFormat="1" applyAlignment="1">
      <alignment horizontal="center"/>
    </xf>
    <xf numFmtId="2" fontId="0" fillId="0" borderId="0" xfId="0" applyNumberFormat="1" applyAlignment="1">
      <alignment horizontal="center"/>
    </xf>
    <xf numFmtId="9" fontId="0" fillId="0" borderId="0" xfId="0" applyNumberFormat="1" applyAlignment="1">
      <alignment horizontal="center" vertical="center" wrapText="1"/>
    </xf>
    <xf numFmtId="2" fontId="0" fillId="0" borderId="0" xfId="0" applyNumberFormat="1" applyAlignment="1">
      <alignment horizontal="center" vertical="center" wrapText="1"/>
    </xf>
    <xf numFmtId="0" fontId="0" fillId="0" borderId="0" xfId="0" applyFont="1" applyFill="1" applyBorder="1" applyAlignment="1">
      <alignment horizontal="center"/>
    </xf>
    <xf numFmtId="3" fontId="0" fillId="0" borderId="0" xfId="0" applyNumberFormat="1" applyFont="1" applyFill="1" applyBorder="1"/>
    <xf numFmtId="3" fontId="6" fillId="0" borderId="0" xfId="0" applyNumberFormat="1" applyFont="1" applyFill="1" applyAlignment="1">
      <alignment horizontal="center" vertical="center"/>
    </xf>
    <xf numFmtId="3" fontId="0" fillId="0" borderId="0" xfId="0" applyNumberFormat="1" applyFill="1" applyAlignment="1">
      <alignment horizontal="center"/>
    </xf>
    <xf numFmtId="3" fontId="0" fillId="2" borderId="0" xfId="0" applyNumberFormat="1" applyFill="1"/>
    <xf numFmtId="3" fontId="6" fillId="2" borderId="0" xfId="0" applyNumberFormat="1" applyFont="1" applyFill="1" applyAlignment="1">
      <alignment horizontal="center" vertical="center"/>
    </xf>
    <xf numFmtId="3" fontId="0" fillId="2" borderId="0" xfId="0" applyNumberFormat="1" applyFont="1" applyFill="1" applyBorder="1" applyAlignment="1">
      <alignment horizontal="center" vertical="center" wrapText="1"/>
    </xf>
    <xf numFmtId="0" fontId="0" fillId="2" borderId="0" xfId="0" applyFont="1" applyFill="1" applyBorder="1"/>
    <xf numFmtId="2" fontId="3" fillId="2" borderId="0" xfId="0" applyNumberFormat="1" applyFont="1" applyFill="1" applyBorder="1" applyAlignment="1">
      <alignment horizontal="center" vertical="center" wrapText="1"/>
    </xf>
    <xf numFmtId="3" fontId="3" fillId="2" borderId="0" xfId="0" applyNumberFormat="1" applyFont="1" applyFill="1" applyBorder="1" applyAlignment="1">
      <alignment horizontal="center" vertical="center" wrapText="1"/>
    </xf>
    <xf numFmtId="164" fontId="0" fillId="2" borderId="0" xfId="0" applyNumberFormat="1" applyFont="1" applyFill="1" applyBorder="1" applyAlignment="1">
      <alignment horizontal="center" vertical="center" wrapText="1"/>
    </xf>
    <xf numFmtId="2" fontId="0" fillId="2" borderId="0" xfId="0" applyNumberFormat="1" applyFont="1" applyFill="1" applyBorder="1" applyAlignment="1">
      <alignment horizontal="center" vertical="center" wrapText="1"/>
    </xf>
    <xf numFmtId="0" fontId="0" fillId="2" borderId="0" xfId="0" applyFill="1" applyBorder="1"/>
    <xf numFmtId="0" fontId="0" fillId="2" borderId="0" xfId="0" applyFont="1" applyFill="1" applyBorder="1" applyAlignment="1">
      <alignment horizontal="center"/>
    </xf>
    <xf numFmtId="3" fontId="0" fillId="2" borderId="0" xfId="0" applyNumberFormat="1" applyFont="1" applyFill="1" applyBorder="1"/>
    <xf numFmtId="0" fontId="3" fillId="2" borderId="0" xfId="0" applyFont="1" applyFill="1" applyBorder="1" applyAlignment="1">
      <alignment horizontal="center" vertical="center" wrapText="1"/>
    </xf>
    <xf numFmtId="3" fontId="0" fillId="0" borderId="0" xfId="0" applyNumberFormat="1" applyFill="1" applyAlignment="1">
      <alignment horizontal="center" vertical="center" wrapText="1"/>
    </xf>
    <xf numFmtId="9" fontId="0" fillId="0" borderId="0" xfId="0" applyNumberFormat="1" applyFill="1" applyAlignment="1">
      <alignment horizontal="center"/>
    </xf>
    <xf numFmtId="2" fontId="0" fillId="0" borderId="0" xfId="0" applyNumberFormat="1" applyFill="1" applyAlignment="1">
      <alignment horizontal="center"/>
    </xf>
    <xf numFmtId="0" fontId="6" fillId="0" borderId="0" xfId="0" applyFont="1" applyFill="1" applyAlignment="1">
      <alignment horizontal="center"/>
    </xf>
    <xf numFmtId="0" fontId="14" fillId="0" borderId="0" xfId="0" applyFont="1" applyFill="1" applyAlignment="1">
      <alignment horizontal="center"/>
    </xf>
    <xf numFmtId="0" fontId="15" fillId="3" borderId="1" xfId="0" applyFont="1" applyFill="1" applyBorder="1" applyAlignment="1">
      <alignment horizontal="left"/>
    </xf>
    <xf numFmtId="0" fontId="16" fillId="0" borderId="2" xfId="0" applyFont="1" applyBorder="1"/>
    <xf numFmtId="0" fontId="16" fillId="0" borderId="2" xfId="0" applyFont="1" applyFill="1" applyBorder="1"/>
    <xf numFmtId="0" fontId="16" fillId="2" borderId="0" xfId="0" applyFont="1" applyFill="1" applyBorder="1"/>
    <xf numFmtId="3" fontId="16" fillId="0" borderId="0" xfId="0" applyNumberFormat="1" applyFont="1" applyFill="1" applyBorder="1" applyAlignment="1">
      <alignment horizontal="center" vertical="center" wrapText="1"/>
    </xf>
    <xf numFmtId="0" fontId="15" fillId="3" borderId="0" xfId="0" applyFont="1" applyFill="1" applyBorder="1" applyAlignment="1">
      <alignment horizontal="center"/>
    </xf>
    <xf numFmtId="0" fontId="16" fillId="0" borderId="0" xfId="0" applyFont="1" applyBorder="1"/>
    <xf numFmtId="0" fontId="16" fillId="0" borderId="0" xfId="0" applyFont="1" applyFill="1" applyBorder="1"/>
    <xf numFmtId="0" fontId="16" fillId="2"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0" fillId="0" borderId="0" xfId="0" applyFont="1" applyAlignment="1"/>
    <xf numFmtId="0" fontId="3" fillId="2" borderId="1" xfId="0" applyFont="1" applyFill="1" applyBorder="1" applyAlignment="1">
      <alignment horizontal="right" vertical="center" wrapText="1"/>
    </xf>
    <xf numFmtId="0" fontId="3"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3" fontId="0" fillId="2" borderId="1" xfId="0" applyNumberFormat="1" applyFont="1" applyFill="1" applyBorder="1" applyAlignment="1">
      <alignment horizontal="center" vertical="center" wrapText="1"/>
    </xf>
    <xf numFmtId="2" fontId="0" fillId="2" borderId="1" xfId="0" applyNumberFormat="1" applyFont="1" applyFill="1" applyBorder="1"/>
    <xf numFmtId="3" fontId="3" fillId="2" borderId="1" xfId="0" applyNumberFormat="1" applyFont="1" applyFill="1" applyBorder="1" applyAlignment="1">
      <alignment horizontal="center" vertical="center" wrapText="1"/>
    </xf>
    <xf numFmtId="164" fontId="0" fillId="2" borderId="1" xfId="0" applyNumberFormat="1" applyFont="1" applyFill="1" applyBorder="1" applyAlignment="1">
      <alignment horizontal="center" vertical="center" wrapText="1"/>
    </xf>
    <xf numFmtId="2"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xf>
    <xf numFmtId="3" fontId="0" fillId="2" borderId="1" xfId="0" applyNumberFormat="1" applyFont="1" applyFill="1" applyBorder="1" applyAlignment="1">
      <alignment horizontal="center"/>
    </xf>
    <xf numFmtId="0" fontId="0" fillId="2" borderId="1" xfId="0" applyFont="1" applyFill="1" applyBorder="1" applyAlignment="1">
      <alignment horizontal="left" vertical="center"/>
    </xf>
    <xf numFmtId="0" fontId="16" fillId="2" borderId="1" xfId="0" applyFont="1" applyFill="1" applyBorder="1"/>
    <xf numFmtId="0" fontId="0" fillId="2" borderId="1" xfId="0" applyFill="1" applyBorder="1"/>
    <xf numFmtId="0" fontId="6" fillId="2" borderId="0" xfId="0" applyFont="1" applyFill="1" applyAlignment="1">
      <alignment horizontal="center"/>
    </xf>
    <xf numFmtId="3" fontId="18" fillId="0" borderId="0" xfId="0" applyNumberFormat="1" applyFont="1" applyFill="1" applyAlignment="1">
      <alignment horizontal="left"/>
    </xf>
    <xf numFmtId="3" fontId="18" fillId="3" borderId="0" xfId="0" applyNumberFormat="1" applyFont="1" applyFill="1" applyAlignment="1">
      <alignment horizontal="left"/>
    </xf>
    <xf numFmtId="3" fontId="18" fillId="3" borderId="1" xfId="0" applyNumberFormat="1" applyFont="1" applyFill="1" applyBorder="1" applyAlignment="1">
      <alignment horizontal="left"/>
    </xf>
    <xf numFmtId="3" fontId="6" fillId="0" borderId="0" xfId="0" applyNumberFormat="1" applyFont="1" applyBorder="1" applyAlignment="1">
      <alignment horizontal="left" vertical="center" wrapText="1"/>
    </xf>
    <xf numFmtId="3" fontId="6" fillId="2" borderId="0" xfId="0" applyNumberFormat="1" applyFont="1" applyFill="1" applyBorder="1" applyAlignment="1">
      <alignment horizontal="left" vertical="center" wrapText="1"/>
    </xf>
    <xf numFmtId="3" fontId="6" fillId="2" borderId="0" xfId="0" applyNumberFormat="1" applyFont="1" applyFill="1" applyAlignment="1">
      <alignment horizontal="left"/>
    </xf>
    <xf numFmtId="3" fontId="6" fillId="0" borderId="0" xfId="0" applyNumberFormat="1" applyFont="1" applyFill="1" applyAlignment="1">
      <alignment horizontal="left"/>
    </xf>
    <xf numFmtId="3" fontId="6" fillId="0" borderId="0" xfId="0" applyNumberFormat="1" applyFont="1" applyFill="1" applyAlignment="1">
      <alignment horizontal="left" vertical="center" wrapText="1"/>
    </xf>
    <xf numFmtId="3" fontId="6" fillId="2" borderId="0" xfId="0" applyNumberFormat="1" applyFont="1" applyFill="1" applyAlignment="1">
      <alignment horizontal="left" vertical="center" wrapText="1"/>
    </xf>
    <xf numFmtId="3" fontId="6" fillId="0" borderId="0" xfId="0" applyNumberFormat="1" applyFont="1" applyFill="1" applyAlignment="1">
      <alignment horizontal="left" vertical="center"/>
    </xf>
    <xf numFmtId="3" fontId="6" fillId="0" borderId="2" xfId="0" applyNumberFormat="1" applyFont="1" applyBorder="1" applyAlignment="1">
      <alignment horizontal="left" vertical="center" wrapText="1"/>
    </xf>
    <xf numFmtId="3" fontId="6" fillId="0" borderId="0" xfId="0" applyNumberFormat="1" applyFont="1" applyAlignment="1">
      <alignment horizontal="left" vertical="center" wrapText="1"/>
    </xf>
    <xf numFmtId="3" fontId="6" fillId="0" borderId="3" xfId="0" applyNumberFormat="1" applyFont="1" applyFill="1" applyBorder="1" applyAlignment="1">
      <alignment horizontal="left" vertical="center" wrapText="1"/>
    </xf>
    <xf numFmtId="3" fontId="6" fillId="2" borderId="0" xfId="0" applyNumberFormat="1" applyFont="1" applyFill="1" applyAlignment="1">
      <alignment horizontal="left" vertical="center"/>
    </xf>
    <xf numFmtId="3" fontId="6" fillId="4" borderId="0" xfId="0" applyNumberFormat="1" applyFont="1" applyFill="1" applyAlignment="1">
      <alignment horizontal="left" vertical="center" wrapText="1"/>
    </xf>
    <xf numFmtId="0" fontId="6" fillId="2" borderId="3" xfId="0" applyFont="1" applyFill="1" applyBorder="1" applyAlignment="1">
      <alignment horizontal="center"/>
    </xf>
    <xf numFmtId="0" fontId="6" fillId="0" borderId="3" xfId="0" applyFont="1" applyBorder="1" applyAlignment="1">
      <alignment horizontal="center" vertical="center" wrapText="1"/>
    </xf>
    <xf numFmtId="3" fontId="6" fillId="0" borderId="3" xfId="0" applyNumberFormat="1" applyFont="1" applyBorder="1" applyAlignment="1">
      <alignment horizontal="center" vertical="center" wrapText="1"/>
    </xf>
    <xf numFmtId="3" fontId="6" fillId="0" borderId="0" xfId="0" applyNumberFormat="1" applyFont="1" applyAlignment="1">
      <alignment horizontal="left"/>
    </xf>
    <xf numFmtId="0" fontId="6" fillId="2" borderId="0" xfId="0" applyFont="1" applyFill="1" applyBorder="1"/>
    <xf numFmtId="3" fontId="6" fillId="0" borderId="0" xfId="0" applyNumberFormat="1" applyFont="1" applyFill="1" applyBorder="1" applyAlignment="1">
      <alignment horizontal="left"/>
    </xf>
    <xf numFmtId="3" fontId="6" fillId="2" borderId="0" xfId="0" applyNumberFormat="1" applyFont="1" applyFill="1" applyBorder="1" applyAlignment="1">
      <alignment horizontal="left"/>
    </xf>
    <xf numFmtId="3" fontId="6" fillId="2" borderId="1" xfId="0" applyNumberFormat="1" applyFont="1" applyFill="1" applyBorder="1" applyAlignment="1">
      <alignment horizontal="left"/>
    </xf>
    <xf numFmtId="0" fontId="6" fillId="0" borderId="0" xfId="0" applyFont="1" applyFill="1" applyAlignment="1">
      <alignment horizontal="left"/>
    </xf>
    <xf numFmtId="3" fontId="18" fillId="0" borderId="0" xfId="0" applyNumberFormat="1" applyFont="1" applyFill="1" applyAlignment="1"/>
    <xf numFmtId="3" fontId="18" fillId="3" borderId="0" xfId="0" applyNumberFormat="1" applyFont="1" applyFill="1" applyAlignment="1"/>
    <xf numFmtId="3" fontId="18" fillId="3" borderId="1" xfId="0" applyNumberFormat="1" applyFont="1" applyFill="1" applyBorder="1" applyAlignment="1"/>
    <xf numFmtId="3" fontId="6" fillId="0" borderId="0" xfId="0" applyNumberFormat="1" applyFont="1" applyBorder="1" applyAlignment="1">
      <alignment vertical="center" wrapText="1"/>
    </xf>
    <xf numFmtId="3" fontId="6" fillId="2" borderId="0" xfId="0" applyNumberFormat="1" applyFont="1" applyFill="1" applyBorder="1" applyAlignment="1">
      <alignment vertical="center"/>
    </xf>
    <xf numFmtId="3" fontId="6" fillId="2" borderId="0" xfId="0" quotePrefix="1" applyNumberFormat="1" applyFont="1" applyFill="1" applyBorder="1" applyAlignment="1">
      <alignment horizontal="left" vertical="center"/>
    </xf>
    <xf numFmtId="3" fontId="6" fillId="2" borderId="0" xfId="0" applyNumberFormat="1" applyFont="1" applyFill="1" applyBorder="1" applyAlignment="1">
      <alignment vertical="center" wrapText="1"/>
    </xf>
    <xf numFmtId="3" fontId="6" fillId="2" borderId="0" xfId="0" applyNumberFormat="1" applyFont="1" applyFill="1" applyAlignment="1"/>
    <xf numFmtId="3" fontId="6" fillId="0" borderId="0" xfId="0" applyNumberFormat="1" applyFont="1" applyFill="1" applyAlignment="1"/>
    <xf numFmtId="3" fontId="6" fillId="0" borderId="0" xfId="0" applyNumberFormat="1" applyFont="1" applyFill="1" applyAlignment="1">
      <alignment vertical="center" wrapText="1"/>
    </xf>
    <xf numFmtId="3" fontId="6" fillId="2" borderId="0" xfId="0" applyNumberFormat="1" applyFont="1" applyFill="1" applyAlignment="1">
      <alignment vertical="center" wrapText="1"/>
    </xf>
    <xf numFmtId="3" fontId="6" fillId="0" borderId="0" xfId="0" applyNumberFormat="1" applyFont="1" applyFill="1" applyAlignment="1">
      <alignment vertical="center"/>
    </xf>
    <xf numFmtId="3" fontId="6" fillId="0" borderId="2" xfId="0" applyNumberFormat="1" applyFont="1" applyBorder="1" applyAlignment="1">
      <alignment vertical="center" wrapText="1"/>
    </xf>
    <xf numFmtId="3" fontId="6" fillId="0" borderId="0" xfId="0" applyNumberFormat="1" applyFont="1" applyAlignment="1">
      <alignment vertical="center" wrapText="1"/>
    </xf>
    <xf numFmtId="0" fontId="6" fillId="2" borderId="0" xfId="0" applyFont="1" applyFill="1" applyAlignment="1"/>
    <xf numFmtId="3" fontId="6" fillId="0" borderId="0" xfId="0" applyNumberFormat="1" applyFont="1" applyFill="1" applyAlignment="1">
      <alignment horizontal="left" wrapText="1"/>
    </xf>
    <xf numFmtId="3" fontId="6" fillId="0" borderId="3" xfId="0" applyNumberFormat="1" applyFont="1" applyFill="1" applyBorder="1" applyAlignment="1">
      <alignment vertical="center" wrapText="1"/>
    </xf>
    <xf numFmtId="3" fontId="6" fillId="2" borderId="0" xfId="0" applyNumberFormat="1" applyFont="1" applyFill="1" applyAlignment="1">
      <alignment vertical="center"/>
    </xf>
    <xf numFmtId="3" fontId="6" fillId="4" borderId="0" xfId="0" applyNumberFormat="1" applyFont="1" applyFill="1" applyAlignment="1">
      <alignment vertical="center" wrapText="1"/>
    </xf>
    <xf numFmtId="0" fontId="6" fillId="2" borderId="3" xfId="0" applyFont="1" applyFill="1" applyBorder="1" applyAlignment="1"/>
    <xf numFmtId="0" fontId="6" fillId="0" borderId="3" xfId="0" applyFont="1" applyBorder="1" applyAlignment="1">
      <alignment vertical="center" wrapText="1"/>
    </xf>
    <xf numFmtId="3" fontId="6" fillId="0" borderId="3" xfId="0" applyNumberFormat="1" applyFont="1" applyBorder="1" applyAlignment="1">
      <alignment vertical="center" wrapText="1"/>
    </xf>
    <xf numFmtId="3" fontId="6" fillId="0" borderId="0" xfId="0" applyNumberFormat="1" applyFont="1" applyAlignment="1"/>
    <xf numFmtId="0" fontId="6" fillId="2" borderId="0" xfId="0" applyFont="1" applyFill="1" applyBorder="1" applyAlignment="1"/>
    <xf numFmtId="3" fontId="6" fillId="2" borderId="0" xfId="0" applyNumberFormat="1" applyFont="1" applyFill="1" applyAlignment="1">
      <alignment wrapText="1"/>
    </xf>
    <xf numFmtId="0" fontId="6" fillId="0" borderId="0" xfId="0" applyFont="1" applyFill="1" applyBorder="1" applyAlignment="1"/>
    <xf numFmtId="3" fontId="6" fillId="0" borderId="0" xfId="0" applyNumberFormat="1" applyFont="1" applyFill="1" applyBorder="1" applyAlignment="1"/>
    <xf numFmtId="3" fontId="6" fillId="2" borderId="0" xfId="0" applyNumberFormat="1" applyFont="1" applyFill="1" applyBorder="1" applyAlignment="1"/>
    <xf numFmtId="0" fontId="6" fillId="0" borderId="0" xfId="0" applyFont="1" applyFill="1" applyAlignment="1"/>
    <xf numFmtId="3" fontId="6" fillId="2" borderId="1" xfId="0" applyNumberFormat="1" applyFont="1" applyFill="1" applyBorder="1" applyAlignment="1"/>
    <xf numFmtId="0" fontId="21"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22"/>
  <sheetViews>
    <sheetView tabSelected="1" zoomScaleNormal="100" workbookViewId="0">
      <pane ySplit="11" topLeftCell="A12" activePane="bottomLeft" state="frozen"/>
      <selection pane="bottomLeft" activeCell="C4" sqref="C4"/>
    </sheetView>
  </sheetViews>
  <sheetFormatPr defaultRowHeight="15" x14ac:dyDescent="0.25"/>
  <cols>
    <col min="1" max="1" width="50.7109375" style="3" customWidth="1"/>
    <col min="2" max="2" width="12.42578125" style="3" customWidth="1"/>
    <col min="3" max="3" width="17" style="3" customWidth="1"/>
    <col min="4" max="4" width="12.85546875" style="44" customWidth="1"/>
    <col min="5" max="5" width="14" style="44" customWidth="1"/>
    <col min="6" max="6" width="15.42578125" style="44" customWidth="1"/>
    <col min="7" max="7" width="19.85546875" style="3" customWidth="1"/>
    <col min="8" max="8" width="19.28515625" style="3" customWidth="1"/>
    <col min="9" max="9" width="22.85546875" style="42" customWidth="1"/>
    <col min="10" max="10" width="15.42578125" style="3" customWidth="1"/>
    <col min="11" max="11" width="15.5703125" style="45" customWidth="1"/>
    <col min="12" max="12" width="17.42578125" style="44" customWidth="1"/>
    <col min="13" max="13" width="18.28515625" style="78" customWidth="1"/>
    <col min="14" max="14" width="24.140625" style="42" customWidth="1"/>
    <col min="15" max="15" width="62.28515625" style="3" bestFit="1" customWidth="1"/>
    <col min="16" max="16" width="28.140625" style="3" customWidth="1"/>
    <col min="17" max="17" width="26.5703125" style="3" customWidth="1"/>
    <col min="18" max="18" width="32.28515625" style="3" customWidth="1"/>
    <col min="19" max="19" width="21.7109375" style="3" customWidth="1"/>
    <col min="20" max="20" width="28.85546875" style="3" customWidth="1"/>
    <col min="21" max="21" width="23.140625" style="44" customWidth="1"/>
    <col min="22" max="22" width="235.140625" style="273" bestFit="1" customWidth="1"/>
    <col min="23" max="23" width="240.140625" style="245" bestFit="1" customWidth="1"/>
    <col min="24" max="24" width="255.7109375" style="28" bestFit="1" customWidth="1"/>
    <col min="25" max="25" width="32.42578125" style="208" customWidth="1"/>
    <col min="26" max="26" width="9.140625" customWidth="1"/>
  </cols>
  <sheetData>
    <row r="1" spans="1:25" ht="15.75" x14ac:dyDescent="0.25">
      <c r="A1" s="281" t="s">
        <v>660</v>
      </c>
    </row>
    <row r="2" spans="1:25" ht="15.75" x14ac:dyDescent="0.25">
      <c r="A2" s="281" t="s">
        <v>661</v>
      </c>
    </row>
    <row r="3" spans="1:25" ht="15.75" x14ac:dyDescent="0.25">
      <c r="A3" s="282" t="s">
        <v>662</v>
      </c>
    </row>
    <row r="4" spans="1:25" x14ac:dyDescent="0.25">
      <c r="A4"/>
    </row>
    <row r="5" spans="1:25" ht="15.75" x14ac:dyDescent="0.25">
      <c r="A5" s="283" t="s">
        <v>663</v>
      </c>
    </row>
    <row r="6" spans="1:25" x14ac:dyDescent="0.25">
      <c r="A6"/>
    </row>
    <row r="7" spans="1:25" x14ac:dyDescent="0.25">
      <c r="A7" t="s">
        <v>664</v>
      </c>
    </row>
    <row r="9" spans="1:25" s="73" customFormat="1" ht="21" x14ac:dyDescent="0.35">
      <c r="A9" s="73" t="s">
        <v>440</v>
      </c>
      <c r="D9" s="74"/>
      <c r="E9" s="74"/>
      <c r="F9" s="74"/>
      <c r="I9" s="71"/>
      <c r="K9" s="75"/>
      <c r="L9" s="74"/>
      <c r="M9" s="77"/>
      <c r="N9" s="71"/>
      <c r="U9" s="74"/>
      <c r="V9" s="251"/>
      <c r="W9" s="227"/>
      <c r="X9" s="76"/>
      <c r="Y9" s="76"/>
    </row>
    <row r="10" spans="1:25" s="161" customFormat="1" ht="17.25" x14ac:dyDescent="0.25">
      <c r="D10" s="162"/>
      <c r="E10" s="162"/>
      <c r="F10" s="162" t="s">
        <v>55</v>
      </c>
      <c r="G10" s="161" t="s">
        <v>56</v>
      </c>
      <c r="H10" s="161" t="s">
        <v>56</v>
      </c>
      <c r="I10" s="163" t="s">
        <v>60</v>
      </c>
      <c r="J10" s="161" t="s">
        <v>61</v>
      </c>
      <c r="K10" s="162" t="s">
        <v>63</v>
      </c>
      <c r="L10" s="162" t="s">
        <v>6</v>
      </c>
      <c r="M10" s="164" t="s">
        <v>562</v>
      </c>
      <c r="N10" s="163" t="s">
        <v>77</v>
      </c>
      <c r="P10" s="161" t="s">
        <v>78</v>
      </c>
      <c r="S10" s="161" t="s">
        <v>81</v>
      </c>
      <c r="T10" s="161" t="s">
        <v>83</v>
      </c>
      <c r="U10" s="162" t="s">
        <v>84</v>
      </c>
      <c r="V10" s="252"/>
      <c r="W10" s="228"/>
      <c r="X10" s="165"/>
      <c r="Y10" s="207"/>
    </row>
    <row r="11" spans="1:25" s="172" customFormat="1" ht="18" thickBot="1" x14ac:dyDescent="0.3">
      <c r="A11" s="166" t="s">
        <v>0</v>
      </c>
      <c r="B11" s="166" t="s">
        <v>1</v>
      </c>
      <c r="C11" s="166" t="s">
        <v>417</v>
      </c>
      <c r="D11" s="167" t="s">
        <v>2</v>
      </c>
      <c r="E11" s="167" t="s">
        <v>3</v>
      </c>
      <c r="F11" s="167" t="s">
        <v>4</v>
      </c>
      <c r="G11" s="168" t="s">
        <v>57</v>
      </c>
      <c r="H11" s="166" t="s">
        <v>58</v>
      </c>
      <c r="I11" s="169" t="s">
        <v>59</v>
      </c>
      <c r="J11" s="166" t="s">
        <v>563</v>
      </c>
      <c r="K11" s="167" t="s">
        <v>62</v>
      </c>
      <c r="L11" s="167" t="s">
        <v>62</v>
      </c>
      <c r="M11" s="170" t="s">
        <v>64</v>
      </c>
      <c r="N11" s="169" t="s">
        <v>143</v>
      </c>
      <c r="O11" s="166" t="s">
        <v>576</v>
      </c>
      <c r="P11" s="166" t="s">
        <v>79</v>
      </c>
      <c r="Q11" s="166" t="s">
        <v>8</v>
      </c>
      <c r="R11" s="166" t="s">
        <v>7</v>
      </c>
      <c r="S11" s="166" t="s">
        <v>80</v>
      </c>
      <c r="T11" s="166" t="s">
        <v>82</v>
      </c>
      <c r="U11" s="167" t="s">
        <v>577</v>
      </c>
      <c r="V11" s="253" t="s">
        <v>441</v>
      </c>
      <c r="W11" s="229" t="s">
        <v>442</v>
      </c>
      <c r="X11" s="171" t="s">
        <v>5</v>
      </c>
      <c r="Y11" s="202"/>
    </row>
    <row r="12" spans="1:25" ht="15.75" thickTop="1" x14ac:dyDescent="0.25">
      <c r="A12" s="61" t="s">
        <v>9</v>
      </c>
      <c r="B12" s="62"/>
      <c r="C12" s="62"/>
      <c r="D12" s="63"/>
      <c r="E12" s="63"/>
      <c r="F12" s="64"/>
      <c r="G12" s="62"/>
      <c r="H12" s="62"/>
      <c r="I12" s="65"/>
      <c r="J12" s="62"/>
      <c r="K12" s="64"/>
      <c r="L12" s="39"/>
      <c r="O12" s="1"/>
      <c r="P12" s="11"/>
      <c r="Q12" s="11"/>
      <c r="R12" s="11"/>
      <c r="S12" s="11"/>
      <c r="T12" s="11"/>
      <c r="U12" s="40"/>
      <c r="V12" s="254"/>
      <c r="W12" s="230"/>
      <c r="X12" s="51"/>
    </row>
    <row r="13" spans="1:25" s="130" customFormat="1" x14ac:dyDescent="0.25">
      <c r="A13" s="119" t="s">
        <v>328</v>
      </c>
      <c r="B13" s="120" t="s">
        <v>10</v>
      </c>
      <c r="C13" s="142" t="s">
        <v>419</v>
      </c>
      <c r="D13" s="190">
        <v>31</v>
      </c>
      <c r="E13" s="190"/>
      <c r="F13" s="187"/>
      <c r="G13" s="142"/>
      <c r="H13" s="142"/>
      <c r="I13" s="125"/>
      <c r="J13" s="120" t="s">
        <v>11</v>
      </c>
      <c r="K13" s="173">
        <v>4226</v>
      </c>
      <c r="L13" s="187"/>
      <c r="M13" s="126"/>
      <c r="N13" s="146">
        <v>0.73355418835778519</v>
      </c>
      <c r="O13" s="120" t="s">
        <v>420</v>
      </c>
      <c r="P13" s="196"/>
      <c r="Q13" s="196"/>
      <c r="R13" s="196"/>
      <c r="S13" s="196"/>
      <c r="T13" s="196"/>
      <c r="U13" s="190"/>
      <c r="V13" s="255" t="s">
        <v>444</v>
      </c>
      <c r="W13" s="256" t="s">
        <v>445</v>
      </c>
      <c r="X13" s="143" t="s">
        <v>433</v>
      </c>
      <c r="Y13" s="205"/>
    </row>
    <row r="14" spans="1:25" s="130" customFormat="1" x14ac:dyDescent="0.25">
      <c r="A14" s="119" t="s">
        <v>328</v>
      </c>
      <c r="B14" s="120" t="s">
        <v>10</v>
      </c>
      <c r="C14" s="142">
        <v>1965</v>
      </c>
      <c r="D14" s="190">
        <v>500</v>
      </c>
      <c r="E14" s="190"/>
      <c r="F14" s="187"/>
      <c r="G14" s="142"/>
      <c r="H14" s="142"/>
      <c r="I14" s="125"/>
      <c r="J14" s="120" t="s">
        <v>11</v>
      </c>
      <c r="K14" s="173">
        <v>4226</v>
      </c>
      <c r="L14" s="187"/>
      <c r="M14" s="126"/>
      <c r="N14" s="146">
        <v>11.831519167061051</v>
      </c>
      <c r="O14" s="142"/>
      <c r="P14" s="196"/>
      <c r="Q14" s="196"/>
      <c r="R14" s="196"/>
      <c r="S14" s="196"/>
      <c r="T14" s="196"/>
      <c r="U14" s="190"/>
      <c r="V14" s="257"/>
      <c r="W14" s="231"/>
      <c r="X14" s="143" t="s">
        <v>418</v>
      </c>
      <c r="Y14" s="205"/>
    </row>
    <row r="15" spans="1:25" s="130" customFormat="1" x14ac:dyDescent="0.25">
      <c r="A15" s="119" t="s">
        <v>328</v>
      </c>
      <c r="B15" s="120" t="s">
        <v>10</v>
      </c>
      <c r="C15" s="142">
        <v>2009</v>
      </c>
      <c r="D15" s="190">
        <v>469</v>
      </c>
      <c r="E15" s="190"/>
      <c r="F15" s="187"/>
      <c r="G15" s="142"/>
      <c r="H15" s="142"/>
      <c r="I15" s="125"/>
      <c r="J15" s="120" t="s">
        <v>11</v>
      </c>
      <c r="K15" s="173">
        <v>4226</v>
      </c>
      <c r="L15" s="187"/>
      <c r="M15" s="126"/>
      <c r="N15" s="146">
        <v>11.097964978703265</v>
      </c>
      <c r="O15" s="142"/>
      <c r="P15" s="196"/>
      <c r="Q15" s="196"/>
      <c r="R15" s="196"/>
      <c r="S15" s="196"/>
      <c r="T15" s="196"/>
      <c r="U15" s="190"/>
      <c r="V15" s="257" t="s">
        <v>447</v>
      </c>
      <c r="W15" s="231"/>
      <c r="X15" s="143" t="s">
        <v>431</v>
      </c>
      <c r="Y15" s="205"/>
    </row>
    <row r="16" spans="1:25" s="130" customFormat="1" x14ac:dyDescent="0.25">
      <c r="A16" s="119" t="s">
        <v>328</v>
      </c>
      <c r="B16" s="120" t="s">
        <v>10</v>
      </c>
      <c r="C16" s="142">
        <v>2010</v>
      </c>
      <c r="D16" s="190">
        <v>433</v>
      </c>
      <c r="E16" s="190"/>
      <c r="F16" s="187"/>
      <c r="G16" s="142"/>
      <c r="H16" s="142"/>
      <c r="I16" s="125"/>
      <c r="J16" s="120" t="s">
        <v>11</v>
      </c>
      <c r="K16" s="173">
        <v>4226</v>
      </c>
      <c r="L16" s="187"/>
      <c r="M16" s="126"/>
      <c r="N16" s="146">
        <v>10.24609559867487</v>
      </c>
      <c r="O16" s="142"/>
      <c r="P16" s="196"/>
      <c r="Q16" s="196"/>
      <c r="R16" s="196"/>
      <c r="S16" s="196"/>
      <c r="T16" s="196"/>
      <c r="U16" s="190"/>
      <c r="V16" s="257" t="s">
        <v>447</v>
      </c>
      <c r="W16" s="231"/>
      <c r="X16" s="143" t="s">
        <v>431</v>
      </c>
      <c r="Y16" s="205"/>
    </row>
    <row r="17" spans="1:25" s="130" customFormat="1" x14ac:dyDescent="0.25">
      <c r="A17" s="119" t="s">
        <v>328</v>
      </c>
      <c r="B17" s="120" t="s">
        <v>10</v>
      </c>
      <c r="C17" s="121">
        <v>2014</v>
      </c>
      <c r="D17" s="122">
        <v>563</v>
      </c>
      <c r="E17" s="123"/>
      <c r="F17" s="124"/>
      <c r="G17" s="120"/>
      <c r="H17" s="120"/>
      <c r="I17" s="125"/>
      <c r="J17" s="120" t="s">
        <v>11</v>
      </c>
      <c r="K17" s="173">
        <v>4226</v>
      </c>
      <c r="L17" s="173">
        <v>4226</v>
      </c>
      <c r="M17" s="174">
        <v>1</v>
      </c>
      <c r="N17" s="175">
        <v>13.32</v>
      </c>
      <c r="O17" s="121" t="s">
        <v>392</v>
      </c>
      <c r="P17" s="120" t="s">
        <v>89</v>
      </c>
      <c r="Q17" s="120" t="s">
        <v>87</v>
      </c>
      <c r="R17" s="120" t="s">
        <v>88</v>
      </c>
      <c r="S17" s="121" t="s">
        <v>393</v>
      </c>
      <c r="T17" s="121" t="s">
        <v>106</v>
      </c>
      <c r="U17" s="128"/>
      <c r="V17" s="258" t="s">
        <v>446</v>
      </c>
      <c r="W17" s="232"/>
      <c r="X17" s="129" t="s">
        <v>432</v>
      </c>
      <c r="Y17" s="205"/>
    </row>
    <row r="18" spans="1:25" s="130" customFormat="1" x14ac:dyDescent="0.25">
      <c r="A18" s="119" t="s">
        <v>251</v>
      </c>
      <c r="B18" s="120" t="s">
        <v>10</v>
      </c>
      <c r="C18" s="120">
        <v>2015</v>
      </c>
      <c r="D18" s="123">
        <v>740</v>
      </c>
      <c r="E18" s="131"/>
      <c r="F18" s="124"/>
      <c r="G18" s="120"/>
      <c r="H18" s="120"/>
      <c r="I18" s="125"/>
      <c r="J18" s="120" t="s">
        <v>11</v>
      </c>
      <c r="K18" s="173">
        <v>4226</v>
      </c>
      <c r="L18" s="173">
        <v>4226</v>
      </c>
      <c r="M18" s="174">
        <v>1</v>
      </c>
      <c r="N18" s="175">
        <v>17.510000000000002</v>
      </c>
      <c r="O18" s="121" t="s">
        <v>392</v>
      </c>
      <c r="P18" s="120" t="s">
        <v>89</v>
      </c>
      <c r="Q18" s="120" t="s">
        <v>87</v>
      </c>
      <c r="R18" s="120" t="s">
        <v>88</v>
      </c>
      <c r="S18" s="121" t="s">
        <v>393</v>
      </c>
      <c r="T18" s="121" t="s">
        <v>106</v>
      </c>
      <c r="U18" s="128"/>
      <c r="V18" s="258" t="s">
        <v>446</v>
      </c>
      <c r="W18" s="232"/>
      <c r="X18" s="132" t="s">
        <v>401</v>
      </c>
      <c r="Y18" s="205"/>
    </row>
    <row r="19" spans="1:25" s="24" customFormat="1" x14ac:dyDescent="0.25">
      <c r="A19" s="23" t="s">
        <v>329</v>
      </c>
      <c r="B19" s="20" t="s">
        <v>10</v>
      </c>
      <c r="C19" s="20" t="s">
        <v>422</v>
      </c>
      <c r="D19" s="18">
        <v>31</v>
      </c>
      <c r="E19" s="67"/>
      <c r="F19" s="25"/>
      <c r="G19" s="20"/>
      <c r="H19" s="20"/>
      <c r="I19" s="65"/>
      <c r="J19" s="20" t="s">
        <v>11</v>
      </c>
      <c r="K19" s="176">
        <v>2183</v>
      </c>
      <c r="L19" s="197"/>
      <c r="M19" s="198"/>
      <c r="N19" s="199">
        <v>1.4200641319285388</v>
      </c>
      <c r="O19" s="66" t="s">
        <v>420</v>
      </c>
      <c r="P19" s="20"/>
      <c r="Q19" s="20"/>
      <c r="R19" s="20"/>
      <c r="S19" s="66"/>
      <c r="T19" s="66"/>
      <c r="U19" s="92"/>
      <c r="V19" s="259"/>
      <c r="W19" s="233"/>
      <c r="X19" s="100" t="s">
        <v>418</v>
      </c>
      <c r="Y19" s="209"/>
    </row>
    <row r="20" spans="1:25" s="24" customFormat="1" x14ac:dyDescent="0.25">
      <c r="A20" s="23" t="s">
        <v>329</v>
      </c>
      <c r="B20" s="20" t="s">
        <v>10</v>
      </c>
      <c r="C20" s="62">
        <v>2009</v>
      </c>
      <c r="D20" s="63">
        <v>541</v>
      </c>
      <c r="E20" s="67"/>
      <c r="F20" s="25"/>
      <c r="G20" s="20"/>
      <c r="H20" s="20"/>
      <c r="I20" s="65"/>
      <c r="J20" s="20" t="s">
        <v>11</v>
      </c>
      <c r="K20" s="176">
        <v>2183</v>
      </c>
      <c r="L20" s="197"/>
      <c r="M20" s="198"/>
      <c r="N20" s="199">
        <v>24.782409528172241</v>
      </c>
      <c r="O20" s="66"/>
      <c r="P20" s="20"/>
      <c r="Q20" s="20"/>
      <c r="R20" s="20"/>
      <c r="S20" s="66"/>
      <c r="T20" s="66"/>
      <c r="U20" s="92"/>
      <c r="V20" s="259" t="s">
        <v>447</v>
      </c>
      <c r="W20" s="233"/>
      <c r="X20" s="100" t="s">
        <v>421</v>
      </c>
      <c r="Y20" s="209"/>
    </row>
    <row r="21" spans="1:25" s="24" customFormat="1" x14ac:dyDescent="0.25">
      <c r="A21" s="23" t="s">
        <v>329</v>
      </c>
      <c r="B21" s="20" t="s">
        <v>10</v>
      </c>
      <c r="C21" s="62">
        <v>2010</v>
      </c>
      <c r="D21" s="63">
        <v>561</v>
      </c>
      <c r="E21" s="67"/>
      <c r="F21" s="25"/>
      <c r="G21" s="20"/>
      <c r="H21" s="20"/>
      <c r="I21" s="65"/>
      <c r="J21" s="20" t="s">
        <v>11</v>
      </c>
      <c r="K21" s="176">
        <v>2183</v>
      </c>
      <c r="L21" s="197"/>
      <c r="M21" s="198"/>
      <c r="N21" s="199">
        <v>25.698579935868072</v>
      </c>
      <c r="O21" s="66"/>
      <c r="P21" s="20"/>
      <c r="Q21" s="20"/>
      <c r="R21" s="20"/>
      <c r="S21" s="66"/>
      <c r="T21" s="66"/>
      <c r="U21" s="92"/>
      <c r="V21" s="259" t="s">
        <v>447</v>
      </c>
      <c r="W21" s="233"/>
      <c r="X21" s="100" t="s">
        <v>421</v>
      </c>
      <c r="Y21" s="209"/>
    </row>
    <row r="22" spans="1:25" x14ac:dyDescent="0.25">
      <c r="A22" s="23" t="s">
        <v>329</v>
      </c>
      <c r="B22" s="20" t="s">
        <v>10</v>
      </c>
      <c r="C22" s="20">
        <v>2017</v>
      </c>
      <c r="D22" s="18">
        <v>755</v>
      </c>
      <c r="E22" s="18"/>
      <c r="F22" s="25"/>
      <c r="G22" s="20"/>
      <c r="H22" s="20"/>
      <c r="I22" s="65"/>
      <c r="J22" s="20" t="s">
        <v>11</v>
      </c>
      <c r="K22" s="176">
        <v>2183</v>
      </c>
      <c r="L22" s="176">
        <v>1415</v>
      </c>
      <c r="M22" s="177">
        <v>0.65</v>
      </c>
      <c r="N22" s="178">
        <v>34.590000000000003</v>
      </c>
      <c r="O22" s="20" t="s">
        <v>392</v>
      </c>
      <c r="P22" s="20" t="s">
        <v>89</v>
      </c>
      <c r="Q22" s="20" t="s">
        <v>87</v>
      </c>
      <c r="R22" s="20" t="s">
        <v>88</v>
      </c>
      <c r="S22" s="66" t="s">
        <v>393</v>
      </c>
      <c r="T22" s="66" t="s">
        <v>106</v>
      </c>
      <c r="U22" s="25"/>
      <c r="V22" s="260" t="s">
        <v>446</v>
      </c>
      <c r="W22" s="234"/>
      <c r="X22" s="21" t="s">
        <v>208</v>
      </c>
    </row>
    <row r="23" spans="1:25" x14ac:dyDescent="0.25">
      <c r="A23" s="23" t="s">
        <v>329</v>
      </c>
      <c r="B23" s="20" t="s">
        <v>10</v>
      </c>
      <c r="C23" s="20">
        <v>2018</v>
      </c>
      <c r="D23" s="18">
        <v>444</v>
      </c>
      <c r="E23" s="67"/>
      <c r="F23" s="25"/>
      <c r="G23" s="20"/>
      <c r="H23" s="20"/>
      <c r="I23" s="65"/>
      <c r="J23" s="20" t="s">
        <v>11</v>
      </c>
      <c r="K23" s="176">
        <v>2183</v>
      </c>
      <c r="L23" s="176">
        <v>1415</v>
      </c>
      <c r="M23" s="177">
        <v>0.65</v>
      </c>
      <c r="N23" s="178">
        <v>20.34</v>
      </c>
      <c r="O23" s="20" t="s">
        <v>392</v>
      </c>
      <c r="P23" s="20" t="s">
        <v>89</v>
      </c>
      <c r="Q23" s="20" t="s">
        <v>87</v>
      </c>
      <c r="R23" s="20" t="s">
        <v>88</v>
      </c>
      <c r="S23" s="66" t="s">
        <v>393</v>
      </c>
      <c r="T23" s="66" t="s">
        <v>106</v>
      </c>
      <c r="U23" s="92"/>
      <c r="V23" s="259" t="s">
        <v>446</v>
      </c>
      <c r="W23" s="233"/>
      <c r="X23" s="52" t="s">
        <v>394</v>
      </c>
    </row>
    <row r="24" spans="1:25" s="130" customFormat="1" x14ac:dyDescent="0.25">
      <c r="A24" s="119" t="s">
        <v>90</v>
      </c>
      <c r="B24" s="120" t="s">
        <v>12</v>
      </c>
      <c r="C24" s="120">
        <v>2017</v>
      </c>
      <c r="D24" s="123">
        <v>252</v>
      </c>
      <c r="E24" s="123"/>
      <c r="F24" s="124"/>
      <c r="G24" s="120"/>
      <c r="H24" s="120"/>
      <c r="I24" s="125"/>
      <c r="J24" s="120" t="s">
        <v>11</v>
      </c>
      <c r="K24" s="173"/>
      <c r="L24" s="173"/>
      <c r="M24" s="144"/>
      <c r="N24" s="175"/>
      <c r="O24" s="121" t="s">
        <v>392</v>
      </c>
      <c r="P24" s="120" t="s">
        <v>89</v>
      </c>
      <c r="Q24" s="120" t="s">
        <v>87</v>
      </c>
      <c r="R24" s="120" t="s">
        <v>88</v>
      </c>
      <c r="S24" s="121" t="s">
        <v>393</v>
      </c>
      <c r="T24" s="121" t="s">
        <v>106</v>
      </c>
      <c r="U24" s="124"/>
      <c r="V24" s="261" t="s">
        <v>446</v>
      </c>
      <c r="W24" s="235" t="s">
        <v>448</v>
      </c>
      <c r="X24" s="127" t="s">
        <v>208</v>
      </c>
      <c r="Y24" s="205"/>
    </row>
    <row r="25" spans="1:25" s="24" customFormat="1" x14ac:dyDescent="0.25">
      <c r="A25" s="23" t="s">
        <v>13</v>
      </c>
      <c r="B25" s="20" t="s">
        <v>10</v>
      </c>
      <c r="C25" s="20">
        <v>1970</v>
      </c>
      <c r="D25" s="18"/>
      <c r="E25" s="18"/>
      <c r="F25" s="25"/>
      <c r="G25" s="20"/>
      <c r="H25" s="20"/>
      <c r="I25" s="65"/>
      <c r="J25" s="20" t="s">
        <v>11</v>
      </c>
      <c r="K25" s="176">
        <v>83706</v>
      </c>
      <c r="L25" s="197"/>
      <c r="M25" s="70"/>
      <c r="N25" s="199"/>
      <c r="O25" s="66" t="s">
        <v>427</v>
      </c>
      <c r="P25" s="20"/>
      <c r="Q25" s="20"/>
      <c r="R25" s="20"/>
      <c r="S25" s="66"/>
      <c r="T25" s="66"/>
      <c r="U25" s="25"/>
      <c r="V25" s="260"/>
      <c r="W25" s="234"/>
      <c r="X25" s="52" t="s">
        <v>429</v>
      </c>
      <c r="Y25" s="209"/>
    </row>
    <row r="26" spans="1:25" s="24" customFormat="1" x14ac:dyDescent="0.25">
      <c r="A26" s="23" t="s">
        <v>13</v>
      </c>
      <c r="B26" s="20" t="s">
        <v>10</v>
      </c>
      <c r="C26" s="20">
        <v>1981</v>
      </c>
      <c r="D26" s="18"/>
      <c r="E26" s="18"/>
      <c r="F26" s="25"/>
      <c r="G26" s="20"/>
      <c r="H26" s="20"/>
      <c r="I26" s="65"/>
      <c r="J26" s="20" t="s">
        <v>11</v>
      </c>
      <c r="K26" s="176">
        <v>83706</v>
      </c>
      <c r="L26" s="197"/>
      <c r="M26" s="70"/>
      <c r="N26" s="199"/>
      <c r="O26" s="66" t="s">
        <v>425</v>
      </c>
      <c r="P26" s="20"/>
      <c r="Q26" s="20"/>
      <c r="R26" s="20"/>
      <c r="S26" s="66"/>
      <c r="T26" s="66"/>
      <c r="U26" s="25"/>
      <c r="V26" s="260"/>
      <c r="W26" s="234"/>
      <c r="X26" s="52" t="s">
        <v>429</v>
      </c>
      <c r="Y26" s="209"/>
    </row>
    <row r="27" spans="1:25" s="24" customFormat="1" x14ac:dyDescent="0.25">
      <c r="A27" s="23" t="s">
        <v>13</v>
      </c>
      <c r="B27" s="20" t="s">
        <v>10</v>
      </c>
      <c r="C27" s="20">
        <v>1998</v>
      </c>
      <c r="D27" s="18">
        <v>1500</v>
      </c>
      <c r="E27" s="18"/>
      <c r="F27" s="25"/>
      <c r="G27" s="20"/>
      <c r="H27" s="20"/>
      <c r="I27" s="65"/>
      <c r="J27" s="20" t="s">
        <v>11</v>
      </c>
      <c r="K27" s="176">
        <v>83706</v>
      </c>
      <c r="L27" s="197"/>
      <c r="M27" s="70"/>
      <c r="N27" s="199">
        <v>1.7919862375456956</v>
      </c>
      <c r="O27" s="66"/>
      <c r="P27" s="20"/>
      <c r="Q27" s="20"/>
      <c r="R27" s="20"/>
      <c r="S27" s="66"/>
      <c r="T27" s="66"/>
      <c r="U27" s="25"/>
      <c r="V27" s="260" t="s">
        <v>449</v>
      </c>
      <c r="W27" s="234"/>
      <c r="X27" s="52" t="s">
        <v>429</v>
      </c>
      <c r="Y27" s="209"/>
    </row>
    <row r="28" spans="1:25" s="24" customFormat="1" x14ac:dyDescent="0.25">
      <c r="A28" s="23" t="s">
        <v>13</v>
      </c>
      <c r="B28" s="20" t="s">
        <v>10</v>
      </c>
      <c r="C28" s="20">
        <v>2007</v>
      </c>
      <c r="D28" s="18">
        <v>2700</v>
      </c>
      <c r="E28" s="18"/>
      <c r="F28" s="25"/>
      <c r="G28" s="20"/>
      <c r="H28" s="20"/>
      <c r="I28" s="65"/>
      <c r="J28" s="20" t="s">
        <v>11</v>
      </c>
      <c r="K28" s="176">
        <v>83706</v>
      </c>
      <c r="L28" s="197"/>
      <c r="M28" s="70"/>
      <c r="N28" s="199">
        <v>3.2255752275822522</v>
      </c>
      <c r="O28" s="66"/>
      <c r="P28" s="20"/>
      <c r="Q28" s="20"/>
      <c r="R28" s="20"/>
      <c r="S28" s="66"/>
      <c r="T28" s="66"/>
      <c r="U28" s="25"/>
      <c r="V28" s="260" t="s">
        <v>450</v>
      </c>
      <c r="W28" s="234"/>
      <c r="X28" s="52" t="s">
        <v>429</v>
      </c>
      <c r="Y28" s="209"/>
    </row>
    <row r="29" spans="1:25" s="24" customFormat="1" x14ac:dyDescent="0.25">
      <c r="A29" s="23" t="s">
        <v>13</v>
      </c>
      <c r="B29" s="20" t="s">
        <v>10</v>
      </c>
      <c r="C29" s="20">
        <v>2010</v>
      </c>
      <c r="D29" s="18">
        <v>2754</v>
      </c>
      <c r="E29" s="18"/>
      <c r="F29" s="25"/>
      <c r="G29" s="20"/>
      <c r="H29" s="20"/>
      <c r="I29" s="65"/>
      <c r="J29" s="20" t="s">
        <v>11</v>
      </c>
      <c r="K29" s="176">
        <v>83706</v>
      </c>
      <c r="L29" s="197"/>
      <c r="M29" s="70"/>
      <c r="N29" s="199">
        <v>3.2900867321338971</v>
      </c>
      <c r="O29" s="20" t="s">
        <v>103</v>
      </c>
      <c r="P29" s="20"/>
      <c r="Q29" s="20"/>
      <c r="R29" s="20"/>
      <c r="S29" s="66"/>
      <c r="T29" s="66"/>
      <c r="U29" s="25"/>
      <c r="V29" s="260"/>
      <c r="W29" s="234"/>
      <c r="X29" s="100" t="s">
        <v>418</v>
      </c>
      <c r="Y29" s="209"/>
    </row>
    <row r="30" spans="1:25" s="24" customFormat="1" x14ac:dyDescent="0.25">
      <c r="A30" s="23" t="s">
        <v>13</v>
      </c>
      <c r="B30" s="20" t="s">
        <v>10</v>
      </c>
      <c r="C30" s="20">
        <v>2012</v>
      </c>
      <c r="D30" s="18">
        <v>2013</v>
      </c>
      <c r="E30" s="18"/>
      <c r="F30" s="25"/>
      <c r="G30" s="20"/>
      <c r="H30" s="20"/>
      <c r="I30" s="65"/>
      <c r="J30" s="20" t="s">
        <v>11</v>
      </c>
      <c r="K30" s="176">
        <v>83706</v>
      </c>
      <c r="L30" s="197"/>
      <c r="M30" s="70"/>
      <c r="N30" s="199">
        <v>2.4048455307863237</v>
      </c>
      <c r="O30" s="20" t="s">
        <v>103</v>
      </c>
      <c r="P30" s="20"/>
      <c r="Q30" s="20"/>
      <c r="R30" s="20"/>
      <c r="S30" s="66"/>
      <c r="T30" s="66"/>
      <c r="U30" s="25"/>
      <c r="V30" s="260"/>
      <c r="W30" s="234"/>
      <c r="X30" s="100" t="s">
        <v>418</v>
      </c>
      <c r="Y30" s="209"/>
    </row>
    <row r="31" spans="1:25" x14ac:dyDescent="0.25">
      <c r="A31" s="23" t="s">
        <v>13</v>
      </c>
      <c r="B31" s="20" t="s">
        <v>10</v>
      </c>
      <c r="C31" s="20">
        <v>2015</v>
      </c>
      <c r="D31" s="18"/>
      <c r="E31" s="18">
        <v>2287</v>
      </c>
      <c r="F31" s="67"/>
      <c r="G31" s="68" t="s">
        <v>272</v>
      </c>
      <c r="H31" s="20"/>
      <c r="I31" s="178">
        <v>0.1</v>
      </c>
      <c r="J31" s="20" t="s">
        <v>11</v>
      </c>
      <c r="K31" s="176">
        <v>83706</v>
      </c>
      <c r="L31" s="176">
        <v>83706</v>
      </c>
      <c r="M31" s="177">
        <v>1</v>
      </c>
      <c r="N31" s="178">
        <v>2.73</v>
      </c>
      <c r="O31" s="20" t="s">
        <v>103</v>
      </c>
      <c r="P31" s="20" t="s">
        <v>91</v>
      </c>
      <c r="Q31" s="20" t="s">
        <v>87</v>
      </c>
      <c r="R31" s="20" t="s">
        <v>88</v>
      </c>
      <c r="S31" s="66" t="s">
        <v>393</v>
      </c>
      <c r="T31" s="68">
        <v>300</v>
      </c>
      <c r="U31" s="183" t="s">
        <v>169</v>
      </c>
      <c r="V31" s="262" t="s">
        <v>451</v>
      </c>
      <c r="W31" s="236"/>
      <c r="X31" s="69" t="s">
        <v>430</v>
      </c>
    </row>
    <row r="32" spans="1:25" x14ac:dyDescent="0.25">
      <c r="A32" s="23" t="s">
        <v>13</v>
      </c>
      <c r="B32" s="20" t="s">
        <v>10</v>
      </c>
      <c r="C32" s="20">
        <v>2017</v>
      </c>
      <c r="D32" s="18"/>
      <c r="E32" s="18">
        <v>2353</v>
      </c>
      <c r="F32" s="25"/>
      <c r="G32" s="20" t="s">
        <v>17</v>
      </c>
      <c r="H32" s="20"/>
      <c r="I32" s="178">
        <v>0.11</v>
      </c>
      <c r="J32" s="20" t="s">
        <v>11</v>
      </c>
      <c r="K32" s="176">
        <v>83706</v>
      </c>
      <c r="L32" s="176">
        <v>83706</v>
      </c>
      <c r="M32" s="177">
        <v>1</v>
      </c>
      <c r="N32" s="178">
        <v>2.81</v>
      </c>
      <c r="O32" s="20" t="s">
        <v>103</v>
      </c>
      <c r="P32" s="20" t="s">
        <v>91</v>
      </c>
      <c r="Q32" s="20" t="s">
        <v>87</v>
      </c>
      <c r="R32" s="20" t="s">
        <v>88</v>
      </c>
      <c r="S32" s="66" t="s">
        <v>393</v>
      </c>
      <c r="T32" s="66" t="s">
        <v>106</v>
      </c>
      <c r="U32" s="25" t="s">
        <v>169</v>
      </c>
      <c r="V32" s="260" t="s">
        <v>446</v>
      </c>
      <c r="W32" s="234"/>
      <c r="X32" s="21" t="s">
        <v>208</v>
      </c>
    </row>
    <row r="33" spans="1:25" s="130" customFormat="1" x14ac:dyDescent="0.25">
      <c r="A33" s="119" t="s">
        <v>14</v>
      </c>
      <c r="B33" s="120" t="s">
        <v>15</v>
      </c>
      <c r="C33" s="120">
        <v>1970</v>
      </c>
      <c r="D33" s="123"/>
      <c r="E33" s="123"/>
      <c r="F33" s="124"/>
      <c r="G33" s="120"/>
      <c r="H33" s="120"/>
      <c r="I33" s="175"/>
      <c r="J33" s="120" t="s">
        <v>11</v>
      </c>
      <c r="K33" s="173"/>
      <c r="L33" s="173"/>
      <c r="M33" s="174"/>
      <c r="N33" s="175"/>
      <c r="O33" s="121" t="s">
        <v>427</v>
      </c>
      <c r="P33" s="120"/>
      <c r="Q33" s="120"/>
      <c r="R33" s="120"/>
      <c r="S33" s="121"/>
      <c r="T33" s="121"/>
      <c r="U33" s="124"/>
      <c r="V33" s="261"/>
      <c r="W33" s="235"/>
      <c r="X33" s="127" t="s">
        <v>426</v>
      </c>
      <c r="Y33" s="205"/>
    </row>
    <row r="34" spans="1:25" s="130" customFormat="1" x14ac:dyDescent="0.25">
      <c r="A34" s="119" t="s">
        <v>14</v>
      </c>
      <c r="B34" s="120" t="s">
        <v>15</v>
      </c>
      <c r="C34" s="120">
        <v>1977</v>
      </c>
      <c r="D34" s="123"/>
      <c r="E34" s="123"/>
      <c r="F34" s="124"/>
      <c r="G34" s="120"/>
      <c r="H34" s="120"/>
      <c r="I34" s="175"/>
      <c r="J34" s="120" t="s">
        <v>11</v>
      </c>
      <c r="K34" s="173"/>
      <c r="L34" s="173"/>
      <c r="M34" s="174"/>
      <c r="N34" s="175"/>
      <c r="O34" s="121" t="s">
        <v>424</v>
      </c>
      <c r="P34" s="120"/>
      <c r="Q34" s="120"/>
      <c r="R34" s="120"/>
      <c r="S34" s="121"/>
      <c r="T34" s="121"/>
      <c r="U34" s="124"/>
      <c r="V34" s="261"/>
      <c r="W34" s="235"/>
      <c r="X34" s="127" t="s">
        <v>426</v>
      </c>
      <c r="Y34" s="205"/>
    </row>
    <row r="35" spans="1:25" s="130" customFormat="1" x14ac:dyDescent="0.25">
      <c r="A35" s="119" t="s">
        <v>14</v>
      </c>
      <c r="B35" s="120" t="s">
        <v>15</v>
      </c>
      <c r="C35" s="120">
        <v>2016</v>
      </c>
      <c r="D35" s="123">
        <v>556</v>
      </c>
      <c r="E35" s="131"/>
      <c r="F35" s="124"/>
      <c r="G35" s="120"/>
      <c r="H35" s="120"/>
      <c r="I35" s="125"/>
      <c r="J35" s="120" t="s">
        <v>11</v>
      </c>
      <c r="K35" s="173">
        <v>52963</v>
      </c>
      <c r="L35" s="173"/>
      <c r="N35" s="175"/>
      <c r="O35" s="120" t="s">
        <v>103</v>
      </c>
      <c r="P35" s="120" t="s">
        <v>91</v>
      </c>
      <c r="Q35" s="120" t="s">
        <v>87</v>
      </c>
      <c r="R35" s="120" t="s">
        <v>88</v>
      </c>
      <c r="S35" s="121" t="s">
        <v>393</v>
      </c>
      <c r="T35" s="121" t="s">
        <v>106</v>
      </c>
      <c r="U35" s="122" t="s">
        <v>169</v>
      </c>
      <c r="V35" s="258" t="s">
        <v>446</v>
      </c>
      <c r="W35" s="232"/>
      <c r="X35" s="132" t="s">
        <v>394</v>
      </c>
      <c r="Y35" s="205"/>
    </row>
    <row r="36" spans="1:25" s="130" customFormat="1" x14ac:dyDescent="0.25">
      <c r="A36" s="119" t="s">
        <v>14</v>
      </c>
      <c r="B36" s="120" t="s">
        <v>15</v>
      </c>
      <c r="C36" s="120">
        <v>2017</v>
      </c>
      <c r="D36" s="123">
        <v>227</v>
      </c>
      <c r="E36" s="123"/>
      <c r="F36" s="124"/>
      <c r="G36" s="120"/>
      <c r="H36" s="120"/>
      <c r="I36" s="125"/>
      <c r="J36" s="120" t="s">
        <v>11</v>
      </c>
      <c r="K36" s="173"/>
      <c r="L36" s="173"/>
      <c r="N36" s="175"/>
      <c r="O36" s="120" t="s">
        <v>103</v>
      </c>
      <c r="P36" s="120" t="s">
        <v>91</v>
      </c>
      <c r="Q36" s="120" t="s">
        <v>87</v>
      </c>
      <c r="R36" s="120" t="s">
        <v>88</v>
      </c>
      <c r="S36" s="121" t="s">
        <v>393</v>
      </c>
      <c r="T36" s="121" t="s">
        <v>106</v>
      </c>
      <c r="U36" s="122" t="s">
        <v>169</v>
      </c>
      <c r="V36" s="258" t="s">
        <v>446</v>
      </c>
      <c r="W36" s="232"/>
      <c r="X36" s="133" t="s">
        <v>330</v>
      </c>
      <c r="Y36" s="205"/>
    </row>
    <row r="37" spans="1:25" s="24" customFormat="1" x14ac:dyDescent="0.25">
      <c r="A37" s="23" t="s">
        <v>16</v>
      </c>
      <c r="B37" s="20" t="s">
        <v>15</v>
      </c>
      <c r="C37" s="20">
        <v>1969</v>
      </c>
      <c r="D37" s="18"/>
      <c r="E37" s="18"/>
      <c r="F37" s="25"/>
      <c r="G37" s="20"/>
      <c r="H37" s="20"/>
      <c r="I37" s="65"/>
      <c r="J37" s="20" t="s">
        <v>11</v>
      </c>
      <c r="K37" s="197"/>
      <c r="L37" s="197"/>
      <c r="N37" s="199"/>
      <c r="O37" s="66" t="s">
        <v>428</v>
      </c>
      <c r="P37" s="20"/>
      <c r="Q37" s="20"/>
      <c r="R37" s="20"/>
      <c r="S37" s="66"/>
      <c r="T37" s="66"/>
      <c r="U37" s="92"/>
      <c r="V37" s="259"/>
      <c r="W37" s="233" t="s">
        <v>453</v>
      </c>
      <c r="X37" s="100" t="s">
        <v>418</v>
      </c>
      <c r="Y37" s="209"/>
    </row>
    <row r="38" spans="1:25" s="24" customFormat="1" x14ac:dyDescent="0.25">
      <c r="A38" s="23" t="s">
        <v>16</v>
      </c>
      <c r="B38" s="20" t="s">
        <v>15</v>
      </c>
      <c r="C38" s="20">
        <v>1970</v>
      </c>
      <c r="D38" s="18"/>
      <c r="E38" s="18"/>
      <c r="F38" s="25"/>
      <c r="G38" s="20"/>
      <c r="H38" s="20"/>
      <c r="I38" s="65"/>
      <c r="J38" s="20" t="s">
        <v>11</v>
      </c>
      <c r="K38" s="197"/>
      <c r="L38" s="197"/>
      <c r="N38" s="199"/>
      <c r="O38" s="66" t="s">
        <v>423</v>
      </c>
      <c r="P38" s="20"/>
      <c r="Q38" s="20"/>
      <c r="R38" s="20"/>
      <c r="S38" s="66"/>
      <c r="T38" s="66"/>
      <c r="U38" s="92"/>
      <c r="V38" s="259"/>
      <c r="W38" s="233" t="s">
        <v>453</v>
      </c>
      <c r="X38" s="100" t="s">
        <v>418</v>
      </c>
      <c r="Y38" s="209"/>
    </row>
    <row r="39" spans="1:25" s="24" customFormat="1" x14ac:dyDescent="0.25">
      <c r="A39" s="23" t="s">
        <v>16</v>
      </c>
      <c r="B39" s="20" t="s">
        <v>15</v>
      </c>
      <c r="C39" s="20">
        <v>2013</v>
      </c>
      <c r="D39" s="18">
        <v>200</v>
      </c>
      <c r="E39" s="18"/>
      <c r="F39" s="25"/>
      <c r="G39" s="20"/>
      <c r="H39" s="20"/>
      <c r="I39" s="65"/>
      <c r="J39" s="20" t="s">
        <v>11</v>
      </c>
      <c r="K39" s="197"/>
      <c r="L39" s="197"/>
      <c r="N39" s="199"/>
      <c r="O39" s="20"/>
      <c r="P39" s="20"/>
      <c r="Q39" s="20"/>
      <c r="R39" s="20"/>
      <c r="S39" s="66"/>
      <c r="T39" s="66"/>
      <c r="U39" s="92"/>
      <c r="V39" s="259"/>
      <c r="W39" s="233" t="s">
        <v>453</v>
      </c>
      <c r="X39" s="100" t="s">
        <v>418</v>
      </c>
      <c r="Y39" s="209"/>
    </row>
    <row r="40" spans="1:25" x14ac:dyDescent="0.25">
      <c r="A40" s="7" t="s">
        <v>16</v>
      </c>
      <c r="B40" s="2" t="s">
        <v>15</v>
      </c>
      <c r="C40" s="2">
        <v>2015</v>
      </c>
      <c r="D40" s="9">
        <v>198</v>
      </c>
      <c r="E40" s="9"/>
      <c r="F40" s="8"/>
      <c r="G40" s="2"/>
      <c r="H40" s="2"/>
      <c r="J40" s="20" t="s">
        <v>11</v>
      </c>
      <c r="K40" s="176"/>
      <c r="L40" s="176"/>
      <c r="M40"/>
      <c r="N40" s="178"/>
      <c r="O40" s="22" t="s">
        <v>395</v>
      </c>
      <c r="P40" s="20" t="s">
        <v>104</v>
      </c>
      <c r="Q40" s="20" t="s">
        <v>87</v>
      </c>
      <c r="R40" s="20" t="s">
        <v>88</v>
      </c>
      <c r="S40" s="22">
        <v>145</v>
      </c>
      <c r="T40" s="20" t="s">
        <v>106</v>
      </c>
      <c r="U40" s="92"/>
      <c r="V40" s="259" t="s">
        <v>452</v>
      </c>
      <c r="W40" s="233" t="s">
        <v>454</v>
      </c>
      <c r="X40" s="94" t="s">
        <v>435</v>
      </c>
    </row>
    <row r="41" spans="1:25" x14ac:dyDescent="0.25">
      <c r="A41" s="23" t="s">
        <v>16</v>
      </c>
      <c r="B41" s="20" t="s">
        <v>15</v>
      </c>
      <c r="C41" s="20">
        <v>2016</v>
      </c>
      <c r="D41" s="18">
        <v>228</v>
      </c>
      <c r="E41" s="50"/>
      <c r="F41" s="8"/>
      <c r="G41" s="2"/>
      <c r="H41" s="2"/>
      <c r="J41" s="2" t="s">
        <v>11</v>
      </c>
      <c r="K41" s="176">
        <v>42300</v>
      </c>
      <c r="L41" s="176">
        <v>42300</v>
      </c>
      <c r="M41" s="179">
        <v>1</v>
      </c>
      <c r="N41" s="178">
        <v>0.54</v>
      </c>
      <c r="O41" s="20" t="s">
        <v>105</v>
      </c>
      <c r="P41" s="20" t="s">
        <v>104</v>
      </c>
      <c r="Q41" s="20" t="s">
        <v>87</v>
      </c>
      <c r="R41" s="20" t="s">
        <v>88</v>
      </c>
      <c r="S41" s="22">
        <v>145</v>
      </c>
      <c r="T41" s="20" t="s">
        <v>106</v>
      </c>
      <c r="U41" s="49">
        <v>4800</v>
      </c>
      <c r="V41" s="259" t="s">
        <v>446</v>
      </c>
      <c r="W41" s="233" t="s">
        <v>638</v>
      </c>
      <c r="X41" s="52" t="s">
        <v>269</v>
      </c>
    </row>
    <row r="42" spans="1:25" x14ac:dyDescent="0.25">
      <c r="A42" s="23" t="s">
        <v>16</v>
      </c>
      <c r="B42" s="20" t="s">
        <v>15</v>
      </c>
      <c r="C42" s="20">
        <v>2017</v>
      </c>
      <c r="D42" s="18">
        <v>218</v>
      </c>
      <c r="E42" s="50"/>
      <c r="F42" s="8"/>
      <c r="G42" s="2"/>
      <c r="H42" s="2"/>
      <c r="J42" s="2" t="s">
        <v>11</v>
      </c>
      <c r="K42" s="176">
        <v>42300</v>
      </c>
      <c r="L42" s="176">
        <v>42300</v>
      </c>
      <c r="M42" s="179">
        <v>1</v>
      </c>
      <c r="N42" s="178">
        <v>0.52</v>
      </c>
      <c r="O42" s="22" t="s">
        <v>395</v>
      </c>
      <c r="P42" s="20" t="s">
        <v>104</v>
      </c>
      <c r="Q42" s="20" t="s">
        <v>87</v>
      </c>
      <c r="R42" s="20" t="s">
        <v>88</v>
      </c>
      <c r="S42" s="22">
        <v>145</v>
      </c>
      <c r="T42" s="20" t="s">
        <v>106</v>
      </c>
      <c r="U42" s="25"/>
      <c r="V42" s="259" t="s">
        <v>446</v>
      </c>
      <c r="W42" s="233" t="s">
        <v>454</v>
      </c>
      <c r="X42" s="52" t="s">
        <v>269</v>
      </c>
    </row>
    <row r="43" spans="1:25" ht="15.75" thickBot="1" x14ac:dyDescent="0.3">
      <c r="A43" s="7" t="s">
        <v>16</v>
      </c>
      <c r="B43" s="2" t="s">
        <v>15</v>
      </c>
      <c r="C43" s="2">
        <v>2018</v>
      </c>
      <c r="D43" s="9">
        <v>285</v>
      </c>
      <c r="E43" s="9"/>
      <c r="F43" s="8"/>
      <c r="G43" s="2"/>
      <c r="H43" s="2"/>
      <c r="J43" s="20" t="s">
        <v>11</v>
      </c>
      <c r="K43" s="176">
        <v>42300</v>
      </c>
      <c r="L43" s="176">
        <v>42300</v>
      </c>
      <c r="M43" s="179">
        <v>1</v>
      </c>
      <c r="N43" s="180">
        <v>0.67</v>
      </c>
      <c r="O43" s="22" t="s">
        <v>395</v>
      </c>
      <c r="P43" s="20" t="s">
        <v>104</v>
      </c>
      <c r="Q43" s="20" t="s">
        <v>87</v>
      </c>
      <c r="R43" s="20" t="s">
        <v>88</v>
      </c>
      <c r="S43" s="2">
        <v>145</v>
      </c>
      <c r="T43" s="2" t="s">
        <v>106</v>
      </c>
      <c r="U43" s="25"/>
      <c r="V43" s="259" t="s">
        <v>455</v>
      </c>
      <c r="W43" s="233" t="s">
        <v>454</v>
      </c>
      <c r="X43" s="52" t="s">
        <v>269</v>
      </c>
    </row>
    <row r="44" spans="1:25" s="16" customFormat="1" x14ac:dyDescent="0.25">
      <c r="A44" s="10" t="s">
        <v>273</v>
      </c>
      <c r="B44" s="1"/>
      <c r="C44" s="1"/>
      <c r="D44" s="40"/>
      <c r="E44" s="40"/>
      <c r="F44" s="41"/>
      <c r="G44" s="1"/>
      <c r="H44" s="1"/>
      <c r="I44" s="48"/>
      <c r="J44" s="1"/>
      <c r="K44" s="41"/>
      <c r="L44" s="41"/>
      <c r="M44" s="80"/>
      <c r="N44" s="36"/>
      <c r="O44" s="1"/>
      <c r="P44" s="11"/>
      <c r="Q44" s="11"/>
      <c r="R44" s="11"/>
      <c r="S44" s="11"/>
      <c r="T44" s="11"/>
      <c r="U44" s="40"/>
      <c r="V44" s="263"/>
      <c r="W44" s="237"/>
      <c r="X44" s="54"/>
      <c r="Y44" s="203"/>
    </row>
    <row r="45" spans="1:25" x14ac:dyDescent="0.25">
      <c r="A45" s="12" t="s">
        <v>18</v>
      </c>
      <c r="B45" s="2"/>
      <c r="C45" s="2"/>
      <c r="D45" s="8"/>
      <c r="E45" s="9"/>
      <c r="F45" s="8"/>
      <c r="G45" s="2"/>
      <c r="H45" s="6"/>
      <c r="J45" s="2"/>
      <c r="K45" s="8"/>
      <c r="L45" s="8"/>
      <c r="M45" s="79"/>
      <c r="N45" s="32"/>
      <c r="O45" s="2"/>
      <c r="P45" s="6"/>
      <c r="Q45" s="6"/>
      <c r="R45" s="6"/>
      <c r="S45" s="6"/>
      <c r="T45" s="6"/>
      <c r="U45" s="9"/>
      <c r="V45" s="264"/>
      <c r="W45" s="238"/>
      <c r="X45" s="9"/>
    </row>
    <row r="46" spans="1:25" x14ac:dyDescent="0.25">
      <c r="A46" s="7" t="s">
        <v>19</v>
      </c>
      <c r="B46" s="2" t="s">
        <v>12</v>
      </c>
      <c r="C46" s="2">
        <v>2013</v>
      </c>
      <c r="D46" s="8">
        <v>100</v>
      </c>
      <c r="E46" s="9"/>
      <c r="F46" s="8"/>
      <c r="G46" s="2"/>
      <c r="H46" s="6"/>
      <c r="J46" s="2" t="s">
        <v>11</v>
      </c>
      <c r="K46" s="8"/>
      <c r="L46" s="8"/>
      <c r="M46" s="79"/>
      <c r="N46" s="32"/>
      <c r="O46" s="2" t="s">
        <v>144</v>
      </c>
      <c r="P46" s="6"/>
      <c r="Q46" s="6"/>
      <c r="R46" s="6"/>
      <c r="S46" s="6"/>
      <c r="T46" s="6"/>
      <c r="U46" s="9"/>
      <c r="V46" s="264"/>
      <c r="W46" s="238" t="s">
        <v>456</v>
      </c>
      <c r="X46" s="100" t="s">
        <v>418</v>
      </c>
    </row>
    <row r="47" spans="1:25" x14ac:dyDescent="0.25">
      <c r="A47" s="7" t="s">
        <v>19</v>
      </c>
      <c r="B47" s="2" t="s">
        <v>12</v>
      </c>
      <c r="C47" s="2">
        <v>2016</v>
      </c>
      <c r="D47" s="8">
        <v>287</v>
      </c>
      <c r="E47" s="8"/>
      <c r="F47" s="8"/>
      <c r="G47" s="2"/>
      <c r="H47" s="6"/>
      <c r="J47" s="2" t="s">
        <v>11</v>
      </c>
      <c r="K47" s="43"/>
      <c r="L47" s="43"/>
      <c r="M47" s="79"/>
      <c r="N47" s="32"/>
      <c r="O47" s="2" t="s">
        <v>96</v>
      </c>
      <c r="P47" s="2" t="s">
        <v>104</v>
      </c>
      <c r="Q47" s="2" t="s">
        <v>87</v>
      </c>
      <c r="R47" s="2" t="s">
        <v>88</v>
      </c>
      <c r="S47" s="2" t="s">
        <v>100</v>
      </c>
      <c r="T47" s="2" t="s">
        <v>101</v>
      </c>
      <c r="U47" s="9" t="s">
        <v>93</v>
      </c>
      <c r="V47" s="264" t="s">
        <v>639</v>
      </c>
      <c r="W47" s="238"/>
      <c r="X47" s="53" t="s">
        <v>268</v>
      </c>
    </row>
    <row r="48" spans="1:25" x14ac:dyDescent="0.25">
      <c r="A48" s="7" t="s">
        <v>19</v>
      </c>
      <c r="B48" s="2" t="s">
        <v>12</v>
      </c>
      <c r="C48" s="2">
        <v>2018</v>
      </c>
      <c r="D48" s="8">
        <v>344</v>
      </c>
      <c r="E48" s="8"/>
      <c r="F48" s="8"/>
      <c r="G48" s="2"/>
      <c r="H48" s="6"/>
      <c r="J48" s="2" t="s">
        <v>11</v>
      </c>
      <c r="K48" s="9"/>
      <c r="L48" s="9"/>
      <c r="M48" s="79"/>
      <c r="N48" s="32"/>
      <c r="O48" s="2" t="s">
        <v>92</v>
      </c>
      <c r="P48" s="2" t="s">
        <v>91</v>
      </c>
      <c r="Q48" s="2" t="s">
        <v>87</v>
      </c>
      <c r="R48" s="2" t="s">
        <v>94</v>
      </c>
      <c r="S48" s="2" t="s">
        <v>100</v>
      </c>
      <c r="T48" s="2" t="s">
        <v>102</v>
      </c>
      <c r="U48" s="9" t="s">
        <v>93</v>
      </c>
      <c r="V48" s="264"/>
      <c r="W48" s="238"/>
      <c r="X48" s="53" t="s">
        <v>268</v>
      </c>
    </row>
    <row r="49" spans="1:38" x14ac:dyDescent="0.25">
      <c r="A49" s="12" t="s">
        <v>20</v>
      </c>
      <c r="B49" s="2"/>
      <c r="C49" s="2"/>
      <c r="D49" s="8"/>
      <c r="E49" s="8"/>
      <c r="F49" s="8"/>
      <c r="G49" s="2"/>
      <c r="H49" s="6"/>
      <c r="J49" s="2"/>
      <c r="K49" s="9"/>
      <c r="L49" s="9"/>
      <c r="M49" s="79"/>
      <c r="N49" s="32"/>
      <c r="O49" s="2"/>
      <c r="P49" s="6"/>
      <c r="Q49" s="6"/>
      <c r="R49" s="6"/>
      <c r="S49" s="6"/>
      <c r="T49" s="6"/>
      <c r="U49" s="9"/>
      <c r="V49" s="264"/>
      <c r="W49" s="238"/>
      <c r="X49" s="53"/>
    </row>
    <row r="50" spans="1:38" s="130" customFormat="1" x14ac:dyDescent="0.25">
      <c r="A50" s="119" t="s">
        <v>379</v>
      </c>
      <c r="B50" s="120" t="s">
        <v>21</v>
      </c>
      <c r="C50" s="120">
        <v>1997</v>
      </c>
      <c r="D50" s="122">
        <v>253</v>
      </c>
      <c r="E50" s="123">
        <v>2567</v>
      </c>
      <c r="F50" s="123">
        <v>724</v>
      </c>
      <c r="G50" s="120"/>
      <c r="H50" s="127"/>
      <c r="I50" s="134">
        <v>0.28000000000000003</v>
      </c>
      <c r="J50" s="120" t="s">
        <v>11</v>
      </c>
      <c r="K50" s="123">
        <v>36730</v>
      </c>
      <c r="L50" s="123">
        <v>3621</v>
      </c>
      <c r="M50" s="135">
        <v>0.1</v>
      </c>
      <c r="N50" s="134">
        <v>7</v>
      </c>
      <c r="O50" s="120" t="s">
        <v>410</v>
      </c>
      <c r="P50" s="136" t="s">
        <v>91</v>
      </c>
      <c r="Q50" s="120" t="s">
        <v>87</v>
      </c>
      <c r="R50" s="136" t="s">
        <v>88</v>
      </c>
      <c r="S50" s="136">
        <v>160</v>
      </c>
      <c r="T50" s="136">
        <v>200</v>
      </c>
      <c r="U50" s="123">
        <v>1000</v>
      </c>
      <c r="V50" s="261" t="s">
        <v>457</v>
      </c>
      <c r="W50" s="235" t="s">
        <v>467</v>
      </c>
      <c r="X50" s="132" t="s">
        <v>222</v>
      </c>
      <c r="Y50" s="205"/>
    </row>
    <row r="51" spans="1:38" s="130" customFormat="1" x14ac:dyDescent="0.25">
      <c r="A51" s="119" t="s">
        <v>387</v>
      </c>
      <c r="B51" s="120" t="s">
        <v>21</v>
      </c>
      <c r="C51" s="136">
        <v>2002</v>
      </c>
      <c r="D51" s="122">
        <v>231</v>
      </c>
      <c r="E51" s="123">
        <v>1215</v>
      </c>
      <c r="F51" s="123">
        <v>256</v>
      </c>
      <c r="G51" s="123" t="s">
        <v>331</v>
      </c>
      <c r="H51" s="127"/>
      <c r="I51" s="134">
        <v>0.432</v>
      </c>
      <c r="J51" s="120" t="s">
        <v>11</v>
      </c>
      <c r="K51" s="123">
        <v>79901</v>
      </c>
      <c r="L51" s="123"/>
      <c r="M51" s="135">
        <v>0.107</v>
      </c>
      <c r="N51" s="134">
        <v>1.5</v>
      </c>
      <c r="O51" s="120" t="s">
        <v>410</v>
      </c>
      <c r="P51" s="136" t="s">
        <v>91</v>
      </c>
      <c r="Q51" s="120" t="s">
        <v>87</v>
      </c>
      <c r="R51" s="136" t="s">
        <v>88</v>
      </c>
      <c r="S51" s="136">
        <v>160</v>
      </c>
      <c r="T51" s="136">
        <v>132</v>
      </c>
      <c r="U51" s="123">
        <v>1000</v>
      </c>
      <c r="V51" s="261" t="s">
        <v>457</v>
      </c>
      <c r="W51" s="235"/>
      <c r="X51" s="132" t="s">
        <v>238</v>
      </c>
      <c r="Y51" s="205"/>
    </row>
    <row r="52" spans="1:38" s="130" customFormat="1" x14ac:dyDescent="0.25">
      <c r="A52" s="119" t="s">
        <v>387</v>
      </c>
      <c r="B52" s="120" t="s">
        <v>21</v>
      </c>
      <c r="C52" s="136">
        <v>2009</v>
      </c>
      <c r="D52" s="124">
        <v>281</v>
      </c>
      <c r="E52" s="123">
        <v>2855</v>
      </c>
      <c r="F52" s="123"/>
      <c r="G52" s="123" t="s">
        <v>236</v>
      </c>
      <c r="H52" s="127"/>
      <c r="I52" s="134">
        <v>0.47</v>
      </c>
      <c r="J52" s="120" t="s">
        <v>11</v>
      </c>
      <c r="K52" s="123">
        <v>84380</v>
      </c>
      <c r="L52" s="123"/>
      <c r="M52" s="135">
        <v>0.1</v>
      </c>
      <c r="N52" s="137">
        <v>3.38</v>
      </c>
      <c r="O52" s="120" t="s">
        <v>410</v>
      </c>
      <c r="P52" s="136" t="s">
        <v>91</v>
      </c>
      <c r="Q52" s="120" t="s">
        <v>87</v>
      </c>
      <c r="R52" s="136" t="s">
        <v>88</v>
      </c>
      <c r="S52" s="136">
        <v>160</v>
      </c>
      <c r="T52" s="136">
        <v>110</v>
      </c>
      <c r="U52" s="123">
        <v>1000</v>
      </c>
      <c r="V52" s="261" t="s">
        <v>457</v>
      </c>
      <c r="W52" s="235"/>
      <c r="X52" s="132" t="s">
        <v>332</v>
      </c>
      <c r="Y52" s="205"/>
    </row>
    <row r="53" spans="1:38" s="24" customFormat="1" x14ac:dyDescent="0.25">
      <c r="A53" s="23" t="s">
        <v>380</v>
      </c>
      <c r="B53" s="20" t="s">
        <v>21</v>
      </c>
      <c r="C53" s="19">
        <v>1983</v>
      </c>
      <c r="D53" s="49">
        <v>705</v>
      </c>
      <c r="E53" s="18">
        <v>3315</v>
      </c>
      <c r="F53" s="18">
        <v>1356</v>
      </c>
      <c r="G53" s="66">
        <v>1262</v>
      </c>
      <c r="H53" s="66"/>
      <c r="I53" s="66">
        <v>0.38</v>
      </c>
      <c r="J53" s="66" t="s">
        <v>11</v>
      </c>
      <c r="K53" s="49">
        <v>109293</v>
      </c>
      <c r="L53" s="49">
        <v>13281</v>
      </c>
      <c r="M53" s="81">
        <v>0.12</v>
      </c>
      <c r="N53" s="85">
        <v>8.1999999999999993</v>
      </c>
      <c r="O53" s="66" t="s">
        <v>409</v>
      </c>
      <c r="P53" s="66" t="s">
        <v>91</v>
      </c>
      <c r="Q53" s="66" t="s">
        <v>87</v>
      </c>
      <c r="R53" s="66" t="s">
        <v>88</v>
      </c>
      <c r="S53" s="66">
        <v>160</v>
      </c>
      <c r="T53" s="66">
        <v>300</v>
      </c>
      <c r="U53" s="49">
        <v>3000</v>
      </c>
      <c r="V53" s="259" t="s">
        <v>462</v>
      </c>
      <c r="W53" s="233" t="s">
        <v>467</v>
      </c>
      <c r="X53" s="21" t="s">
        <v>377</v>
      </c>
      <c r="Y53" s="209"/>
    </row>
    <row r="54" spans="1:38" s="24" customFormat="1" x14ac:dyDescent="0.25">
      <c r="A54" s="23" t="s">
        <v>380</v>
      </c>
      <c r="B54" s="20" t="s">
        <v>21</v>
      </c>
      <c r="C54" s="19">
        <v>1987</v>
      </c>
      <c r="D54" s="49">
        <v>316</v>
      </c>
      <c r="E54" s="18">
        <v>3040</v>
      </c>
      <c r="F54" s="18">
        <v>1296</v>
      </c>
      <c r="G54" s="66"/>
      <c r="H54" s="66"/>
      <c r="I54" s="66">
        <v>0.42</v>
      </c>
      <c r="J54" s="66" t="s">
        <v>11</v>
      </c>
      <c r="K54" s="49">
        <v>43300</v>
      </c>
      <c r="L54" s="49"/>
      <c r="M54" s="81">
        <v>0.1</v>
      </c>
      <c r="N54" s="85">
        <v>7</v>
      </c>
      <c r="O54" s="66" t="s">
        <v>409</v>
      </c>
      <c r="P54" s="66" t="s">
        <v>140</v>
      </c>
      <c r="Q54" s="66" t="s">
        <v>87</v>
      </c>
      <c r="R54" s="66" t="s">
        <v>88</v>
      </c>
      <c r="S54" s="66">
        <v>160</v>
      </c>
      <c r="T54" s="66">
        <v>200</v>
      </c>
      <c r="U54" s="49">
        <v>1500</v>
      </c>
      <c r="V54" s="259"/>
      <c r="W54" s="233"/>
      <c r="X54" s="21" t="s">
        <v>376</v>
      </c>
      <c r="Y54" s="209"/>
    </row>
    <row r="55" spans="1:38" s="24" customFormat="1" x14ac:dyDescent="0.25">
      <c r="A55" s="23" t="s">
        <v>380</v>
      </c>
      <c r="B55" s="20" t="s">
        <v>21</v>
      </c>
      <c r="C55" s="20">
        <v>1997</v>
      </c>
      <c r="D55" s="49">
        <v>146</v>
      </c>
      <c r="E55" s="18">
        <v>1457</v>
      </c>
      <c r="F55" s="18">
        <v>448</v>
      </c>
      <c r="G55" s="66">
        <v>920</v>
      </c>
      <c r="H55" s="66"/>
      <c r="I55" s="66">
        <v>0.63</v>
      </c>
      <c r="J55" s="66" t="s">
        <v>11</v>
      </c>
      <c r="K55" s="49">
        <v>55818</v>
      </c>
      <c r="L55" s="49"/>
      <c r="M55" s="81" t="s">
        <v>375</v>
      </c>
      <c r="N55" s="85">
        <v>2.6</v>
      </c>
      <c r="O55" s="66" t="s">
        <v>409</v>
      </c>
      <c r="P55" s="66" t="s">
        <v>91</v>
      </c>
      <c r="Q55" s="66" t="s">
        <v>87</v>
      </c>
      <c r="R55" s="66" t="s">
        <v>88</v>
      </c>
      <c r="S55" s="66">
        <v>160</v>
      </c>
      <c r="T55" s="66">
        <v>200</v>
      </c>
      <c r="U55" s="49">
        <v>1000</v>
      </c>
      <c r="V55" s="259"/>
      <c r="W55" s="233"/>
      <c r="X55" s="21" t="s">
        <v>378</v>
      </c>
      <c r="Y55" s="209"/>
    </row>
    <row r="56" spans="1:38" s="130" customFormat="1" x14ac:dyDescent="0.25">
      <c r="A56" s="119" t="s">
        <v>381</v>
      </c>
      <c r="B56" s="120" t="s">
        <v>21</v>
      </c>
      <c r="C56" s="136">
        <v>1989</v>
      </c>
      <c r="D56" s="124"/>
      <c r="E56" s="123">
        <v>563</v>
      </c>
      <c r="F56" s="123">
        <v>154</v>
      </c>
      <c r="G56" s="120"/>
      <c r="H56" s="127"/>
      <c r="I56" s="134">
        <v>0.27</v>
      </c>
      <c r="J56" s="120" t="s">
        <v>11</v>
      </c>
      <c r="K56" s="123"/>
      <c r="L56" s="123"/>
      <c r="M56" s="126"/>
      <c r="N56" s="134">
        <v>2</v>
      </c>
      <c r="O56" s="121" t="s">
        <v>409</v>
      </c>
      <c r="P56" s="136" t="s">
        <v>91</v>
      </c>
      <c r="Q56" s="120" t="s">
        <v>87</v>
      </c>
      <c r="R56" s="136" t="s">
        <v>88</v>
      </c>
      <c r="S56" s="136"/>
      <c r="T56" s="136">
        <v>185</v>
      </c>
      <c r="U56" s="123">
        <v>2000</v>
      </c>
      <c r="V56" s="261"/>
      <c r="W56" s="235" t="s">
        <v>466</v>
      </c>
      <c r="X56" s="138" t="s">
        <v>374</v>
      </c>
      <c r="Y56" s="205"/>
    </row>
    <row r="57" spans="1:38" s="130" customFormat="1" x14ac:dyDescent="0.25">
      <c r="A57" s="119" t="s">
        <v>382</v>
      </c>
      <c r="B57" s="120" t="s">
        <v>21</v>
      </c>
      <c r="C57" s="120">
        <v>1991</v>
      </c>
      <c r="D57" s="124">
        <v>96</v>
      </c>
      <c r="E57" s="123">
        <v>359</v>
      </c>
      <c r="F57" s="123">
        <v>258</v>
      </c>
      <c r="G57" s="120">
        <v>505</v>
      </c>
      <c r="H57" s="121"/>
      <c r="I57" s="134">
        <v>0.72</v>
      </c>
      <c r="J57" s="120" t="s">
        <v>11</v>
      </c>
      <c r="K57" s="123">
        <v>33825</v>
      </c>
      <c r="L57" s="123">
        <v>4373</v>
      </c>
      <c r="M57" s="139">
        <v>0.13</v>
      </c>
      <c r="N57" s="134">
        <v>1.1000000000000001</v>
      </c>
      <c r="O57" s="121" t="s">
        <v>409</v>
      </c>
      <c r="P57" s="136" t="s">
        <v>107</v>
      </c>
      <c r="Q57" s="136" t="s">
        <v>87</v>
      </c>
      <c r="R57" s="136" t="s">
        <v>88</v>
      </c>
      <c r="S57" s="136">
        <v>160</v>
      </c>
      <c r="T57" s="136">
        <v>185</v>
      </c>
      <c r="U57" s="123">
        <v>2000</v>
      </c>
      <c r="V57" s="261"/>
      <c r="W57" s="235" t="s">
        <v>466</v>
      </c>
      <c r="X57" s="140" t="s">
        <v>370</v>
      </c>
      <c r="Y57" s="205"/>
    </row>
    <row r="58" spans="1:38" s="130" customFormat="1" x14ac:dyDescent="0.25">
      <c r="A58" s="119" t="s">
        <v>383</v>
      </c>
      <c r="B58" s="120" t="s">
        <v>21</v>
      </c>
      <c r="C58" s="120">
        <v>1998</v>
      </c>
      <c r="D58" s="124">
        <v>537</v>
      </c>
      <c r="E58" s="124">
        <v>1606</v>
      </c>
      <c r="F58" s="124">
        <v>278</v>
      </c>
      <c r="G58" s="120"/>
      <c r="H58" s="127"/>
      <c r="I58" s="134"/>
      <c r="J58" s="120" t="s">
        <v>11</v>
      </c>
      <c r="K58" s="123">
        <v>46865</v>
      </c>
      <c r="L58" s="123"/>
      <c r="M58" s="126"/>
      <c r="N58" s="137">
        <v>3.4</v>
      </c>
      <c r="O58" s="121" t="s">
        <v>150</v>
      </c>
      <c r="P58" s="121" t="s">
        <v>107</v>
      </c>
      <c r="Q58" s="121" t="s">
        <v>87</v>
      </c>
      <c r="R58" s="121" t="s">
        <v>88</v>
      </c>
      <c r="S58" s="121">
        <v>160</v>
      </c>
      <c r="T58" s="121">
        <v>185</v>
      </c>
      <c r="U58" s="121" t="s">
        <v>142</v>
      </c>
      <c r="V58" s="265"/>
      <c r="W58" s="154" t="s">
        <v>640</v>
      </c>
      <c r="X58" s="127" t="s">
        <v>188</v>
      </c>
      <c r="Y58" s="205"/>
    </row>
    <row r="59" spans="1:38" s="130" customFormat="1" x14ac:dyDescent="0.25">
      <c r="A59" s="119" t="s">
        <v>383</v>
      </c>
      <c r="B59" s="120" t="s">
        <v>21</v>
      </c>
      <c r="C59" s="120">
        <v>2010</v>
      </c>
      <c r="D59" s="124">
        <v>401</v>
      </c>
      <c r="E59" s="124">
        <v>957</v>
      </c>
      <c r="F59" s="124">
        <v>507.6</v>
      </c>
      <c r="G59" s="120"/>
      <c r="H59" s="127"/>
      <c r="I59" s="134">
        <v>0.53</v>
      </c>
      <c r="J59" s="120" t="s">
        <v>11</v>
      </c>
      <c r="K59" s="123">
        <v>59201</v>
      </c>
      <c r="L59" s="123"/>
      <c r="M59" s="126"/>
      <c r="N59" s="137">
        <v>1.62</v>
      </c>
      <c r="O59" s="121" t="s">
        <v>458</v>
      </c>
      <c r="P59" s="136" t="s">
        <v>91</v>
      </c>
      <c r="Q59" s="120" t="s">
        <v>87</v>
      </c>
      <c r="R59" s="136" t="s">
        <v>88</v>
      </c>
      <c r="S59" s="121">
        <v>160</v>
      </c>
      <c r="T59" s="121">
        <v>185</v>
      </c>
      <c r="U59" s="122" t="s">
        <v>169</v>
      </c>
      <c r="V59" s="258" t="s">
        <v>459</v>
      </c>
      <c r="W59" s="235"/>
      <c r="X59" s="132" t="s">
        <v>267</v>
      </c>
      <c r="Y59" s="205"/>
    </row>
    <row r="60" spans="1:38" s="130" customFormat="1" x14ac:dyDescent="0.25">
      <c r="A60" s="119" t="s">
        <v>383</v>
      </c>
      <c r="B60" s="120" t="s">
        <v>21</v>
      </c>
      <c r="C60" s="120">
        <v>2018</v>
      </c>
      <c r="D60" s="124">
        <v>1656</v>
      </c>
      <c r="E60" s="124">
        <v>8098</v>
      </c>
      <c r="F60" s="124" t="s">
        <v>464</v>
      </c>
      <c r="G60" s="120"/>
      <c r="H60" s="127"/>
      <c r="I60" s="134">
        <v>0.224</v>
      </c>
      <c r="J60" s="120" t="s">
        <v>11</v>
      </c>
      <c r="K60" s="123">
        <v>79740</v>
      </c>
      <c r="L60" s="123"/>
      <c r="M60" s="126"/>
      <c r="N60" s="137">
        <v>10.199999999999999</v>
      </c>
      <c r="O60" s="121" t="s">
        <v>458</v>
      </c>
      <c r="P60" s="136" t="s">
        <v>91</v>
      </c>
      <c r="Q60" s="120" t="s">
        <v>87</v>
      </c>
      <c r="R60" s="136" t="s">
        <v>88</v>
      </c>
      <c r="S60" s="121">
        <v>160</v>
      </c>
      <c r="T60" s="136">
        <v>150</v>
      </c>
      <c r="U60" s="122" t="s">
        <v>169</v>
      </c>
      <c r="V60" s="258" t="s">
        <v>460</v>
      </c>
      <c r="W60" s="235" t="s">
        <v>465</v>
      </c>
      <c r="X60" s="132" t="s">
        <v>267</v>
      </c>
      <c r="Y60" s="205"/>
    </row>
    <row r="61" spans="1:38" s="24" customFormat="1" x14ac:dyDescent="0.25">
      <c r="A61" s="87" t="s">
        <v>386</v>
      </c>
      <c r="B61" s="66" t="s">
        <v>21</v>
      </c>
      <c r="C61" s="66">
        <v>2000</v>
      </c>
      <c r="D61" s="49">
        <v>261</v>
      </c>
      <c r="E61" s="49">
        <v>1320</v>
      </c>
      <c r="F61" s="66">
        <v>183</v>
      </c>
      <c r="G61" s="66"/>
      <c r="H61" s="66"/>
      <c r="I61" s="85">
        <f>F61/E61</f>
        <v>0.13863636363636364</v>
      </c>
      <c r="J61" s="66" t="s">
        <v>11</v>
      </c>
      <c r="K61" s="49">
        <v>41326</v>
      </c>
      <c r="L61" s="49">
        <v>8174</v>
      </c>
      <c r="M61" s="81">
        <v>0.2</v>
      </c>
      <c r="N61" s="85">
        <v>3.19</v>
      </c>
      <c r="O61" s="66" t="s">
        <v>409</v>
      </c>
      <c r="P61" s="66" t="s">
        <v>371</v>
      </c>
      <c r="Q61" s="66" t="s">
        <v>87</v>
      </c>
      <c r="R61" s="66" t="s">
        <v>88</v>
      </c>
      <c r="S61" s="66">
        <v>160</v>
      </c>
      <c r="T61" s="66">
        <v>185</v>
      </c>
      <c r="U61" s="49">
        <v>1000</v>
      </c>
      <c r="V61" s="259"/>
      <c r="W61" s="233" t="s">
        <v>463</v>
      </c>
      <c r="X61" s="21" t="s">
        <v>372</v>
      </c>
      <c r="Y61" s="209"/>
      <c r="Z61" s="21"/>
      <c r="AA61" s="21"/>
      <c r="AB61" s="21"/>
      <c r="AC61" s="21"/>
      <c r="AD61" s="21"/>
      <c r="AE61" s="21"/>
      <c r="AF61" s="21"/>
      <c r="AG61" s="21"/>
      <c r="AH61" s="21"/>
      <c r="AI61" s="21"/>
      <c r="AJ61" s="21"/>
      <c r="AK61" s="21"/>
      <c r="AL61" s="21"/>
    </row>
    <row r="62" spans="1:38" s="24" customFormat="1" x14ac:dyDescent="0.25">
      <c r="A62" s="87" t="s">
        <v>385</v>
      </c>
      <c r="B62" s="66" t="s">
        <v>21</v>
      </c>
      <c r="C62" s="66">
        <v>2011</v>
      </c>
      <c r="D62" s="66" t="s">
        <v>555</v>
      </c>
      <c r="E62" s="66" t="s">
        <v>307</v>
      </c>
      <c r="F62" s="66" t="s">
        <v>276</v>
      </c>
      <c r="G62" s="66"/>
      <c r="H62" s="66"/>
      <c r="I62" s="66" t="s">
        <v>276</v>
      </c>
      <c r="J62" s="66" t="s">
        <v>11</v>
      </c>
      <c r="K62" s="49" t="s">
        <v>276</v>
      </c>
      <c r="L62" s="49" t="s">
        <v>276</v>
      </c>
      <c r="M62" s="81" t="s">
        <v>276</v>
      </c>
      <c r="N62" s="85" t="s">
        <v>281</v>
      </c>
      <c r="O62" s="66" t="s">
        <v>437</v>
      </c>
      <c r="P62" s="66" t="s">
        <v>104</v>
      </c>
      <c r="Q62" s="66" t="s">
        <v>87</v>
      </c>
      <c r="R62" s="66" t="s">
        <v>88</v>
      </c>
      <c r="S62" s="66"/>
      <c r="T62" s="66">
        <v>185</v>
      </c>
      <c r="U62" s="49">
        <v>500</v>
      </c>
      <c r="V62" s="259" t="s">
        <v>461</v>
      </c>
      <c r="W62" s="266" t="s">
        <v>553</v>
      </c>
      <c r="X62" s="21" t="s">
        <v>373</v>
      </c>
      <c r="Y62" s="209"/>
      <c r="Z62" s="21"/>
      <c r="AA62" s="21"/>
      <c r="AB62" s="21"/>
      <c r="AC62" s="21"/>
      <c r="AD62" s="21"/>
      <c r="AE62" s="21"/>
      <c r="AF62" s="21"/>
      <c r="AG62" s="21"/>
      <c r="AH62" s="21"/>
      <c r="AI62" s="21"/>
      <c r="AJ62" s="21"/>
      <c r="AK62" s="21"/>
      <c r="AL62" s="21"/>
    </row>
    <row r="63" spans="1:38" s="24" customFormat="1" x14ac:dyDescent="0.25">
      <c r="A63" s="23" t="s">
        <v>384</v>
      </c>
      <c r="B63" s="20" t="s">
        <v>21</v>
      </c>
      <c r="C63" s="20">
        <v>2018</v>
      </c>
      <c r="D63" s="25" t="s">
        <v>22</v>
      </c>
      <c r="E63" s="25"/>
      <c r="F63" s="25"/>
      <c r="G63" s="20"/>
      <c r="H63" s="21"/>
      <c r="I63" s="30"/>
      <c r="J63" s="20" t="s">
        <v>11</v>
      </c>
      <c r="K63" s="18"/>
      <c r="L63" s="18"/>
      <c r="M63" s="82"/>
      <c r="N63" s="37"/>
      <c r="O63" s="29"/>
      <c r="P63" s="19"/>
      <c r="Q63" s="20" t="s">
        <v>87</v>
      </c>
      <c r="R63" s="19"/>
      <c r="S63" s="19"/>
      <c r="T63" s="19"/>
      <c r="U63" s="18"/>
      <c r="V63" s="260" t="s">
        <v>645</v>
      </c>
      <c r="W63" s="234" t="s">
        <v>552</v>
      </c>
      <c r="X63" s="52" t="s">
        <v>267</v>
      </c>
      <c r="Y63" s="209"/>
    </row>
    <row r="64" spans="1:38" x14ac:dyDescent="0.25">
      <c r="A64" s="59" t="s">
        <v>23</v>
      </c>
      <c r="B64" s="19"/>
      <c r="C64" s="20"/>
      <c r="D64" s="25"/>
      <c r="E64" s="25"/>
      <c r="F64" s="25"/>
      <c r="G64" s="20"/>
      <c r="H64" s="21"/>
      <c r="I64" s="30"/>
      <c r="J64" s="20"/>
      <c r="K64" s="18"/>
      <c r="L64" s="18"/>
      <c r="M64" s="82"/>
      <c r="N64" s="37"/>
      <c r="O64" s="20"/>
      <c r="P64" s="19"/>
      <c r="Q64" s="19"/>
      <c r="R64" s="19"/>
      <c r="S64" s="19"/>
      <c r="T64" s="19"/>
      <c r="U64" s="18"/>
      <c r="V64" s="260"/>
      <c r="W64" s="234"/>
      <c r="X64" s="53"/>
    </row>
    <row r="65" spans="1:25" x14ac:dyDescent="0.25">
      <c r="A65" s="60" t="s">
        <v>47</v>
      </c>
      <c r="B65" s="20"/>
      <c r="C65" s="20"/>
      <c r="D65" s="25"/>
      <c r="E65" s="25"/>
      <c r="F65" s="25"/>
      <c r="G65" s="20"/>
      <c r="H65" s="21"/>
      <c r="I65" s="30"/>
      <c r="J65" s="20"/>
      <c r="K65" s="25"/>
      <c r="L65" s="18"/>
      <c r="M65" s="82"/>
      <c r="N65" s="37"/>
      <c r="O65" s="20"/>
      <c r="P65" s="19"/>
      <c r="Q65" s="19"/>
      <c r="R65" s="19"/>
      <c r="S65" s="19"/>
      <c r="T65" s="19"/>
      <c r="U65" s="18"/>
      <c r="V65" s="260"/>
      <c r="W65" s="234"/>
      <c r="X65" s="18"/>
      <c r="Y65" s="206"/>
    </row>
    <row r="66" spans="1:25" s="24" customFormat="1" x14ac:dyDescent="0.25">
      <c r="A66" s="23" t="s">
        <v>369</v>
      </c>
      <c r="B66" s="20" t="s">
        <v>21</v>
      </c>
      <c r="C66" s="20">
        <v>1983</v>
      </c>
      <c r="D66" s="25"/>
      <c r="E66" s="25">
        <v>1295</v>
      </c>
      <c r="F66" s="25">
        <v>279</v>
      </c>
      <c r="G66" s="20"/>
      <c r="H66" s="21"/>
      <c r="I66" s="30"/>
      <c r="J66" s="20" t="s">
        <v>11</v>
      </c>
      <c r="K66" s="18"/>
      <c r="L66" s="18"/>
      <c r="M66" s="82"/>
      <c r="N66" s="37"/>
      <c r="O66" s="20" t="s">
        <v>409</v>
      </c>
      <c r="P66" s="19" t="s">
        <v>91</v>
      </c>
      <c r="Q66" s="19" t="s">
        <v>87</v>
      </c>
      <c r="R66" s="19" t="s">
        <v>146</v>
      </c>
      <c r="S66" s="19">
        <v>160</v>
      </c>
      <c r="T66" s="19">
        <v>300</v>
      </c>
      <c r="U66" s="18">
        <v>3000</v>
      </c>
      <c r="V66" s="260"/>
      <c r="W66" s="234"/>
      <c r="X66" s="88" t="s">
        <v>278</v>
      </c>
      <c r="Y66" s="209"/>
    </row>
    <row r="67" spans="1:25" s="24" customFormat="1" x14ac:dyDescent="0.25">
      <c r="A67" s="23" t="s">
        <v>369</v>
      </c>
      <c r="B67" s="20" t="s">
        <v>21</v>
      </c>
      <c r="C67" s="20">
        <v>1988</v>
      </c>
      <c r="D67" s="25">
        <v>547</v>
      </c>
      <c r="E67" s="25">
        <v>1805</v>
      </c>
      <c r="F67" s="25">
        <v>289</v>
      </c>
      <c r="G67" s="20"/>
      <c r="H67" s="21"/>
      <c r="I67" s="30">
        <v>0.16</v>
      </c>
      <c r="J67" s="20" t="s">
        <v>11</v>
      </c>
      <c r="K67" s="18">
        <v>10567</v>
      </c>
      <c r="L67" s="18">
        <v>3202</v>
      </c>
      <c r="M67" s="82"/>
      <c r="N67" s="37">
        <v>15</v>
      </c>
      <c r="O67" s="20" t="s">
        <v>409</v>
      </c>
      <c r="P67" s="19" t="s">
        <v>91</v>
      </c>
      <c r="Q67" s="19" t="s">
        <v>87</v>
      </c>
      <c r="R67" s="19" t="s">
        <v>146</v>
      </c>
      <c r="S67" s="19">
        <v>160</v>
      </c>
      <c r="T67" s="19">
        <v>200</v>
      </c>
      <c r="U67" s="18">
        <v>1500</v>
      </c>
      <c r="V67" s="260"/>
      <c r="W67" s="234"/>
      <c r="X67" s="21" t="s">
        <v>274</v>
      </c>
      <c r="Y67" s="209"/>
    </row>
    <row r="68" spans="1:25" s="24" customFormat="1" x14ac:dyDescent="0.25">
      <c r="A68" s="23" t="s">
        <v>369</v>
      </c>
      <c r="B68" s="20" t="s">
        <v>21</v>
      </c>
      <c r="C68" s="20">
        <v>1994</v>
      </c>
      <c r="D68" s="25"/>
      <c r="E68" s="25">
        <v>540</v>
      </c>
      <c r="F68" s="25">
        <v>139</v>
      </c>
      <c r="G68" s="20"/>
      <c r="H68" s="21"/>
      <c r="I68" s="30"/>
      <c r="J68" s="20" t="s">
        <v>11</v>
      </c>
      <c r="K68" s="18"/>
      <c r="L68" s="18"/>
      <c r="M68" s="82"/>
      <c r="N68" s="37"/>
      <c r="O68" s="20" t="s">
        <v>409</v>
      </c>
      <c r="P68" s="19"/>
      <c r="Q68" s="19" t="s">
        <v>87</v>
      </c>
      <c r="R68" s="19" t="s">
        <v>146</v>
      </c>
      <c r="S68" s="19"/>
      <c r="T68" s="19"/>
      <c r="U68" s="18"/>
      <c r="V68" s="260"/>
      <c r="W68" s="234"/>
      <c r="X68" s="21" t="s">
        <v>293</v>
      </c>
      <c r="Y68" s="209"/>
    </row>
    <row r="69" spans="1:25" s="24" customFormat="1" x14ac:dyDescent="0.25">
      <c r="A69" s="23" t="s">
        <v>369</v>
      </c>
      <c r="B69" s="20" t="s">
        <v>21</v>
      </c>
      <c r="C69" s="20">
        <v>2006</v>
      </c>
      <c r="D69" s="25">
        <v>290</v>
      </c>
      <c r="E69" s="25">
        <v>589</v>
      </c>
      <c r="F69" s="25">
        <v>121</v>
      </c>
      <c r="G69" s="20"/>
      <c r="H69" s="21"/>
      <c r="I69" s="30">
        <v>0.2</v>
      </c>
      <c r="J69" s="20" t="s">
        <v>11</v>
      </c>
      <c r="K69" s="18">
        <v>30195</v>
      </c>
      <c r="L69" s="18">
        <v>9848</v>
      </c>
      <c r="M69" s="82">
        <v>0.33</v>
      </c>
      <c r="N69" s="37"/>
      <c r="O69" s="20" t="s">
        <v>409</v>
      </c>
      <c r="P69" s="19" t="s">
        <v>114</v>
      </c>
      <c r="Q69" s="19" t="s">
        <v>87</v>
      </c>
      <c r="R69" s="19" t="s">
        <v>146</v>
      </c>
      <c r="S69" s="19">
        <v>160</v>
      </c>
      <c r="T69" s="19">
        <v>154</v>
      </c>
      <c r="U69" s="18">
        <v>3000</v>
      </c>
      <c r="V69" s="260" t="s">
        <v>468</v>
      </c>
      <c r="W69" s="234"/>
      <c r="X69" s="21" t="s">
        <v>187</v>
      </c>
      <c r="Y69" s="209"/>
    </row>
    <row r="70" spans="1:25" s="24" customFormat="1" x14ac:dyDescent="0.25">
      <c r="A70" s="23" t="s">
        <v>369</v>
      </c>
      <c r="B70" s="20" t="s">
        <v>21</v>
      </c>
      <c r="C70" s="20">
        <v>2018</v>
      </c>
      <c r="D70" s="25"/>
      <c r="E70" s="49">
        <v>539</v>
      </c>
      <c r="F70" s="25">
        <v>150</v>
      </c>
      <c r="G70" s="20"/>
      <c r="H70" s="21"/>
      <c r="I70" s="30"/>
      <c r="J70" s="20" t="s">
        <v>11</v>
      </c>
      <c r="K70" s="18">
        <v>30195</v>
      </c>
      <c r="L70" s="18"/>
      <c r="M70" s="82"/>
      <c r="N70" s="37"/>
      <c r="O70" s="20" t="s">
        <v>409</v>
      </c>
      <c r="P70" s="19" t="s">
        <v>116</v>
      </c>
      <c r="Q70" s="19" t="s">
        <v>87</v>
      </c>
      <c r="R70" s="19" t="s">
        <v>146</v>
      </c>
      <c r="S70" s="19"/>
      <c r="T70" s="19"/>
      <c r="U70" s="18"/>
      <c r="V70" s="260"/>
      <c r="W70" s="234"/>
      <c r="X70" s="52" t="s">
        <v>265</v>
      </c>
      <c r="Y70" s="209"/>
    </row>
    <row r="71" spans="1:25" s="24" customFormat="1" x14ac:dyDescent="0.25">
      <c r="A71" s="60" t="s">
        <v>48</v>
      </c>
      <c r="B71" s="20"/>
      <c r="C71" s="20"/>
      <c r="D71" s="25"/>
      <c r="E71" s="25"/>
      <c r="F71" s="25"/>
      <c r="G71" s="20"/>
      <c r="H71" s="21"/>
      <c r="I71" s="30"/>
      <c r="J71" s="20"/>
      <c r="K71" s="25"/>
      <c r="L71" s="18"/>
      <c r="M71" s="82"/>
      <c r="N71" s="37"/>
      <c r="O71" s="20"/>
      <c r="P71" s="19"/>
      <c r="Q71" s="19"/>
      <c r="R71" s="19"/>
      <c r="S71" s="19"/>
      <c r="T71" s="19"/>
      <c r="U71" s="18"/>
      <c r="V71" s="260"/>
      <c r="W71" s="234"/>
      <c r="X71" s="18"/>
      <c r="Y71" s="209"/>
    </row>
    <row r="72" spans="1:25" s="130" customFormat="1" x14ac:dyDescent="0.25">
      <c r="A72" s="119" t="s">
        <v>24</v>
      </c>
      <c r="B72" s="120" t="s">
        <v>21</v>
      </c>
      <c r="C72" s="136">
        <v>1986</v>
      </c>
      <c r="D72" s="124">
        <v>44</v>
      </c>
      <c r="E72" s="123">
        <v>213</v>
      </c>
      <c r="F72" s="123">
        <v>146</v>
      </c>
      <c r="G72" s="120"/>
      <c r="H72" s="127"/>
      <c r="I72" s="134">
        <f>F72/E72</f>
        <v>0.68544600938967137</v>
      </c>
      <c r="J72" s="120" t="s">
        <v>11</v>
      </c>
      <c r="K72" s="123">
        <v>15115</v>
      </c>
      <c r="L72" s="123">
        <v>3120</v>
      </c>
      <c r="M72" s="139"/>
      <c r="N72" s="137">
        <v>14</v>
      </c>
      <c r="O72" s="120" t="s">
        <v>408</v>
      </c>
      <c r="P72" s="136" t="s">
        <v>89</v>
      </c>
      <c r="Q72" s="136" t="s">
        <v>87</v>
      </c>
      <c r="R72" s="121" t="s">
        <v>146</v>
      </c>
      <c r="S72" s="136">
        <v>160</v>
      </c>
      <c r="T72" s="136">
        <v>150</v>
      </c>
      <c r="U72" s="123">
        <v>2000</v>
      </c>
      <c r="V72" s="261"/>
      <c r="W72" s="235"/>
      <c r="X72" s="127" t="s">
        <v>279</v>
      </c>
      <c r="Y72" s="205"/>
    </row>
    <row r="73" spans="1:25" s="130" customFormat="1" x14ac:dyDescent="0.25">
      <c r="A73" s="119" t="s">
        <v>24</v>
      </c>
      <c r="B73" s="120" t="s">
        <v>21</v>
      </c>
      <c r="C73" s="136">
        <v>1992</v>
      </c>
      <c r="D73" s="124">
        <v>233</v>
      </c>
      <c r="E73" s="123">
        <v>1165</v>
      </c>
      <c r="F73" s="123">
        <v>380</v>
      </c>
      <c r="G73" s="120"/>
      <c r="H73" s="127"/>
      <c r="I73" s="134">
        <f t="shared" ref="I73:I74" si="0">F73/E73</f>
        <v>0.3261802575107296</v>
      </c>
      <c r="J73" s="120" t="s">
        <v>11</v>
      </c>
      <c r="K73" s="123">
        <v>15115</v>
      </c>
      <c r="L73" s="123">
        <v>3023</v>
      </c>
      <c r="M73" s="139"/>
      <c r="N73" s="137">
        <v>78</v>
      </c>
      <c r="O73" s="120" t="s">
        <v>408</v>
      </c>
      <c r="P73" s="136" t="s">
        <v>89</v>
      </c>
      <c r="Q73" s="136" t="s">
        <v>87</v>
      </c>
      <c r="R73" s="121" t="s">
        <v>146</v>
      </c>
      <c r="S73" s="136">
        <v>160</v>
      </c>
      <c r="T73" s="136">
        <v>150</v>
      </c>
      <c r="U73" s="123">
        <v>2000</v>
      </c>
      <c r="V73" s="261"/>
      <c r="W73" s="235"/>
      <c r="X73" s="127" t="s">
        <v>279</v>
      </c>
      <c r="Y73" s="205"/>
    </row>
    <row r="74" spans="1:25" s="130" customFormat="1" x14ac:dyDescent="0.25">
      <c r="A74" s="119" t="s">
        <v>275</v>
      </c>
      <c r="B74" s="120" t="s">
        <v>21</v>
      </c>
      <c r="C74" s="136">
        <v>2000</v>
      </c>
      <c r="D74" s="124">
        <v>210</v>
      </c>
      <c r="E74" s="123">
        <v>956</v>
      </c>
      <c r="F74" s="123">
        <v>361</v>
      </c>
      <c r="G74" s="120"/>
      <c r="H74" s="127"/>
      <c r="I74" s="134">
        <f t="shared" si="0"/>
        <v>0.3776150627615063</v>
      </c>
      <c r="J74" s="120" t="s">
        <v>11</v>
      </c>
      <c r="K74" s="122">
        <v>32645</v>
      </c>
      <c r="L74" s="122">
        <v>7169</v>
      </c>
      <c r="M74" s="135" t="s">
        <v>276</v>
      </c>
      <c r="N74" s="146">
        <v>3</v>
      </c>
      <c r="O74" s="120" t="s">
        <v>408</v>
      </c>
      <c r="P74" s="121" t="s">
        <v>277</v>
      </c>
      <c r="Q74" s="121" t="s">
        <v>87</v>
      </c>
      <c r="R74" s="121" t="s">
        <v>146</v>
      </c>
      <c r="S74" s="121">
        <v>190</v>
      </c>
      <c r="T74" s="121">
        <v>185</v>
      </c>
      <c r="U74" s="122">
        <v>2000</v>
      </c>
      <c r="V74" s="258"/>
      <c r="W74" s="232"/>
      <c r="X74" s="127" t="s">
        <v>280</v>
      </c>
      <c r="Y74" s="205"/>
    </row>
    <row r="75" spans="1:25" s="24" customFormat="1" x14ac:dyDescent="0.25">
      <c r="A75" s="23" t="s">
        <v>65</v>
      </c>
      <c r="B75" s="20" t="s">
        <v>21</v>
      </c>
      <c r="C75" s="20">
        <v>1990</v>
      </c>
      <c r="D75" s="25"/>
      <c r="E75" s="25">
        <v>100</v>
      </c>
      <c r="F75" s="18"/>
      <c r="G75" s="20"/>
      <c r="H75" s="21"/>
      <c r="I75" s="30"/>
      <c r="J75" s="20" t="s">
        <v>11</v>
      </c>
      <c r="K75" s="18">
        <v>13935</v>
      </c>
      <c r="L75" s="18"/>
      <c r="M75" s="82"/>
      <c r="N75" s="37">
        <v>0</v>
      </c>
      <c r="O75" s="20" t="s">
        <v>408</v>
      </c>
      <c r="P75" s="19" t="s">
        <v>89</v>
      </c>
      <c r="Q75" s="19" t="s">
        <v>87</v>
      </c>
      <c r="R75" s="19" t="s">
        <v>146</v>
      </c>
      <c r="S75" s="19">
        <v>160</v>
      </c>
      <c r="T75" s="19">
        <v>150</v>
      </c>
      <c r="U75" s="18">
        <v>1600</v>
      </c>
      <c r="V75" s="260" t="s">
        <v>469</v>
      </c>
      <c r="W75" s="234"/>
      <c r="X75" s="21" t="s">
        <v>279</v>
      </c>
      <c r="Y75" s="209"/>
    </row>
    <row r="76" spans="1:25" s="24" customFormat="1" x14ac:dyDescent="0.25">
      <c r="A76" s="23" t="s">
        <v>65</v>
      </c>
      <c r="B76" s="20" t="s">
        <v>21</v>
      </c>
      <c r="C76" s="20">
        <v>2002</v>
      </c>
      <c r="D76" s="25"/>
      <c r="E76" s="25">
        <v>384</v>
      </c>
      <c r="F76" s="18"/>
      <c r="G76" s="20"/>
      <c r="H76" s="21"/>
      <c r="I76" s="30"/>
      <c r="J76" s="20" t="s">
        <v>11</v>
      </c>
      <c r="K76" s="18">
        <v>13935</v>
      </c>
      <c r="L76" s="18"/>
      <c r="M76" s="82"/>
      <c r="N76" s="37" t="s">
        <v>281</v>
      </c>
      <c r="O76" s="20" t="s">
        <v>282</v>
      </c>
      <c r="P76" s="19"/>
      <c r="Q76" s="19" t="s">
        <v>97</v>
      </c>
      <c r="R76" s="19" t="s">
        <v>212</v>
      </c>
      <c r="S76" s="19"/>
      <c r="T76" s="19"/>
      <c r="U76" s="18"/>
      <c r="V76" s="260"/>
      <c r="W76" s="234"/>
      <c r="X76" s="21" t="s">
        <v>291</v>
      </c>
      <c r="Y76" s="209"/>
    </row>
    <row r="77" spans="1:25" s="24" customFormat="1" x14ac:dyDescent="0.25">
      <c r="A77" s="23" t="s">
        <v>65</v>
      </c>
      <c r="B77" s="20" t="s">
        <v>21</v>
      </c>
      <c r="C77" s="20">
        <v>2013</v>
      </c>
      <c r="D77" s="25">
        <v>280</v>
      </c>
      <c r="E77" s="25">
        <v>1564</v>
      </c>
      <c r="F77" s="18">
        <v>182.26</v>
      </c>
      <c r="G77" s="89" t="s">
        <v>165</v>
      </c>
      <c r="H77" s="90"/>
      <c r="I77" s="30">
        <v>0.11600000000000001</v>
      </c>
      <c r="J77" s="20" t="s">
        <v>11</v>
      </c>
      <c r="K77" s="18">
        <v>13935</v>
      </c>
      <c r="L77" s="18">
        <v>2496</v>
      </c>
      <c r="M77" s="82">
        <v>0.17899999999999999</v>
      </c>
      <c r="N77" s="37">
        <v>11.23</v>
      </c>
      <c r="O77" s="20" t="s">
        <v>408</v>
      </c>
      <c r="P77" s="19" t="s">
        <v>161</v>
      </c>
      <c r="Q77" s="19" t="s">
        <v>87</v>
      </c>
      <c r="R77" s="19" t="s">
        <v>146</v>
      </c>
      <c r="S77" s="19">
        <v>160</v>
      </c>
      <c r="T77" s="19">
        <v>150</v>
      </c>
      <c r="U77" s="18">
        <v>1600</v>
      </c>
      <c r="V77" s="260"/>
      <c r="W77" s="234"/>
      <c r="X77" s="21" t="s">
        <v>333</v>
      </c>
      <c r="Y77" s="209"/>
    </row>
    <row r="78" spans="1:25" s="130" customFormat="1" x14ac:dyDescent="0.25">
      <c r="A78" s="147" t="s">
        <v>25</v>
      </c>
      <c r="B78" s="120" t="s">
        <v>21</v>
      </c>
      <c r="C78" s="120">
        <v>1994</v>
      </c>
      <c r="D78" s="124">
        <v>226</v>
      </c>
      <c r="E78" s="124">
        <v>1095</v>
      </c>
      <c r="F78" s="124">
        <v>281</v>
      </c>
      <c r="G78" s="120"/>
      <c r="H78" s="127"/>
      <c r="I78" s="134">
        <v>0.26</v>
      </c>
      <c r="J78" s="120" t="s">
        <v>11</v>
      </c>
      <c r="K78" s="123">
        <v>58615</v>
      </c>
      <c r="L78" s="123">
        <v>9198</v>
      </c>
      <c r="M78" s="139">
        <v>0.157</v>
      </c>
      <c r="N78" s="137">
        <v>1.8</v>
      </c>
      <c r="O78" s="120" t="s">
        <v>409</v>
      </c>
      <c r="P78" s="136" t="s">
        <v>111</v>
      </c>
      <c r="Q78" s="136" t="s">
        <v>87</v>
      </c>
      <c r="R78" s="136" t="s">
        <v>146</v>
      </c>
      <c r="S78" s="136">
        <v>160</v>
      </c>
      <c r="T78" s="136">
        <v>185</v>
      </c>
      <c r="U78" s="123">
        <v>2000</v>
      </c>
      <c r="V78" s="261"/>
      <c r="W78" s="235"/>
      <c r="X78" s="127" t="s">
        <v>189</v>
      </c>
      <c r="Y78" s="205"/>
    </row>
    <row r="79" spans="1:25" s="24" customFormat="1" x14ac:dyDescent="0.25">
      <c r="A79" s="59" t="s">
        <v>26</v>
      </c>
      <c r="B79" s="20"/>
      <c r="C79" s="20"/>
      <c r="D79" s="25"/>
      <c r="E79" s="25"/>
      <c r="F79" s="25"/>
      <c r="G79" s="20"/>
      <c r="H79" s="21"/>
      <c r="I79" s="30"/>
      <c r="J79" s="20"/>
      <c r="K79" s="18">
        <v>183690</v>
      </c>
      <c r="L79" s="18"/>
      <c r="M79" s="82"/>
      <c r="N79" s="37"/>
      <c r="O79" s="20"/>
      <c r="P79" s="19"/>
      <c r="Q79" s="19"/>
      <c r="R79" s="19"/>
      <c r="S79" s="19"/>
      <c r="T79" s="19"/>
      <c r="U79" s="18"/>
      <c r="V79" s="260"/>
      <c r="W79" s="234"/>
      <c r="X79" s="18"/>
      <c r="Y79" s="209"/>
    </row>
    <row r="80" spans="1:25" s="24" customFormat="1" x14ac:dyDescent="0.25">
      <c r="A80" s="23" t="s">
        <v>283</v>
      </c>
      <c r="B80" s="20" t="s">
        <v>21</v>
      </c>
      <c r="C80" s="20">
        <v>1984</v>
      </c>
      <c r="D80" s="25">
        <v>2025</v>
      </c>
      <c r="E80" s="18">
        <v>8535</v>
      </c>
      <c r="F80" s="18">
        <v>1381</v>
      </c>
      <c r="G80" s="20"/>
      <c r="H80" s="21"/>
      <c r="I80" s="30">
        <v>0.16</v>
      </c>
      <c r="J80" s="20" t="s">
        <v>11</v>
      </c>
      <c r="K80" s="18"/>
      <c r="L80" s="18"/>
      <c r="M80" s="82">
        <v>3.4000000000000002E-2</v>
      </c>
      <c r="N80" s="37" t="s">
        <v>284</v>
      </c>
      <c r="O80" s="20" t="s">
        <v>285</v>
      </c>
      <c r="P80" s="19" t="s">
        <v>111</v>
      </c>
      <c r="Q80" s="19" t="s">
        <v>87</v>
      </c>
      <c r="R80" s="19" t="s">
        <v>146</v>
      </c>
      <c r="S80" s="19">
        <v>175</v>
      </c>
      <c r="T80" s="19">
        <v>330</v>
      </c>
      <c r="U80" s="18">
        <v>3200</v>
      </c>
      <c r="V80" s="260"/>
      <c r="W80" s="234"/>
      <c r="X80" s="91" t="s">
        <v>287</v>
      </c>
      <c r="Y80" s="209"/>
    </row>
    <row r="81" spans="1:25" s="24" customFormat="1" x14ac:dyDescent="0.25">
      <c r="A81" s="23" t="s">
        <v>283</v>
      </c>
      <c r="B81" s="20" t="s">
        <v>21</v>
      </c>
      <c r="C81" s="20">
        <v>1988</v>
      </c>
      <c r="D81" s="25">
        <v>1615</v>
      </c>
      <c r="E81" s="18">
        <v>7450</v>
      </c>
      <c r="F81" s="18">
        <v>970</v>
      </c>
      <c r="G81" s="20"/>
      <c r="H81" s="21"/>
      <c r="I81" s="30">
        <f>F81/E81</f>
        <v>0.13020134228187918</v>
      </c>
      <c r="J81" s="20" t="s">
        <v>11</v>
      </c>
      <c r="K81" s="18">
        <v>62284</v>
      </c>
      <c r="L81" s="18">
        <v>12745</v>
      </c>
      <c r="M81" s="82">
        <v>0.2</v>
      </c>
      <c r="N81" s="37">
        <v>13</v>
      </c>
      <c r="O81" s="20" t="s">
        <v>285</v>
      </c>
      <c r="P81" s="19" t="s">
        <v>111</v>
      </c>
      <c r="Q81" s="19" t="s">
        <v>87</v>
      </c>
      <c r="R81" s="19" t="s">
        <v>146</v>
      </c>
      <c r="S81" s="19">
        <v>160</v>
      </c>
      <c r="T81" s="19">
        <v>330</v>
      </c>
      <c r="U81" s="18">
        <v>3200</v>
      </c>
      <c r="V81" s="260"/>
      <c r="W81" s="234"/>
      <c r="X81" s="91" t="s">
        <v>286</v>
      </c>
      <c r="Y81" s="209"/>
    </row>
    <row r="82" spans="1:25" s="24" customFormat="1" x14ac:dyDescent="0.25">
      <c r="A82" s="23" t="s">
        <v>283</v>
      </c>
      <c r="B82" s="20" t="s">
        <v>21</v>
      </c>
      <c r="C82" s="20">
        <v>1996</v>
      </c>
      <c r="D82" s="25">
        <v>833</v>
      </c>
      <c r="E82" s="18">
        <v>4271</v>
      </c>
      <c r="F82" s="18">
        <v>669</v>
      </c>
      <c r="G82" s="20"/>
      <c r="H82" s="21"/>
      <c r="I82" s="30">
        <v>0.15</v>
      </c>
      <c r="J82" s="20" t="s">
        <v>11</v>
      </c>
      <c r="K82" s="18">
        <v>65396</v>
      </c>
      <c r="L82" s="18">
        <v>13626</v>
      </c>
      <c r="M82" s="82">
        <v>0.21</v>
      </c>
      <c r="N82" s="30">
        <v>6</v>
      </c>
      <c r="O82" s="20" t="s">
        <v>409</v>
      </c>
      <c r="P82" s="19" t="s">
        <v>111</v>
      </c>
      <c r="Q82" s="19" t="s">
        <v>87</v>
      </c>
      <c r="R82" s="19" t="s">
        <v>146</v>
      </c>
      <c r="S82" s="19">
        <v>160</v>
      </c>
      <c r="T82" s="19">
        <v>330</v>
      </c>
      <c r="U82" s="18">
        <v>3000</v>
      </c>
      <c r="V82" s="260"/>
      <c r="W82" s="234"/>
      <c r="X82" s="91" t="s">
        <v>292</v>
      </c>
      <c r="Y82" s="209"/>
    </row>
    <row r="83" spans="1:25" s="130" customFormat="1" x14ac:dyDescent="0.25">
      <c r="A83" s="119" t="s">
        <v>363</v>
      </c>
      <c r="B83" s="120" t="s">
        <v>21</v>
      </c>
      <c r="C83" s="144">
        <v>1986</v>
      </c>
      <c r="D83" s="144">
        <v>641</v>
      </c>
      <c r="E83" s="145">
        <v>3400</v>
      </c>
      <c r="F83" s="144">
        <v>460</v>
      </c>
      <c r="G83" s="120"/>
      <c r="H83" s="127"/>
      <c r="I83" s="134">
        <v>0.13</v>
      </c>
      <c r="J83" s="120" t="s">
        <v>11</v>
      </c>
      <c r="K83" s="122">
        <v>5743</v>
      </c>
      <c r="L83" s="122">
        <v>1429</v>
      </c>
      <c r="M83" s="135">
        <v>0.25</v>
      </c>
      <c r="N83" s="146">
        <v>11</v>
      </c>
      <c r="O83" s="120" t="s">
        <v>409</v>
      </c>
      <c r="P83" s="144" t="s">
        <v>161</v>
      </c>
      <c r="Q83" s="144" t="s">
        <v>87</v>
      </c>
      <c r="R83" s="144" t="s">
        <v>146</v>
      </c>
      <c r="S83" s="144">
        <v>160</v>
      </c>
      <c r="T83" s="144">
        <v>150</v>
      </c>
      <c r="U83" s="145">
        <v>1600</v>
      </c>
      <c r="V83" s="258"/>
      <c r="W83" s="232"/>
      <c r="X83" s="130" t="s">
        <v>365</v>
      </c>
      <c r="Y83" s="205"/>
    </row>
    <row r="84" spans="1:25" s="130" customFormat="1" x14ac:dyDescent="0.25">
      <c r="A84" s="119" t="s">
        <v>363</v>
      </c>
      <c r="B84" s="120" t="s">
        <v>21</v>
      </c>
      <c r="C84" s="144">
        <v>2005</v>
      </c>
      <c r="D84" s="124">
        <v>101</v>
      </c>
      <c r="E84" s="124">
        <v>434</v>
      </c>
      <c r="F84" s="123">
        <v>168</v>
      </c>
      <c r="H84" s="127"/>
      <c r="I84" s="134">
        <v>0.39</v>
      </c>
      <c r="J84" s="120" t="s">
        <v>11</v>
      </c>
      <c r="K84" s="123">
        <v>13645</v>
      </c>
      <c r="L84" s="123">
        <v>3175</v>
      </c>
      <c r="M84" s="139"/>
      <c r="N84" s="137">
        <v>3.2</v>
      </c>
      <c r="O84" s="120" t="s">
        <v>409</v>
      </c>
      <c r="P84" s="136" t="s">
        <v>116</v>
      </c>
      <c r="Q84" s="136" t="s">
        <v>87</v>
      </c>
      <c r="R84" s="136" t="s">
        <v>146</v>
      </c>
      <c r="S84" s="136">
        <v>180</v>
      </c>
      <c r="T84" s="136">
        <v>154</v>
      </c>
      <c r="U84" s="123">
        <v>3000</v>
      </c>
      <c r="V84" s="261"/>
      <c r="W84" s="235"/>
      <c r="X84" s="130" t="s">
        <v>366</v>
      </c>
      <c r="Y84" s="205"/>
    </row>
    <row r="85" spans="1:25" s="24" customFormat="1" x14ac:dyDescent="0.25">
      <c r="A85" s="23" t="s">
        <v>362</v>
      </c>
      <c r="B85" s="20" t="s">
        <v>21</v>
      </c>
      <c r="C85" s="70">
        <v>1991</v>
      </c>
      <c r="D85" s="70">
        <v>141</v>
      </c>
      <c r="E85" s="184">
        <v>1400</v>
      </c>
      <c r="F85" s="70">
        <v>380</v>
      </c>
      <c r="G85" s="20"/>
      <c r="H85" s="21"/>
      <c r="I85" s="30">
        <v>0.27</v>
      </c>
      <c r="J85" s="20" t="s">
        <v>11</v>
      </c>
      <c r="K85" s="49">
        <v>52893</v>
      </c>
      <c r="L85" s="49">
        <v>5276</v>
      </c>
      <c r="M85" s="81">
        <v>0.1</v>
      </c>
      <c r="N85" s="85">
        <v>2.65</v>
      </c>
      <c r="O85" s="20" t="s">
        <v>409</v>
      </c>
      <c r="P85" s="70" t="s">
        <v>161</v>
      </c>
      <c r="Q85" s="70" t="s">
        <v>87</v>
      </c>
      <c r="R85" s="70" t="s">
        <v>146</v>
      </c>
      <c r="S85" s="70">
        <v>160</v>
      </c>
      <c r="T85" s="70">
        <v>200</v>
      </c>
      <c r="U85" s="184">
        <v>2000</v>
      </c>
      <c r="V85" s="259"/>
      <c r="W85" s="233"/>
      <c r="X85" s="24" t="s">
        <v>367</v>
      </c>
      <c r="Y85" s="209"/>
    </row>
    <row r="86" spans="1:25" s="24" customFormat="1" x14ac:dyDescent="0.25">
      <c r="A86" s="23" t="s">
        <v>362</v>
      </c>
      <c r="B86" s="20" t="s">
        <v>21</v>
      </c>
      <c r="C86" s="20">
        <v>2005</v>
      </c>
      <c r="D86" s="25">
        <v>461</v>
      </c>
      <c r="E86" s="25">
        <v>2141</v>
      </c>
      <c r="F86" s="18">
        <v>586</v>
      </c>
      <c r="G86" s="20"/>
      <c r="H86" s="21"/>
      <c r="I86" s="30">
        <v>0.27</v>
      </c>
      <c r="J86" s="20" t="s">
        <v>11</v>
      </c>
      <c r="K86" s="18">
        <v>43157</v>
      </c>
      <c r="L86" s="18">
        <v>9292</v>
      </c>
      <c r="M86" s="82"/>
      <c r="N86" s="37">
        <v>5</v>
      </c>
      <c r="O86" s="20" t="s">
        <v>409</v>
      </c>
      <c r="P86" s="19" t="s">
        <v>116</v>
      </c>
      <c r="Q86" s="19" t="s">
        <v>87</v>
      </c>
      <c r="R86" s="19" t="s">
        <v>146</v>
      </c>
      <c r="S86" s="19">
        <v>180</v>
      </c>
      <c r="T86" s="19">
        <v>154</v>
      </c>
      <c r="U86" s="18">
        <v>3000</v>
      </c>
      <c r="V86" s="260" t="s">
        <v>558</v>
      </c>
      <c r="W86" s="234"/>
      <c r="X86" s="24" t="s">
        <v>366</v>
      </c>
      <c r="Y86" s="209"/>
    </row>
    <row r="87" spans="1:25" s="130" customFormat="1" x14ac:dyDescent="0.25">
      <c r="A87" s="119" t="s">
        <v>364</v>
      </c>
      <c r="B87" s="120" t="s">
        <v>21</v>
      </c>
      <c r="C87" s="120">
        <v>2013</v>
      </c>
      <c r="D87" s="124">
        <v>1331</v>
      </c>
      <c r="E87" s="123">
        <v>6746</v>
      </c>
      <c r="F87" s="123">
        <v>904</v>
      </c>
      <c r="G87" s="124" t="s">
        <v>164</v>
      </c>
      <c r="H87" s="122"/>
      <c r="I87" s="134">
        <v>0.13</v>
      </c>
      <c r="J87" s="120" t="s">
        <v>11</v>
      </c>
      <c r="K87" s="123">
        <v>35564</v>
      </c>
      <c r="L87" s="122">
        <v>7018</v>
      </c>
      <c r="M87" s="139" t="s">
        <v>159</v>
      </c>
      <c r="N87" s="137" t="s">
        <v>160</v>
      </c>
      <c r="O87" s="120" t="s">
        <v>409</v>
      </c>
      <c r="P87" s="136" t="s">
        <v>161</v>
      </c>
      <c r="Q87" s="136" t="s">
        <v>87</v>
      </c>
      <c r="R87" s="136" t="s">
        <v>146</v>
      </c>
      <c r="S87" s="136">
        <v>160</v>
      </c>
      <c r="T87" s="136">
        <v>150</v>
      </c>
      <c r="U87" s="123">
        <v>1600</v>
      </c>
      <c r="V87" s="261" t="s">
        <v>557</v>
      </c>
      <c r="W87" s="235"/>
      <c r="X87" s="130" t="s">
        <v>368</v>
      </c>
      <c r="Y87" s="205"/>
    </row>
    <row r="88" spans="1:25" s="24" customFormat="1" x14ac:dyDescent="0.25">
      <c r="A88" s="59" t="s">
        <v>27</v>
      </c>
      <c r="B88" s="20"/>
      <c r="C88" s="20"/>
      <c r="D88" s="25"/>
      <c r="E88" s="25"/>
      <c r="F88" s="25"/>
      <c r="G88" s="20"/>
      <c r="H88" s="21"/>
      <c r="I88" s="30"/>
      <c r="J88" s="20"/>
      <c r="K88" s="18">
        <v>217009</v>
      </c>
      <c r="L88" s="18"/>
      <c r="M88" s="82"/>
      <c r="N88" s="37"/>
      <c r="O88" s="20"/>
      <c r="P88" s="19"/>
      <c r="Q88" s="19"/>
      <c r="R88" s="19"/>
      <c r="S88" s="19"/>
      <c r="T88" s="19"/>
      <c r="U88" s="18"/>
      <c r="V88" s="260" t="s">
        <v>556</v>
      </c>
      <c r="W88" s="234"/>
      <c r="X88" s="18"/>
      <c r="Y88" s="209"/>
    </row>
    <row r="89" spans="1:25" s="24" customFormat="1" x14ac:dyDescent="0.25">
      <c r="A89" s="23" t="s">
        <v>28</v>
      </c>
      <c r="B89" s="20" t="s">
        <v>21</v>
      </c>
      <c r="C89" s="20">
        <v>1985</v>
      </c>
      <c r="D89" s="49">
        <v>212</v>
      </c>
      <c r="E89" s="49">
        <v>1262</v>
      </c>
      <c r="F89" s="66">
        <v>563</v>
      </c>
      <c r="G89" s="66" t="s">
        <v>154</v>
      </c>
      <c r="H89" s="66"/>
      <c r="I89" s="66">
        <v>0.45</v>
      </c>
      <c r="J89" s="66" t="s">
        <v>11</v>
      </c>
      <c r="K89" s="49">
        <v>19706</v>
      </c>
      <c r="L89" s="49">
        <v>3310</v>
      </c>
      <c r="M89" s="81">
        <v>0.09</v>
      </c>
      <c r="N89" s="85">
        <v>6</v>
      </c>
      <c r="O89" s="66" t="s">
        <v>290</v>
      </c>
      <c r="P89" s="66" t="s">
        <v>175</v>
      </c>
      <c r="Q89" s="66" t="s">
        <v>87</v>
      </c>
      <c r="R89" s="66" t="s">
        <v>146</v>
      </c>
      <c r="S89" s="66"/>
      <c r="T89" s="66">
        <v>185</v>
      </c>
      <c r="U89" s="49">
        <v>2280</v>
      </c>
      <c r="V89" s="259"/>
      <c r="W89" s="233"/>
      <c r="X89" s="94" t="s">
        <v>288</v>
      </c>
      <c r="Y89" s="209"/>
    </row>
    <row r="90" spans="1:25" s="24" customFormat="1" x14ac:dyDescent="0.25">
      <c r="A90" s="23" t="s">
        <v>28</v>
      </c>
      <c r="B90" s="20" t="s">
        <v>21</v>
      </c>
      <c r="C90" s="20">
        <v>1986</v>
      </c>
      <c r="D90" s="49">
        <v>362</v>
      </c>
      <c r="E90" s="49">
        <v>838</v>
      </c>
      <c r="F90" s="66">
        <v>176</v>
      </c>
      <c r="G90" s="66" t="s">
        <v>155</v>
      </c>
      <c r="H90" s="66"/>
      <c r="I90" s="66">
        <v>0.21</v>
      </c>
      <c r="J90" s="66" t="s">
        <v>11</v>
      </c>
      <c r="K90" s="49">
        <v>26806</v>
      </c>
      <c r="L90" s="49">
        <v>8261</v>
      </c>
      <c r="M90" s="81">
        <v>0.31</v>
      </c>
      <c r="N90" s="85">
        <v>3</v>
      </c>
      <c r="O90" s="66" t="s">
        <v>409</v>
      </c>
      <c r="P90" s="66" t="s">
        <v>277</v>
      </c>
      <c r="Q90" s="66" t="s">
        <v>87</v>
      </c>
      <c r="R90" s="66" t="s">
        <v>146</v>
      </c>
      <c r="S90" s="66">
        <v>225</v>
      </c>
      <c r="T90" s="66">
        <v>185</v>
      </c>
      <c r="U90" s="49">
        <v>1950</v>
      </c>
      <c r="V90" s="259"/>
      <c r="W90" s="233"/>
      <c r="X90" s="94" t="s">
        <v>288</v>
      </c>
      <c r="Y90" s="209"/>
    </row>
    <row r="91" spans="1:25" s="24" customFormat="1" x14ac:dyDescent="0.25">
      <c r="A91" s="23" t="s">
        <v>28</v>
      </c>
      <c r="B91" s="20" t="s">
        <v>21</v>
      </c>
      <c r="C91" s="20">
        <v>1991</v>
      </c>
      <c r="D91" s="25"/>
      <c r="E91" s="25">
        <v>1203</v>
      </c>
      <c r="F91" s="25">
        <v>145</v>
      </c>
      <c r="G91" s="20" t="s">
        <v>156</v>
      </c>
      <c r="H91" s="66"/>
      <c r="I91" s="30">
        <v>0.13</v>
      </c>
      <c r="J91" s="66" t="s">
        <v>11</v>
      </c>
      <c r="K91" s="18" t="s">
        <v>276</v>
      </c>
      <c r="L91" s="18">
        <v>12555</v>
      </c>
      <c r="M91" s="82">
        <v>5.8000000000000003E-2</v>
      </c>
      <c r="N91" s="37"/>
      <c r="O91" s="20" t="s">
        <v>150</v>
      </c>
      <c r="P91" s="66" t="s">
        <v>116</v>
      </c>
      <c r="Q91" s="19" t="s">
        <v>87</v>
      </c>
      <c r="R91" s="19" t="s">
        <v>146</v>
      </c>
      <c r="S91" s="19"/>
      <c r="T91" s="19"/>
      <c r="U91" s="18"/>
      <c r="V91" s="260"/>
      <c r="W91" s="234"/>
      <c r="X91" s="95" t="s">
        <v>289</v>
      </c>
      <c r="Y91" s="209"/>
    </row>
    <row r="92" spans="1:25" s="24" customFormat="1" x14ac:dyDescent="0.25">
      <c r="A92" s="23" t="s">
        <v>28</v>
      </c>
      <c r="B92" s="20" t="s">
        <v>21</v>
      </c>
      <c r="C92" s="20">
        <v>1999</v>
      </c>
      <c r="D92" s="49">
        <v>1315</v>
      </c>
      <c r="E92" s="49">
        <v>4938</v>
      </c>
      <c r="F92" s="66">
        <v>462</v>
      </c>
      <c r="G92" s="66">
        <v>965</v>
      </c>
      <c r="H92" s="66"/>
      <c r="I92" s="66">
        <v>0.09</v>
      </c>
      <c r="J92" s="66" t="s">
        <v>11</v>
      </c>
      <c r="K92" s="49">
        <v>61899</v>
      </c>
      <c r="L92" s="49">
        <v>16485</v>
      </c>
      <c r="M92" s="81">
        <v>0.09</v>
      </c>
      <c r="N92" s="85">
        <v>9</v>
      </c>
      <c r="O92" s="66" t="s">
        <v>409</v>
      </c>
      <c r="P92" s="66" t="s">
        <v>277</v>
      </c>
      <c r="Q92" s="66" t="s">
        <v>87</v>
      </c>
      <c r="R92" s="66" t="s">
        <v>146</v>
      </c>
      <c r="S92" s="66">
        <v>190</v>
      </c>
      <c r="T92" s="66">
        <v>185</v>
      </c>
      <c r="U92" s="49">
        <v>2000</v>
      </c>
      <c r="V92" s="259"/>
      <c r="W92" s="233"/>
      <c r="X92" s="21" t="s">
        <v>334</v>
      </c>
      <c r="Y92" s="209"/>
    </row>
    <row r="93" spans="1:25" s="24" customFormat="1" x14ac:dyDescent="0.25">
      <c r="A93" s="23" t="s">
        <v>28</v>
      </c>
      <c r="B93" s="20" t="s">
        <v>21</v>
      </c>
      <c r="C93" s="20">
        <v>2010</v>
      </c>
      <c r="D93" s="25"/>
      <c r="E93" s="25">
        <v>4736</v>
      </c>
      <c r="F93" s="18">
        <v>554</v>
      </c>
      <c r="G93" s="20" t="s">
        <v>157</v>
      </c>
      <c r="H93" s="66"/>
      <c r="I93" s="30">
        <v>0.12</v>
      </c>
      <c r="J93" s="66" t="s">
        <v>11</v>
      </c>
      <c r="K93" s="18" t="s">
        <v>276</v>
      </c>
      <c r="L93" s="18">
        <v>114618</v>
      </c>
      <c r="M93" s="82">
        <v>0.29199999999999998</v>
      </c>
      <c r="N93" s="37">
        <v>11</v>
      </c>
      <c r="O93" s="66" t="s">
        <v>409</v>
      </c>
      <c r="P93" s="19" t="s">
        <v>107</v>
      </c>
      <c r="Q93" s="19" t="s">
        <v>87</v>
      </c>
      <c r="R93" s="19" t="s">
        <v>146</v>
      </c>
      <c r="S93" s="19" t="s">
        <v>153</v>
      </c>
      <c r="T93" s="19">
        <v>185</v>
      </c>
      <c r="U93" s="18">
        <v>2000</v>
      </c>
      <c r="V93" s="260"/>
      <c r="W93" s="234"/>
      <c r="X93" s="21" t="s">
        <v>335</v>
      </c>
      <c r="Y93" s="209"/>
    </row>
    <row r="94" spans="1:25" s="24" customFormat="1" x14ac:dyDescent="0.25">
      <c r="A94" s="59" t="s">
        <v>49</v>
      </c>
      <c r="B94" s="20"/>
      <c r="C94" s="20"/>
      <c r="D94" s="25"/>
      <c r="E94" s="25"/>
      <c r="F94" s="25"/>
      <c r="G94" s="20"/>
      <c r="H94" s="21"/>
      <c r="I94" s="30"/>
      <c r="J94" s="20"/>
      <c r="K94" s="18"/>
      <c r="L94" s="18"/>
      <c r="M94" s="82"/>
      <c r="N94" s="37"/>
      <c r="O94" s="20"/>
      <c r="P94" s="19"/>
      <c r="Q94" s="19"/>
      <c r="R94" s="19"/>
      <c r="S94" s="19"/>
      <c r="T94" s="19"/>
      <c r="U94" s="18"/>
      <c r="V94" s="260"/>
      <c r="W94" s="234"/>
      <c r="X94" s="52"/>
      <c r="Y94" s="209"/>
    </row>
    <row r="95" spans="1:25" s="130" customFormat="1" x14ac:dyDescent="0.25">
      <c r="A95" s="119" t="s">
        <v>29</v>
      </c>
      <c r="B95" s="120" t="s">
        <v>10</v>
      </c>
      <c r="C95" s="120">
        <v>2016</v>
      </c>
      <c r="D95" s="124"/>
      <c r="E95" s="124">
        <v>1000</v>
      </c>
      <c r="F95" s="124"/>
      <c r="G95" s="120"/>
      <c r="H95" s="127"/>
      <c r="I95" s="134"/>
      <c r="J95" s="120" t="s">
        <v>11</v>
      </c>
      <c r="K95" s="123"/>
      <c r="L95" s="123"/>
      <c r="M95" s="139"/>
      <c r="N95" s="137"/>
      <c r="O95" s="120" t="s">
        <v>144</v>
      </c>
      <c r="P95" s="136"/>
      <c r="Q95" s="136"/>
      <c r="R95" s="136"/>
      <c r="S95" s="136"/>
      <c r="T95" s="136"/>
      <c r="U95" s="123"/>
      <c r="V95" s="261"/>
      <c r="W95" s="235"/>
      <c r="X95" s="132" t="s">
        <v>266</v>
      </c>
      <c r="Y95" s="205"/>
    </row>
    <row r="96" spans="1:25" s="130" customFormat="1" x14ac:dyDescent="0.25">
      <c r="A96" s="119" t="s">
        <v>29</v>
      </c>
      <c r="B96" s="120" t="s">
        <v>10</v>
      </c>
      <c r="C96" s="120">
        <v>2019</v>
      </c>
      <c r="D96" s="124">
        <v>3000</v>
      </c>
      <c r="E96" s="185"/>
      <c r="F96" s="124"/>
      <c r="G96" s="120"/>
      <c r="H96" s="127"/>
      <c r="I96" s="134"/>
      <c r="J96" s="120" t="s">
        <v>11</v>
      </c>
      <c r="K96" s="123"/>
      <c r="L96" s="123"/>
      <c r="M96" s="139">
        <v>0.99</v>
      </c>
      <c r="N96" s="137"/>
      <c r="O96" s="120" t="s">
        <v>407</v>
      </c>
      <c r="P96" s="136" t="s">
        <v>91</v>
      </c>
      <c r="Q96" s="136" t="s">
        <v>87</v>
      </c>
      <c r="R96" s="136" t="s">
        <v>94</v>
      </c>
      <c r="S96" s="136" t="s">
        <v>405</v>
      </c>
      <c r="T96" s="136" t="s">
        <v>406</v>
      </c>
      <c r="U96" s="123">
        <v>3000</v>
      </c>
      <c r="V96" s="261" t="s">
        <v>560</v>
      </c>
      <c r="W96" s="235" t="s">
        <v>561</v>
      </c>
      <c r="X96" s="132" t="s">
        <v>403</v>
      </c>
      <c r="Y96" s="205"/>
    </row>
    <row r="97" spans="1:25" s="24" customFormat="1" ht="15.75" thickBot="1" x14ac:dyDescent="0.3">
      <c r="A97" s="96" t="s">
        <v>436</v>
      </c>
      <c r="B97" s="62" t="s">
        <v>12</v>
      </c>
      <c r="C97" s="62">
        <v>2016</v>
      </c>
      <c r="D97" s="64"/>
      <c r="E97" s="64">
        <v>1000</v>
      </c>
      <c r="F97" s="64"/>
      <c r="G97" s="62"/>
      <c r="H97" s="21"/>
      <c r="I97" s="97"/>
      <c r="J97" s="62" t="s">
        <v>11</v>
      </c>
      <c r="K97" s="63"/>
      <c r="L97" s="63"/>
      <c r="M97" s="98"/>
      <c r="N97" s="99"/>
      <c r="O97" s="57" t="s">
        <v>144</v>
      </c>
      <c r="P97" s="57"/>
      <c r="Q97" s="57"/>
      <c r="R97" s="57"/>
      <c r="S97" s="57"/>
      <c r="T97" s="57"/>
      <c r="U97" s="58"/>
      <c r="V97" s="267" t="s">
        <v>657</v>
      </c>
      <c r="W97" s="239" t="s">
        <v>559</v>
      </c>
      <c r="X97" s="100" t="s">
        <v>266</v>
      </c>
      <c r="Y97" s="209"/>
    </row>
    <row r="98" spans="1:25" s="110" customFormat="1" x14ac:dyDescent="0.25">
      <c r="A98" s="101" t="s">
        <v>30</v>
      </c>
      <c r="B98" s="102"/>
      <c r="C98" s="102"/>
      <c r="D98" s="103"/>
      <c r="E98" s="103"/>
      <c r="F98" s="103"/>
      <c r="G98" s="102"/>
      <c r="H98" s="104"/>
      <c r="I98" s="105"/>
      <c r="J98" s="102"/>
      <c r="K98" s="106"/>
      <c r="L98" s="106"/>
      <c r="M98" s="107"/>
      <c r="N98" s="108"/>
      <c r="O98" s="20"/>
      <c r="P98" s="19"/>
      <c r="Q98" s="19"/>
      <c r="R98" s="19"/>
      <c r="S98" s="19"/>
      <c r="T98" s="19"/>
      <c r="U98" s="18"/>
      <c r="V98" s="260"/>
      <c r="W98" s="234"/>
      <c r="X98" s="109"/>
      <c r="Y98" s="204"/>
    </row>
    <row r="99" spans="1:25" s="24" customFormat="1" x14ac:dyDescent="0.25">
      <c r="A99" s="111" t="s">
        <v>20</v>
      </c>
      <c r="B99" s="20"/>
      <c r="C99" s="20"/>
      <c r="D99" s="25"/>
      <c r="E99" s="25"/>
      <c r="F99" s="25"/>
      <c r="G99" s="20"/>
      <c r="H99" s="21"/>
      <c r="I99" s="30"/>
      <c r="J99" s="20"/>
      <c r="K99" s="18"/>
      <c r="L99" s="18"/>
      <c r="M99" s="82"/>
      <c r="N99" s="37"/>
      <c r="O99" s="20"/>
      <c r="P99" s="19"/>
      <c r="Q99" s="19"/>
      <c r="R99" s="19"/>
      <c r="S99" s="19"/>
      <c r="T99" s="19"/>
      <c r="U99" s="18"/>
      <c r="V99" s="260"/>
      <c r="W99" s="234"/>
      <c r="X99" s="52"/>
      <c r="Y99" s="209"/>
    </row>
    <row r="100" spans="1:25" s="24" customFormat="1" x14ac:dyDescent="0.25">
      <c r="A100" s="23" t="s">
        <v>336</v>
      </c>
      <c r="B100" s="20" t="s">
        <v>21</v>
      </c>
      <c r="C100" s="19">
        <v>1982</v>
      </c>
      <c r="D100" s="25"/>
      <c r="E100" s="18">
        <v>10860</v>
      </c>
      <c r="F100" s="18">
        <v>2790</v>
      </c>
      <c r="G100" s="20"/>
      <c r="H100" s="21"/>
      <c r="I100" s="30">
        <v>0.25</v>
      </c>
      <c r="J100" s="20" t="s">
        <v>11</v>
      </c>
      <c r="K100" s="18">
        <v>64507</v>
      </c>
      <c r="L100" s="18">
        <v>9990</v>
      </c>
      <c r="M100" s="82">
        <v>0.15490000000000001</v>
      </c>
      <c r="N100" s="37">
        <v>15.377426617390935</v>
      </c>
      <c r="O100" s="66" t="s">
        <v>409</v>
      </c>
      <c r="P100" s="19" t="s">
        <v>107</v>
      </c>
      <c r="Q100" s="19" t="s">
        <v>87</v>
      </c>
      <c r="R100" s="19" t="s">
        <v>146</v>
      </c>
      <c r="S100" s="19">
        <v>170</v>
      </c>
      <c r="T100" s="19">
        <v>120</v>
      </c>
      <c r="U100" s="18">
        <f>875*2</f>
        <v>1750</v>
      </c>
      <c r="V100" s="260"/>
      <c r="W100" s="234"/>
      <c r="X100" s="52" t="s">
        <v>270</v>
      </c>
      <c r="Y100" s="209"/>
    </row>
    <row r="101" spans="1:25" s="24" customFormat="1" x14ac:dyDescent="0.25">
      <c r="A101" s="23" t="s">
        <v>336</v>
      </c>
      <c r="B101" s="20" t="s">
        <v>21</v>
      </c>
      <c r="C101" s="19">
        <v>1985</v>
      </c>
      <c r="D101" s="25"/>
      <c r="E101" s="18">
        <v>29294</v>
      </c>
      <c r="F101" s="18">
        <v>4132</v>
      </c>
      <c r="G101" s="20"/>
      <c r="H101" s="21"/>
      <c r="I101" s="30">
        <v>0.08</v>
      </c>
      <c r="J101" s="20" t="s">
        <v>11</v>
      </c>
      <c r="K101" s="18">
        <v>70028</v>
      </c>
      <c r="L101" s="18"/>
      <c r="M101" s="82">
        <v>0.125</v>
      </c>
      <c r="N101" s="37">
        <f>+E101/K101*100</f>
        <v>41.831838693094191</v>
      </c>
      <c r="O101" s="66" t="s">
        <v>409</v>
      </c>
      <c r="P101" s="19" t="s">
        <v>107</v>
      </c>
      <c r="Q101" s="19" t="s">
        <v>87</v>
      </c>
      <c r="R101" s="19" t="s">
        <v>146</v>
      </c>
      <c r="S101" s="19">
        <v>160</v>
      </c>
      <c r="T101" s="19">
        <v>180</v>
      </c>
      <c r="U101" s="18">
        <v>2000</v>
      </c>
      <c r="V101" s="260"/>
      <c r="W101" s="234" t="s">
        <v>646</v>
      </c>
      <c r="X101" s="52" t="s">
        <v>271</v>
      </c>
      <c r="Y101" s="209"/>
    </row>
    <row r="102" spans="1:25" s="24" customFormat="1" x14ac:dyDescent="0.25">
      <c r="A102" s="23" t="s">
        <v>336</v>
      </c>
      <c r="B102" s="20" t="s">
        <v>21</v>
      </c>
      <c r="C102" s="19">
        <v>1989</v>
      </c>
      <c r="D102" s="25"/>
      <c r="E102" s="18">
        <v>34270</v>
      </c>
      <c r="F102" s="18">
        <v>2360</v>
      </c>
      <c r="G102" s="20"/>
      <c r="H102" s="21"/>
      <c r="I102" s="30">
        <v>0.06</v>
      </c>
      <c r="J102" s="20" t="s">
        <v>11</v>
      </c>
      <c r="K102" s="18">
        <v>70028</v>
      </c>
      <c r="L102" s="18"/>
      <c r="M102" s="82" t="s">
        <v>234</v>
      </c>
      <c r="N102" s="37">
        <f>+E102/K102*100</f>
        <v>48.937567830010856</v>
      </c>
      <c r="O102" s="66" t="s">
        <v>409</v>
      </c>
      <c r="P102" s="19" t="s">
        <v>89</v>
      </c>
      <c r="Q102" s="19" t="s">
        <v>87</v>
      </c>
      <c r="R102" s="19" t="s">
        <v>146</v>
      </c>
      <c r="S102" s="19">
        <v>160</v>
      </c>
      <c r="T102" s="19">
        <v>120</v>
      </c>
      <c r="U102" s="18">
        <v>1200</v>
      </c>
      <c r="V102" s="260"/>
      <c r="W102" s="234"/>
      <c r="X102" s="93" t="s">
        <v>239</v>
      </c>
      <c r="Y102" s="209"/>
    </row>
    <row r="103" spans="1:25" s="24" customFormat="1" x14ac:dyDescent="0.25">
      <c r="A103" s="23" t="s">
        <v>336</v>
      </c>
      <c r="B103" s="20" t="s">
        <v>21</v>
      </c>
      <c r="C103" s="19">
        <v>1991</v>
      </c>
      <c r="D103" s="25"/>
      <c r="E103" s="18">
        <v>47670</v>
      </c>
      <c r="F103" s="18">
        <v>3971</v>
      </c>
      <c r="G103" s="20"/>
      <c r="H103" s="21"/>
      <c r="I103" s="30">
        <v>0.08</v>
      </c>
      <c r="J103" s="20" t="s">
        <v>11</v>
      </c>
      <c r="K103" s="18">
        <v>70028</v>
      </c>
      <c r="L103" s="18"/>
      <c r="M103" s="82" t="s">
        <v>235</v>
      </c>
      <c r="N103" s="37">
        <f>+E103/K103*100</f>
        <v>68.072770891643344</v>
      </c>
      <c r="O103" s="66" t="s">
        <v>409</v>
      </c>
      <c r="P103" s="19" t="s">
        <v>223</v>
      </c>
      <c r="Q103" s="19" t="s">
        <v>87</v>
      </c>
      <c r="R103" s="19" t="s">
        <v>146</v>
      </c>
      <c r="S103" s="19">
        <v>160</v>
      </c>
      <c r="T103" s="19">
        <v>120</v>
      </c>
      <c r="U103" s="18">
        <v>1000</v>
      </c>
      <c r="V103" s="260"/>
      <c r="W103" s="234"/>
      <c r="X103" s="52" t="s">
        <v>240</v>
      </c>
      <c r="Y103" s="209"/>
    </row>
    <row r="104" spans="1:25" s="24" customFormat="1" x14ac:dyDescent="0.25">
      <c r="A104" s="23" t="s">
        <v>336</v>
      </c>
      <c r="B104" s="20" t="s">
        <v>21</v>
      </c>
      <c r="C104" s="19">
        <v>1992</v>
      </c>
      <c r="D104" s="25"/>
      <c r="E104" s="18">
        <v>53526</v>
      </c>
      <c r="F104" s="18">
        <v>1968</v>
      </c>
      <c r="G104" s="18" t="s">
        <v>231</v>
      </c>
      <c r="H104" s="21"/>
      <c r="I104" s="30">
        <v>0.05</v>
      </c>
      <c r="J104" s="20" t="s">
        <v>11</v>
      </c>
      <c r="K104" s="18">
        <v>70583</v>
      </c>
      <c r="L104" s="18"/>
      <c r="M104" s="82">
        <v>0.20399999999999999</v>
      </c>
      <c r="N104" s="37">
        <v>75.791172847372664</v>
      </c>
      <c r="O104" s="66" t="s">
        <v>409</v>
      </c>
      <c r="P104" s="19" t="s">
        <v>116</v>
      </c>
      <c r="Q104" s="19" t="s">
        <v>87</v>
      </c>
      <c r="R104" s="19" t="s">
        <v>146</v>
      </c>
      <c r="S104" s="19">
        <v>160</v>
      </c>
      <c r="T104" s="19">
        <v>100</v>
      </c>
      <c r="U104" s="18">
        <v>1000</v>
      </c>
      <c r="V104" s="260"/>
      <c r="W104" s="234"/>
      <c r="X104" s="52" t="s">
        <v>243</v>
      </c>
      <c r="Y104" s="209"/>
    </row>
    <row r="105" spans="1:25" s="24" customFormat="1" x14ac:dyDescent="0.25">
      <c r="A105" s="23" t="s">
        <v>336</v>
      </c>
      <c r="B105" s="20" t="s">
        <v>21</v>
      </c>
      <c r="C105" s="19">
        <v>1994</v>
      </c>
      <c r="D105" s="25"/>
      <c r="E105" s="18">
        <v>66297</v>
      </c>
      <c r="F105" s="18">
        <v>2473.9</v>
      </c>
      <c r="G105" s="18" t="s">
        <v>230</v>
      </c>
      <c r="H105" s="21"/>
      <c r="I105" s="30">
        <v>7.0000000000000007E-2</v>
      </c>
      <c r="J105" s="20" t="s">
        <v>11</v>
      </c>
      <c r="K105" s="18">
        <v>70583</v>
      </c>
      <c r="L105" s="18"/>
      <c r="M105" s="82">
        <v>0.20899999999999999</v>
      </c>
      <c r="N105" s="37">
        <v>93.87451680047576</v>
      </c>
      <c r="O105" s="66" t="s">
        <v>409</v>
      </c>
      <c r="P105" s="19" t="s">
        <v>107</v>
      </c>
      <c r="Q105" s="19" t="s">
        <v>87</v>
      </c>
      <c r="R105" s="19" t="s">
        <v>146</v>
      </c>
      <c r="S105" s="19">
        <v>160</v>
      </c>
      <c r="T105" s="19">
        <v>100</v>
      </c>
      <c r="U105" s="18">
        <v>1000</v>
      </c>
      <c r="V105" s="260"/>
      <c r="W105" s="234"/>
      <c r="X105" s="52" t="s">
        <v>244</v>
      </c>
      <c r="Y105" s="209"/>
    </row>
    <row r="106" spans="1:25" s="24" customFormat="1" x14ac:dyDescent="0.25">
      <c r="A106" s="23" t="s">
        <v>336</v>
      </c>
      <c r="B106" s="20" t="s">
        <v>21</v>
      </c>
      <c r="C106" s="19">
        <v>1998</v>
      </c>
      <c r="D106" s="25"/>
      <c r="E106" s="18">
        <v>45922</v>
      </c>
      <c r="F106" s="18"/>
      <c r="G106" s="18" t="s">
        <v>229</v>
      </c>
      <c r="H106" s="21"/>
      <c r="I106" s="30">
        <v>0.08</v>
      </c>
      <c r="J106" s="20" t="s">
        <v>11</v>
      </c>
      <c r="K106" s="18">
        <v>70582</v>
      </c>
      <c r="L106" s="18"/>
      <c r="M106" s="82">
        <v>0.21</v>
      </c>
      <c r="N106" s="37">
        <v>56.1</v>
      </c>
      <c r="O106" s="66" t="s">
        <v>409</v>
      </c>
      <c r="P106" s="19" t="s">
        <v>107</v>
      </c>
      <c r="Q106" s="19" t="s">
        <v>87</v>
      </c>
      <c r="R106" s="19" t="s">
        <v>146</v>
      </c>
      <c r="S106" s="19">
        <v>160</v>
      </c>
      <c r="T106" s="19">
        <v>100</v>
      </c>
      <c r="U106" s="18">
        <v>1000</v>
      </c>
      <c r="V106" s="260"/>
      <c r="W106" s="234"/>
      <c r="X106" s="52" t="s">
        <v>245</v>
      </c>
      <c r="Y106" s="209"/>
    </row>
    <row r="107" spans="1:25" s="24" customFormat="1" x14ac:dyDescent="0.25">
      <c r="A107" s="23" t="s">
        <v>336</v>
      </c>
      <c r="B107" s="20" t="s">
        <v>21</v>
      </c>
      <c r="C107" s="19">
        <v>2001</v>
      </c>
      <c r="D107" s="25"/>
      <c r="E107" s="18">
        <v>68585</v>
      </c>
      <c r="F107" s="18"/>
      <c r="G107" s="18" t="s">
        <v>228</v>
      </c>
      <c r="H107" s="21"/>
      <c r="I107" s="30">
        <v>0.1</v>
      </c>
      <c r="J107" s="20" t="s">
        <v>11</v>
      </c>
      <c r="K107" s="18">
        <v>70585</v>
      </c>
      <c r="L107" s="18"/>
      <c r="M107" s="82">
        <v>0.19700000000000001</v>
      </c>
      <c r="N107" s="37">
        <v>97.2</v>
      </c>
      <c r="O107" s="66" t="s">
        <v>409</v>
      </c>
      <c r="P107" s="19" t="s">
        <v>107</v>
      </c>
      <c r="Q107" s="19" t="s">
        <v>87</v>
      </c>
      <c r="R107" s="19" t="s">
        <v>146</v>
      </c>
      <c r="S107" s="19">
        <v>160</v>
      </c>
      <c r="T107" s="19">
        <v>100</v>
      </c>
      <c r="U107" s="18">
        <v>1000</v>
      </c>
      <c r="V107" s="260"/>
      <c r="W107" s="234"/>
      <c r="X107" s="52" t="s">
        <v>241</v>
      </c>
      <c r="Y107" s="209"/>
    </row>
    <row r="108" spans="1:25" s="24" customFormat="1" x14ac:dyDescent="0.25">
      <c r="A108" s="23" t="s">
        <v>336</v>
      </c>
      <c r="B108" s="20" t="s">
        <v>21</v>
      </c>
      <c r="C108" s="19">
        <v>2005</v>
      </c>
      <c r="D108" s="25"/>
      <c r="E108" s="18">
        <v>47209</v>
      </c>
      <c r="F108" s="18"/>
      <c r="G108" s="18" t="s">
        <v>232</v>
      </c>
      <c r="H108" s="92"/>
      <c r="I108" s="30">
        <v>0.08</v>
      </c>
      <c r="J108" s="20" t="s">
        <v>11</v>
      </c>
      <c r="K108" s="18">
        <v>70585</v>
      </c>
      <c r="L108" s="18"/>
      <c r="M108" s="82">
        <v>0.19400000000000001</v>
      </c>
      <c r="N108" s="37">
        <v>66.846494767993434</v>
      </c>
      <c r="O108" s="66" t="s">
        <v>409</v>
      </c>
      <c r="P108" s="19" t="s">
        <v>107</v>
      </c>
      <c r="Q108" s="19" t="s">
        <v>87</v>
      </c>
      <c r="R108" s="19" t="s">
        <v>146</v>
      </c>
      <c r="S108" s="19">
        <v>160</v>
      </c>
      <c r="T108" s="19">
        <v>100</v>
      </c>
      <c r="U108" s="18">
        <v>1000</v>
      </c>
      <c r="V108" s="260"/>
      <c r="W108" s="234"/>
      <c r="X108" s="52" t="s">
        <v>246</v>
      </c>
      <c r="Y108" s="209"/>
    </row>
    <row r="109" spans="1:25" s="24" customFormat="1" x14ac:dyDescent="0.25">
      <c r="A109" s="23" t="s">
        <v>336</v>
      </c>
      <c r="B109" s="20" t="s">
        <v>21</v>
      </c>
      <c r="C109" s="19">
        <v>2010</v>
      </c>
      <c r="D109" s="25">
        <v>8054</v>
      </c>
      <c r="E109" s="18">
        <v>36676</v>
      </c>
      <c r="F109" s="18"/>
      <c r="G109" s="18" t="s">
        <v>233</v>
      </c>
      <c r="H109" s="92"/>
      <c r="I109" s="30">
        <v>0.109</v>
      </c>
      <c r="J109" s="20" t="s">
        <v>11</v>
      </c>
      <c r="K109" s="18">
        <v>70580</v>
      </c>
      <c r="L109" s="18"/>
      <c r="M109" s="82">
        <v>0.19589999999999999</v>
      </c>
      <c r="N109" s="37">
        <f>+E109/K109*100</f>
        <v>51.963729101728539</v>
      </c>
      <c r="O109" s="66" t="s">
        <v>409</v>
      </c>
      <c r="P109" s="19" t="s">
        <v>107</v>
      </c>
      <c r="Q109" s="19" t="s">
        <v>87</v>
      </c>
      <c r="R109" s="19" t="s">
        <v>146</v>
      </c>
      <c r="S109" s="19">
        <v>160</v>
      </c>
      <c r="T109" s="19">
        <v>120</v>
      </c>
      <c r="U109" s="18">
        <v>1000</v>
      </c>
      <c r="V109" s="260" t="s">
        <v>651</v>
      </c>
      <c r="W109" s="234"/>
      <c r="X109" s="21" t="s">
        <v>337</v>
      </c>
      <c r="Y109" s="209"/>
    </row>
    <row r="110" spans="1:25" s="24" customFormat="1" x14ac:dyDescent="0.25">
      <c r="A110" s="23" t="s">
        <v>336</v>
      </c>
      <c r="B110" s="20" t="s">
        <v>21</v>
      </c>
      <c r="C110" s="19">
        <v>2014</v>
      </c>
      <c r="D110" s="25"/>
      <c r="E110" s="18">
        <v>14021</v>
      </c>
      <c r="F110" s="18"/>
      <c r="G110" s="20" t="s">
        <v>227</v>
      </c>
      <c r="H110" s="21"/>
      <c r="I110" s="30">
        <v>0.13</v>
      </c>
      <c r="J110" s="20" t="s">
        <v>11</v>
      </c>
      <c r="K110" s="18">
        <v>70580</v>
      </c>
      <c r="L110" s="18"/>
      <c r="M110" s="82">
        <v>0.19650000000000001</v>
      </c>
      <c r="N110" s="37">
        <v>19.5</v>
      </c>
      <c r="O110" s="66" t="s">
        <v>409</v>
      </c>
      <c r="P110" s="19" t="s">
        <v>107</v>
      </c>
      <c r="Q110" s="19" t="s">
        <v>87</v>
      </c>
      <c r="R110" s="19" t="s">
        <v>146</v>
      </c>
      <c r="S110" s="19">
        <v>160</v>
      </c>
      <c r="T110" s="19">
        <v>100</v>
      </c>
      <c r="U110" s="18">
        <v>1000</v>
      </c>
      <c r="V110" s="260"/>
      <c r="W110" s="234"/>
      <c r="X110" s="52" t="s">
        <v>242</v>
      </c>
      <c r="Y110" s="209"/>
    </row>
    <row r="111" spans="1:25" s="130" customFormat="1" x14ac:dyDescent="0.25">
      <c r="A111" s="148" t="s">
        <v>299</v>
      </c>
      <c r="B111" s="121" t="s">
        <v>21</v>
      </c>
      <c r="C111" s="121">
        <v>1983</v>
      </c>
      <c r="D111" s="122">
        <v>855</v>
      </c>
      <c r="E111" s="122">
        <v>6430</v>
      </c>
      <c r="F111" s="122">
        <v>498</v>
      </c>
      <c r="G111" s="121"/>
      <c r="H111" s="121"/>
      <c r="I111" s="121">
        <v>0.08</v>
      </c>
      <c r="J111" s="120" t="s">
        <v>11</v>
      </c>
      <c r="K111" s="122">
        <v>75360</v>
      </c>
      <c r="L111" s="122">
        <v>8531</v>
      </c>
      <c r="M111" s="135">
        <v>0.113</v>
      </c>
      <c r="N111" s="146">
        <v>10</v>
      </c>
      <c r="O111" s="120" t="s">
        <v>409</v>
      </c>
      <c r="P111" s="121" t="s">
        <v>116</v>
      </c>
      <c r="Q111" s="121" t="s">
        <v>87</v>
      </c>
      <c r="R111" s="121" t="s">
        <v>146</v>
      </c>
      <c r="S111" s="121">
        <v>160</v>
      </c>
      <c r="T111" s="121">
        <v>300</v>
      </c>
      <c r="U111" s="122">
        <v>1000</v>
      </c>
      <c r="V111" s="258"/>
      <c r="W111" s="232"/>
      <c r="X111" s="127" t="s">
        <v>300</v>
      </c>
      <c r="Y111" s="205"/>
    </row>
    <row r="112" spans="1:25" s="130" customFormat="1" x14ac:dyDescent="0.25">
      <c r="A112" s="148" t="s">
        <v>299</v>
      </c>
      <c r="B112" s="121" t="s">
        <v>21</v>
      </c>
      <c r="C112" s="121">
        <v>1989</v>
      </c>
      <c r="D112" s="122">
        <v>1964</v>
      </c>
      <c r="E112" s="122">
        <v>12847</v>
      </c>
      <c r="F112" s="122">
        <v>1260</v>
      </c>
      <c r="G112" s="121"/>
      <c r="H112" s="121"/>
      <c r="I112" s="121">
        <v>0.09</v>
      </c>
      <c r="J112" s="120" t="s">
        <v>11</v>
      </c>
      <c r="K112" s="122">
        <v>76686</v>
      </c>
      <c r="L112" s="122">
        <v>4573</v>
      </c>
      <c r="M112" s="135">
        <v>0.05</v>
      </c>
      <c r="N112" s="146">
        <v>29.6</v>
      </c>
      <c r="O112" s="120" t="s">
        <v>409</v>
      </c>
      <c r="P112" s="121" t="s">
        <v>116</v>
      </c>
      <c r="Q112" s="121" t="s">
        <v>87</v>
      </c>
      <c r="R112" s="121" t="s">
        <v>146</v>
      </c>
      <c r="S112" s="121">
        <v>160</v>
      </c>
      <c r="T112" s="121">
        <v>300</v>
      </c>
      <c r="U112" s="122">
        <v>1000</v>
      </c>
      <c r="V112" s="258"/>
      <c r="W112" s="232"/>
      <c r="X112" s="127" t="s">
        <v>301</v>
      </c>
      <c r="Y112" s="205"/>
    </row>
    <row r="113" spans="1:25" s="130" customFormat="1" x14ac:dyDescent="0.25">
      <c r="A113" s="119" t="s">
        <v>338</v>
      </c>
      <c r="B113" s="120" t="s">
        <v>21</v>
      </c>
      <c r="C113" s="136">
        <v>1994</v>
      </c>
      <c r="D113" s="124"/>
      <c r="E113" s="123">
        <v>19989</v>
      </c>
      <c r="F113" s="123">
        <v>3786</v>
      </c>
      <c r="G113" s="120"/>
      <c r="H113" s="127"/>
      <c r="I113" s="134">
        <v>0.18</v>
      </c>
      <c r="J113" s="120" t="s">
        <v>11</v>
      </c>
      <c r="K113" s="123"/>
      <c r="L113" s="123"/>
      <c r="M113" s="139"/>
      <c r="N113" s="137"/>
      <c r="O113" s="120" t="s">
        <v>409</v>
      </c>
      <c r="P113" s="121" t="s">
        <v>107</v>
      </c>
      <c r="Q113" s="121" t="s">
        <v>87</v>
      </c>
      <c r="R113" s="121" t="s">
        <v>146</v>
      </c>
      <c r="S113" s="121">
        <v>160</v>
      </c>
      <c r="T113" s="121">
        <v>120</v>
      </c>
      <c r="U113" s="122">
        <v>500</v>
      </c>
      <c r="V113" s="258"/>
      <c r="W113" s="232"/>
      <c r="X113" s="127" t="s">
        <v>302</v>
      </c>
      <c r="Y113" s="205"/>
    </row>
    <row r="114" spans="1:25" s="130" customFormat="1" x14ac:dyDescent="0.25">
      <c r="A114" s="119" t="s">
        <v>338</v>
      </c>
      <c r="B114" s="120" t="s">
        <v>21</v>
      </c>
      <c r="C114" s="136">
        <v>1998</v>
      </c>
      <c r="D114" s="124">
        <v>4571</v>
      </c>
      <c r="E114" s="123">
        <v>18795</v>
      </c>
      <c r="F114" s="123">
        <v>1100</v>
      </c>
      <c r="G114" s="124" t="s">
        <v>152</v>
      </c>
      <c r="H114" s="127"/>
      <c r="I114" s="134">
        <v>0.15</v>
      </c>
      <c r="J114" s="120" t="s">
        <v>11</v>
      </c>
      <c r="K114" s="123"/>
      <c r="L114" s="123"/>
      <c r="M114" s="139"/>
      <c r="N114" s="137">
        <v>52</v>
      </c>
      <c r="O114" s="120" t="s">
        <v>409</v>
      </c>
      <c r="P114" s="136" t="s">
        <v>107</v>
      </c>
      <c r="Q114" s="136" t="s">
        <v>87</v>
      </c>
      <c r="R114" s="136" t="s">
        <v>146</v>
      </c>
      <c r="S114" s="136">
        <v>160</v>
      </c>
      <c r="T114" s="136">
        <v>100</v>
      </c>
      <c r="U114" s="123">
        <v>1000</v>
      </c>
      <c r="V114" s="261" t="s">
        <v>653</v>
      </c>
      <c r="W114" s="235"/>
      <c r="X114" s="127" t="s">
        <v>192</v>
      </c>
      <c r="Y114" s="210"/>
    </row>
    <row r="115" spans="1:25" s="130" customFormat="1" x14ac:dyDescent="0.25">
      <c r="A115" s="119" t="s">
        <v>338</v>
      </c>
      <c r="B115" s="120" t="s">
        <v>21</v>
      </c>
      <c r="C115" s="120">
        <v>2001</v>
      </c>
      <c r="D115" s="124">
        <v>4344</v>
      </c>
      <c r="E115" s="123">
        <v>19282</v>
      </c>
      <c r="F115" s="123"/>
      <c r="G115" s="124" t="s">
        <v>151</v>
      </c>
      <c r="H115" s="127"/>
      <c r="I115" s="134">
        <v>0.16</v>
      </c>
      <c r="J115" s="120" t="s">
        <v>11</v>
      </c>
      <c r="K115" s="123"/>
      <c r="L115" s="123"/>
      <c r="M115" s="139">
        <v>0.2</v>
      </c>
      <c r="N115" s="137"/>
      <c r="O115" s="120" t="s">
        <v>409</v>
      </c>
      <c r="P115" s="136" t="s">
        <v>107</v>
      </c>
      <c r="Q115" s="136" t="s">
        <v>87</v>
      </c>
      <c r="R115" s="136" t="s">
        <v>146</v>
      </c>
      <c r="S115" s="136">
        <v>160</v>
      </c>
      <c r="T115" s="136">
        <v>100</v>
      </c>
      <c r="U115" s="123">
        <v>1000</v>
      </c>
      <c r="V115" s="261" t="s">
        <v>652</v>
      </c>
      <c r="W115" s="235"/>
      <c r="X115" s="127" t="s">
        <v>193</v>
      </c>
      <c r="Y115" s="210"/>
    </row>
    <row r="116" spans="1:25" s="130" customFormat="1" x14ac:dyDescent="0.25">
      <c r="A116" s="119" t="s">
        <v>338</v>
      </c>
      <c r="B116" s="120" t="s">
        <v>21</v>
      </c>
      <c r="C116" s="120">
        <v>2005</v>
      </c>
      <c r="D116" s="124"/>
      <c r="E116" s="124">
        <v>12062</v>
      </c>
      <c r="F116" s="128"/>
      <c r="G116" s="120" t="s">
        <v>148</v>
      </c>
      <c r="H116" s="127"/>
      <c r="I116" s="134"/>
      <c r="J116" s="120" t="s">
        <v>11</v>
      </c>
      <c r="K116" s="123">
        <v>36021</v>
      </c>
      <c r="L116" s="123"/>
      <c r="M116" s="139"/>
      <c r="N116" s="137"/>
      <c r="O116" s="120" t="s">
        <v>409</v>
      </c>
      <c r="P116" s="136" t="s">
        <v>107</v>
      </c>
      <c r="Q116" s="136" t="s">
        <v>87</v>
      </c>
      <c r="R116" s="136" t="s">
        <v>146</v>
      </c>
      <c r="S116" s="136">
        <v>160</v>
      </c>
      <c r="T116" s="136">
        <v>100</v>
      </c>
      <c r="U116" s="123">
        <v>1000</v>
      </c>
      <c r="V116" s="261" t="s">
        <v>610</v>
      </c>
      <c r="W116" s="235"/>
      <c r="X116" s="127" t="s">
        <v>191</v>
      </c>
      <c r="Y116" s="210"/>
    </row>
    <row r="117" spans="1:25" s="130" customFormat="1" x14ac:dyDescent="0.25">
      <c r="A117" s="119" t="s">
        <v>338</v>
      </c>
      <c r="B117" s="120" t="s">
        <v>21</v>
      </c>
      <c r="C117" s="120">
        <v>2010</v>
      </c>
      <c r="D117" s="124">
        <v>2304</v>
      </c>
      <c r="E117" s="124">
        <v>11442</v>
      </c>
      <c r="F117" s="128"/>
      <c r="G117" s="120" t="s">
        <v>149</v>
      </c>
      <c r="H117" s="127"/>
      <c r="I117" s="134">
        <v>0.14299999999999999</v>
      </c>
      <c r="J117" s="120" t="s">
        <v>11</v>
      </c>
      <c r="K117" s="123">
        <v>36021</v>
      </c>
      <c r="L117" s="123"/>
      <c r="M117" s="139">
        <v>0.19900000000000001</v>
      </c>
      <c r="N117" s="137"/>
      <c r="O117" s="120" t="s">
        <v>409</v>
      </c>
      <c r="P117" s="136" t="s">
        <v>111</v>
      </c>
      <c r="Q117" s="136" t="s">
        <v>87</v>
      </c>
      <c r="R117" s="136" t="s">
        <v>146</v>
      </c>
      <c r="S117" s="136">
        <v>160</v>
      </c>
      <c r="T117" s="136">
        <v>120</v>
      </c>
      <c r="U117" s="123">
        <v>1000</v>
      </c>
      <c r="V117" s="261" t="s">
        <v>654</v>
      </c>
      <c r="W117" s="235"/>
      <c r="X117" s="133" t="s">
        <v>339</v>
      </c>
      <c r="Y117" s="205"/>
    </row>
    <row r="118" spans="1:25" s="130" customFormat="1" x14ac:dyDescent="0.25">
      <c r="A118" s="119" t="s">
        <v>338</v>
      </c>
      <c r="B118" s="120" t="s">
        <v>21</v>
      </c>
      <c r="C118" s="120">
        <v>2015</v>
      </c>
      <c r="D118" s="124"/>
      <c r="E118" s="123">
        <v>14547</v>
      </c>
      <c r="F118" s="128"/>
      <c r="G118" s="123" t="s">
        <v>340</v>
      </c>
      <c r="H118" s="127"/>
      <c r="I118" s="134"/>
      <c r="J118" s="120" t="s">
        <v>11</v>
      </c>
      <c r="K118" s="123">
        <v>49811</v>
      </c>
      <c r="L118" s="123"/>
      <c r="M118" s="139">
        <v>0.191</v>
      </c>
      <c r="N118" s="137">
        <v>29</v>
      </c>
      <c r="O118" s="120" t="s">
        <v>409</v>
      </c>
      <c r="P118" s="136" t="s">
        <v>112</v>
      </c>
      <c r="Q118" s="136" t="s">
        <v>87</v>
      </c>
      <c r="R118" s="136" t="s">
        <v>146</v>
      </c>
      <c r="S118" s="136">
        <v>160</v>
      </c>
      <c r="T118" s="136">
        <v>100</v>
      </c>
      <c r="U118" s="123">
        <v>1000</v>
      </c>
      <c r="V118" s="261" t="s">
        <v>656</v>
      </c>
      <c r="W118" s="235" t="s">
        <v>655</v>
      </c>
      <c r="X118" s="132" t="s">
        <v>224</v>
      </c>
      <c r="Y118" s="205"/>
    </row>
    <row r="119" spans="1:25" s="24" customFormat="1" x14ac:dyDescent="0.25">
      <c r="A119" s="23" t="s">
        <v>341</v>
      </c>
      <c r="B119" s="20" t="s">
        <v>21</v>
      </c>
      <c r="C119" s="62">
        <v>1961</v>
      </c>
      <c r="D119" s="92">
        <v>223</v>
      </c>
      <c r="E119" s="49">
        <v>1000</v>
      </c>
      <c r="F119" s="92"/>
      <c r="G119" s="21"/>
      <c r="H119" s="21"/>
      <c r="I119" s="21"/>
      <c r="J119" s="20" t="s">
        <v>11</v>
      </c>
      <c r="K119" s="92"/>
      <c r="L119" s="92"/>
      <c r="M119" s="86"/>
      <c r="N119" s="21"/>
      <c r="O119" s="116" t="s">
        <v>648</v>
      </c>
      <c r="P119" s="19" t="s">
        <v>111</v>
      </c>
      <c r="Q119" s="19" t="s">
        <v>87</v>
      </c>
      <c r="R119" s="19" t="s">
        <v>146</v>
      </c>
      <c r="S119" s="19">
        <v>137</v>
      </c>
      <c r="T119" s="19">
        <v>152</v>
      </c>
      <c r="U119" s="18">
        <v>400</v>
      </c>
      <c r="V119" s="260" t="s">
        <v>649</v>
      </c>
      <c r="W119" s="234"/>
      <c r="X119" s="94" t="s">
        <v>190</v>
      </c>
      <c r="Y119" s="209"/>
    </row>
    <row r="120" spans="1:25" s="24" customFormat="1" x14ac:dyDescent="0.25">
      <c r="A120" s="23" t="s">
        <v>341</v>
      </c>
      <c r="B120" s="20" t="s">
        <v>21</v>
      </c>
      <c r="C120" s="20">
        <v>1973</v>
      </c>
      <c r="D120" s="25"/>
      <c r="E120" s="18">
        <v>3991</v>
      </c>
      <c r="F120" s="49">
        <v>922</v>
      </c>
      <c r="G120" s="18"/>
      <c r="H120" s="66"/>
      <c r="I120" s="30">
        <f>F120/E120</f>
        <v>0.23101979453770985</v>
      </c>
      <c r="J120" s="20" t="s">
        <v>11</v>
      </c>
      <c r="K120" s="18"/>
      <c r="L120" s="18"/>
      <c r="M120" s="82"/>
      <c r="N120" s="37"/>
      <c r="O120" s="66" t="s">
        <v>409</v>
      </c>
      <c r="P120" s="19" t="s">
        <v>111</v>
      </c>
      <c r="Q120" s="19" t="s">
        <v>87</v>
      </c>
      <c r="R120" s="19" t="s">
        <v>146</v>
      </c>
      <c r="S120" s="19">
        <v>160</v>
      </c>
      <c r="T120" s="19">
        <v>150</v>
      </c>
      <c r="U120" s="18">
        <v>1600</v>
      </c>
      <c r="V120" s="260"/>
      <c r="W120" s="234"/>
      <c r="X120" s="112" t="s">
        <v>303</v>
      </c>
      <c r="Y120" s="209"/>
    </row>
    <row r="121" spans="1:25" s="24" customFormat="1" x14ac:dyDescent="0.25">
      <c r="A121" s="23" t="s">
        <v>341</v>
      </c>
      <c r="B121" s="20" t="s">
        <v>21</v>
      </c>
      <c r="C121" s="20">
        <v>1974</v>
      </c>
      <c r="D121" s="25"/>
      <c r="E121" s="18">
        <v>1997</v>
      </c>
      <c r="F121" s="49">
        <v>588</v>
      </c>
      <c r="G121" s="18"/>
      <c r="H121" s="66"/>
      <c r="I121" s="30">
        <f t="shared" ref="I121:I122" si="1">F121/E121</f>
        <v>0.2944416624937406</v>
      </c>
      <c r="J121" s="20" t="s">
        <v>11</v>
      </c>
      <c r="K121" s="18"/>
      <c r="L121" s="18"/>
      <c r="M121" s="82"/>
      <c r="N121" s="37"/>
      <c r="O121" s="66" t="s">
        <v>409</v>
      </c>
      <c r="P121" s="19" t="s">
        <v>111</v>
      </c>
      <c r="Q121" s="19" t="s">
        <v>87</v>
      </c>
      <c r="R121" s="19" t="s">
        <v>146</v>
      </c>
      <c r="S121" s="19">
        <v>160</v>
      </c>
      <c r="T121" s="19">
        <v>150</v>
      </c>
      <c r="U121" s="18">
        <v>1600</v>
      </c>
      <c r="V121" s="260"/>
      <c r="W121" s="234"/>
      <c r="X121" s="112" t="s">
        <v>303</v>
      </c>
      <c r="Y121" s="209"/>
    </row>
    <row r="122" spans="1:25" s="24" customFormat="1" x14ac:dyDescent="0.25">
      <c r="A122" s="23" t="s">
        <v>341</v>
      </c>
      <c r="B122" s="20" t="s">
        <v>21</v>
      </c>
      <c r="C122" s="20">
        <v>1987</v>
      </c>
      <c r="D122" s="25"/>
      <c r="E122" s="18">
        <v>4761</v>
      </c>
      <c r="F122" s="49">
        <v>373</v>
      </c>
      <c r="G122" s="18"/>
      <c r="H122" s="66"/>
      <c r="I122" s="30">
        <f t="shared" si="1"/>
        <v>7.8344885528250363E-2</v>
      </c>
      <c r="J122" s="20" t="s">
        <v>11</v>
      </c>
      <c r="K122" s="18"/>
      <c r="L122" s="18"/>
      <c r="M122" s="82"/>
      <c r="N122" s="37"/>
      <c r="O122" s="20" t="s">
        <v>150</v>
      </c>
      <c r="P122" s="19" t="s">
        <v>111</v>
      </c>
      <c r="Q122" s="19" t="s">
        <v>87</v>
      </c>
      <c r="R122" s="19" t="s">
        <v>94</v>
      </c>
      <c r="S122" s="19">
        <v>160</v>
      </c>
      <c r="T122" s="19">
        <v>90</v>
      </c>
      <c r="U122" s="18" t="s">
        <v>304</v>
      </c>
      <c r="V122" s="260"/>
      <c r="W122" s="234"/>
      <c r="X122" s="112" t="s">
        <v>305</v>
      </c>
      <c r="Y122" s="209"/>
    </row>
    <row r="123" spans="1:25" s="24" customFormat="1" x14ac:dyDescent="0.25">
      <c r="A123" s="23" t="s">
        <v>341</v>
      </c>
      <c r="B123" s="20" t="s">
        <v>21</v>
      </c>
      <c r="C123" s="19">
        <v>1997</v>
      </c>
      <c r="D123" s="25"/>
      <c r="E123" s="113">
        <v>2258</v>
      </c>
      <c r="F123" s="25">
        <v>268</v>
      </c>
      <c r="G123" s="20"/>
      <c r="H123" s="21"/>
      <c r="I123" s="30">
        <v>0.12</v>
      </c>
      <c r="J123" s="20" t="s">
        <v>11</v>
      </c>
      <c r="K123" s="18">
        <f>2940+1730+1940+7260+4560+5100+1030+5100+3330+1390+1670+1400+4770</f>
        <v>42220</v>
      </c>
      <c r="L123" s="18"/>
      <c r="M123" s="82">
        <v>0.01</v>
      </c>
      <c r="N123" s="37">
        <v>5.3</v>
      </c>
      <c r="O123" s="66" t="s">
        <v>409</v>
      </c>
      <c r="P123" s="19" t="s">
        <v>107</v>
      </c>
      <c r="Q123" s="19" t="s">
        <v>87</v>
      </c>
      <c r="R123" s="19" t="s">
        <v>146</v>
      </c>
      <c r="S123" s="19">
        <v>160</v>
      </c>
      <c r="T123" s="19">
        <v>100</v>
      </c>
      <c r="U123" s="18">
        <v>1000</v>
      </c>
      <c r="V123" s="260"/>
      <c r="W123" s="234" t="s">
        <v>650</v>
      </c>
      <c r="X123" s="52" t="s">
        <v>248</v>
      </c>
      <c r="Y123" s="209"/>
    </row>
    <row r="124" spans="1:25" s="24" customFormat="1" x14ac:dyDescent="0.25">
      <c r="A124" s="23" t="s">
        <v>341</v>
      </c>
      <c r="B124" s="20" t="s">
        <v>21</v>
      </c>
      <c r="C124" s="20">
        <v>2012</v>
      </c>
      <c r="D124" s="25"/>
      <c r="E124" s="18">
        <v>2998</v>
      </c>
      <c r="F124" s="18">
        <v>852</v>
      </c>
      <c r="G124" s="20"/>
      <c r="H124" s="21"/>
      <c r="I124" s="30">
        <v>0.28000000000000003</v>
      </c>
      <c r="J124" s="20" t="s">
        <v>11</v>
      </c>
      <c r="K124" s="18">
        <v>42583.199999999997</v>
      </c>
      <c r="L124" s="18"/>
      <c r="M124" s="82">
        <v>0.19500000000000001</v>
      </c>
      <c r="N124" s="37">
        <v>7</v>
      </c>
      <c r="O124" s="66" t="s">
        <v>409</v>
      </c>
      <c r="P124" s="19" t="s">
        <v>111</v>
      </c>
      <c r="Q124" s="19" t="s">
        <v>87</v>
      </c>
      <c r="R124" s="19" t="s">
        <v>146</v>
      </c>
      <c r="S124" s="19">
        <v>160</v>
      </c>
      <c r="T124" s="19">
        <v>100</v>
      </c>
      <c r="U124" s="18">
        <v>1000</v>
      </c>
      <c r="V124" s="260"/>
      <c r="W124" s="234"/>
      <c r="X124" s="52" t="s">
        <v>247</v>
      </c>
      <c r="Y124" s="209"/>
    </row>
    <row r="125" spans="1:25" s="130" customFormat="1" x14ac:dyDescent="0.25">
      <c r="A125" s="119" t="s">
        <v>342</v>
      </c>
      <c r="B125" s="120" t="s">
        <v>21</v>
      </c>
      <c r="C125" s="136">
        <v>1997</v>
      </c>
      <c r="D125" s="124"/>
      <c r="E125" s="124">
        <v>37</v>
      </c>
      <c r="F125" s="124">
        <v>21</v>
      </c>
      <c r="G125" s="120"/>
      <c r="H125" s="127"/>
      <c r="I125" s="134">
        <v>0.56999999999999995</v>
      </c>
      <c r="J125" s="120" t="s">
        <v>11</v>
      </c>
      <c r="K125" s="123"/>
      <c r="L125" s="123"/>
      <c r="M125" s="139">
        <v>0.19</v>
      </c>
      <c r="N125" s="134">
        <v>2.4</v>
      </c>
      <c r="O125" s="120" t="s">
        <v>132</v>
      </c>
      <c r="P125" s="136" t="s">
        <v>226</v>
      </c>
      <c r="Q125" s="136" t="s">
        <v>87</v>
      </c>
      <c r="R125" s="136" t="s">
        <v>146</v>
      </c>
      <c r="S125" s="136">
        <v>160</v>
      </c>
      <c r="T125" s="136">
        <v>100</v>
      </c>
      <c r="U125" s="123">
        <v>1000</v>
      </c>
      <c r="V125" s="261"/>
      <c r="W125" s="235"/>
      <c r="X125" s="132" t="s">
        <v>225</v>
      </c>
      <c r="Y125" s="205"/>
    </row>
    <row r="126" spans="1:25" s="130" customFormat="1" x14ac:dyDescent="0.25">
      <c r="A126" s="119" t="s">
        <v>342</v>
      </c>
      <c r="B126" s="120" t="s">
        <v>21</v>
      </c>
      <c r="C126" s="120">
        <v>2012</v>
      </c>
      <c r="D126" s="124"/>
      <c r="E126" s="124">
        <v>214</v>
      </c>
      <c r="F126" s="124">
        <v>198</v>
      </c>
      <c r="G126" s="120"/>
      <c r="H126" s="127"/>
      <c r="I126" s="134">
        <v>0.92</v>
      </c>
      <c r="J126" s="120" t="s">
        <v>11</v>
      </c>
      <c r="K126" s="123">
        <v>1573.4</v>
      </c>
      <c r="L126" s="123"/>
      <c r="M126" s="139">
        <v>0.192</v>
      </c>
      <c r="N126" s="137">
        <v>13.6</v>
      </c>
      <c r="O126" s="120" t="s">
        <v>132</v>
      </c>
      <c r="P126" s="136" t="s">
        <v>111</v>
      </c>
      <c r="Q126" s="136" t="s">
        <v>87</v>
      </c>
      <c r="R126" s="136" t="s">
        <v>146</v>
      </c>
      <c r="S126" s="136">
        <v>160</v>
      </c>
      <c r="T126" s="136">
        <v>100</v>
      </c>
      <c r="U126" s="123">
        <v>1000</v>
      </c>
      <c r="V126" s="261"/>
      <c r="W126" s="235"/>
      <c r="X126" s="132" t="s">
        <v>247</v>
      </c>
      <c r="Y126" s="205"/>
    </row>
    <row r="127" spans="1:25" s="24" customFormat="1" x14ac:dyDescent="0.25">
      <c r="A127" s="23" t="s">
        <v>343</v>
      </c>
      <c r="B127" s="20" t="s">
        <v>21</v>
      </c>
      <c r="C127" s="20">
        <v>1961</v>
      </c>
      <c r="D127" s="25">
        <v>0</v>
      </c>
      <c r="E127" s="25">
        <v>0</v>
      </c>
      <c r="F127" s="25"/>
      <c r="G127" s="20"/>
      <c r="H127" s="21"/>
      <c r="I127" s="30"/>
      <c r="J127" s="20" t="s">
        <v>11</v>
      </c>
      <c r="K127" s="18"/>
      <c r="L127" s="18"/>
      <c r="M127" s="82"/>
      <c r="N127" s="37"/>
      <c r="O127" s="66" t="s">
        <v>409</v>
      </c>
      <c r="P127" s="19" t="s">
        <v>111</v>
      </c>
      <c r="Q127" s="19" t="s">
        <v>87</v>
      </c>
      <c r="R127" s="19" t="s">
        <v>146</v>
      </c>
      <c r="S127" s="19">
        <v>137</v>
      </c>
      <c r="T127" s="19">
        <v>152</v>
      </c>
      <c r="U127" s="18">
        <v>400</v>
      </c>
      <c r="V127" s="260" t="s">
        <v>658</v>
      </c>
      <c r="W127" s="234"/>
      <c r="X127" s="94" t="s">
        <v>190</v>
      </c>
      <c r="Y127" s="209"/>
    </row>
    <row r="128" spans="1:25" s="24" customFormat="1" x14ac:dyDescent="0.25">
      <c r="A128" s="23" t="s">
        <v>343</v>
      </c>
      <c r="B128" s="20" t="s">
        <v>21</v>
      </c>
      <c r="C128" s="20">
        <v>1973</v>
      </c>
      <c r="D128" s="25"/>
      <c r="E128" s="25">
        <v>168</v>
      </c>
      <c r="F128" s="25">
        <v>169</v>
      </c>
      <c r="G128" s="20"/>
      <c r="H128" s="21"/>
      <c r="I128" s="30">
        <f t="shared" ref="I128:I130" si="2">F128/E128</f>
        <v>1.0059523809523809</v>
      </c>
      <c r="J128" s="20" t="s">
        <v>11</v>
      </c>
      <c r="K128" s="18"/>
      <c r="L128" s="18"/>
      <c r="M128" s="82"/>
      <c r="N128" s="37"/>
      <c r="O128" s="66" t="s">
        <v>409</v>
      </c>
      <c r="P128" s="19" t="s">
        <v>111</v>
      </c>
      <c r="Q128" s="19" t="s">
        <v>87</v>
      </c>
      <c r="R128" s="19" t="s">
        <v>146</v>
      </c>
      <c r="S128" s="19">
        <v>160</v>
      </c>
      <c r="T128" s="19">
        <v>150</v>
      </c>
      <c r="U128" s="18">
        <v>1600</v>
      </c>
      <c r="V128" s="260"/>
      <c r="W128" s="234"/>
      <c r="X128" s="112" t="s">
        <v>303</v>
      </c>
      <c r="Y128" s="209"/>
    </row>
    <row r="129" spans="1:25" s="24" customFormat="1" x14ac:dyDescent="0.25">
      <c r="A129" s="23" t="s">
        <v>343</v>
      </c>
      <c r="B129" s="20" t="s">
        <v>21</v>
      </c>
      <c r="C129" s="20">
        <v>1974</v>
      </c>
      <c r="D129" s="25"/>
      <c r="E129" s="25">
        <v>252</v>
      </c>
      <c r="F129" s="25">
        <v>138</v>
      </c>
      <c r="G129" s="25"/>
      <c r="H129" s="21"/>
      <c r="I129" s="30">
        <f t="shared" si="2"/>
        <v>0.54761904761904767</v>
      </c>
      <c r="J129" s="20" t="s">
        <v>11</v>
      </c>
      <c r="K129" s="18"/>
      <c r="L129" s="18"/>
      <c r="M129" s="82"/>
      <c r="N129" s="37"/>
      <c r="O129" s="66" t="s">
        <v>409</v>
      </c>
      <c r="P129" s="19" t="s">
        <v>111</v>
      </c>
      <c r="Q129" s="19" t="s">
        <v>87</v>
      </c>
      <c r="R129" s="19" t="s">
        <v>146</v>
      </c>
      <c r="S129" s="19">
        <v>160</v>
      </c>
      <c r="T129" s="19">
        <v>150</v>
      </c>
      <c r="U129" s="18">
        <v>1600</v>
      </c>
      <c r="V129" s="260"/>
      <c r="W129" s="234"/>
      <c r="X129" s="112" t="s">
        <v>303</v>
      </c>
      <c r="Y129" s="209"/>
    </row>
    <row r="130" spans="1:25" s="24" customFormat="1" x14ac:dyDescent="0.25">
      <c r="A130" s="23" t="s">
        <v>343</v>
      </c>
      <c r="B130" s="20" t="s">
        <v>21</v>
      </c>
      <c r="C130" s="20">
        <v>1986</v>
      </c>
      <c r="D130" s="25"/>
      <c r="E130" s="25">
        <v>62</v>
      </c>
      <c r="F130" s="25">
        <v>94</v>
      </c>
      <c r="G130" s="20"/>
      <c r="H130" s="21"/>
      <c r="I130" s="30">
        <f t="shared" si="2"/>
        <v>1.5161290322580645</v>
      </c>
      <c r="J130" s="20" t="s">
        <v>11</v>
      </c>
      <c r="K130" s="18"/>
      <c r="L130" s="18"/>
      <c r="M130" s="82"/>
      <c r="N130" s="37"/>
      <c r="O130" s="20" t="s">
        <v>150</v>
      </c>
      <c r="P130" s="19" t="s">
        <v>111</v>
      </c>
      <c r="Q130" s="19" t="s">
        <v>87</v>
      </c>
      <c r="R130" s="19" t="s">
        <v>94</v>
      </c>
      <c r="S130" s="19">
        <v>160</v>
      </c>
      <c r="T130" s="19">
        <v>90</v>
      </c>
      <c r="U130" s="18"/>
      <c r="V130" s="260"/>
      <c r="W130" s="234"/>
      <c r="X130" s="112" t="s">
        <v>306</v>
      </c>
      <c r="Y130" s="209"/>
    </row>
    <row r="131" spans="1:25" s="24" customFormat="1" x14ac:dyDescent="0.25">
      <c r="A131" s="23" t="s">
        <v>343</v>
      </c>
      <c r="B131" s="20" t="s">
        <v>21</v>
      </c>
      <c r="C131" s="19">
        <v>1997</v>
      </c>
      <c r="D131" s="25"/>
      <c r="E131" s="25">
        <v>96</v>
      </c>
      <c r="F131" s="25">
        <v>42</v>
      </c>
      <c r="G131" s="20"/>
      <c r="H131" s="21"/>
      <c r="I131" s="30">
        <v>0.44</v>
      </c>
      <c r="J131" s="20" t="s">
        <v>11</v>
      </c>
      <c r="K131" s="18">
        <f>7740+5980+2110</f>
        <v>15830</v>
      </c>
      <c r="L131" s="18"/>
      <c r="M131" s="82">
        <v>0.16</v>
      </c>
      <c r="N131" s="30">
        <v>0.6</v>
      </c>
      <c r="O131" s="66" t="s">
        <v>409</v>
      </c>
      <c r="P131" s="19" t="s">
        <v>107</v>
      </c>
      <c r="Q131" s="19" t="s">
        <v>87</v>
      </c>
      <c r="R131" s="19" t="s">
        <v>146</v>
      </c>
      <c r="S131" s="19">
        <v>160</v>
      </c>
      <c r="T131" s="19">
        <v>100</v>
      </c>
      <c r="U131" s="18">
        <v>1000</v>
      </c>
      <c r="V131" s="260"/>
      <c r="W131" s="234" t="s">
        <v>647</v>
      </c>
      <c r="X131" s="52" t="s">
        <v>225</v>
      </c>
      <c r="Y131" s="209"/>
    </row>
    <row r="132" spans="1:25" s="24" customFormat="1" x14ac:dyDescent="0.25">
      <c r="A132" s="23" t="s">
        <v>343</v>
      </c>
      <c r="B132" s="20" t="s">
        <v>21</v>
      </c>
      <c r="C132" s="20">
        <v>2012</v>
      </c>
      <c r="D132" s="25"/>
      <c r="E132" s="25">
        <v>504</v>
      </c>
      <c r="F132" s="25">
        <v>319</v>
      </c>
      <c r="G132" s="20"/>
      <c r="H132" s="21"/>
      <c r="I132" s="30">
        <v>0.63</v>
      </c>
      <c r="J132" s="20" t="s">
        <v>11</v>
      </c>
      <c r="K132" s="18">
        <v>16090.1</v>
      </c>
      <c r="L132" s="18"/>
      <c r="M132" s="82">
        <v>0.21</v>
      </c>
      <c r="N132" s="37">
        <v>3.1</v>
      </c>
      <c r="O132" s="66" t="s">
        <v>409</v>
      </c>
      <c r="P132" s="19" t="s">
        <v>111</v>
      </c>
      <c r="Q132" s="19" t="s">
        <v>87</v>
      </c>
      <c r="R132" s="19" t="s">
        <v>146</v>
      </c>
      <c r="S132" s="19">
        <v>160</v>
      </c>
      <c r="T132" s="19">
        <v>100</v>
      </c>
      <c r="U132" s="18">
        <v>1000</v>
      </c>
      <c r="V132" s="260"/>
      <c r="W132" s="234"/>
      <c r="X132" s="52" t="s">
        <v>247</v>
      </c>
      <c r="Y132" s="209"/>
    </row>
    <row r="133" spans="1:25" s="24" customFormat="1" x14ac:dyDescent="0.25">
      <c r="A133" s="59" t="s">
        <v>31</v>
      </c>
      <c r="B133" s="20"/>
      <c r="C133" s="20"/>
      <c r="D133" s="25"/>
      <c r="E133" s="25"/>
      <c r="F133" s="25"/>
      <c r="G133" s="25"/>
      <c r="H133" s="21"/>
      <c r="I133" s="30"/>
      <c r="J133" s="20"/>
      <c r="K133" s="18"/>
      <c r="L133" s="18"/>
      <c r="M133" s="82"/>
      <c r="N133" s="37"/>
      <c r="O133" s="21"/>
      <c r="P133" s="19"/>
      <c r="Q133" s="19"/>
      <c r="R133" s="19"/>
      <c r="S133" s="19"/>
      <c r="T133" s="19"/>
      <c r="U133" s="18"/>
      <c r="V133" s="260"/>
      <c r="W133" s="234"/>
      <c r="X133" s="52"/>
      <c r="Y133" s="209"/>
    </row>
    <row r="134" spans="1:25" s="24" customFormat="1" x14ac:dyDescent="0.25">
      <c r="A134" s="60" t="s">
        <v>50</v>
      </c>
      <c r="B134" s="20"/>
      <c r="C134" s="20"/>
      <c r="D134" s="25"/>
      <c r="E134" s="25"/>
      <c r="F134" s="25"/>
      <c r="G134" s="20"/>
      <c r="H134" s="21"/>
      <c r="I134" s="30"/>
      <c r="J134" s="20"/>
      <c r="K134" s="18"/>
      <c r="L134" s="18"/>
      <c r="M134" s="82"/>
      <c r="N134" s="37"/>
      <c r="O134" s="20"/>
      <c r="P134" s="19"/>
      <c r="Q134" s="19"/>
      <c r="R134" s="19"/>
      <c r="S134" s="19"/>
      <c r="T134" s="19"/>
      <c r="U134" s="18"/>
      <c r="V134" s="260"/>
      <c r="W134" s="234"/>
      <c r="X134" s="52"/>
      <c r="Y134" s="209"/>
    </row>
    <row r="135" spans="1:25" s="24" customFormat="1" x14ac:dyDescent="0.25">
      <c r="A135" s="114" t="s">
        <v>66</v>
      </c>
      <c r="B135" s="20" t="s">
        <v>21</v>
      </c>
      <c r="C135" s="19">
        <v>1961</v>
      </c>
      <c r="D135" s="25">
        <v>1165</v>
      </c>
      <c r="E135" s="25">
        <v>4000</v>
      </c>
      <c r="F135" s="25"/>
      <c r="G135" s="20"/>
      <c r="H135" s="21"/>
      <c r="I135" s="30"/>
      <c r="J135" s="20" t="s">
        <v>11</v>
      </c>
      <c r="K135" s="18">
        <v>83929</v>
      </c>
      <c r="L135" s="18">
        <v>1556</v>
      </c>
      <c r="M135" s="115">
        <v>1.9E-2</v>
      </c>
      <c r="N135" s="37"/>
      <c r="O135" s="66" t="s">
        <v>409</v>
      </c>
      <c r="P135" s="19" t="s">
        <v>111</v>
      </c>
      <c r="Q135" s="19" t="s">
        <v>87</v>
      </c>
      <c r="R135" s="19" t="s">
        <v>88</v>
      </c>
      <c r="S135" s="19">
        <v>137</v>
      </c>
      <c r="T135" s="19">
        <v>152</v>
      </c>
      <c r="U135" s="18">
        <v>400</v>
      </c>
      <c r="V135" s="260" t="s">
        <v>641</v>
      </c>
      <c r="W135" s="234" t="s">
        <v>634</v>
      </c>
      <c r="X135" s="94" t="s">
        <v>190</v>
      </c>
      <c r="Y135" s="209"/>
    </row>
    <row r="136" spans="1:25" s="130" customFormat="1" x14ac:dyDescent="0.25">
      <c r="A136" s="149" t="s">
        <v>67</v>
      </c>
      <c r="B136" s="120" t="s">
        <v>21</v>
      </c>
      <c r="C136" s="136">
        <v>2006</v>
      </c>
      <c r="D136" s="123">
        <v>4999</v>
      </c>
      <c r="E136" s="123">
        <v>8115</v>
      </c>
      <c r="F136" s="124">
        <v>1483</v>
      </c>
      <c r="G136" s="136" t="s">
        <v>108</v>
      </c>
      <c r="H136" s="127"/>
      <c r="I136" s="134">
        <v>0.18</v>
      </c>
      <c r="J136" s="120" t="s">
        <v>11</v>
      </c>
      <c r="K136" s="123">
        <v>96567</v>
      </c>
      <c r="L136" s="123">
        <v>24228</v>
      </c>
      <c r="M136" s="150">
        <v>0.25</v>
      </c>
      <c r="N136" s="137">
        <v>8.4</v>
      </c>
      <c r="O136" s="120" t="s">
        <v>103</v>
      </c>
      <c r="P136" s="136" t="s">
        <v>112</v>
      </c>
      <c r="Q136" s="136" t="s">
        <v>87</v>
      </c>
      <c r="R136" s="136" t="s">
        <v>94</v>
      </c>
      <c r="S136" s="136">
        <v>130</v>
      </c>
      <c r="T136" s="136">
        <v>120</v>
      </c>
      <c r="U136" s="186" t="s">
        <v>169</v>
      </c>
      <c r="V136" s="268" t="s">
        <v>633</v>
      </c>
      <c r="W136" s="240" t="s">
        <v>622</v>
      </c>
      <c r="X136" s="127" t="s">
        <v>344</v>
      </c>
      <c r="Y136" s="205"/>
    </row>
    <row r="137" spans="1:25" s="24" customFormat="1" x14ac:dyDescent="0.25">
      <c r="A137" s="114" t="s">
        <v>68</v>
      </c>
      <c r="B137" s="20" t="s">
        <v>21</v>
      </c>
      <c r="C137" s="19" t="s">
        <v>95</v>
      </c>
      <c r="D137" s="25">
        <v>470</v>
      </c>
      <c r="E137" s="25" t="s">
        <v>307</v>
      </c>
      <c r="F137" s="25"/>
      <c r="G137" s="20"/>
      <c r="H137" s="21"/>
      <c r="I137" s="30"/>
      <c r="J137" s="20" t="s">
        <v>11</v>
      </c>
      <c r="K137" s="18"/>
      <c r="L137" s="18"/>
      <c r="M137" s="115"/>
      <c r="N137" s="37"/>
      <c r="O137" s="20" t="s">
        <v>96</v>
      </c>
      <c r="P137" s="66" t="s">
        <v>120</v>
      </c>
      <c r="Q137" s="19" t="s">
        <v>97</v>
      </c>
      <c r="R137" s="19"/>
      <c r="S137" s="19"/>
      <c r="T137" s="19"/>
      <c r="U137" s="18"/>
      <c r="V137" s="260" t="s">
        <v>642</v>
      </c>
      <c r="W137" s="234"/>
      <c r="X137" s="94" t="s">
        <v>345</v>
      </c>
      <c r="Y137" s="209"/>
    </row>
    <row r="138" spans="1:25" s="24" customFormat="1" x14ac:dyDescent="0.25">
      <c r="A138" s="114" t="s">
        <v>68</v>
      </c>
      <c r="B138" s="20" t="s">
        <v>21</v>
      </c>
      <c r="C138" s="19">
        <v>1973</v>
      </c>
      <c r="D138" s="25"/>
      <c r="E138" s="25">
        <v>1380</v>
      </c>
      <c r="F138" s="25"/>
      <c r="G138" s="20"/>
      <c r="H138" s="21"/>
      <c r="I138" s="30"/>
      <c r="J138" s="20" t="s">
        <v>11</v>
      </c>
      <c r="K138" s="18">
        <v>13893</v>
      </c>
      <c r="L138" s="18"/>
      <c r="M138" s="115"/>
      <c r="N138" s="37">
        <v>10</v>
      </c>
      <c r="O138" s="20" t="s">
        <v>96</v>
      </c>
      <c r="P138" s="19" t="s">
        <v>107</v>
      </c>
      <c r="Q138" s="19" t="s">
        <v>87</v>
      </c>
      <c r="R138" s="19" t="s">
        <v>88</v>
      </c>
      <c r="S138" s="19">
        <v>176</v>
      </c>
      <c r="T138" s="19">
        <v>152</v>
      </c>
      <c r="U138" s="18"/>
      <c r="V138" s="260"/>
      <c r="W138" s="234" t="s">
        <v>634</v>
      </c>
      <c r="X138" s="21" t="s">
        <v>346</v>
      </c>
      <c r="Y138" s="209"/>
    </row>
    <row r="139" spans="1:25" s="24" customFormat="1" x14ac:dyDescent="0.25">
      <c r="A139" s="114" t="s">
        <v>68</v>
      </c>
      <c r="B139" s="20" t="s">
        <v>21</v>
      </c>
      <c r="C139" s="19">
        <v>1989</v>
      </c>
      <c r="D139" s="18">
        <v>567</v>
      </c>
      <c r="E139" s="18">
        <v>2020</v>
      </c>
      <c r="F139" s="18">
        <v>285</v>
      </c>
      <c r="G139" s="21"/>
      <c r="H139" s="20" t="s">
        <v>109</v>
      </c>
      <c r="I139" s="30">
        <v>0.14000000000000001</v>
      </c>
      <c r="J139" s="20" t="s">
        <v>11</v>
      </c>
      <c r="K139" s="18">
        <v>25050</v>
      </c>
      <c r="L139" s="18">
        <v>7055</v>
      </c>
      <c r="M139" s="115">
        <v>0.28000000000000003</v>
      </c>
      <c r="N139" s="37">
        <v>8.1</v>
      </c>
      <c r="O139" s="20" t="s">
        <v>412</v>
      </c>
      <c r="P139" s="19" t="s">
        <v>107</v>
      </c>
      <c r="Q139" s="19" t="s">
        <v>87</v>
      </c>
      <c r="R139" s="19" t="s">
        <v>94</v>
      </c>
      <c r="S139" s="19">
        <v>90</v>
      </c>
      <c r="T139" s="19">
        <v>90</v>
      </c>
      <c r="U139" s="18">
        <v>1720</v>
      </c>
      <c r="V139" s="260" t="s">
        <v>636</v>
      </c>
      <c r="W139" s="234"/>
      <c r="X139" s="21" t="s">
        <v>249</v>
      </c>
      <c r="Y139" s="209"/>
    </row>
    <row r="140" spans="1:25" s="24" customFormat="1" x14ac:dyDescent="0.25">
      <c r="A140" s="114" t="s">
        <v>68</v>
      </c>
      <c r="B140" s="20" t="s">
        <v>21</v>
      </c>
      <c r="C140" s="19">
        <v>2005</v>
      </c>
      <c r="D140" s="25">
        <v>273</v>
      </c>
      <c r="E140" s="25">
        <v>456</v>
      </c>
      <c r="F140" s="25">
        <v>144</v>
      </c>
      <c r="G140" s="20" t="s">
        <v>113</v>
      </c>
      <c r="H140" s="21"/>
      <c r="I140" s="30"/>
      <c r="J140" s="20" t="s">
        <v>11</v>
      </c>
      <c r="K140" s="18">
        <v>23767</v>
      </c>
      <c r="L140" s="18">
        <v>6623</v>
      </c>
      <c r="M140" s="115">
        <v>0.28000000000000003</v>
      </c>
      <c r="N140" s="37">
        <v>1.92</v>
      </c>
      <c r="O140" s="20" t="s">
        <v>103</v>
      </c>
      <c r="P140" s="19" t="s">
        <v>114</v>
      </c>
      <c r="Q140" s="19" t="s">
        <v>87</v>
      </c>
      <c r="R140" s="19" t="s">
        <v>94</v>
      </c>
      <c r="S140" s="19">
        <v>130</v>
      </c>
      <c r="T140" s="19">
        <v>120</v>
      </c>
      <c r="U140" s="183" t="s">
        <v>169</v>
      </c>
      <c r="V140" s="262" t="s">
        <v>635</v>
      </c>
      <c r="W140" s="262" t="s">
        <v>622</v>
      </c>
      <c r="X140" s="21" t="s">
        <v>344</v>
      </c>
      <c r="Y140" s="209"/>
    </row>
    <row r="141" spans="1:25" s="24" customFormat="1" x14ac:dyDescent="0.25">
      <c r="A141" s="114" t="s">
        <v>68</v>
      </c>
      <c r="B141" s="20" t="s">
        <v>21</v>
      </c>
      <c r="C141" s="19">
        <v>2015</v>
      </c>
      <c r="D141" s="25">
        <v>1146</v>
      </c>
      <c r="E141" s="25">
        <v>3200</v>
      </c>
      <c r="F141" s="25">
        <v>602</v>
      </c>
      <c r="G141" s="20"/>
      <c r="H141" s="21"/>
      <c r="I141" s="30">
        <v>0.19</v>
      </c>
      <c r="J141" s="20" t="s">
        <v>11</v>
      </c>
      <c r="K141" s="18">
        <v>21260</v>
      </c>
      <c r="L141" s="18">
        <v>4896</v>
      </c>
      <c r="M141" s="82">
        <v>0.2</v>
      </c>
      <c r="N141" s="37">
        <v>15.1</v>
      </c>
      <c r="O141" s="66" t="s">
        <v>110</v>
      </c>
      <c r="P141" s="66" t="s">
        <v>91</v>
      </c>
      <c r="Q141" s="19" t="s">
        <v>87</v>
      </c>
      <c r="R141" s="66" t="s">
        <v>88</v>
      </c>
      <c r="S141" s="66">
        <v>150</v>
      </c>
      <c r="T141" s="66">
        <v>152</v>
      </c>
      <c r="U141" s="49">
        <v>1000</v>
      </c>
      <c r="V141" s="259" t="s">
        <v>643</v>
      </c>
      <c r="W141" s="233"/>
      <c r="X141" s="21" t="s">
        <v>347</v>
      </c>
      <c r="Y141" s="209"/>
    </row>
    <row r="142" spans="1:25" s="24" customFormat="1" x14ac:dyDescent="0.25">
      <c r="A142" s="59" t="s">
        <v>32</v>
      </c>
      <c r="B142" s="20"/>
      <c r="C142" s="20"/>
      <c r="D142" s="25"/>
      <c r="E142" s="25"/>
      <c r="F142" s="25"/>
      <c r="G142" s="20"/>
      <c r="H142" s="21"/>
      <c r="I142" s="30"/>
      <c r="J142" s="20"/>
      <c r="K142" s="18"/>
      <c r="L142" s="18"/>
      <c r="M142" s="82"/>
      <c r="N142" s="37"/>
      <c r="O142" s="20"/>
      <c r="P142" s="19"/>
      <c r="Q142" s="19"/>
      <c r="R142" s="19"/>
      <c r="S142" s="19"/>
      <c r="T142" s="19"/>
      <c r="U142" s="18"/>
      <c r="V142" s="260"/>
      <c r="W142" s="234"/>
      <c r="X142" s="52"/>
      <c r="Y142" s="209"/>
    </row>
    <row r="143" spans="1:25" s="24" customFormat="1" x14ac:dyDescent="0.25">
      <c r="A143" s="114" t="s">
        <v>69</v>
      </c>
      <c r="B143" s="20" t="s">
        <v>21</v>
      </c>
      <c r="C143" s="20">
        <v>1961</v>
      </c>
      <c r="D143" s="49">
        <v>386</v>
      </c>
      <c r="E143" s="49">
        <v>1000</v>
      </c>
      <c r="F143" s="25"/>
      <c r="G143" s="20"/>
      <c r="H143" s="21"/>
      <c r="I143" s="30"/>
      <c r="J143" s="20" t="s">
        <v>11</v>
      </c>
      <c r="K143" s="49">
        <v>16100</v>
      </c>
      <c r="L143" s="49">
        <v>446</v>
      </c>
      <c r="M143" s="81">
        <v>2.8000000000000001E-2</v>
      </c>
      <c r="N143" s="85"/>
      <c r="O143" s="66" t="s">
        <v>125</v>
      </c>
      <c r="P143" s="66" t="s">
        <v>116</v>
      </c>
      <c r="Q143" s="19" t="s">
        <v>87</v>
      </c>
      <c r="R143" s="66" t="s">
        <v>88</v>
      </c>
      <c r="S143" s="66">
        <v>137</v>
      </c>
      <c r="T143" s="66">
        <v>152</v>
      </c>
      <c r="U143" s="18">
        <v>400</v>
      </c>
      <c r="V143" s="260" t="s">
        <v>658</v>
      </c>
      <c r="W143" s="234" t="s">
        <v>626</v>
      </c>
      <c r="X143" s="94" t="s">
        <v>190</v>
      </c>
      <c r="Y143" s="209"/>
    </row>
    <row r="144" spans="1:25" s="24" customFormat="1" x14ac:dyDescent="0.25">
      <c r="A144" s="114" t="s">
        <v>69</v>
      </c>
      <c r="B144" s="20" t="s">
        <v>21</v>
      </c>
      <c r="C144" s="19">
        <v>2007</v>
      </c>
      <c r="D144" s="49">
        <v>2653</v>
      </c>
      <c r="E144" s="49">
        <v>4237</v>
      </c>
      <c r="F144" s="25">
        <v>866</v>
      </c>
      <c r="G144" s="20" t="s">
        <v>115</v>
      </c>
      <c r="H144" s="21"/>
      <c r="I144" s="30">
        <v>0.2</v>
      </c>
      <c r="J144" s="20" t="s">
        <v>11</v>
      </c>
      <c r="K144" s="49">
        <v>30877</v>
      </c>
      <c r="L144" s="49">
        <v>9088</v>
      </c>
      <c r="M144" s="81">
        <v>0.28999999999999998</v>
      </c>
      <c r="N144" s="85">
        <v>13.7</v>
      </c>
      <c r="O144" s="66" t="s">
        <v>103</v>
      </c>
      <c r="P144" s="66" t="s">
        <v>112</v>
      </c>
      <c r="Q144" s="19" t="s">
        <v>87</v>
      </c>
      <c r="R144" s="66" t="s">
        <v>94</v>
      </c>
      <c r="S144" s="66" t="s">
        <v>141</v>
      </c>
      <c r="T144" s="66">
        <v>120</v>
      </c>
      <c r="U144" s="183" t="s">
        <v>169</v>
      </c>
      <c r="V144" s="262" t="s">
        <v>628</v>
      </c>
      <c r="W144" s="262" t="s">
        <v>613</v>
      </c>
      <c r="X144" s="21" t="s">
        <v>344</v>
      </c>
      <c r="Y144" s="209"/>
    </row>
    <row r="145" spans="1:25" s="24" customFormat="1" x14ac:dyDescent="0.25">
      <c r="A145" s="59" t="s">
        <v>33</v>
      </c>
      <c r="B145" s="20"/>
      <c r="C145" s="19"/>
      <c r="D145" s="18"/>
      <c r="E145" s="25"/>
      <c r="F145" s="25"/>
      <c r="G145" s="20"/>
      <c r="H145" s="21"/>
      <c r="I145" s="30"/>
      <c r="J145" s="20"/>
      <c r="K145" s="18"/>
      <c r="L145" s="18"/>
      <c r="M145" s="82"/>
      <c r="N145" s="37"/>
      <c r="O145" s="20"/>
      <c r="P145" s="19"/>
      <c r="Q145" s="19"/>
      <c r="R145" s="19"/>
      <c r="S145" s="19"/>
      <c r="T145" s="19"/>
      <c r="U145" s="18"/>
      <c r="V145" s="260"/>
      <c r="W145" s="234"/>
      <c r="X145" s="52"/>
      <c r="Y145" s="209"/>
    </row>
    <row r="146" spans="1:25" s="130" customFormat="1" x14ac:dyDescent="0.25">
      <c r="A146" s="148" t="s">
        <v>117</v>
      </c>
      <c r="B146" s="120" t="s">
        <v>21</v>
      </c>
      <c r="C146" s="121">
        <v>1961</v>
      </c>
      <c r="D146" s="122">
        <v>0</v>
      </c>
      <c r="E146" s="122">
        <v>0</v>
      </c>
      <c r="F146" s="122"/>
      <c r="G146" s="121"/>
      <c r="H146" s="121"/>
      <c r="I146" s="146"/>
      <c r="J146" s="121"/>
      <c r="K146" s="122">
        <v>502</v>
      </c>
      <c r="L146" s="122">
        <v>33</v>
      </c>
      <c r="M146" s="135">
        <v>6.6000000000000003E-2</v>
      </c>
      <c r="N146" s="146">
        <v>0</v>
      </c>
      <c r="O146" s="121" t="s">
        <v>110</v>
      </c>
      <c r="P146" s="121" t="s">
        <v>116</v>
      </c>
      <c r="Q146" s="136" t="s">
        <v>87</v>
      </c>
      <c r="R146" s="121" t="s">
        <v>88</v>
      </c>
      <c r="S146" s="121">
        <v>137</v>
      </c>
      <c r="T146" s="121">
        <v>152</v>
      </c>
      <c r="U146" s="123">
        <v>400</v>
      </c>
      <c r="V146" s="269" t="s">
        <v>658</v>
      </c>
      <c r="W146" s="241"/>
      <c r="X146" s="133" t="s">
        <v>190</v>
      </c>
      <c r="Y146" s="210"/>
    </row>
    <row r="147" spans="1:25" s="130" customFormat="1" x14ac:dyDescent="0.25">
      <c r="A147" s="148" t="s">
        <v>117</v>
      </c>
      <c r="B147" s="120" t="s">
        <v>21</v>
      </c>
      <c r="C147" s="136">
        <v>1973</v>
      </c>
      <c r="D147" s="123">
        <v>0</v>
      </c>
      <c r="E147" s="123">
        <v>0</v>
      </c>
      <c r="F147" s="123"/>
      <c r="G147" s="120"/>
      <c r="H147" s="121"/>
      <c r="I147" s="134"/>
      <c r="J147" s="120"/>
      <c r="K147" s="122"/>
      <c r="L147" s="123"/>
      <c r="M147" s="150">
        <v>0.25</v>
      </c>
      <c r="N147" s="137">
        <v>0</v>
      </c>
      <c r="O147" s="120" t="s">
        <v>413</v>
      </c>
      <c r="P147" s="136" t="s">
        <v>104</v>
      </c>
      <c r="Q147" s="121" t="s">
        <v>87</v>
      </c>
      <c r="R147" s="121" t="s">
        <v>88</v>
      </c>
      <c r="S147" s="136" t="s">
        <v>308</v>
      </c>
      <c r="T147" s="136">
        <v>150</v>
      </c>
      <c r="U147" s="123">
        <v>1600</v>
      </c>
      <c r="V147" s="261"/>
      <c r="W147" s="235"/>
      <c r="X147" s="151" t="s">
        <v>303</v>
      </c>
      <c r="Y147" s="205"/>
    </row>
    <row r="148" spans="1:25" s="130" customFormat="1" x14ac:dyDescent="0.25">
      <c r="A148" s="148" t="s">
        <v>117</v>
      </c>
      <c r="B148" s="120" t="s">
        <v>21</v>
      </c>
      <c r="C148" s="136">
        <v>1974</v>
      </c>
      <c r="D148" s="123">
        <v>0</v>
      </c>
      <c r="E148" s="123">
        <v>0</v>
      </c>
      <c r="F148" s="123"/>
      <c r="G148" s="120"/>
      <c r="H148" s="121"/>
      <c r="I148" s="134"/>
      <c r="J148" s="120"/>
      <c r="K148" s="122"/>
      <c r="L148" s="123"/>
      <c r="M148" s="150">
        <v>0.25</v>
      </c>
      <c r="N148" s="137">
        <v>0</v>
      </c>
      <c r="O148" s="120" t="s">
        <v>413</v>
      </c>
      <c r="P148" s="136" t="s">
        <v>104</v>
      </c>
      <c r="Q148" s="121" t="s">
        <v>87</v>
      </c>
      <c r="R148" s="121" t="s">
        <v>88</v>
      </c>
      <c r="S148" s="136" t="s">
        <v>308</v>
      </c>
      <c r="T148" s="136">
        <v>150</v>
      </c>
      <c r="U148" s="123">
        <v>1600</v>
      </c>
      <c r="V148" s="261"/>
      <c r="W148" s="235"/>
      <c r="X148" s="151" t="s">
        <v>303</v>
      </c>
      <c r="Y148" s="210"/>
    </row>
    <row r="149" spans="1:25" s="130" customFormat="1" x14ac:dyDescent="0.25">
      <c r="A149" s="148" t="s">
        <v>117</v>
      </c>
      <c r="B149" s="120" t="s">
        <v>21</v>
      </c>
      <c r="C149" s="121">
        <v>2007</v>
      </c>
      <c r="D149" s="122">
        <v>0</v>
      </c>
      <c r="E149" s="122">
        <v>0</v>
      </c>
      <c r="F149" s="122"/>
      <c r="G149" s="121"/>
      <c r="H149" s="121"/>
      <c r="I149" s="146"/>
      <c r="J149" s="120"/>
      <c r="K149" s="122">
        <v>1415</v>
      </c>
      <c r="L149" s="122"/>
      <c r="M149" s="135"/>
      <c r="N149" s="146">
        <v>0</v>
      </c>
      <c r="O149" s="121" t="s">
        <v>103</v>
      </c>
      <c r="P149" s="121" t="s">
        <v>104</v>
      </c>
      <c r="Q149" s="136" t="s">
        <v>87</v>
      </c>
      <c r="R149" s="121" t="s">
        <v>94</v>
      </c>
      <c r="S149" s="121">
        <v>130</v>
      </c>
      <c r="T149" s="121">
        <v>120</v>
      </c>
      <c r="U149" s="186" t="s">
        <v>169</v>
      </c>
      <c r="V149" s="152" t="s">
        <v>627</v>
      </c>
      <c r="W149" s="268" t="s">
        <v>613</v>
      </c>
      <c r="X149" s="127" t="s">
        <v>344</v>
      </c>
      <c r="Y149" s="210"/>
    </row>
    <row r="150" spans="1:25" s="130" customFormat="1" x14ac:dyDescent="0.25">
      <c r="A150" s="148" t="s">
        <v>117</v>
      </c>
      <c r="B150" s="120" t="s">
        <v>21</v>
      </c>
      <c r="C150" s="121">
        <v>2016</v>
      </c>
      <c r="D150" s="122">
        <v>0</v>
      </c>
      <c r="E150" s="122">
        <v>0</v>
      </c>
      <c r="F150" s="122"/>
      <c r="G150" s="121"/>
      <c r="H150" s="121"/>
      <c r="I150" s="146"/>
      <c r="J150" s="120"/>
      <c r="K150" s="122">
        <v>1360</v>
      </c>
      <c r="L150" s="122">
        <v>252</v>
      </c>
      <c r="M150" s="135">
        <v>0.185</v>
      </c>
      <c r="N150" s="146">
        <v>0</v>
      </c>
      <c r="O150" s="121" t="s">
        <v>110</v>
      </c>
      <c r="P150" s="121" t="s">
        <v>107</v>
      </c>
      <c r="Q150" s="136" t="s">
        <v>87</v>
      </c>
      <c r="R150" s="121" t="s">
        <v>88</v>
      </c>
      <c r="S150" s="121">
        <v>167</v>
      </c>
      <c r="T150" s="121">
        <v>152</v>
      </c>
      <c r="U150" s="122">
        <v>1000</v>
      </c>
      <c r="V150" s="258"/>
      <c r="W150" s="232"/>
      <c r="X150" s="127" t="s">
        <v>348</v>
      </c>
      <c r="Y150" s="210"/>
    </row>
    <row r="151" spans="1:25" s="24" customFormat="1" x14ac:dyDescent="0.25">
      <c r="A151" s="87" t="s">
        <v>118</v>
      </c>
      <c r="B151" s="20" t="s">
        <v>21</v>
      </c>
      <c r="C151" s="66">
        <v>1961</v>
      </c>
      <c r="D151" s="49">
        <v>4</v>
      </c>
      <c r="E151" s="49">
        <v>10</v>
      </c>
      <c r="F151" s="49"/>
      <c r="G151" s="66"/>
      <c r="H151" s="66"/>
      <c r="I151" s="85"/>
      <c r="J151" s="66" t="s">
        <v>11</v>
      </c>
      <c r="K151" s="49">
        <v>14262</v>
      </c>
      <c r="L151" s="49">
        <v>473</v>
      </c>
      <c r="M151" s="81">
        <v>3.3000000000000002E-2</v>
      </c>
      <c r="N151" s="85"/>
      <c r="O151" s="66" t="s">
        <v>125</v>
      </c>
      <c r="P151" s="66" t="s">
        <v>116</v>
      </c>
      <c r="Q151" s="19" t="s">
        <v>87</v>
      </c>
      <c r="R151" s="66" t="s">
        <v>88</v>
      </c>
      <c r="S151" s="66">
        <v>137</v>
      </c>
      <c r="T151" s="66">
        <v>152</v>
      </c>
      <c r="U151" s="49">
        <v>800</v>
      </c>
      <c r="V151" s="95"/>
      <c r="W151" s="259" t="s">
        <v>625</v>
      </c>
      <c r="X151" s="94" t="s">
        <v>190</v>
      </c>
      <c r="Y151" s="211"/>
    </row>
    <row r="152" spans="1:25" s="24" customFormat="1" x14ac:dyDescent="0.25">
      <c r="A152" s="87" t="s">
        <v>118</v>
      </c>
      <c r="B152" s="20" t="s">
        <v>21</v>
      </c>
      <c r="C152" s="66">
        <v>2007</v>
      </c>
      <c r="D152" s="49">
        <v>21</v>
      </c>
      <c r="E152" s="49" t="s">
        <v>307</v>
      </c>
      <c r="F152" s="49"/>
      <c r="G152" s="66"/>
      <c r="H152" s="66"/>
      <c r="I152" s="85"/>
      <c r="J152" s="20" t="s">
        <v>11</v>
      </c>
      <c r="K152" s="49">
        <v>20682</v>
      </c>
      <c r="L152" s="49"/>
      <c r="M152" s="81"/>
      <c r="N152" s="85"/>
      <c r="O152" s="66" t="s">
        <v>119</v>
      </c>
      <c r="P152" s="66" t="s">
        <v>104</v>
      </c>
      <c r="Q152" s="19" t="s">
        <v>87</v>
      </c>
      <c r="R152" s="66" t="s">
        <v>94</v>
      </c>
      <c r="S152" s="66">
        <v>130</v>
      </c>
      <c r="T152" s="66">
        <v>120</v>
      </c>
      <c r="U152" s="183" t="s">
        <v>169</v>
      </c>
      <c r="V152" s="250" t="s">
        <v>629</v>
      </c>
      <c r="W152" s="262" t="s">
        <v>613</v>
      </c>
      <c r="X152" s="21" t="s">
        <v>344</v>
      </c>
      <c r="Y152" s="211"/>
    </row>
    <row r="153" spans="1:25" s="24" customFormat="1" x14ac:dyDescent="0.25">
      <c r="A153" s="59" t="s">
        <v>34</v>
      </c>
      <c r="B153" s="19"/>
      <c r="C153" s="20"/>
      <c r="D153" s="25"/>
      <c r="E153" s="25"/>
      <c r="F153" s="25"/>
      <c r="G153" s="20"/>
      <c r="H153" s="21"/>
      <c r="I153" s="30"/>
      <c r="J153" s="20"/>
      <c r="K153" s="18"/>
      <c r="L153" s="18"/>
      <c r="M153" s="82"/>
      <c r="N153" s="37"/>
      <c r="O153" s="20"/>
      <c r="P153" s="19"/>
      <c r="Q153" s="19"/>
      <c r="R153" s="19"/>
      <c r="S153" s="19"/>
      <c r="T153" s="19"/>
      <c r="U153" s="18"/>
      <c r="V153" s="260"/>
      <c r="W153" s="234"/>
      <c r="X153" s="52"/>
      <c r="Y153" s="209"/>
    </row>
    <row r="154" spans="1:25" s="130" customFormat="1" x14ac:dyDescent="0.25">
      <c r="A154" s="148" t="s">
        <v>70</v>
      </c>
      <c r="B154" s="120" t="s">
        <v>21</v>
      </c>
      <c r="C154" s="121">
        <v>1961</v>
      </c>
      <c r="D154" s="122">
        <v>23</v>
      </c>
      <c r="E154" s="122">
        <v>200</v>
      </c>
      <c r="F154" s="122"/>
      <c r="G154" s="121"/>
      <c r="H154" s="121"/>
      <c r="I154" s="146"/>
      <c r="J154" s="121" t="s">
        <v>11</v>
      </c>
      <c r="K154" s="122">
        <v>55247</v>
      </c>
      <c r="L154" s="122">
        <v>1430</v>
      </c>
      <c r="M154" s="135"/>
      <c r="N154" s="146"/>
      <c r="O154" s="121" t="s">
        <v>125</v>
      </c>
      <c r="P154" s="121" t="s">
        <v>89</v>
      </c>
      <c r="Q154" s="136" t="s">
        <v>87</v>
      </c>
      <c r="R154" s="121" t="s">
        <v>88</v>
      </c>
      <c r="S154" s="121">
        <v>137</v>
      </c>
      <c r="T154" s="121">
        <v>152</v>
      </c>
      <c r="U154" s="123">
        <v>400</v>
      </c>
      <c r="V154" s="269" t="s">
        <v>614</v>
      </c>
      <c r="W154" s="241"/>
      <c r="X154" s="133" t="s">
        <v>190</v>
      </c>
      <c r="Y154" s="210"/>
    </row>
    <row r="155" spans="1:25" s="130" customFormat="1" x14ac:dyDescent="0.25">
      <c r="A155" s="148" t="s">
        <v>70</v>
      </c>
      <c r="B155" s="120" t="s">
        <v>21</v>
      </c>
      <c r="C155" s="121" t="s">
        <v>95</v>
      </c>
      <c r="D155" s="122"/>
      <c r="E155" s="122">
        <v>450</v>
      </c>
      <c r="F155" s="122"/>
      <c r="G155" s="121"/>
      <c r="H155" s="121"/>
      <c r="I155" s="146"/>
      <c r="J155" s="121" t="s">
        <v>11</v>
      </c>
      <c r="K155" s="122">
        <v>55247</v>
      </c>
      <c r="L155" s="122"/>
      <c r="M155" s="135"/>
      <c r="N155" s="146"/>
      <c r="O155" s="121" t="s">
        <v>147</v>
      </c>
      <c r="P155" s="121" t="s">
        <v>120</v>
      </c>
      <c r="Q155" s="121" t="s">
        <v>97</v>
      </c>
      <c r="R155" s="121" t="s">
        <v>309</v>
      </c>
      <c r="S155" s="121"/>
      <c r="T155" s="121"/>
      <c r="U155" s="122"/>
      <c r="V155" s="152"/>
      <c r="W155" s="258" t="s">
        <v>624</v>
      </c>
      <c r="X155" s="133" t="s">
        <v>345</v>
      </c>
      <c r="Y155" s="210"/>
    </row>
    <row r="156" spans="1:25" s="130" customFormat="1" x14ac:dyDescent="0.25">
      <c r="A156" s="148" t="s">
        <v>70</v>
      </c>
      <c r="B156" s="120" t="s">
        <v>21</v>
      </c>
      <c r="C156" s="121">
        <v>1973</v>
      </c>
      <c r="D156" s="122">
        <v>278</v>
      </c>
      <c r="E156" s="122" t="s">
        <v>307</v>
      </c>
      <c r="F156" s="122"/>
      <c r="G156" s="121"/>
      <c r="H156" s="121"/>
      <c r="I156" s="146"/>
      <c r="J156" s="121" t="s">
        <v>11</v>
      </c>
      <c r="K156" s="122">
        <v>55247</v>
      </c>
      <c r="L156" s="122"/>
      <c r="M156" s="135"/>
      <c r="N156" s="146"/>
      <c r="O156" s="121" t="s">
        <v>122</v>
      </c>
      <c r="P156" s="121" t="s">
        <v>116</v>
      </c>
      <c r="Q156" s="121" t="s">
        <v>87</v>
      </c>
      <c r="R156" s="121"/>
      <c r="S156" s="121"/>
      <c r="T156" s="121"/>
      <c r="U156" s="122"/>
      <c r="V156" s="258"/>
      <c r="W156" s="232"/>
      <c r="X156" s="156" t="s">
        <v>195</v>
      </c>
      <c r="Y156" s="210"/>
    </row>
    <row r="157" spans="1:25" s="130" customFormat="1" x14ac:dyDescent="0.25">
      <c r="A157" s="148" t="s">
        <v>70</v>
      </c>
      <c r="B157" s="120" t="s">
        <v>21</v>
      </c>
      <c r="C157" s="121">
        <v>1980</v>
      </c>
      <c r="D157" s="122">
        <v>92</v>
      </c>
      <c r="E157" s="122">
        <v>400</v>
      </c>
      <c r="F157" s="122"/>
      <c r="G157" s="121"/>
      <c r="H157" s="121"/>
      <c r="I157" s="146"/>
      <c r="J157" s="121" t="s">
        <v>11</v>
      </c>
      <c r="K157" s="122">
        <v>55247</v>
      </c>
      <c r="L157" s="122"/>
      <c r="M157" s="135"/>
      <c r="N157" s="146"/>
      <c r="O157" s="121" t="s">
        <v>147</v>
      </c>
      <c r="P157" s="121"/>
      <c r="Q157" s="121" t="s">
        <v>87</v>
      </c>
      <c r="R157" s="121"/>
      <c r="S157" s="121"/>
      <c r="T157" s="121"/>
      <c r="U157" s="122"/>
      <c r="V157" s="258"/>
      <c r="W157" s="232"/>
      <c r="X157" s="156" t="s">
        <v>250</v>
      </c>
      <c r="Y157" s="210"/>
    </row>
    <row r="158" spans="1:25" s="130" customFormat="1" x14ac:dyDescent="0.25">
      <c r="A158" s="148" t="s">
        <v>70</v>
      </c>
      <c r="B158" s="120" t="s">
        <v>21</v>
      </c>
      <c r="C158" s="121">
        <v>1984</v>
      </c>
      <c r="D158" s="122">
        <v>188</v>
      </c>
      <c r="E158" s="122" t="s">
        <v>307</v>
      </c>
      <c r="F158" s="122"/>
      <c r="G158" s="121"/>
      <c r="H158" s="121"/>
      <c r="I158" s="146"/>
      <c r="J158" s="121" t="s">
        <v>11</v>
      </c>
      <c r="K158" s="122">
        <v>55247</v>
      </c>
      <c r="L158" s="122"/>
      <c r="M158" s="135"/>
      <c r="N158" s="146"/>
      <c r="O158" s="121" t="s">
        <v>96</v>
      </c>
      <c r="P158" s="121"/>
      <c r="Q158" s="121" t="s">
        <v>87</v>
      </c>
      <c r="R158" s="121"/>
      <c r="S158" s="121"/>
      <c r="T158" s="121"/>
      <c r="U158" s="122"/>
      <c r="V158" s="258"/>
      <c r="W158" s="232"/>
      <c r="X158" s="133" t="s">
        <v>349</v>
      </c>
      <c r="Y158" s="210"/>
    </row>
    <row r="159" spans="1:25" s="130" customFormat="1" x14ac:dyDescent="0.25">
      <c r="A159" s="148" t="s">
        <v>70</v>
      </c>
      <c r="B159" s="120" t="s">
        <v>21</v>
      </c>
      <c r="C159" s="121">
        <v>1987</v>
      </c>
      <c r="D159" s="122">
        <v>76</v>
      </c>
      <c r="E159" s="122" t="s">
        <v>307</v>
      </c>
      <c r="F159" s="122"/>
      <c r="G159" s="121"/>
      <c r="H159" s="121"/>
      <c r="I159" s="146"/>
      <c r="J159" s="121" t="s">
        <v>11</v>
      </c>
      <c r="K159" s="122">
        <v>55247</v>
      </c>
      <c r="L159" s="122"/>
      <c r="M159" s="135"/>
      <c r="N159" s="146"/>
      <c r="O159" s="121" t="s">
        <v>96</v>
      </c>
      <c r="P159" s="121"/>
      <c r="Q159" s="121" t="s">
        <v>87</v>
      </c>
      <c r="R159" s="121"/>
      <c r="S159" s="121"/>
      <c r="T159" s="121"/>
      <c r="U159" s="122"/>
      <c r="V159" s="258"/>
      <c r="W159" s="232"/>
      <c r="X159" s="133" t="s">
        <v>349</v>
      </c>
      <c r="Y159" s="210"/>
    </row>
    <row r="160" spans="1:25" s="130" customFormat="1" x14ac:dyDescent="0.25">
      <c r="A160" s="148" t="s">
        <v>70</v>
      </c>
      <c r="B160" s="120" t="s">
        <v>21</v>
      </c>
      <c r="C160" s="121">
        <v>1992</v>
      </c>
      <c r="D160" s="122">
        <v>366</v>
      </c>
      <c r="E160" s="122" t="s">
        <v>307</v>
      </c>
      <c r="F160" s="122"/>
      <c r="G160" s="121"/>
      <c r="H160" s="121"/>
      <c r="I160" s="146"/>
      <c r="J160" s="121" t="s">
        <v>11</v>
      </c>
      <c r="K160" s="122">
        <v>55247</v>
      </c>
      <c r="L160" s="122"/>
      <c r="M160" s="135"/>
      <c r="N160" s="146"/>
      <c r="O160" s="121" t="s">
        <v>147</v>
      </c>
      <c r="P160" s="121" t="s">
        <v>116</v>
      </c>
      <c r="Q160" s="121" t="s">
        <v>87</v>
      </c>
      <c r="R160" s="121" t="s">
        <v>94</v>
      </c>
      <c r="S160" s="121"/>
      <c r="T160" s="121"/>
      <c r="U160" s="122"/>
      <c r="V160" s="258"/>
      <c r="W160" s="232"/>
      <c r="X160" s="133" t="s">
        <v>194</v>
      </c>
      <c r="Y160" s="210"/>
    </row>
    <row r="161" spans="1:25" s="130" customFormat="1" x14ac:dyDescent="0.25">
      <c r="A161" s="148" t="s">
        <v>121</v>
      </c>
      <c r="B161" s="120" t="s">
        <v>21</v>
      </c>
      <c r="C161" s="121">
        <v>2002</v>
      </c>
      <c r="D161" s="122">
        <v>66</v>
      </c>
      <c r="E161" s="122" t="s">
        <v>307</v>
      </c>
      <c r="F161" s="122"/>
      <c r="G161" s="121"/>
      <c r="H161" s="121"/>
      <c r="I161" s="146"/>
      <c r="J161" s="120" t="s">
        <v>11</v>
      </c>
      <c r="K161" s="122"/>
      <c r="L161" s="122"/>
      <c r="M161" s="135"/>
      <c r="N161" s="146"/>
      <c r="O161" s="121" t="s">
        <v>103</v>
      </c>
      <c r="P161" s="121" t="s">
        <v>114</v>
      </c>
      <c r="Q161" s="121" t="s">
        <v>87</v>
      </c>
      <c r="R161" s="121" t="s">
        <v>94</v>
      </c>
      <c r="S161" s="121">
        <v>130</v>
      </c>
      <c r="T161" s="121">
        <v>120</v>
      </c>
      <c r="U161" s="186" t="s">
        <v>169</v>
      </c>
      <c r="V161" s="268" t="s">
        <v>630</v>
      </c>
      <c r="W161" s="240" t="s">
        <v>613</v>
      </c>
      <c r="X161" s="127" t="s">
        <v>344</v>
      </c>
      <c r="Y161" s="210"/>
    </row>
    <row r="162" spans="1:25" s="130" customFormat="1" x14ac:dyDescent="0.25">
      <c r="A162" s="149" t="s">
        <v>70</v>
      </c>
      <c r="B162" s="120" t="s">
        <v>21</v>
      </c>
      <c r="C162" s="136">
        <v>2008</v>
      </c>
      <c r="D162" s="122">
        <v>412</v>
      </c>
      <c r="E162" s="122">
        <v>513</v>
      </c>
      <c r="F162" s="122">
        <v>211</v>
      </c>
      <c r="G162" s="121" t="s">
        <v>123</v>
      </c>
      <c r="H162" s="121"/>
      <c r="I162" s="146">
        <v>0.41</v>
      </c>
      <c r="J162" s="120" t="s">
        <v>11</v>
      </c>
      <c r="K162" s="122">
        <v>40522</v>
      </c>
      <c r="L162" s="122">
        <v>9127</v>
      </c>
      <c r="M162" s="135">
        <v>0.23</v>
      </c>
      <c r="N162" s="146">
        <v>1.29</v>
      </c>
      <c r="O162" s="121" t="s">
        <v>103</v>
      </c>
      <c r="P162" s="121" t="s">
        <v>112</v>
      </c>
      <c r="Q162" s="121" t="s">
        <v>87</v>
      </c>
      <c r="R162" s="121" t="s">
        <v>94</v>
      </c>
      <c r="S162" s="121">
        <v>130</v>
      </c>
      <c r="T162" s="121">
        <v>120</v>
      </c>
      <c r="U162" s="186" t="s">
        <v>169</v>
      </c>
      <c r="V162" s="268" t="s">
        <v>631</v>
      </c>
      <c r="W162" s="240" t="s">
        <v>613</v>
      </c>
      <c r="X162" s="127" t="s">
        <v>344</v>
      </c>
      <c r="Y162" s="210"/>
    </row>
    <row r="163" spans="1:25" s="130" customFormat="1" x14ac:dyDescent="0.25">
      <c r="A163" s="149" t="s">
        <v>70</v>
      </c>
      <c r="B163" s="120" t="s">
        <v>21</v>
      </c>
      <c r="C163" s="120">
        <v>2016</v>
      </c>
      <c r="D163" s="122">
        <v>836</v>
      </c>
      <c r="E163" s="122">
        <v>1963</v>
      </c>
      <c r="F163" s="122">
        <v>343</v>
      </c>
      <c r="G163" s="121"/>
      <c r="H163" s="121"/>
      <c r="I163" s="146">
        <v>0.186</v>
      </c>
      <c r="J163" s="121" t="s">
        <v>11</v>
      </c>
      <c r="K163" s="122">
        <v>39874</v>
      </c>
      <c r="L163" s="122">
        <v>4993</v>
      </c>
      <c r="M163" s="135">
        <v>0.125</v>
      </c>
      <c r="N163" s="146">
        <v>4.9000000000000004</v>
      </c>
      <c r="O163" s="121" t="s">
        <v>412</v>
      </c>
      <c r="P163" s="121" t="s">
        <v>91</v>
      </c>
      <c r="Q163" s="121" t="s">
        <v>87</v>
      </c>
      <c r="R163" s="121" t="s">
        <v>88</v>
      </c>
      <c r="S163" s="121" t="s">
        <v>124</v>
      </c>
      <c r="T163" s="121">
        <v>152</v>
      </c>
      <c r="U163" s="122">
        <v>1000</v>
      </c>
      <c r="V163" s="258" t="s">
        <v>623</v>
      </c>
      <c r="W163" s="232"/>
      <c r="X163" s="133" t="s">
        <v>350</v>
      </c>
      <c r="Y163" s="210"/>
    </row>
    <row r="164" spans="1:25" s="24" customFormat="1" x14ac:dyDescent="0.25">
      <c r="A164" s="60" t="s">
        <v>51</v>
      </c>
      <c r="B164" s="20"/>
      <c r="C164" s="20"/>
      <c r="D164" s="25"/>
      <c r="E164" s="25"/>
      <c r="F164" s="25"/>
      <c r="G164" s="20"/>
      <c r="H164" s="21"/>
      <c r="I164" s="30"/>
      <c r="J164" s="20"/>
      <c r="K164" s="18"/>
      <c r="L164" s="18"/>
      <c r="M164" s="82"/>
      <c r="N164" s="37"/>
      <c r="O164" s="20"/>
      <c r="P164" s="19"/>
      <c r="Q164" s="19"/>
      <c r="R164" s="19"/>
      <c r="S164" s="19"/>
      <c r="T164" s="19"/>
      <c r="U164" s="18"/>
      <c r="V164" s="260"/>
      <c r="W164" s="234"/>
      <c r="X164" s="52"/>
      <c r="Y164" s="209"/>
    </row>
    <row r="165" spans="1:25" s="24" customFormat="1" x14ac:dyDescent="0.25">
      <c r="A165" s="23" t="s">
        <v>310</v>
      </c>
      <c r="B165" s="20" t="s">
        <v>21</v>
      </c>
      <c r="C165" s="66">
        <v>1930</v>
      </c>
      <c r="D165" s="49"/>
      <c r="E165" s="49">
        <v>1500</v>
      </c>
      <c r="F165" s="49"/>
      <c r="G165" s="66"/>
      <c r="H165" s="66"/>
      <c r="I165" s="85"/>
      <c r="J165" s="66"/>
      <c r="K165" s="49"/>
      <c r="L165" s="49"/>
      <c r="M165" s="81"/>
      <c r="N165" s="85"/>
      <c r="O165" s="116" t="s">
        <v>145</v>
      </c>
      <c r="P165" s="66"/>
      <c r="Q165" s="66" t="s">
        <v>97</v>
      </c>
      <c r="R165" s="66"/>
      <c r="S165" s="19"/>
      <c r="T165" s="19"/>
      <c r="U165" s="49"/>
      <c r="V165" s="95"/>
      <c r="W165" s="259" t="s">
        <v>621</v>
      </c>
      <c r="X165" s="93" t="s">
        <v>198</v>
      </c>
      <c r="Y165" s="209"/>
    </row>
    <row r="166" spans="1:25" s="24" customFormat="1" x14ac:dyDescent="0.25">
      <c r="A166" s="23" t="s">
        <v>310</v>
      </c>
      <c r="B166" s="20" t="s">
        <v>21</v>
      </c>
      <c r="C166" s="19">
        <v>1961</v>
      </c>
      <c r="D166" s="25">
        <v>111</v>
      </c>
      <c r="E166" s="18">
        <v>1161</v>
      </c>
      <c r="F166" s="18"/>
      <c r="G166" s="20"/>
      <c r="H166" s="21"/>
      <c r="I166" s="30"/>
      <c r="J166" s="20" t="s">
        <v>11</v>
      </c>
      <c r="K166" s="49"/>
      <c r="L166" s="18">
        <v>1533</v>
      </c>
      <c r="M166" s="82"/>
      <c r="N166" s="85"/>
      <c r="O166" s="20" t="s">
        <v>413</v>
      </c>
      <c r="P166" s="19" t="s">
        <v>223</v>
      </c>
      <c r="Q166" s="66" t="s">
        <v>87</v>
      </c>
      <c r="R166" s="66" t="s">
        <v>88</v>
      </c>
      <c r="S166" s="66">
        <v>137</v>
      </c>
      <c r="T166" s="66">
        <v>152</v>
      </c>
      <c r="U166" s="18">
        <v>400</v>
      </c>
      <c r="V166" s="260" t="s">
        <v>614</v>
      </c>
      <c r="W166" s="234" t="s">
        <v>617</v>
      </c>
      <c r="X166" s="94" t="s">
        <v>190</v>
      </c>
      <c r="Y166" s="209"/>
    </row>
    <row r="167" spans="1:25" s="24" customFormat="1" x14ac:dyDescent="0.25">
      <c r="A167" s="23" t="s">
        <v>310</v>
      </c>
      <c r="B167" s="20" t="s">
        <v>21</v>
      </c>
      <c r="C167" s="19">
        <v>1973</v>
      </c>
      <c r="D167" s="25">
        <v>170</v>
      </c>
      <c r="E167" s="18">
        <v>672</v>
      </c>
      <c r="F167" s="18">
        <v>194</v>
      </c>
      <c r="G167" s="20"/>
      <c r="H167" s="21"/>
      <c r="I167" s="30">
        <f>F167/E167</f>
        <v>0.28869047619047616</v>
      </c>
      <c r="J167" s="20" t="s">
        <v>11</v>
      </c>
      <c r="K167" s="49">
        <v>16090</v>
      </c>
      <c r="L167" s="18"/>
      <c r="M167" s="115" t="s">
        <v>276</v>
      </c>
      <c r="N167" s="37">
        <v>4.2</v>
      </c>
      <c r="O167" s="20" t="s">
        <v>413</v>
      </c>
      <c r="P167" s="19" t="s">
        <v>318</v>
      </c>
      <c r="Q167" s="66" t="s">
        <v>87</v>
      </c>
      <c r="R167" s="66" t="s">
        <v>88</v>
      </c>
      <c r="S167" s="19" t="s">
        <v>308</v>
      </c>
      <c r="T167" s="19">
        <v>150</v>
      </c>
      <c r="U167" s="18">
        <v>1600</v>
      </c>
      <c r="V167" s="260"/>
      <c r="W167" s="234" t="s">
        <v>617</v>
      </c>
      <c r="X167" s="52" t="s">
        <v>253</v>
      </c>
      <c r="Y167" s="209"/>
    </row>
    <row r="168" spans="1:25" s="24" customFormat="1" x14ac:dyDescent="0.25">
      <c r="A168" s="23" t="s">
        <v>310</v>
      </c>
      <c r="B168" s="20" t="s">
        <v>21</v>
      </c>
      <c r="C168" s="19">
        <v>1974</v>
      </c>
      <c r="D168" s="25">
        <v>134</v>
      </c>
      <c r="E168" s="18">
        <v>522</v>
      </c>
      <c r="F168" s="18">
        <v>121</v>
      </c>
      <c r="G168" s="20"/>
      <c r="H168" s="21"/>
      <c r="I168" s="30">
        <f t="shared" ref="I168:I170" si="3">F168/E168</f>
        <v>0.23180076628352492</v>
      </c>
      <c r="J168" s="20" t="s">
        <v>11</v>
      </c>
      <c r="K168" s="49">
        <v>16090</v>
      </c>
      <c r="L168" s="18"/>
      <c r="M168" s="82"/>
      <c r="N168" s="37">
        <v>3.2</v>
      </c>
      <c r="O168" s="20" t="s">
        <v>413</v>
      </c>
      <c r="P168" s="19" t="s">
        <v>91</v>
      </c>
      <c r="Q168" s="66" t="s">
        <v>87</v>
      </c>
      <c r="R168" s="66" t="s">
        <v>88</v>
      </c>
      <c r="S168" s="19" t="s">
        <v>308</v>
      </c>
      <c r="T168" s="19">
        <v>150</v>
      </c>
      <c r="U168" s="18">
        <v>1600</v>
      </c>
      <c r="V168" s="260"/>
      <c r="W168" s="234" t="s">
        <v>617</v>
      </c>
      <c r="X168" s="52" t="s">
        <v>253</v>
      </c>
      <c r="Y168" s="209"/>
    </row>
    <row r="169" spans="1:25" s="24" customFormat="1" x14ac:dyDescent="0.25">
      <c r="A169" s="23" t="s">
        <v>310</v>
      </c>
      <c r="B169" s="20" t="s">
        <v>21</v>
      </c>
      <c r="C169" s="66">
        <v>1981</v>
      </c>
      <c r="D169" s="66">
        <v>84</v>
      </c>
      <c r="E169" s="66">
        <v>208</v>
      </c>
      <c r="F169" s="66">
        <v>59</v>
      </c>
      <c r="G169" s="66"/>
      <c r="H169" s="21"/>
      <c r="I169" s="30">
        <f>F169/E169</f>
        <v>0.28365384615384615</v>
      </c>
      <c r="J169" s="20" t="s">
        <v>11</v>
      </c>
      <c r="K169" s="49">
        <v>16070</v>
      </c>
      <c r="L169" s="66"/>
      <c r="M169" s="81">
        <v>0.27</v>
      </c>
      <c r="N169" s="85">
        <v>2</v>
      </c>
      <c r="O169" s="20" t="s">
        <v>413</v>
      </c>
      <c r="P169" s="66" t="s">
        <v>116</v>
      </c>
      <c r="Q169" s="19" t="s">
        <v>87</v>
      </c>
      <c r="R169" s="66" t="s">
        <v>88</v>
      </c>
      <c r="S169" s="19" t="s">
        <v>320</v>
      </c>
      <c r="T169" s="19">
        <v>122</v>
      </c>
      <c r="U169" s="18">
        <v>1600</v>
      </c>
      <c r="V169" s="260"/>
      <c r="W169" s="234" t="s">
        <v>617</v>
      </c>
      <c r="X169" s="52" t="s">
        <v>254</v>
      </c>
      <c r="Y169" s="209"/>
    </row>
    <row r="170" spans="1:25" s="130" customFormat="1" x14ac:dyDescent="0.25">
      <c r="A170" s="119" t="s">
        <v>71</v>
      </c>
      <c r="B170" s="120" t="s">
        <v>21</v>
      </c>
      <c r="C170" s="136">
        <v>1975</v>
      </c>
      <c r="D170" s="124">
        <v>26</v>
      </c>
      <c r="E170" s="121">
        <v>313</v>
      </c>
      <c r="F170" s="123"/>
      <c r="G170" s="120"/>
      <c r="H170" s="127"/>
      <c r="I170" s="134">
        <f t="shared" si="3"/>
        <v>0</v>
      </c>
      <c r="J170" s="120" t="s">
        <v>11</v>
      </c>
      <c r="K170" s="122">
        <v>19145</v>
      </c>
      <c r="L170" s="121"/>
      <c r="M170" s="135">
        <v>8.3000000000000004E-2</v>
      </c>
      <c r="N170" s="146">
        <v>1.6</v>
      </c>
      <c r="O170" s="120" t="s">
        <v>413</v>
      </c>
      <c r="P170" s="121" t="s">
        <v>104</v>
      </c>
      <c r="Q170" s="121" t="s">
        <v>87</v>
      </c>
      <c r="R170" s="121" t="s">
        <v>88</v>
      </c>
      <c r="S170" s="136" t="s">
        <v>295</v>
      </c>
      <c r="T170" s="136" t="s">
        <v>296</v>
      </c>
      <c r="U170" s="123">
        <v>1600</v>
      </c>
      <c r="V170" s="235" t="s">
        <v>616</v>
      </c>
      <c r="W170" s="261" t="s">
        <v>620</v>
      </c>
      <c r="X170" s="132" t="s">
        <v>252</v>
      </c>
      <c r="Y170" s="205"/>
    </row>
    <row r="171" spans="1:25" s="130" customFormat="1" x14ac:dyDescent="0.25">
      <c r="A171" s="119" t="s">
        <v>71</v>
      </c>
      <c r="B171" s="120" t="s">
        <v>21</v>
      </c>
      <c r="C171" s="136">
        <v>1985</v>
      </c>
      <c r="D171" s="124">
        <v>149</v>
      </c>
      <c r="E171" s="123">
        <v>545</v>
      </c>
      <c r="F171" s="123"/>
      <c r="G171" s="120" t="s">
        <v>316</v>
      </c>
      <c r="H171" s="127"/>
      <c r="I171" s="134"/>
      <c r="J171" s="120" t="s">
        <v>11</v>
      </c>
      <c r="K171" s="122">
        <v>20855</v>
      </c>
      <c r="L171" s="123"/>
      <c r="M171" s="139"/>
      <c r="N171" s="137">
        <v>2.6</v>
      </c>
      <c r="O171" s="120" t="s">
        <v>413</v>
      </c>
      <c r="P171" s="136" t="s">
        <v>107</v>
      </c>
      <c r="Q171" s="136" t="s">
        <v>87</v>
      </c>
      <c r="R171" s="121" t="s">
        <v>94</v>
      </c>
      <c r="S171" s="136">
        <v>160</v>
      </c>
      <c r="T171" s="136">
        <v>90</v>
      </c>
      <c r="U171" s="123">
        <v>1700</v>
      </c>
      <c r="V171" s="152"/>
      <c r="W171" s="261" t="s">
        <v>620</v>
      </c>
      <c r="X171" s="132" t="s">
        <v>255</v>
      </c>
      <c r="Y171" s="205"/>
    </row>
    <row r="172" spans="1:25" s="130" customFormat="1" x14ac:dyDescent="0.25">
      <c r="A172" s="119" t="s">
        <v>71</v>
      </c>
      <c r="B172" s="120" t="s">
        <v>21</v>
      </c>
      <c r="C172" s="120">
        <v>1988</v>
      </c>
      <c r="D172" s="124">
        <v>141</v>
      </c>
      <c r="E172" s="123">
        <v>496</v>
      </c>
      <c r="F172" s="123">
        <v>88</v>
      </c>
      <c r="G172" s="120"/>
      <c r="H172" s="127"/>
      <c r="I172" s="134">
        <f t="shared" ref="I172:I178" si="4">F172/E172</f>
        <v>0.17741935483870969</v>
      </c>
      <c r="J172" s="120" t="s">
        <v>11</v>
      </c>
      <c r="K172" s="122">
        <v>27000</v>
      </c>
      <c r="L172" s="123"/>
      <c r="M172" s="139"/>
      <c r="N172" s="137">
        <v>1.8</v>
      </c>
      <c r="O172" s="120" t="s">
        <v>413</v>
      </c>
      <c r="P172" s="136" t="s">
        <v>107</v>
      </c>
      <c r="Q172" s="136" t="s">
        <v>87</v>
      </c>
      <c r="R172" s="121" t="s">
        <v>94</v>
      </c>
      <c r="S172" s="136">
        <v>160</v>
      </c>
      <c r="T172" s="136">
        <v>90</v>
      </c>
      <c r="U172" s="123">
        <v>1700</v>
      </c>
      <c r="V172" s="152"/>
      <c r="W172" s="261" t="s">
        <v>620</v>
      </c>
      <c r="X172" s="132" t="s">
        <v>256</v>
      </c>
      <c r="Y172" s="205"/>
    </row>
    <row r="173" spans="1:25" s="130" customFormat="1" x14ac:dyDescent="0.25">
      <c r="A173" s="119" t="s">
        <v>71</v>
      </c>
      <c r="B173" s="120" t="s">
        <v>21</v>
      </c>
      <c r="C173" s="120">
        <v>1993</v>
      </c>
      <c r="D173" s="124">
        <v>759</v>
      </c>
      <c r="E173" s="123" t="s">
        <v>307</v>
      </c>
      <c r="F173" s="123"/>
      <c r="G173" s="120"/>
      <c r="H173" s="127"/>
      <c r="I173" s="134"/>
      <c r="J173" s="120" t="s">
        <v>11</v>
      </c>
      <c r="K173" s="122">
        <v>27000</v>
      </c>
      <c r="L173" s="123"/>
      <c r="M173" s="139"/>
      <c r="N173" s="137"/>
      <c r="O173" s="120" t="s">
        <v>317</v>
      </c>
      <c r="P173" s="136" t="s">
        <v>116</v>
      </c>
      <c r="Q173" s="136" t="s">
        <v>87</v>
      </c>
      <c r="R173" s="121" t="s">
        <v>94</v>
      </c>
      <c r="S173" s="136" t="s">
        <v>321</v>
      </c>
      <c r="T173" s="136" t="s">
        <v>322</v>
      </c>
      <c r="U173" s="123" t="s">
        <v>304</v>
      </c>
      <c r="V173" s="261"/>
      <c r="W173" s="235"/>
      <c r="X173" s="132" t="s">
        <v>257</v>
      </c>
      <c r="Y173" s="205"/>
    </row>
    <row r="174" spans="1:25" s="130" customFormat="1" x14ac:dyDescent="0.25">
      <c r="A174" s="119" t="s">
        <v>71</v>
      </c>
      <c r="B174" s="120" t="s">
        <v>21</v>
      </c>
      <c r="C174" s="120">
        <v>1995</v>
      </c>
      <c r="D174" s="124">
        <v>832</v>
      </c>
      <c r="E174" s="123" t="s">
        <v>307</v>
      </c>
      <c r="F174" s="123"/>
      <c r="G174" s="120"/>
      <c r="H174" s="127"/>
      <c r="I174" s="134"/>
      <c r="J174" s="120" t="s">
        <v>11</v>
      </c>
      <c r="K174" s="122">
        <v>27000</v>
      </c>
      <c r="L174" s="123"/>
      <c r="M174" s="139"/>
      <c r="N174" s="137"/>
      <c r="O174" s="120" t="s">
        <v>317</v>
      </c>
      <c r="P174" s="136" t="s">
        <v>223</v>
      </c>
      <c r="Q174" s="136" t="s">
        <v>87</v>
      </c>
      <c r="R174" s="121" t="s">
        <v>94</v>
      </c>
      <c r="S174" s="136" t="s">
        <v>323</v>
      </c>
      <c r="T174" s="136" t="s">
        <v>324</v>
      </c>
      <c r="U174" s="123" t="s">
        <v>304</v>
      </c>
      <c r="V174" s="261"/>
      <c r="W174" s="235"/>
      <c r="X174" s="132" t="s">
        <v>326</v>
      </c>
      <c r="Y174" s="205"/>
    </row>
    <row r="175" spans="1:25" s="130" customFormat="1" x14ac:dyDescent="0.25">
      <c r="A175" s="119" t="s">
        <v>71</v>
      </c>
      <c r="B175" s="120" t="s">
        <v>21</v>
      </c>
      <c r="C175" s="120">
        <v>1996</v>
      </c>
      <c r="D175" s="124">
        <v>49</v>
      </c>
      <c r="E175" s="123">
        <v>425</v>
      </c>
      <c r="F175" s="123">
        <v>136</v>
      </c>
      <c r="G175" s="120"/>
      <c r="H175" s="127"/>
      <c r="I175" s="134">
        <f t="shared" si="4"/>
        <v>0.32</v>
      </c>
      <c r="J175" s="120" t="s">
        <v>11</v>
      </c>
      <c r="K175" s="122"/>
      <c r="L175" s="123"/>
      <c r="M175" s="139"/>
      <c r="N175" s="137"/>
      <c r="O175" s="120" t="s">
        <v>413</v>
      </c>
      <c r="P175" s="136" t="s">
        <v>223</v>
      </c>
      <c r="Q175" s="136" t="s">
        <v>87</v>
      </c>
      <c r="R175" s="121" t="s">
        <v>94</v>
      </c>
      <c r="S175" s="136" t="s">
        <v>325</v>
      </c>
      <c r="T175" s="136">
        <v>90</v>
      </c>
      <c r="U175" s="123">
        <v>1000</v>
      </c>
      <c r="V175" s="261"/>
      <c r="W175" s="235"/>
      <c r="X175" s="132" t="s">
        <v>258</v>
      </c>
      <c r="Y175" s="205"/>
    </row>
    <row r="176" spans="1:25" s="130" customFormat="1" x14ac:dyDescent="0.25">
      <c r="A176" s="119" t="s">
        <v>71</v>
      </c>
      <c r="B176" s="120" t="s">
        <v>21</v>
      </c>
      <c r="C176" s="120">
        <v>1997</v>
      </c>
      <c r="D176" s="124">
        <v>36</v>
      </c>
      <c r="E176" s="123">
        <v>124</v>
      </c>
      <c r="F176" s="123">
        <v>45</v>
      </c>
      <c r="G176" s="120"/>
      <c r="H176" s="127"/>
      <c r="I176" s="134">
        <f t="shared" si="4"/>
        <v>0.36290322580645162</v>
      </c>
      <c r="J176" s="120" t="s">
        <v>11</v>
      </c>
      <c r="K176" s="122">
        <v>19492</v>
      </c>
      <c r="L176" s="123">
        <v>3210</v>
      </c>
      <c r="M176" s="139">
        <v>0.2</v>
      </c>
      <c r="N176" s="137">
        <v>0.8</v>
      </c>
      <c r="O176" s="120" t="s">
        <v>413</v>
      </c>
      <c r="P176" s="136" t="s">
        <v>107</v>
      </c>
      <c r="Q176" s="136" t="s">
        <v>87</v>
      </c>
      <c r="R176" s="136" t="s">
        <v>146</v>
      </c>
      <c r="S176" s="136">
        <v>160</v>
      </c>
      <c r="T176" s="136">
        <v>100</v>
      </c>
      <c r="U176" s="123">
        <v>1000</v>
      </c>
      <c r="V176" s="152"/>
      <c r="W176" s="261" t="s">
        <v>620</v>
      </c>
      <c r="X176" s="132" t="s">
        <v>327</v>
      </c>
      <c r="Y176" s="205"/>
    </row>
    <row r="177" spans="1:25" s="130" customFormat="1" x14ac:dyDescent="0.25">
      <c r="A177" s="119" t="s">
        <v>71</v>
      </c>
      <c r="B177" s="120" t="s">
        <v>21</v>
      </c>
      <c r="C177" s="120">
        <v>2001</v>
      </c>
      <c r="D177" s="124">
        <v>32</v>
      </c>
      <c r="E177" s="123">
        <v>82</v>
      </c>
      <c r="F177" s="123"/>
      <c r="G177" s="120"/>
      <c r="H177" s="127"/>
      <c r="I177" s="134"/>
      <c r="J177" s="120" t="s">
        <v>11</v>
      </c>
      <c r="K177" s="122"/>
      <c r="L177" s="123"/>
      <c r="M177" s="139"/>
      <c r="N177" s="137"/>
      <c r="O177" s="120" t="s">
        <v>413</v>
      </c>
      <c r="P177" s="136" t="s">
        <v>114</v>
      </c>
      <c r="Q177" s="136" t="s">
        <v>87</v>
      </c>
      <c r="R177" s="121" t="s">
        <v>94</v>
      </c>
      <c r="S177" s="121">
        <v>130</v>
      </c>
      <c r="T177" s="121">
        <v>120</v>
      </c>
      <c r="U177" s="186" t="s">
        <v>169</v>
      </c>
      <c r="V177" s="268" t="s">
        <v>613</v>
      </c>
      <c r="W177" s="240" t="s">
        <v>632</v>
      </c>
      <c r="X177" s="127" t="s">
        <v>344</v>
      </c>
      <c r="Y177" s="205"/>
    </row>
    <row r="178" spans="1:25" s="130" customFormat="1" x14ac:dyDescent="0.25">
      <c r="A178" s="119" t="s">
        <v>71</v>
      </c>
      <c r="B178" s="120" t="s">
        <v>21</v>
      </c>
      <c r="C178" s="120">
        <v>2013</v>
      </c>
      <c r="D178" s="124">
        <v>773</v>
      </c>
      <c r="E178" s="123">
        <v>1888</v>
      </c>
      <c r="F178" s="123">
        <v>979</v>
      </c>
      <c r="G178" s="122" t="s">
        <v>166</v>
      </c>
      <c r="H178" s="128"/>
      <c r="I178" s="134">
        <f t="shared" si="4"/>
        <v>0.51853813559322037</v>
      </c>
      <c r="J178" s="120" t="s">
        <v>11</v>
      </c>
      <c r="K178" s="159">
        <v>24145</v>
      </c>
      <c r="L178" s="123">
        <v>3171.53</v>
      </c>
      <c r="M178" s="139">
        <v>0.13</v>
      </c>
      <c r="N178" s="137">
        <v>7.8194243114516464</v>
      </c>
      <c r="O178" s="120" t="s">
        <v>413</v>
      </c>
      <c r="P178" s="136" t="s">
        <v>114</v>
      </c>
      <c r="Q178" s="136" t="s">
        <v>87</v>
      </c>
      <c r="R178" s="136" t="s">
        <v>146</v>
      </c>
      <c r="S178" s="136">
        <v>150</v>
      </c>
      <c r="T178" s="136">
        <v>122</v>
      </c>
      <c r="U178" s="123">
        <v>1000</v>
      </c>
      <c r="V178" s="152"/>
      <c r="W178" s="261" t="s">
        <v>620</v>
      </c>
      <c r="X178" s="132" t="s">
        <v>319</v>
      </c>
      <c r="Y178" s="205"/>
    </row>
    <row r="179" spans="1:25" s="24" customFormat="1" x14ac:dyDescent="0.25">
      <c r="A179" s="60" t="s">
        <v>52</v>
      </c>
      <c r="B179" s="20"/>
      <c r="C179" s="20"/>
      <c r="D179" s="25"/>
      <c r="E179" s="25"/>
      <c r="F179" s="25"/>
      <c r="G179" s="20"/>
      <c r="H179" s="21"/>
      <c r="I179" s="30"/>
      <c r="J179" s="20"/>
      <c r="K179" s="18"/>
      <c r="L179" s="18"/>
      <c r="M179" s="82"/>
      <c r="N179" s="37"/>
      <c r="O179" s="20"/>
      <c r="P179" s="19"/>
      <c r="Q179" s="19"/>
      <c r="R179" s="19"/>
      <c r="S179" s="19"/>
      <c r="T179" s="19"/>
      <c r="U179" s="18"/>
      <c r="V179" s="260"/>
      <c r="W179" s="234"/>
      <c r="X179" s="52"/>
      <c r="Y179" s="209"/>
    </row>
    <row r="180" spans="1:25" s="24" customFormat="1" x14ac:dyDescent="0.25">
      <c r="A180" s="23" t="s">
        <v>72</v>
      </c>
      <c r="B180" s="20" t="s">
        <v>21</v>
      </c>
      <c r="C180" s="20">
        <v>1974</v>
      </c>
      <c r="D180" s="25">
        <v>101</v>
      </c>
      <c r="E180" s="18">
        <v>872</v>
      </c>
      <c r="F180" s="25"/>
      <c r="G180" s="20"/>
      <c r="H180" s="21"/>
      <c r="I180" s="30"/>
      <c r="J180" s="20" t="s">
        <v>11</v>
      </c>
      <c r="K180" s="18">
        <v>34690</v>
      </c>
      <c r="L180" s="18"/>
      <c r="M180" s="82">
        <v>0.08</v>
      </c>
      <c r="N180" s="37">
        <v>2.6</v>
      </c>
      <c r="O180" s="20" t="s">
        <v>413</v>
      </c>
      <c r="P180" s="19" t="s">
        <v>107</v>
      </c>
      <c r="Q180" s="66" t="s">
        <v>87</v>
      </c>
      <c r="R180" s="19" t="s">
        <v>146</v>
      </c>
      <c r="S180" s="19" t="s">
        <v>295</v>
      </c>
      <c r="T180" s="19" t="s">
        <v>296</v>
      </c>
      <c r="U180" s="18">
        <v>1600</v>
      </c>
      <c r="V180" s="95"/>
      <c r="W180" s="260" t="s">
        <v>619</v>
      </c>
      <c r="X180" s="94" t="s">
        <v>197</v>
      </c>
      <c r="Y180" s="209"/>
    </row>
    <row r="181" spans="1:25" s="24" customFormat="1" x14ac:dyDescent="0.25">
      <c r="A181" s="23" t="s">
        <v>72</v>
      </c>
      <c r="B181" s="20" t="s">
        <v>21</v>
      </c>
      <c r="C181" s="20">
        <v>1975</v>
      </c>
      <c r="D181" s="25">
        <v>81</v>
      </c>
      <c r="E181" s="18">
        <v>303</v>
      </c>
      <c r="F181" s="25"/>
      <c r="G181" s="20"/>
      <c r="H181" s="21"/>
      <c r="I181" s="30"/>
      <c r="J181" s="20" t="s">
        <v>11</v>
      </c>
      <c r="K181" s="18">
        <v>34690</v>
      </c>
      <c r="L181" s="18"/>
      <c r="M181" s="82">
        <v>0.12</v>
      </c>
      <c r="N181" s="37">
        <v>0.9</v>
      </c>
      <c r="O181" s="20" t="s">
        <v>413</v>
      </c>
      <c r="P181" s="19" t="s">
        <v>89</v>
      </c>
      <c r="Q181" s="66" t="s">
        <v>87</v>
      </c>
      <c r="R181" s="19" t="s">
        <v>146</v>
      </c>
      <c r="S181" s="19" t="s">
        <v>295</v>
      </c>
      <c r="T181" s="19" t="s">
        <v>296</v>
      </c>
      <c r="U181" s="18">
        <v>1600</v>
      </c>
      <c r="V181" s="260"/>
      <c r="W181" s="234"/>
      <c r="X181" s="94" t="s">
        <v>197</v>
      </c>
      <c r="Y181" s="209"/>
    </row>
    <row r="182" spans="1:25" s="24" customFormat="1" x14ac:dyDescent="0.25">
      <c r="A182" s="23" t="s">
        <v>72</v>
      </c>
      <c r="B182" s="20" t="s">
        <v>21</v>
      </c>
      <c r="C182" s="20">
        <v>1980</v>
      </c>
      <c r="D182" s="25">
        <v>257</v>
      </c>
      <c r="E182" s="25">
        <v>1126</v>
      </c>
      <c r="F182" s="25">
        <v>276</v>
      </c>
      <c r="G182" s="20"/>
      <c r="H182" s="21"/>
      <c r="I182" s="30">
        <v>0.24</v>
      </c>
      <c r="J182" s="20" t="s">
        <v>11</v>
      </c>
      <c r="K182" s="18">
        <v>31686</v>
      </c>
      <c r="L182" s="18">
        <v>6876</v>
      </c>
      <c r="M182" s="82">
        <v>0.22</v>
      </c>
      <c r="N182" s="37" t="s">
        <v>314</v>
      </c>
      <c r="O182" s="20" t="s">
        <v>413</v>
      </c>
      <c r="P182" s="19" t="s">
        <v>107</v>
      </c>
      <c r="Q182" s="19" t="s">
        <v>87</v>
      </c>
      <c r="R182" s="19" t="s">
        <v>146</v>
      </c>
      <c r="S182" s="19" t="s">
        <v>315</v>
      </c>
      <c r="T182" s="19">
        <v>150</v>
      </c>
      <c r="U182" s="18">
        <v>1600</v>
      </c>
      <c r="V182" s="260"/>
      <c r="W182" s="234"/>
      <c r="X182" s="21" t="s">
        <v>196</v>
      </c>
      <c r="Y182" s="209"/>
    </row>
    <row r="183" spans="1:25" s="24" customFormat="1" x14ac:dyDescent="0.25">
      <c r="A183" s="23" t="s">
        <v>72</v>
      </c>
      <c r="B183" s="20" t="s">
        <v>21</v>
      </c>
      <c r="C183" s="20">
        <v>1995</v>
      </c>
      <c r="D183" s="49">
        <v>1056</v>
      </c>
      <c r="E183" s="49">
        <v>5259</v>
      </c>
      <c r="F183" s="66">
        <v>414</v>
      </c>
      <c r="G183" s="66"/>
      <c r="H183" s="21"/>
      <c r="I183" s="66">
        <v>0.39</v>
      </c>
      <c r="J183" s="20" t="s">
        <v>11</v>
      </c>
      <c r="K183" s="18">
        <v>34487</v>
      </c>
      <c r="L183" s="49">
        <v>6911</v>
      </c>
      <c r="M183" s="82">
        <v>0.2</v>
      </c>
      <c r="N183" s="85">
        <v>15</v>
      </c>
      <c r="O183" s="20" t="s">
        <v>413</v>
      </c>
      <c r="P183" s="66" t="s">
        <v>111</v>
      </c>
      <c r="Q183" s="66" t="s">
        <v>87</v>
      </c>
      <c r="R183" s="66" t="s">
        <v>146</v>
      </c>
      <c r="S183" s="19">
        <v>160</v>
      </c>
      <c r="T183" s="19">
        <v>150</v>
      </c>
      <c r="U183" s="18">
        <v>1600</v>
      </c>
      <c r="V183" s="260"/>
      <c r="W183" s="234"/>
      <c r="X183" s="94" t="s">
        <v>259</v>
      </c>
      <c r="Y183" s="209"/>
    </row>
    <row r="184" spans="1:25" s="24" customFormat="1" x14ac:dyDescent="0.25">
      <c r="A184" s="23" t="s">
        <v>72</v>
      </c>
      <c r="B184" s="20" t="s">
        <v>21</v>
      </c>
      <c r="C184" s="20">
        <v>2004</v>
      </c>
      <c r="D184" s="25">
        <v>1483</v>
      </c>
      <c r="E184" s="25">
        <v>2086</v>
      </c>
      <c r="F184" s="25">
        <v>451</v>
      </c>
      <c r="G184" s="20" t="s">
        <v>167</v>
      </c>
      <c r="H184" s="21"/>
      <c r="I184" s="30">
        <v>0.22</v>
      </c>
      <c r="J184" s="20" t="s">
        <v>11</v>
      </c>
      <c r="K184" s="18">
        <v>33339</v>
      </c>
      <c r="L184" s="18"/>
      <c r="M184" s="82"/>
      <c r="N184" s="37">
        <v>6</v>
      </c>
      <c r="O184" s="20" t="s">
        <v>103</v>
      </c>
      <c r="P184" s="19" t="s">
        <v>104</v>
      </c>
      <c r="Q184" s="19" t="s">
        <v>87</v>
      </c>
      <c r="R184" s="19" t="s">
        <v>94</v>
      </c>
      <c r="S184" s="19">
        <v>130</v>
      </c>
      <c r="T184" s="19">
        <v>120</v>
      </c>
      <c r="U184" s="18" t="s">
        <v>169</v>
      </c>
      <c r="V184" s="260"/>
      <c r="W184" s="234" t="s">
        <v>615</v>
      </c>
      <c r="X184" s="21" t="s">
        <v>344</v>
      </c>
      <c r="Y184" s="209"/>
    </row>
    <row r="185" spans="1:25" s="24" customFormat="1" x14ac:dyDescent="0.25">
      <c r="A185" s="23" t="s">
        <v>72</v>
      </c>
      <c r="B185" s="20" t="s">
        <v>21</v>
      </c>
      <c r="C185" s="20">
        <v>2016</v>
      </c>
      <c r="D185" s="49">
        <v>288</v>
      </c>
      <c r="E185" s="49">
        <v>1569</v>
      </c>
      <c r="F185" s="66">
        <v>267</v>
      </c>
      <c r="G185" s="66"/>
      <c r="H185" s="21"/>
      <c r="I185" s="66">
        <v>0.17</v>
      </c>
      <c r="J185" s="20" t="s">
        <v>11</v>
      </c>
      <c r="K185" s="18">
        <v>35592</v>
      </c>
      <c r="L185" s="49">
        <v>6533</v>
      </c>
      <c r="M185" s="81"/>
      <c r="N185" s="85">
        <v>4.4000000000000004</v>
      </c>
      <c r="O185" s="20" t="s">
        <v>413</v>
      </c>
      <c r="P185" s="66" t="s">
        <v>116</v>
      </c>
      <c r="Q185" s="66" t="s">
        <v>87</v>
      </c>
      <c r="R185" s="66" t="s">
        <v>146</v>
      </c>
      <c r="S185" s="19" t="s">
        <v>124</v>
      </c>
      <c r="T185" s="19">
        <v>152</v>
      </c>
      <c r="U185" s="18">
        <v>1600</v>
      </c>
      <c r="V185" s="260"/>
      <c r="W185" s="234"/>
      <c r="X185" s="21" t="s">
        <v>351</v>
      </c>
      <c r="Y185" s="209"/>
    </row>
    <row r="186" spans="1:25" s="130" customFormat="1" x14ac:dyDescent="0.25">
      <c r="A186" s="119" t="s">
        <v>73</v>
      </c>
      <c r="B186" s="120" t="s">
        <v>21</v>
      </c>
      <c r="C186" s="120">
        <v>1974</v>
      </c>
      <c r="D186" s="124">
        <v>0</v>
      </c>
      <c r="E186" s="124" t="s">
        <v>307</v>
      </c>
      <c r="F186" s="121"/>
      <c r="G186" s="121"/>
      <c r="H186" s="127"/>
      <c r="I186" s="121"/>
      <c r="J186" s="120" t="s">
        <v>11</v>
      </c>
      <c r="K186" s="123">
        <v>24786</v>
      </c>
      <c r="L186" s="123"/>
      <c r="M186" s="139"/>
      <c r="N186" s="137"/>
      <c r="O186" s="120" t="s">
        <v>413</v>
      </c>
      <c r="P186" s="136" t="s">
        <v>89</v>
      </c>
      <c r="Q186" s="136" t="s">
        <v>87</v>
      </c>
      <c r="R186" s="136" t="s">
        <v>146</v>
      </c>
      <c r="S186" s="136" t="s">
        <v>295</v>
      </c>
      <c r="T186" s="136" t="s">
        <v>296</v>
      </c>
      <c r="U186" s="123">
        <v>1600</v>
      </c>
      <c r="V186" s="152"/>
      <c r="W186" s="261" t="s">
        <v>618</v>
      </c>
      <c r="X186" s="133" t="s">
        <v>197</v>
      </c>
      <c r="Y186" s="205"/>
    </row>
    <row r="187" spans="1:25" s="130" customFormat="1" x14ac:dyDescent="0.25">
      <c r="A187" s="119" t="s">
        <v>73</v>
      </c>
      <c r="B187" s="120" t="s">
        <v>21</v>
      </c>
      <c r="C187" s="120">
        <v>1975</v>
      </c>
      <c r="D187" s="124">
        <v>0</v>
      </c>
      <c r="E187" s="124" t="s">
        <v>307</v>
      </c>
      <c r="F187" s="121"/>
      <c r="G187" s="121"/>
      <c r="H187" s="127"/>
      <c r="I187" s="121"/>
      <c r="J187" s="120" t="s">
        <v>11</v>
      </c>
      <c r="K187" s="123">
        <v>33750</v>
      </c>
      <c r="L187" s="123"/>
      <c r="M187" s="139"/>
      <c r="N187" s="137"/>
      <c r="O187" s="120" t="s">
        <v>413</v>
      </c>
      <c r="P187" s="136" t="s">
        <v>89</v>
      </c>
      <c r="Q187" s="136" t="s">
        <v>87</v>
      </c>
      <c r="R187" s="136" t="s">
        <v>146</v>
      </c>
      <c r="S187" s="136" t="s">
        <v>295</v>
      </c>
      <c r="T187" s="136" t="s">
        <v>296</v>
      </c>
      <c r="U187" s="123">
        <v>1600</v>
      </c>
      <c r="V187" s="261"/>
      <c r="W187" s="235"/>
      <c r="X187" s="133" t="s">
        <v>197</v>
      </c>
      <c r="Y187" s="205"/>
    </row>
    <row r="188" spans="1:25" s="130" customFormat="1" x14ac:dyDescent="0.25">
      <c r="A188" s="119" t="s">
        <v>73</v>
      </c>
      <c r="B188" s="120" t="s">
        <v>21</v>
      </c>
      <c r="C188" s="120">
        <v>1980</v>
      </c>
      <c r="D188" s="124">
        <v>29</v>
      </c>
      <c r="E188" s="124" t="s">
        <v>307</v>
      </c>
      <c r="F188" s="121"/>
      <c r="G188" s="121"/>
      <c r="H188" s="127"/>
      <c r="I188" s="121"/>
      <c r="J188" s="120" t="s">
        <v>11</v>
      </c>
      <c r="K188" s="123">
        <v>23818</v>
      </c>
      <c r="L188" s="123">
        <v>3784</v>
      </c>
      <c r="M188" s="139">
        <v>0.16</v>
      </c>
      <c r="N188" s="137">
        <v>0</v>
      </c>
      <c r="O188" s="120" t="s">
        <v>413</v>
      </c>
      <c r="P188" s="136" t="s">
        <v>107</v>
      </c>
      <c r="Q188" s="136" t="s">
        <v>87</v>
      </c>
      <c r="R188" s="136" t="s">
        <v>146</v>
      </c>
      <c r="S188" s="136" t="s">
        <v>315</v>
      </c>
      <c r="T188" s="136">
        <v>150</v>
      </c>
      <c r="U188" s="123">
        <v>1600</v>
      </c>
      <c r="V188" s="261"/>
      <c r="W188" s="235"/>
      <c r="X188" s="127" t="s">
        <v>196</v>
      </c>
      <c r="Y188" s="205"/>
    </row>
    <row r="189" spans="1:25" s="130" customFormat="1" x14ac:dyDescent="0.25">
      <c r="A189" s="119" t="s">
        <v>73</v>
      </c>
      <c r="B189" s="120" t="s">
        <v>21</v>
      </c>
      <c r="C189" s="120">
        <v>1995</v>
      </c>
      <c r="D189" s="124">
        <v>367</v>
      </c>
      <c r="E189" s="123">
        <v>1140</v>
      </c>
      <c r="F189" s="124">
        <v>260</v>
      </c>
      <c r="G189" s="120"/>
      <c r="H189" s="127"/>
      <c r="I189" s="134">
        <v>0.23</v>
      </c>
      <c r="J189" s="120" t="s">
        <v>11</v>
      </c>
      <c r="K189" s="123">
        <v>24786</v>
      </c>
      <c r="L189" s="123">
        <v>2597</v>
      </c>
      <c r="M189" s="139">
        <v>0.11</v>
      </c>
      <c r="N189" s="137">
        <v>14</v>
      </c>
      <c r="O189" s="120" t="s">
        <v>413</v>
      </c>
      <c r="P189" s="121" t="s">
        <v>111</v>
      </c>
      <c r="Q189" s="136" t="s">
        <v>87</v>
      </c>
      <c r="R189" s="136" t="s">
        <v>146</v>
      </c>
      <c r="S189" s="136">
        <v>160</v>
      </c>
      <c r="T189" s="136">
        <v>150</v>
      </c>
      <c r="U189" s="123">
        <v>1600</v>
      </c>
      <c r="V189" s="261"/>
      <c r="W189" s="235"/>
      <c r="X189" s="133" t="s">
        <v>259</v>
      </c>
      <c r="Y189" s="205"/>
    </row>
    <row r="190" spans="1:25" s="130" customFormat="1" x14ac:dyDescent="0.25">
      <c r="A190" s="119" t="s">
        <v>73</v>
      </c>
      <c r="B190" s="120" t="s">
        <v>21</v>
      </c>
      <c r="C190" s="120">
        <v>2004</v>
      </c>
      <c r="D190" s="124">
        <v>1483</v>
      </c>
      <c r="E190" s="123">
        <v>1910</v>
      </c>
      <c r="F190" s="124">
        <v>948</v>
      </c>
      <c r="G190" s="120" t="s">
        <v>168</v>
      </c>
      <c r="H190" s="127"/>
      <c r="I190" s="134">
        <v>0.49</v>
      </c>
      <c r="J190" s="120" t="s">
        <v>11</v>
      </c>
      <c r="K190" s="123">
        <v>24786</v>
      </c>
      <c r="L190" s="123"/>
      <c r="M190" s="139"/>
      <c r="N190" s="137">
        <v>7.7</v>
      </c>
      <c r="O190" s="120" t="s">
        <v>103</v>
      </c>
      <c r="P190" s="136" t="s">
        <v>104</v>
      </c>
      <c r="Q190" s="136" t="s">
        <v>87</v>
      </c>
      <c r="R190" s="136" t="s">
        <v>94</v>
      </c>
      <c r="S190" s="136">
        <v>130</v>
      </c>
      <c r="T190" s="136">
        <v>120</v>
      </c>
      <c r="U190" s="123" t="s">
        <v>169</v>
      </c>
      <c r="V190" s="261"/>
      <c r="W190" s="235" t="s">
        <v>615</v>
      </c>
      <c r="X190" s="127" t="s">
        <v>344</v>
      </c>
      <c r="Y190" s="205"/>
    </row>
    <row r="191" spans="1:25" s="130" customFormat="1" x14ac:dyDescent="0.25">
      <c r="A191" s="119" t="s">
        <v>73</v>
      </c>
      <c r="B191" s="120" t="s">
        <v>21</v>
      </c>
      <c r="C191" s="120">
        <v>2016</v>
      </c>
      <c r="D191" s="124">
        <v>231</v>
      </c>
      <c r="E191" s="123">
        <v>1483</v>
      </c>
      <c r="F191" s="123">
        <v>335</v>
      </c>
      <c r="G191" s="120"/>
      <c r="H191" s="127"/>
      <c r="I191" s="134">
        <v>0.23599999999999999</v>
      </c>
      <c r="J191" s="120" t="s">
        <v>11</v>
      </c>
      <c r="K191" s="123">
        <v>25288</v>
      </c>
      <c r="L191" s="122">
        <v>3929</v>
      </c>
      <c r="M191" s="135">
        <v>0.155</v>
      </c>
      <c r="N191" s="146">
        <v>5.9</v>
      </c>
      <c r="O191" s="120" t="s">
        <v>413</v>
      </c>
      <c r="P191" s="136" t="s">
        <v>116</v>
      </c>
      <c r="Q191" s="136" t="s">
        <v>87</v>
      </c>
      <c r="R191" s="136" t="s">
        <v>146</v>
      </c>
      <c r="S191" s="136" t="s">
        <v>124</v>
      </c>
      <c r="T191" s="136">
        <v>152</v>
      </c>
      <c r="U191" s="123">
        <v>1600</v>
      </c>
      <c r="V191" s="261"/>
      <c r="W191" s="235"/>
      <c r="X191" s="127" t="s">
        <v>351</v>
      </c>
      <c r="Y191" s="205"/>
    </row>
    <row r="192" spans="1:25" s="24" customFormat="1" x14ac:dyDescent="0.25">
      <c r="A192" s="23" t="s">
        <v>158</v>
      </c>
      <c r="B192" s="20" t="s">
        <v>21</v>
      </c>
      <c r="C192" s="20">
        <v>2016</v>
      </c>
      <c r="D192" s="25">
        <v>519</v>
      </c>
      <c r="E192" s="18">
        <v>3052</v>
      </c>
      <c r="F192" s="18">
        <v>440</v>
      </c>
      <c r="G192" s="20"/>
      <c r="H192" s="21"/>
      <c r="I192" s="30">
        <v>0.14000000000000001</v>
      </c>
      <c r="J192" s="20" t="s">
        <v>11</v>
      </c>
      <c r="K192" s="18">
        <v>60820</v>
      </c>
      <c r="L192" s="18">
        <v>10462</v>
      </c>
      <c r="M192" s="82">
        <v>0.17</v>
      </c>
      <c r="N192" s="30">
        <v>4.96</v>
      </c>
      <c r="O192" s="20" t="s">
        <v>413</v>
      </c>
      <c r="P192" s="19" t="s">
        <v>116</v>
      </c>
      <c r="Q192" s="19" t="s">
        <v>87</v>
      </c>
      <c r="R192" s="19" t="s">
        <v>146</v>
      </c>
      <c r="S192" s="19" t="s">
        <v>124</v>
      </c>
      <c r="T192" s="19">
        <v>152</v>
      </c>
      <c r="U192" s="18">
        <v>1600</v>
      </c>
      <c r="V192" s="234" t="s">
        <v>611</v>
      </c>
      <c r="W192" s="260" t="s">
        <v>612</v>
      </c>
      <c r="X192" s="21" t="s">
        <v>351</v>
      </c>
      <c r="Y192" s="209"/>
    </row>
    <row r="193" spans="1:25" s="24" customFormat="1" x14ac:dyDescent="0.25">
      <c r="A193" s="60" t="s">
        <v>53</v>
      </c>
      <c r="B193" s="20"/>
      <c r="C193" s="20"/>
      <c r="D193" s="25"/>
      <c r="E193" s="25"/>
      <c r="F193" s="25"/>
      <c r="G193" s="20"/>
      <c r="H193" s="21"/>
      <c r="I193" s="30"/>
      <c r="J193" s="20"/>
      <c r="K193" s="18"/>
      <c r="L193" s="18"/>
      <c r="M193" s="82"/>
      <c r="N193" s="65"/>
      <c r="O193" s="20"/>
      <c r="P193" s="19"/>
      <c r="Q193" s="19" t="s">
        <v>87</v>
      </c>
      <c r="R193" s="19"/>
      <c r="S193" s="19"/>
      <c r="T193" s="19"/>
      <c r="U193" s="18"/>
      <c r="V193" s="260"/>
      <c r="W193" s="95"/>
      <c r="X193" s="52"/>
      <c r="Y193" s="209"/>
    </row>
    <row r="194" spans="1:25" s="24" customFormat="1" x14ac:dyDescent="0.25">
      <c r="A194" s="87" t="s">
        <v>74</v>
      </c>
      <c r="B194" s="66" t="s">
        <v>21</v>
      </c>
      <c r="C194" s="66">
        <v>1990</v>
      </c>
      <c r="D194" s="66">
        <v>700</v>
      </c>
      <c r="E194" s="49">
        <v>5451</v>
      </c>
      <c r="F194" s="66">
        <v>521</v>
      </c>
      <c r="G194" s="66"/>
      <c r="H194" s="66"/>
      <c r="I194" s="66">
        <v>0.09</v>
      </c>
      <c r="J194" s="66" t="s">
        <v>11</v>
      </c>
      <c r="K194" s="49">
        <v>43713</v>
      </c>
      <c r="L194" s="49">
        <v>5544</v>
      </c>
      <c r="M194" s="81">
        <v>0.13</v>
      </c>
      <c r="N194" s="85">
        <v>12.6</v>
      </c>
      <c r="O194" s="20" t="s">
        <v>413</v>
      </c>
      <c r="P194" s="66" t="s">
        <v>116</v>
      </c>
      <c r="Q194" s="66" t="s">
        <v>87</v>
      </c>
      <c r="R194" s="66" t="s">
        <v>146</v>
      </c>
      <c r="S194" s="66">
        <v>160</v>
      </c>
      <c r="T194" s="66">
        <v>300</v>
      </c>
      <c r="U194" s="49">
        <v>2000</v>
      </c>
      <c r="V194" s="259"/>
      <c r="W194" s="233"/>
      <c r="X194" s="21" t="s">
        <v>311</v>
      </c>
      <c r="Y194" s="209"/>
    </row>
    <row r="195" spans="1:25" s="24" customFormat="1" x14ac:dyDescent="0.25">
      <c r="A195" s="23" t="s">
        <v>75</v>
      </c>
      <c r="B195" s="20" t="s">
        <v>21</v>
      </c>
      <c r="C195" s="19">
        <v>1983</v>
      </c>
      <c r="D195" s="25"/>
      <c r="E195" s="18">
        <v>3300</v>
      </c>
      <c r="F195" s="18">
        <v>345</v>
      </c>
      <c r="G195" s="20"/>
      <c r="H195" s="21"/>
      <c r="I195" s="30">
        <v>0.01</v>
      </c>
      <c r="J195" s="20" t="s">
        <v>11</v>
      </c>
      <c r="K195" s="18">
        <v>43420</v>
      </c>
      <c r="L195" s="18">
        <v>8358</v>
      </c>
      <c r="M195" s="82">
        <v>0.19</v>
      </c>
      <c r="N195" s="37">
        <v>8</v>
      </c>
      <c r="O195" s="20" t="s">
        <v>413</v>
      </c>
      <c r="P195" s="19" t="s">
        <v>91</v>
      </c>
      <c r="Q195" s="19" t="s">
        <v>87</v>
      </c>
      <c r="R195" s="19" t="s">
        <v>146</v>
      </c>
      <c r="S195" s="19">
        <v>160</v>
      </c>
      <c r="T195" s="19">
        <v>300</v>
      </c>
      <c r="U195" s="18">
        <v>3000</v>
      </c>
      <c r="V195" s="260"/>
      <c r="W195" s="234"/>
      <c r="X195" s="112" t="s">
        <v>312</v>
      </c>
      <c r="Y195" s="209"/>
    </row>
    <row r="196" spans="1:25" s="24" customFormat="1" x14ac:dyDescent="0.25">
      <c r="A196" s="23" t="s">
        <v>75</v>
      </c>
      <c r="B196" s="20" t="s">
        <v>21</v>
      </c>
      <c r="C196" s="19">
        <v>1988</v>
      </c>
      <c r="D196" s="25"/>
      <c r="E196" s="18">
        <v>13031</v>
      </c>
      <c r="F196" s="18">
        <v>1121</v>
      </c>
      <c r="G196" s="20"/>
      <c r="H196" s="21"/>
      <c r="I196" s="30">
        <v>0.08</v>
      </c>
      <c r="J196" s="20" t="s">
        <v>11</v>
      </c>
      <c r="K196" s="49">
        <v>44389</v>
      </c>
      <c r="L196" s="49">
        <v>12168</v>
      </c>
      <c r="M196" s="81">
        <v>0.27</v>
      </c>
      <c r="N196" s="85">
        <v>29</v>
      </c>
      <c r="O196" s="20" t="s">
        <v>413</v>
      </c>
      <c r="P196" s="19" t="s">
        <v>91</v>
      </c>
      <c r="Q196" s="19" t="s">
        <v>87</v>
      </c>
      <c r="R196" s="19" t="s">
        <v>146</v>
      </c>
      <c r="S196" s="19">
        <v>160</v>
      </c>
      <c r="T196" s="19">
        <v>300</v>
      </c>
      <c r="U196" s="18">
        <v>3000</v>
      </c>
      <c r="V196" s="260"/>
      <c r="W196" s="234"/>
      <c r="X196" s="91" t="s">
        <v>313</v>
      </c>
      <c r="Y196" s="209"/>
    </row>
    <row r="197" spans="1:25" s="24" customFormat="1" x14ac:dyDescent="0.25">
      <c r="A197" s="23" t="s">
        <v>75</v>
      </c>
      <c r="B197" s="20" t="s">
        <v>21</v>
      </c>
      <c r="C197" s="19">
        <v>1993</v>
      </c>
      <c r="D197" s="25"/>
      <c r="E197" s="18">
        <v>12563</v>
      </c>
      <c r="F197" s="18">
        <v>1254</v>
      </c>
      <c r="G197" s="20"/>
      <c r="H197" s="21"/>
      <c r="I197" s="30">
        <v>0.09</v>
      </c>
      <c r="J197" s="20" t="s">
        <v>11</v>
      </c>
      <c r="K197" s="18">
        <v>39104</v>
      </c>
      <c r="L197" s="18">
        <v>8238</v>
      </c>
      <c r="M197" s="81">
        <v>0.21</v>
      </c>
      <c r="N197" s="30">
        <v>32</v>
      </c>
      <c r="O197" s="20" t="s">
        <v>413</v>
      </c>
      <c r="P197" s="19" t="s">
        <v>91</v>
      </c>
      <c r="Q197" s="19" t="s">
        <v>87</v>
      </c>
      <c r="R197" s="19" t="s">
        <v>146</v>
      </c>
      <c r="S197" s="19">
        <v>160</v>
      </c>
      <c r="T197" s="19">
        <v>300</v>
      </c>
      <c r="U197" s="18">
        <v>3000</v>
      </c>
      <c r="V197" s="260"/>
      <c r="W197" s="234"/>
      <c r="X197" s="91" t="s">
        <v>313</v>
      </c>
      <c r="Y197" s="209"/>
    </row>
    <row r="198" spans="1:25" s="24" customFormat="1" x14ac:dyDescent="0.25">
      <c r="A198" s="23" t="s">
        <v>75</v>
      </c>
      <c r="B198" s="20" t="s">
        <v>21</v>
      </c>
      <c r="C198" s="19">
        <v>1999</v>
      </c>
      <c r="D198" s="25"/>
      <c r="E198" s="18">
        <v>18795</v>
      </c>
      <c r="F198" s="18">
        <v>2869</v>
      </c>
      <c r="G198" s="20"/>
      <c r="H198" s="21"/>
      <c r="I198" s="30">
        <v>0.15</v>
      </c>
      <c r="J198" s="20" t="s">
        <v>11</v>
      </c>
      <c r="K198" s="18">
        <v>36756</v>
      </c>
      <c r="L198" s="18">
        <v>11357</v>
      </c>
      <c r="M198" s="81">
        <v>0.31</v>
      </c>
      <c r="N198" s="30">
        <v>52</v>
      </c>
      <c r="O198" s="20" t="s">
        <v>413</v>
      </c>
      <c r="P198" s="19" t="s">
        <v>91</v>
      </c>
      <c r="Q198" s="19" t="s">
        <v>87</v>
      </c>
      <c r="R198" s="19" t="s">
        <v>146</v>
      </c>
      <c r="S198" s="19">
        <v>160</v>
      </c>
      <c r="T198" s="19">
        <v>300</v>
      </c>
      <c r="U198" s="18">
        <v>3000</v>
      </c>
      <c r="V198" s="260"/>
      <c r="W198" s="234"/>
      <c r="X198" s="91" t="s">
        <v>313</v>
      </c>
      <c r="Y198" s="209"/>
    </row>
    <row r="199" spans="1:25" s="24" customFormat="1" x14ac:dyDescent="0.25">
      <c r="A199" s="23" t="s">
        <v>75</v>
      </c>
      <c r="B199" s="20" t="s">
        <v>21</v>
      </c>
      <c r="C199" s="19">
        <v>2012</v>
      </c>
      <c r="D199" s="25"/>
      <c r="E199" s="18">
        <v>11442</v>
      </c>
      <c r="F199" s="18">
        <v>1637</v>
      </c>
      <c r="G199" s="20"/>
      <c r="H199" s="21"/>
      <c r="I199" s="30"/>
      <c r="J199" s="20" t="s">
        <v>11</v>
      </c>
      <c r="K199" s="18">
        <v>36731</v>
      </c>
      <c r="L199" s="18"/>
      <c r="M199" s="82"/>
      <c r="N199" s="37"/>
      <c r="O199" s="20"/>
      <c r="P199" s="19"/>
      <c r="Q199" s="19" t="s">
        <v>87</v>
      </c>
      <c r="R199" s="19" t="s">
        <v>146</v>
      </c>
      <c r="S199" s="19">
        <v>160</v>
      </c>
      <c r="T199" s="19">
        <v>300</v>
      </c>
      <c r="U199" s="18">
        <v>1600</v>
      </c>
      <c r="V199" s="260"/>
      <c r="W199" s="234" t="s">
        <v>610</v>
      </c>
      <c r="X199" s="52" t="s">
        <v>360</v>
      </c>
      <c r="Y199" s="209"/>
    </row>
    <row r="200" spans="1:25" s="24" customFormat="1" x14ac:dyDescent="0.25">
      <c r="A200" s="23" t="s">
        <v>162</v>
      </c>
      <c r="B200" s="20" t="s">
        <v>21</v>
      </c>
      <c r="C200" s="19" t="s">
        <v>35</v>
      </c>
      <c r="D200" s="25">
        <v>1296</v>
      </c>
      <c r="E200" s="18">
        <v>10026</v>
      </c>
      <c r="F200" s="18">
        <v>597</v>
      </c>
      <c r="G200" s="89" t="s">
        <v>163</v>
      </c>
      <c r="H200" s="117">
        <v>11210.26</v>
      </c>
      <c r="I200" s="30">
        <v>0.06</v>
      </c>
      <c r="J200" s="20" t="s">
        <v>11</v>
      </c>
      <c r="K200" s="18">
        <v>134934</v>
      </c>
      <c r="L200" s="18">
        <v>17453</v>
      </c>
      <c r="M200" s="82">
        <v>0.13</v>
      </c>
      <c r="N200" s="30">
        <v>7.43</v>
      </c>
      <c r="O200" s="20" t="s">
        <v>413</v>
      </c>
      <c r="P200" s="19" t="s">
        <v>140</v>
      </c>
      <c r="Q200" s="19" t="s">
        <v>87</v>
      </c>
      <c r="R200" s="19" t="s">
        <v>146</v>
      </c>
      <c r="S200" s="19">
        <v>160</v>
      </c>
      <c r="T200" s="19">
        <v>150</v>
      </c>
      <c r="U200" s="18">
        <v>1600</v>
      </c>
      <c r="V200" s="95" t="s">
        <v>609</v>
      </c>
      <c r="W200" s="234" t="s">
        <v>608</v>
      </c>
      <c r="X200" s="21" t="s">
        <v>352</v>
      </c>
      <c r="Y200" s="209"/>
    </row>
    <row r="201" spans="1:25" s="24" customFormat="1" x14ac:dyDescent="0.25">
      <c r="A201" s="60" t="s">
        <v>54</v>
      </c>
      <c r="B201" s="19"/>
      <c r="C201" s="20"/>
      <c r="D201" s="25"/>
      <c r="E201" s="25"/>
      <c r="F201" s="25"/>
      <c r="G201" s="20"/>
      <c r="H201" s="21"/>
      <c r="I201" s="30"/>
      <c r="J201" s="20"/>
      <c r="K201" s="18"/>
      <c r="L201" s="18"/>
      <c r="M201" s="82"/>
      <c r="N201" s="37"/>
      <c r="O201" s="20"/>
      <c r="P201" s="19"/>
      <c r="Q201" s="19"/>
      <c r="R201" s="19"/>
      <c r="S201" s="19"/>
      <c r="T201" s="19"/>
      <c r="U201" s="18"/>
      <c r="V201" s="260"/>
      <c r="W201" s="234"/>
      <c r="X201" s="52"/>
      <c r="Y201" s="209"/>
    </row>
    <row r="202" spans="1:25" s="130" customFormat="1" x14ac:dyDescent="0.25">
      <c r="A202" s="119" t="s">
        <v>36</v>
      </c>
      <c r="B202" s="120" t="s">
        <v>21</v>
      </c>
      <c r="C202" s="120">
        <v>1974</v>
      </c>
      <c r="D202" s="124">
        <v>0</v>
      </c>
      <c r="E202" s="124">
        <v>0</v>
      </c>
      <c r="F202" s="124"/>
      <c r="G202" s="120"/>
      <c r="H202" s="121"/>
      <c r="I202" s="134"/>
      <c r="J202" s="120" t="s">
        <v>11</v>
      </c>
      <c r="K202" s="123">
        <v>24786</v>
      </c>
      <c r="L202" s="123"/>
      <c r="M202" s="139"/>
      <c r="N202" s="137">
        <v>0</v>
      </c>
      <c r="O202" s="120" t="s">
        <v>413</v>
      </c>
      <c r="P202" s="136" t="s">
        <v>294</v>
      </c>
      <c r="Q202" s="121" t="s">
        <v>87</v>
      </c>
      <c r="R202" s="136" t="s">
        <v>146</v>
      </c>
      <c r="S202" s="136" t="s">
        <v>295</v>
      </c>
      <c r="T202" s="136" t="s">
        <v>296</v>
      </c>
      <c r="U202" s="123">
        <v>1600</v>
      </c>
      <c r="V202" s="261"/>
      <c r="W202" s="235"/>
      <c r="X202" s="133" t="s">
        <v>197</v>
      </c>
      <c r="Y202" s="205"/>
    </row>
    <row r="203" spans="1:25" s="130" customFormat="1" x14ac:dyDescent="0.25">
      <c r="A203" s="119" t="s">
        <v>36</v>
      </c>
      <c r="B203" s="120" t="s">
        <v>21</v>
      </c>
      <c r="C203" s="120">
        <v>1975</v>
      </c>
      <c r="D203" s="124">
        <v>0</v>
      </c>
      <c r="E203" s="124">
        <v>0</v>
      </c>
      <c r="F203" s="124"/>
      <c r="G203" s="120"/>
      <c r="H203" s="121"/>
      <c r="I203" s="134"/>
      <c r="J203" s="120" t="s">
        <v>11</v>
      </c>
      <c r="K203" s="123">
        <v>33750</v>
      </c>
      <c r="L203" s="123"/>
      <c r="M203" s="139"/>
      <c r="N203" s="137">
        <v>0</v>
      </c>
      <c r="O203" s="120" t="s">
        <v>413</v>
      </c>
      <c r="P203" s="136" t="s">
        <v>89</v>
      </c>
      <c r="Q203" s="121" t="s">
        <v>87</v>
      </c>
      <c r="R203" s="136" t="s">
        <v>146</v>
      </c>
      <c r="S203" s="136" t="s">
        <v>295</v>
      </c>
      <c r="T203" s="136" t="s">
        <v>296</v>
      </c>
      <c r="U203" s="123">
        <v>1600</v>
      </c>
      <c r="V203" s="261"/>
      <c r="W203" s="235"/>
      <c r="X203" s="133" t="s">
        <v>197</v>
      </c>
      <c r="Y203" s="205"/>
    </row>
    <row r="204" spans="1:25" s="130" customFormat="1" x14ac:dyDescent="0.25">
      <c r="A204" s="119" t="s">
        <v>36</v>
      </c>
      <c r="B204" s="120" t="s">
        <v>21</v>
      </c>
      <c r="C204" s="120">
        <v>1995</v>
      </c>
      <c r="D204" s="122">
        <v>60</v>
      </c>
      <c r="E204" s="122">
        <v>555</v>
      </c>
      <c r="F204" s="122">
        <v>205</v>
      </c>
      <c r="G204" s="121"/>
      <c r="H204" s="121"/>
      <c r="I204" s="121">
        <v>0.37</v>
      </c>
      <c r="J204" s="120" t="s">
        <v>11</v>
      </c>
      <c r="K204" s="122">
        <v>18855</v>
      </c>
      <c r="L204" s="122">
        <v>2044</v>
      </c>
      <c r="M204" s="135">
        <v>0.11</v>
      </c>
      <c r="N204" s="146">
        <v>3</v>
      </c>
      <c r="O204" s="121" t="s">
        <v>411</v>
      </c>
      <c r="P204" s="121" t="s">
        <v>111</v>
      </c>
      <c r="Q204" s="121" t="s">
        <v>87</v>
      </c>
      <c r="R204" s="121" t="s">
        <v>146</v>
      </c>
      <c r="S204" s="121">
        <v>160</v>
      </c>
      <c r="T204" s="121">
        <v>150</v>
      </c>
      <c r="U204" s="122">
        <v>1600</v>
      </c>
      <c r="V204" s="258"/>
      <c r="W204" s="232"/>
      <c r="X204" s="133" t="s">
        <v>259</v>
      </c>
      <c r="Y204" s="205"/>
    </row>
    <row r="205" spans="1:25" s="130" customFormat="1" x14ac:dyDescent="0.25">
      <c r="A205" s="119" t="s">
        <v>36</v>
      </c>
      <c r="B205" s="120" t="s">
        <v>21</v>
      </c>
      <c r="C205" s="120">
        <v>2006</v>
      </c>
      <c r="D205" s="122">
        <v>188</v>
      </c>
      <c r="E205" s="122">
        <v>1058</v>
      </c>
      <c r="F205" s="122">
        <v>198</v>
      </c>
      <c r="G205" s="121">
        <v>403</v>
      </c>
      <c r="H205" s="121"/>
      <c r="I205" s="121" t="s">
        <v>297</v>
      </c>
      <c r="J205" s="120" t="s">
        <v>11</v>
      </c>
      <c r="K205" s="122">
        <v>25533</v>
      </c>
      <c r="L205" s="122">
        <v>4534</v>
      </c>
      <c r="M205" s="135">
        <v>0.18</v>
      </c>
      <c r="N205" s="146">
        <v>4.1500000000000004</v>
      </c>
      <c r="O205" s="120" t="s">
        <v>413</v>
      </c>
      <c r="P205" s="121" t="s">
        <v>89</v>
      </c>
      <c r="Q205" s="121" t="s">
        <v>87</v>
      </c>
      <c r="R205" s="121" t="s">
        <v>146</v>
      </c>
      <c r="S205" s="121"/>
      <c r="T205" s="121">
        <v>154</v>
      </c>
      <c r="U205" s="122">
        <v>3000</v>
      </c>
      <c r="V205" s="258"/>
      <c r="W205" s="232"/>
      <c r="X205" s="127" t="s">
        <v>298</v>
      </c>
      <c r="Y205" s="205"/>
    </row>
    <row r="206" spans="1:25" s="130" customFormat="1" ht="15.75" thickBot="1" x14ac:dyDescent="0.3">
      <c r="A206" s="141" t="s">
        <v>36</v>
      </c>
      <c r="B206" s="142" t="s">
        <v>21</v>
      </c>
      <c r="C206" s="142">
        <v>2018</v>
      </c>
      <c r="D206" s="122"/>
      <c r="E206" s="122">
        <v>3649</v>
      </c>
      <c r="F206" s="122">
        <v>316</v>
      </c>
      <c r="G206" s="121"/>
      <c r="H206" s="121"/>
      <c r="I206" s="121"/>
      <c r="J206" s="120" t="s">
        <v>11</v>
      </c>
      <c r="K206" s="122"/>
      <c r="L206" s="122"/>
      <c r="M206" s="135"/>
      <c r="N206" s="146"/>
      <c r="O206" s="160" t="s">
        <v>413</v>
      </c>
      <c r="P206" s="160"/>
      <c r="Q206" s="160" t="s">
        <v>87</v>
      </c>
      <c r="R206" s="160" t="s">
        <v>146</v>
      </c>
      <c r="S206" s="160"/>
      <c r="T206" s="160"/>
      <c r="U206" s="160"/>
      <c r="V206" s="270"/>
      <c r="W206" s="242"/>
      <c r="X206" s="143" t="s">
        <v>265</v>
      </c>
      <c r="Y206" s="205"/>
    </row>
    <row r="207" spans="1:25" s="110" customFormat="1" x14ac:dyDescent="0.25">
      <c r="A207" s="118" t="s">
        <v>37</v>
      </c>
      <c r="B207" s="102"/>
      <c r="C207" s="102"/>
      <c r="D207" s="103"/>
      <c r="E207" s="103"/>
      <c r="F207" s="103"/>
      <c r="G207" s="102"/>
      <c r="H207" s="104"/>
      <c r="I207" s="105"/>
      <c r="J207" s="102"/>
      <c r="K207" s="106"/>
      <c r="L207" s="106"/>
      <c r="M207" s="107"/>
      <c r="N207" s="108"/>
      <c r="O207" s="20"/>
      <c r="P207" s="19"/>
      <c r="Q207" s="19"/>
      <c r="R207" s="19"/>
      <c r="S207" s="19"/>
      <c r="T207" s="19"/>
      <c r="U207" s="18"/>
      <c r="V207" s="260"/>
      <c r="W207" s="234"/>
      <c r="X207" s="109"/>
      <c r="Y207" s="204"/>
    </row>
    <row r="208" spans="1:25" x14ac:dyDescent="0.25">
      <c r="A208" s="12" t="s">
        <v>439</v>
      </c>
      <c r="B208" s="2"/>
      <c r="C208" s="2"/>
      <c r="D208" s="8"/>
      <c r="E208" s="8"/>
      <c r="F208" s="8"/>
      <c r="G208" s="2"/>
      <c r="I208" s="31"/>
      <c r="J208" s="2"/>
      <c r="K208" s="9"/>
      <c r="L208" s="9"/>
      <c r="M208" s="79"/>
      <c r="N208" s="32"/>
      <c r="O208" s="2"/>
      <c r="P208" s="6"/>
      <c r="Q208" s="6"/>
      <c r="R208" s="6"/>
      <c r="S208" s="6"/>
      <c r="T208" s="6"/>
      <c r="U208" s="9"/>
      <c r="V208" s="264"/>
      <c r="W208" s="238"/>
      <c r="X208" s="53"/>
    </row>
    <row r="209" spans="1:25" x14ac:dyDescent="0.25">
      <c r="A209" s="7" t="s">
        <v>38</v>
      </c>
      <c r="B209" s="2" t="s">
        <v>402</v>
      </c>
      <c r="C209" s="2">
        <v>1986</v>
      </c>
      <c r="D209" s="8">
        <v>14</v>
      </c>
      <c r="E209" s="8"/>
      <c r="F209" s="8"/>
      <c r="G209" s="2"/>
      <c r="I209" s="31"/>
      <c r="J209" s="2" t="s">
        <v>11</v>
      </c>
      <c r="K209" s="9">
        <v>6500</v>
      </c>
      <c r="L209" s="9"/>
      <c r="M209" s="79"/>
      <c r="N209" s="32"/>
      <c r="O209" s="2" t="s">
        <v>549</v>
      </c>
      <c r="P209" s="6" t="s">
        <v>107</v>
      </c>
      <c r="Q209" s="6"/>
      <c r="R209" s="6"/>
      <c r="S209" s="6"/>
      <c r="T209" s="19"/>
      <c r="U209" s="18"/>
      <c r="V209" s="260" t="s">
        <v>602</v>
      </c>
      <c r="W209" s="234" t="s">
        <v>601</v>
      </c>
      <c r="X209" s="72" t="s">
        <v>353</v>
      </c>
    </row>
    <row r="210" spans="1:25" x14ac:dyDescent="0.25">
      <c r="A210" s="7" t="s">
        <v>38</v>
      </c>
      <c r="B210" s="2" t="s">
        <v>402</v>
      </c>
      <c r="C210" s="2">
        <v>2000</v>
      </c>
      <c r="D210" s="8">
        <v>82</v>
      </c>
      <c r="E210" s="8">
        <v>273</v>
      </c>
      <c r="F210" s="8"/>
      <c r="G210" s="2" t="s">
        <v>173</v>
      </c>
      <c r="I210" s="31"/>
      <c r="J210" s="2" t="s">
        <v>11</v>
      </c>
      <c r="K210" s="9">
        <v>6500</v>
      </c>
      <c r="L210" s="9">
        <v>3850</v>
      </c>
      <c r="M210" s="79">
        <v>0.59230000000000005</v>
      </c>
      <c r="N210" s="32" t="s">
        <v>172</v>
      </c>
      <c r="O210" s="2" t="s">
        <v>170</v>
      </c>
      <c r="P210" s="6" t="s">
        <v>161</v>
      </c>
      <c r="Q210" s="6" t="s">
        <v>87</v>
      </c>
      <c r="R210" s="6" t="s">
        <v>94</v>
      </c>
      <c r="S210" s="6">
        <v>150</v>
      </c>
      <c r="T210" s="19" t="s">
        <v>171</v>
      </c>
      <c r="U210" s="18">
        <v>1500</v>
      </c>
      <c r="V210" s="260" t="s">
        <v>603</v>
      </c>
      <c r="W210" s="234"/>
      <c r="X210" s="3" t="s">
        <v>199</v>
      </c>
    </row>
    <row r="211" spans="1:25" s="130" customFormat="1" x14ac:dyDescent="0.25">
      <c r="A211" s="119" t="s">
        <v>39</v>
      </c>
      <c r="B211" s="120" t="s">
        <v>15</v>
      </c>
      <c r="C211" s="120">
        <v>1986</v>
      </c>
      <c r="D211" s="124">
        <v>7</v>
      </c>
      <c r="E211" s="124"/>
      <c r="F211" s="124"/>
      <c r="G211" s="120"/>
      <c r="H211" s="127"/>
      <c r="I211" s="134"/>
      <c r="J211" s="120" t="s">
        <v>11</v>
      </c>
      <c r="K211" s="123">
        <v>880</v>
      </c>
      <c r="L211" s="123"/>
      <c r="M211" s="139"/>
      <c r="N211" s="137">
        <v>0.79500000000000004</v>
      </c>
      <c r="O211" s="120" t="s">
        <v>550</v>
      </c>
      <c r="P211" s="136" t="s">
        <v>107</v>
      </c>
      <c r="Q211" s="136"/>
      <c r="R211" s="136"/>
      <c r="S211" s="136"/>
      <c r="T211" s="136"/>
      <c r="U211" s="123"/>
      <c r="V211" s="261" t="s">
        <v>604</v>
      </c>
      <c r="W211" s="235"/>
      <c r="X211" s="133" t="s">
        <v>353</v>
      </c>
      <c r="Y211" s="205"/>
    </row>
    <row r="212" spans="1:25" s="130" customFormat="1" x14ac:dyDescent="0.25">
      <c r="A212" s="119" t="s">
        <v>39</v>
      </c>
      <c r="B212" s="120" t="s">
        <v>15</v>
      </c>
      <c r="C212" s="120">
        <v>1997</v>
      </c>
      <c r="D212" s="124">
        <v>47</v>
      </c>
      <c r="E212" s="124"/>
      <c r="F212" s="124"/>
      <c r="G212" s="120"/>
      <c r="H212" s="127"/>
      <c r="I212" s="134"/>
      <c r="J212" s="120" t="s">
        <v>11</v>
      </c>
      <c r="K212" s="123">
        <v>880</v>
      </c>
      <c r="L212" s="123"/>
      <c r="M212" s="139"/>
      <c r="N212" s="137"/>
      <c r="O212" s="120"/>
      <c r="P212" s="136"/>
      <c r="Q212" s="136"/>
      <c r="R212" s="136"/>
      <c r="S212" s="136"/>
      <c r="T212" s="136"/>
      <c r="U212" s="123"/>
      <c r="V212" s="261" t="s">
        <v>605</v>
      </c>
      <c r="W212" s="235"/>
      <c r="X212" s="127" t="s">
        <v>354</v>
      </c>
      <c r="Y212" s="205"/>
    </row>
    <row r="213" spans="1:25" s="130" customFormat="1" x14ac:dyDescent="0.25">
      <c r="A213" s="119" t="s">
        <v>39</v>
      </c>
      <c r="B213" s="120" t="s">
        <v>15</v>
      </c>
      <c r="C213" s="120">
        <v>2003</v>
      </c>
      <c r="D213" s="124">
        <v>57</v>
      </c>
      <c r="E213" s="124"/>
      <c r="F213" s="124"/>
      <c r="G213" s="120"/>
      <c r="H213" s="127"/>
      <c r="I213" s="134"/>
      <c r="J213" s="120" t="s">
        <v>11</v>
      </c>
      <c r="K213" s="123">
        <v>880</v>
      </c>
      <c r="L213" s="123"/>
      <c r="M213" s="139"/>
      <c r="N213" s="137"/>
      <c r="O213" s="120"/>
      <c r="P213" s="136"/>
      <c r="Q213" s="136"/>
      <c r="R213" s="136"/>
      <c r="S213" s="136"/>
      <c r="T213" s="136"/>
      <c r="U213" s="123"/>
      <c r="V213" s="261" t="s">
        <v>606</v>
      </c>
      <c r="W213" s="235"/>
      <c r="X213" s="127" t="s">
        <v>354</v>
      </c>
      <c r="Y213" s="205"/>
    </row>
    <row r="214" spans="1:25" s="130" customFormat="1" x14ac:dyDescent="0.25">
      <c r="A214" s="119" t="s">
        <v>39</v>
      </c>
      <c r="B214" s="120" t="s">
        <v>15</v>
      </c>
      <c r="C214" s="120">
        <v>2015</v>
      </c>
      <c r="D214" s="124">
        <v>276</v>
      </c>
      <c r="E214" s="124"/>
      <c r="F214" s="124"/>
      <c r="G214" s="120"/>
      <c r="H214" s="127"/>
      <c r="I214" s="134"/>
      <c r="J214" s="120" t="s">
        <v>11</v>
      </c>
      <c r="K214" s="123">
        <v>880</v>
      </c>
      <c r="L214" s="123"/>
      <c r="M214" s="139"/>
      <c r="N214" s="137">
        <v>30.34</v>
      </c>
      <c r="O214" s="121" t="s">
        <v>176</v>
      </c>
      <c r="P214" s="136" t="s">
        <v>174</v>
      </c>
      <c r="Q214" s="136" t="s">
        <v>87</v>
      </c>
      <c r="R214" s="121" t="s">
        <v>146</v>
      </c>
      <c r="S214" s="136"/>
      <c r="T214" s="136"/>
      <c r="U214" s="123"/>
      <c r="V214" s="261" t="s">
        <v>607</v>
      </c>
      <c r="W214" s="235"/>
      <c r="X214" s="127" t="s">
        <v>354</v>
      </c>
      <c r="Y214" s="205"/>
    </row>
    <row r="215" spans="1:25" s="130" customFormat="1" x14ac:dyDescent="0.25">
      <c r="A215" s="119" t="s">
        <v>39</v>
      </c>
      <c r="B215" s="120" t="s">
        <v>15</v>
      </c>
      <c r="C215" s="120">
        <v>2017</v>
      </c>
      <c r="D215" s="124">
        <v>212</v>
      </c>
      <c r="E215" s="124"/>
      <c r="F215" s="124"/>
      <c r="G215" s="120"/>
      <c r="H215" s="127"/>
      <c r="I215" s="134"/>
      <c r="J215" s="120" t="s">
        <v>11</v>
      </c>
      <c r="K215" s="123">
        <v>880</v>
      </c>
      <c r="L215" s="123"/>
      <c r="M215" s="139"/>
      <c r="N215" s="137"/>
      <c r="O215" s="121" t="s">
        <v>176</v>
      </c>
      <c r="P215" s="136" t="s">
        <v>175</v>
      </c>
      <c r="Q215" s="136" t="s">
        <v>87</v>
      </c>
      <c r="R215" s="121" t="s">
        <v>146</v>
      </c>
      <c r="S215" s="136"/>
      <c r="T215" s="136"/>
      <c r="U215" s="123"/>
      <c r="V215" s="261"/>
      <c r="W215" s="235"/>
      <c r="X215" s="132" t="s">
        <v>261</v>
      </c>
      <c r="Y215" s="205"/>
    </row>
    <row r="216" spans="1:25" x14ac:dyDescent="0.25">
      <c r="A216" s="7" t="s">
        <v>599</v>
      </c>
      <c r="B216" s="2" t="s">
        <v>10</v>
      </c>
      <c r="C216" s="2">
        <v>1991</v>
      </c>
      <c r="D216" s="8">
        <v>31</v>
      </c>
      <c r="E216" s="8"/>
      <c r="F216" s="8"/>
      <c r="G216" s="2"/>
      <c r="I216" s="31"/>
      <c r="J216" s="2" t="s">
        <v>11</v>
      </c>
      <c r="K216" s="9">
        <v>3450</v>
      </c>
      <c r="L216" s="9"/>
      <c r="M216" s="79"/>
      <c r="N216" s="32"/>
      <c r="O216" s="20" t="s">
        <v>181</v>
      </c>
      <c r="P216" s="6"/>
      <c r="Q216" s="6"/>
      <c r="R216" s="22"/>
      <c r="S216" s="6"/>
      <c r="T216" s="6"/>
      <c r="U216" s="9"/>
      <c r="V216" s="260" t="s">
        <v>600</v>
      </c>
      <c r="W216" s="238"/>
      <c r="X216" s="53" t="s">
        <v>261</v>
      </c>
    </row>
    <row r="217" spans="1:25" x14ac:dyDescent="0.25">
      <c r="A217" s="7" t="s">
        <v>599</v>
      </c>
      <c r="B217" s="2" t="s">
        <v>10</v>
      </c>
      <c r="C217" s="2">
        <v>2002</v>
      </c>
      <c r="D217" s="8">
        <v>193</v>
      </c>
      <c r="E217" s="8"/>
      <c r="F217" s="8"/>
      <c r="G217" s="2"/>
      <c r="I217" s="31"/>
      <c r="J217" s="2" t="s">
        <v>11</v>
      </c>
      <c r="K217" s="9">
        <v>3450</v>
      </c>
      <c r="L217" s="9"/>
      <c r="M217" s="79"/>
      <c r="N217" s="32"/>
      <c r="O217" s="2" t="s">
        <v>177</v>
      </c>
      <c r="P217" s="6"/>
      <c r="Q217" s="6" t="s">
        <v>97</v>
      </c>
      <c r="R217" s="6" t="s">
        <v>212</v>
      </c>
      <c r="S217" s="6"/>
      <c r="T217" s="6"/>
      <c r="U217" s="9" t="s">
        <v>304</v>
      </c>
      <c r="V217" s="264"/>
      <c r="W217" s="238"/>
      <c r="X217" s="53" t="s">
        <v>261</v>
      </c>
    </row>
    <row r="218" spans="1:25" s="130" customFormat="1" x14ac:dyDescent="0.25">
      <c r="A218" s="119" t="s">
        <v>40</v>
      </c>
      <c r="B218" s="120" t="s">
        <v>10</v>
      </c>
      <c r="C218" s="120">
        <v>1993</v>
      </c>
      <c r="D218" s="124">
        <v>31</v>
      </c>
      <c r="E218" s="124"/>
      <c r="F218" s="124"/>
      <c r="G218" s="120"/>
      <c r="H218" s="127"/>
      <c r="I218" s="134"/>
      <c r="J218" s="120" t="s">
        <v>11</v>
      </c>
      <c r="K218" s="123">
        <v>4370</v>
      </c>
      <c r="L218" s="123"/>
      <c r="M218" s="139"/>
      <c r="N218" s="137"/>
      <c r="O218" s="120" t="s">
        <v>181</v>
      </c>
      <c r="P218" s="136"/>
      <c r="Q218" s="136"/>
      <c r="R218" s="136"/>
      <c r="S218" s="136"/>
      <c r="T218" s="136"/>
      <c r="U218" s="123"/>
      <c r="V218" s="261" t="s">
        <v>598</v>
      </c>
      <c r="W218" s="235"/>
      <c r="X218" s="132" t="s">
        <v>261</v>
      </c>
      <c r="Y218" s="205"/>
    </row>
    <row r="219" spans="1:25" s="130" customFormat="1" x14ac:dyDescent="0.25">
      <c r="A219" s="119" t="s">
        <v>40</v>
      </c>
      <c r="B219" s="120" t="s">
        <v>10</v>
      </c>
      <c r="C219" s="120">
        <v>2004</v>
      </c>
      <c r="D219" s="124">
        <v>112</v>
      </c>
      <c r="E219" s="124"/>
      <c r="F219" s="124"/>
      <c r="G219" s="120"/>
      <c r="H219" s="127"/>
      <c r="I219" s="134"/>
      <c r="J219" s="120" t="s">
        <v>11</v>
      </c>
      <c r="K219" s="123">
        <v>4370</v>
      </c>
      <c r="L219" s="123"/>
      <c r="M219" s="139"/>
      <c r="N219" s="137"/>
      <c r="O219" s="120" t="s">
        <v>177</v>
      </c>
      <c r="P219" s="136"/>
      <c r="Q219" s="136" t="s">
        <v>97</v>
      </c>
      <c r="R219" s="136" t="s">
        <v>212</v>
      </c>
      <c r="S219" s="136"/>
      <c r="T219" s="136"/>
      <c r="U219" s="123" t="s">
        <v>304</v>
      </c>
      <c r="V219" s="261"/>
      <c r="W219" s="235"/>
      <c r="X219" s="132" t="s">
        <v>261</v>
      </c>
      <c r="Y219" s="205"/>
    </row>
    <row r="220" spans="1:25" x14ac:dyDescent="0.25">
      <c r="A220" s="119" t="s">
        <v>40</v>
      </c>
      <c r="B220" s="2" t="s">
        <v>12</v>
      </c>
      <c r="C220" s="20">
        <v>2001</v>
      </c>
      <c r="D220" s="25">
        <v>253</v>
      </c>
      <c r="E220" s="8"/>
      <c r="F220" s="8"/>
      <c r="G220" s="2"/>
      <c r="I220" s="31"/>
      <c r="J220" s="2" t="s">
        <v>11</v>
      </c>
      <c r="K220" s="9">
        <v>14684</v>
      </c>
      <c r="L220" s="9" t="s">
        <v>218</v>
      </c>
      <c r="M220" s="79">
        <v>8.1699999999999995E-2</v>
      </c>
      <c r="N220" s="32"/>
      <c r="O220" s="2" t="s">
        <v>177</v>
      </c>
      <c r="P220" s="6" t="s">
        <v>104</v>
      </c>
      <c r="Q220" s="6" t="s">
        <v>97</v>
      </c>
      <c r="R220" s="6" t="s">
        <v>212</v>
      </c>
      <c r="S220" s="6"/>
      <c r="T220" s="6"/>
      <c r="U220" s="9" t="s">
        <v>304</v>
      </c>
      <c r="V220" s="264" t="s">
        <v>595</v>
      </c>
      <c r="W220" s="238" t="s">
        <v>582</v>
      </c>
      <c r="X220" s="53" t="s">
        <v>261</v>
      </c>
    </row>
    <row r="221" spans="1:25" x14ac:dyDescent="0.25">
      <c r="A221" s="119" t="s">
        <v>40</v>
      </c>
      <c r="B221" s="2" t="s">
        <v>12</v>
      </c>
      <c r="C221" s="20">
        <v>2002</v>
      </c>
      <c r="D221" s="25">
        <v>480</v>
      </c>
      <c r="E221" s="8"/>
      <c r="F221" s="8"/>
      <c r="G221" s="2"/>
      <c r="I221" s="31"/>
      <c r="J221" s="2" t="s">
        <v>11</v>
      </c>
      <c r="K221" s="9">
        <v>14684</v>
      </c>
      <c r="L221" s="9" t="s">
        <v>218</v>
      </c>
      <c r="M221" s="79">
        <v>8.1699999999999995E-2</v>
      </c>
      <c r="N221" s="32"/>
      <c r="O221" s="2" t="s">
        <v>177</v>
      </c>
      <c r="P221" s="6" t="s">
        <v>219</v>
      </c>
      <c r="Q221" s="6" t="s">
        <v>97</v>
      </c>
      <c r="R221" s="6" t="s">
        <v>212</v>
      </c>
      <c r="S221" s="6"/>
      <c r="T221" s="6"/>
      <c r="U221" s="9" t="s">
        <v>304</v>
      </c>
      <c r="V221" s="264" t="s">
        <v>595</v>
      </c>
      <c r="W221" s="238"/>
      <c r="X221" s="53" t="s">
        <v>261</v>
      </c>
    </row>
    <row r="222" spans="1:25" x14ac:dyDescent="0.25">
      <c r="A222" s="119" t="s">
        <v>40</v>
      </c>
      <c r="B222" s="2" t="s">
        <v>12</v>
      </c>
      <c r="C222" s="20">
        <v>2004</v>
      </c>
      <c r="D222" s="25">
        <v>66</v>
      </c>
      <c r="E222" s="8"/>
      <c r="F222" s="8"/>
      <c r="G222" s="2"/>
      <c r="I222" s="31"/>
      <c r="J222" s="2" t="s">
        <v>11</v>
      </c>
      <c r="K222" s="9">
        <v>14684</v>
      </c>
      <c r="L222" s="9" t="s">
        <v>220</v>
      </c>
      <c r="M222" s="79"/>
      <c r="N222" s="32"/>
      <c r="O222" s="2" t="s">
        <v>177</v>
      </c>
      <c r="P222" s="6" t="s">
        <v>104</v>
      </c>
      <c r="Q222" s="6" t="s">
        <v>97</v>
      </c>
      <c r="R222" s="6" t="s">
        <v>212</v>
      </c>
      <c r="S222" s="6"/>
      <c r="T222" s="6"/>
      <c r="U222" s="9" t="s">
        <v>304</v>
      </c>
      <c r="V222" s="264" t="s">
        <v>595</v>
      </c>
      <c r="W222" s="238"/>
      <c r="X222" s="53"/>
    </row>
    <row r="223" spans="1:25" x14ac:dyDescent="0.25">
      <c r="A223" s="119" t="s">
        <v>40</v>
      </c>
      <c r="B223" s="2" t="s">
        <v>12</v>
      </c>
      <c r="C223" s="20">
        <v>2005</v>
      </c>
      <c r="D223" s="8">
        <v>155</v>
      </c>
      <c r="E223" s="8"/>
      <c r="F223" s="8"/>
      <c r="G223" s="2"/>
      <c r="I223" s="31"/>
      <c r="J223" s="2" t="s">
        <v>11</v>
      </c>
      <c r="K223" s="9">
        <v>14684</v>
      </c>
      <c r="L223" s="9" t="s">
        <v>217</v>
      </c>
      <c r="M223" s="79">
        <v>4.3499999999999997E-2</v>
      </c>
      <c r="N223" s="32"/>
      <c r="O223" s="2" t="s">
        <v>177</v>
      </c>
      <c r="P223" s="6" t="s">
        <v>179</v>
      </c>
      <c r="Q223" s="6" t="s">
        <v>97</v>
      </c>
      <c r="R223" s="6" t="s">
        <v>212</v>
      </c>
      <c r="S223" s="6"/>
      <c r="T223" s="6"/>
      <c r="U223" s="9" t="s">
        <v>304</v>
      </c>
      <c r="V223" s="264" t="s">
        <v>595</v>
      </c>
      <c r="W223" s="238"/>
      <c r="X223" s="53" t="s">
        <v>261</v>
      </c>
    </row>
    <row r="224" spans="1:25" x14ac:dyDescent="0.25">
      <c r="A224" s="119" t="s">
        <v>40</v>
      </c>
      <c r="B224" s="2" t="s">
        <v>12</v>
      </c>
      <c r="C224" s="2">
        <v>2018</v>
      </c>
      <c r="D224" s="25">
        <v>183</v>
      </c>
      <c r="E224" s="8">
        <v>2622</v>
      </c>
      <c r="F224" s="8">
        <v>1487</v>
      </c>
      <c r="G224" s="2" t="s">
        <v>186</v>
      </c>
      <c r="I224" s="31">
        <v>0.56999999999999995</v>
      </c>
      <c r="J224" s="2" t="s">
        <v>11</v>
      </c>
      <c r="K224" s="9">
        <v>14684</v>
      </c>
      <c r="L224" s="9">
        <v>1374.7049999999999</v>
      </c>
      <c r="M224" s="79">
        <v>9.3600000000000003E-2</v>
      </c>
      <c r="N224" s="32">
        <v>20</v>
      </c>
      <c r="O224" s="66" t="s">
        <v>584</v>
      </c>
      <c r="P224" s="6" t="s">
        <v>91</v>
      </c>
      <c r="Q224" s="6" t="s">
        <v>87</v>
      </c>
      <c r="R224" s="6" t="s">
        <v>94</v>
      </c>
      <c r="S224" s="6"/>
      <c r="T224" s="6">
        <v>40</v>
      </c>
      <c r="U224" s="18" t="s">
        <v>169</v>
      </c>
      <c r="V224" s="264" t="s">
        <v>596</v>
      </c>
      <c r="W224" s="234" t="s">
        <v>597</v>
      </c>
      <c r="X224" s="56" t="s">
        <v>203</v>
      </c>
    </row>
    <row r="225" spans="1:25" s="130" customFormat="1" x14ac:dyDescent="0.25">
      <c r="A225" s="119" t="s">
        <v>41</v>
      </c>
      <c r="B225" s="120" t="s">
        <v>10</v>
      </c>
      <c r="C225" s="120">
        <v>1962</v>
      </c>
      <c r="D225" s="124">
        <v>13</v>
      </c>
      <c r="E225" s="124"/>
      <c r="F225" s="124"/>
      <c r="G225" s="120"/>
      <c r="H225" s="127"/>
      <c r="I225" s="134"/>
      <c r="J225" s="120" t="s">
        <v>11</v>
      </c>
      <c r="K225" s="123"/>
      <c r="L225" s="123"/>
      <c r="M225" s="139"/>
      <c r="N225" s="137"/>
      <c r="O225" s="120" t="s">
        <v>551</v>
      </c>
      <c r="P225" s="136"/>
      <c r="Q225" s="136"/>
      <c r="R225" s="136"/>
      <c r="S225" s="136"/>
      <c r="T225" s="136"/>
      <c r="U225" s="123"/>
      <c r="V225" s="261" t="s">
        <v>594</v>
      </c>
      <c r="W225" s="235" t="s">
        <v>588</v>
      </c>
      <c r="X225" s="152" t="s">
        <v>204</v>
      </c>
      <c r="Y225" s="205"/>
    </row>
    <row r="226" spans="1:25" s="130" customFormat="1" x14ac:dyDescent="0.25">
      <c r="A226" s="119" t="s">
        <v>41</v>
      </c>
      <c r="B226" s="120" t="s">
        <v>10</v>
      </c>
      <c r="C226" s="120">
        <v>1965</v>
      </c>
      <c r="D226" s="124" t="s">
        <v>593</v>
      </c>
      <c r="E226" s="124"/>
      <c r="F226" s="124"/>
      <c r="G226" s="120"/>
      <c r="H226" s="127"/>
      <c r="I226" s="134"/>
      <c r="J226" s="120" t="s">
        <v>11</v>
      </c>
      <c r="K226" s="123"/>
      <c r="L226" s="123"/>
      <c r="M226" s="139"/>
      <c r="N226" s="137"/>
      <c r="O226" s="120" t="s">
        <v>591</v>
      </c>
      <c r="P226" s="136"/>
      <c r="Q226" s="136"/>
      <c r="R226" s="136"/>
      <c r="S226" s="136"/>
      <c r="T226" s="136"/>
      <c r="U226" s="123"/>
      <c r="V226" s="261" t="s">
        <v>592</v>
      </c>
      <c r="W226" s="235" t="s">
        <v>588</v>
      </c>
      <c r="X226" s="152" t="s">
        <v>204</v>
      </c>
      <c r="Y226" s="205"/>
    </row>
    <row r="227" spans="1:25" s="130" customFormat="1" x14ac:dyDescent="0.25">
      <c r="A227" s="119" t="s">
        <v>41</v>
      </c>
      <c r="B227" s="120" t="s">
        <v>10</v>
      </c>
      <c r="C227" s="120">
        <v>1983</v>
      </c>
      <c r="D227" s="124"/>
      <c r="E227" s="124">
        <v>700</v>
      </c>
      <c r="F227" s="124"/>
      <c r="G227" s="120"/>
      <c r="H227" s="127"/>
      <c r="I227" s="134"/>
      <c r="J227" s="120" t="s">
        <v>11</v>
      </c>
      <c r="K227" s="123"/>
      <c r="L227" s="123"/>
      <c r="M227" s="139"/>
      <c r="N227" s="137"/>
      <c r="O227" s="120" t="s">
        <v>144</v>
      </c>
      <c r="P227" s="136"/>
      <c r="Q227" s="136"/>
      <c r="R227" s="136"/>
      <c r="S227" s="136"/>
      <c r="T227" s="136"/>
      <c r="U227" s="123"/>
      <c r="V227" s="261"/>
      <c r="W227" s="235" t="s">
        <v>588</v>
      </c>
      <c r="X227" s="153" t="s">
        <v>205</v>
      </c>
      <c r="Y227" s="205"/>
    </row>
    <row r="228" spans="1:25" s="130" customFormat="1" x14ac:dyDescent="0.25">
      <c r="A228" s="119" t="s">
        <v>41</v>
      </c>
      <c r="B228" s="120" t="s">
        <v>10</v>
      </c>
      <c r="C228" s="120">
        <v>1987</v>
      </c>
      <c r="D228" s="124">
        <v>1261</v>
      </c>
      <c r="E228" s="124">
        <v>1500</v>
      </c>
      <c r="F228" s="124"/>
      <c r="G228" s="127"/>
      <c r="H228" s="127"/>
      <c r="I228" s="134"/>
      <c r="J228" s="120" t="s">
        <v>11</v>
      </c>
      <c r="K228" s="123"/>
      <c r="L228" s="123"/>
      <c r="M228" s="139"/>
      <c r="N228" s="137"/>
      <c r="O228" s="120" t="s">
        <v>144</v>
      </c>
      <c r="P228" s="136"/>
      <c r="Q228" s="136"/>
      <c r="R228" s="136"/>
      <c r="S228" s="136"/>
      <c r="T228" s="136"/>
      <c r="U228" s="123"/>
      <c r="V228" s="261"/>
      <c r="W228" s="235" t="s">
        <v>588</v>
      </c>
      <c r="X228" s="154" t="s">
        <v>201</v>
      </c>
      <c r="Y228" s="205"/>
    </row>
    <row r="229" spans="1:25" s="130" customFormat="1" x14ac:dyDescent="0.25">
      <c r="A229" s="119" t="s">
        <v>41</v>
      </c>
      <c r="B229" s="120" t="s">
        <v>10</v>
      </c>
      <c r="C229" s="120">
        <v>1990</v>
      </c>
      <c r="D229" s="124">
        <v>2120</v>
      </c>
      <c r="E229" s="124">
        <v>2600</v>
      </c>
      <c r="F229" s="128"/>
      <c r="G229" s="127"/>
      <c r="H229" s="127"/>
      <c r="I229" s="134"/>
      <c r="J229" s="120" t="s">
        <v>11</v>
      </c>
      <c r="K229" s="123"/>
      <c r="L229" s="123"/>
      <c r="M229" s="139"/>
      <c r="N229" s="137"/>
      <c r="O229" s="120" t="s">
        <v>144</v>
      </c>
      <c r="P229" s="136"/>
      <c r="Q229" s="136"/>
      <c r="R229" s="136"/>
      <c r="S229" s="136"/>
      <c r="T229" s="136"/>
      <c r="U229" s="123"/>
      <c r="V229" s="261"/>
      <c r="W229" s="235" t="s">
        <v>588</v>
      </c>
      <c r="X229" s="152" t="s">
        <v>206</v>
      </c>
      <c r="Y229" s="205"/>
    </row>
    <row r="230" spans="1:25" s="130" customFormat="1" x14ac:dyDescent="0.25">
      <c r="A230" s="119" t="s">
        <v>41</v>
      </c>
      <c r="B230" s="120" t="s">
        <v>10</v>
      </c>
      <c r="C230" s="120">
        <v>2000</v>
      </c>
      <c r="D230" s="124">
        <v>4235</v>
      </c>
      <c r="E230" s="124"/>
      <c r="F230" s="124"/>
      <c r="G230" s="120"/>
      <c r="H230" s="127"/>
      <c r="I230" s="134"/>
      <c r="J230" s="120" t="s">
        <v>11</v>
      </c>
      <c r="K230" s="123"/>
      <c r="L230" s="123"/>
      <c r="M230" s="155"/>
      <c r="N230" s="137"/>
      <c r="O230" s="120" t="s">
        <v>177</v>
      </c>
      <c r="P230" s="136" t="s">
        <v>179</v>
      </c>
      <c r="Q230" s="136" t="s">
        <v>97</v>
      </c>
      <c r="R230" s="136" t="s">
        <v>212</v>
      </c>
      <c r="S230" s="136"/>
      <c r="T230" s="136"/>
      <c r="U230" s="123" t="s">
        <v>304</v>
      </c>
      <c r="V230" s="261"/>
      <c r="W230" s="235" t="s">
        <v>588</v>
      </c>
      <c r="X230" s="132" t="s">
        <v>261</v>
      </c>
      <c r="Y230" s="205"/>
    </row>
    <row r="231" spans="1:25" s="130" customFormat="1" x14ac:dyDescent="0.25">
      <c r="A231" s="119" t="s">
        <v>41</v>
      </c>
      <c r="B231" s="120" t="s">
        <v>10</v>
      </c>
      <c r="C231" s="120">
        <v>2005</v>
      </c>
      <c r="D231" s="124">
        <v>5092</v>
      </c>
      <c r="E231" s="124"/>
      <c r="F231" s="124"/>
      <c r="G231" s="120"/>
      <c r="H231" s="127"/>
      <c r="I231" s="134"/>
      <c r="J231" s="120" t="s">
        <v>11</v>
      </c>
      <c r="K231" s="122"/>
      <c r="L231" s="123"/>
      <c r="M231" s="139"/>
      <c r="N231" s="137"/>
      <c r="O231" s="120" t="s">
        <v>177</v>
      </c>
      <c r="P231" s="136" t="s">
        <v>180</v>
      </c>
      <c r="Q231" s="136" t="s">
        <v>97</v>
      </c>
      <c r="R231" s="136" t="s">
        <v>212</v>
      </c>
      <c r="S231" s="136"/>
      <c r="T231" s="136"/>
      <c r="U231" s="123" t="s">
        <v>304</v>
      </c>
      <c r="V231" s="261"/>
      <c r="W231" s="235" t="s">
        <v>588</v>
      </c>
      <c r="X231" s="132" t="s">
        <v>261</v>
      </c>
      <c r="Y231" s="205"/>
    </row>
    <row r="232" spans="1:25" s="130" customFormat="1" x14ac:dyDescent="0.25">
      <c r="A232" s="119" t="s">
        <v>184</v>
      </c>
      <c r="B232" s="120" t="s">
        <v>10</v>
      </c>
      <c r="C232" s="120">
        <v>2005</v>
      </c>
      <c r="D232" s="124">
        <v>145</v>
      </c>
      <c r="E232" s="124">
        <v>24498</v>
      </c>
      <c r="F232" s="124">
        <v>3040</v>
      </c>
      <c r="G232" s="120" t="s">
        <v>182</v>
      </c>
      <c r="H232" s="127"/>
      <c r="I232" s="134">
        <v>0.12</v>
      </c>
      <c r="J232" s="120" t="s">
        <v>11</v>
      </c>
      <c r="K232" s="123">
        <v>26000</v>
      </c>
      <c r="L232" s="123"/>
      <c r="M232" s="139"/>
      <c r="N232" s="137"/>
      <c r="O232" s="120" t="s">
        <v>589</v>
      </c>
      <c r="P232" s="136" t="s">
        <v>91</v>
      </c>
      <c r="Q232" s="136" t="s">
        <v>87</v>
      </c>
      <c r="R232" s="136" t="s">
        <v>94</v>
      </c>
      <c r="S232" s="136" t="s">
        <v>183</v>
      </c>
      <c r="T232" s="136">
        <v>15</v>
      </c>
      <c r="U232" s="123">
        <v>600</v>
      </c>
      <c r="V232" s="261" t="s">
        <v>590</v>
      </c>
      <c r="W232" s="235"/>
      <c r="X232" s="152" t="s">
        <v>200</v>
      </c>
      <c r="Y232" s="205"/>
    </row>
    <row r="233" spans="1:25" s="130" customFormat="1" x14ac:dyDescent="0.25">
      <c r="A233" s="119" t="s">
        <v>41</v>
      </c>
      <c r="B233" s="120" t="s">
        <v>10</v>
      </c>
      <c r="C233" s="120">
        <v>2018</v>
      </c>
      <c r="D233" s="124">
        <v>1467</v>
      </c>
      <c r="E233" s="124">
        <v>20334</v>
      </c>
      <c r="F233" s="124">
        <v>6397</v>
      </c>
      <c r="G233" s="120" t="s">
        <v>185</v>
      </c>
      <c r="H233" s="127"/>
      <c r="I233" s="134">
        <v>0.31</v>
      </c>
      <c r="J233" s="120" t="s">
        <v>11</v>
      </c>
      <c r="K233" s="123">
        <v>7853</v>
      </c>
      <c r="L233" s="123">
        <v>705.69</v>
      </c>
      <c r="M233" s="139">
        <v>8.9899999999999994E-2</v>
      </c>
      <c r="N233" s="137">
        <v>260</v>
      </c>
      <c r="O233" s="121" t="s">
        <v>584</v>
      </c>
      <c r="P233" s="136" t="s">
        <v>91</v>
      </c>
      <c r="Q233" s="136" t="s">
        <v>87</v>
      </c>
      <c r="R233" s="136" t="s">
        <v>94</v>
      </c>
      <c r="S233" s="136"/>
      <c r="T233" s="136">
        <v>40</v>
      </c>
      <c r="U233" s="123" t="s">
        <v>169</v>
      </c>
      <c r="V233" s="261" t="s">
        <v>583</v>
      </c>
      <c r="W233" s="235" t="s">
        <v>588</v>
      </c>
      <c r="X233" s="153" t="s">
        <v>203</v>
      </c>
      <c r="Y233" s="205"/>
    </row>
    <row r="234" spans="1:25" x14ac:dyDescent="0.25">
      <c r="A234" s="7" t="s">
        <v>42</v>
      </c>
      <c r="B234" s="2" t="s">
        <v>12</v>
      </c>
      <c r="C234" s="2">
        <v>2011</v>
      </c>
      <c r="D234" s="8">
        <v>35</v>
      </c>
      <c r="E234" s="25"/>
      <c r="F234" s="8"/>
      <c r="G234" s="2"/>
      <c r="I234" s="31"/>
      <c r="J234" s="2" t="s">
        <v>11</v>
      </c>
      <c r="K234" s="9"/>
      <c r="L234" s="9"/>
      <c r="M234" s="79"/>
      <c r="N234" s="32"/>
      <c r="O234" s="2" t="s">
        <v>211</v>
      </c>
      <c r="P234" s="6" t="s">
        <v>161</v>
      </c>
      <c r="Q234" s="6" t="s">
        <v>97</v>
      </c>
      <c r="R234" s="6" t="s">
        <v>178</v>
      </c>
      <c r="S234" s="6"/>
      <c r="T234" s="6"/>
      <c r="U234" s="9" t="s">
        <v>304</v>
      </c>
      <c r="V234" s="264" t="s">
        <v>644</v>
      </c>
      <c r="W234" s="238"/>
      <c r="X234" s="53" t="s">
        <v>261</v>
      </c>
    </row>
    <row r="235" spans="1:25" x14ac:dyDescent="0.25">
      <c r="A235" s="7" t="s">
        <v>42</v>
      </c>
      <c r="B235" s="2" t="s">
        <v>12</v>
      </c>
      <c r="C235" s="2">
        <v>2012</v>
      </c>
      <c r="D235" s="8" t="s">
        <v>213</v>
      </c>
      <c r="E235" s="8"/>
      <c r="F235" s="8"/>
      <c r="G235" s="2"/>
      <c r="I235" s="31"/>
      <c r="J235" s="2" t="s">
        <v>11</v>
      </c>
      <c r="K235" s="9"/>
      <c r="L235" s="9"/>
      <c r="M235" s="79"/>
      <c r="N235" s="32"/>
      <c r="O235" s="2" t="s">
        <v>211</v>
      </c>
      <c r="P235" s="6" t="s">
        <v>214</v>
      </c>
      <c r="Q235" s="6" t="s">
        <v>97</v>
      </c>
      <c r="R235" s="6" t="s">
        <v>212</v>
      </c>
      <c r="S235" s="6"/>
      <c r="T235" s="6"/>
      <c r="U235" s="9" t="s">
        <v>304</v>
      </c>
      <c r="V235" s="264" t="s">
        <v>585</v>
      </c>
      <c r="W235" s="238"/>
      <c r="X235" s="53" t="s">
        <v>215</v>
      </c>
    </row>
    <row r="236" spans="1:25" x14ac:dyDescent="0.25">
      <c r="A236" s="7" t="s">
        <v>42</v>
      </c>
      <c r="B236" s="2" t="s">
        <v>12</v>
      </c>
      <c r="C236" s="2">
        <v>2016</v>
      </c>
      <c r="D236" s="8">
        <v>14</v>
      </c>
      <c r="E236" s="8"/>
      <c r="F236" s="8"/>
      <c r="G236" s="2"/>
      <c r="I236" s="31"/>
      <c r="J236" s="2" t="s">
        <v>11</v>
      </c>
      <c r="K236" s="2"/>
      <c r="L236" s="9"/>
      <c r="M236" s="79"/>
      <c r="N236" s="32"/>
      <c r="O236" s="2" t="s">
        <v>211</v>
      </c>
      <c r="P236" s="19" t="s">
        <v>161</v>
      </c>
      <c r="Q236" s="6" t="s">
        <v>97</v>
      </c>
      <c r="R236" s="6" t="s">
        <v>178</v>
      </c>
      <c r="S236" s="6"/>
      <c r="T236" s="6"/>
      <c r="U236" s="9" t="s">
        <v>304</v>
      </c>
      <c r="V236" s="264" t="s">
        <v>585</v>
      </c>
      <c r="W236" s="238"/>
      <c r="X236" s="53" t="s">
        <v>261</v>
      </c>
    </row>
    <row r="237" spans="1:25" s="130" customFormat="1" x14ac:dyDescent="0.25">
      <c r="A237" s="119" t="s">
        <v>43</v>
      </c>
      <c r="B237" s="120" t="s">
        <v>10</v>
      </c>
      <c r="C237" s="120">
        <v>1987</v>
      </c>
      <c r="D237" s="124">
        <v>15</v>
      </c>
      <c r="E237" s="124"/>
      <c r="F237" s="124"/>
      <c r="G237" s="120"/>
      <c r="H237" s="127"/>
      <c r="I237" s="134"/>
      <c r="J237" s="120" t="s">
        <v>11</v>
      </c>
      <c r="K237" s="123">
        <v>430</v>
      </c>
      <c r="L237" s="123"/>
      <c r="M237" s="139"/>
      <c r="N237" s="137">
        <f>D237*100/K237</f>
        <v>3.4883720930232558</v>
      </c>
      <c r="O237" s="120" t="s">
        <v>586</v>
      </c>
      <c r="P237" s="136"/>
      <c r="Q237" s="136"/>
      <c r="R237" s="136"/>
      <c r="S237" s="136"/>
      <c r="T237" s="136"/>
      <c r="U237" s="123"/>
      <c r="V237" s="261" t="s">
        <v>587</v>
      </c>
      <c r="W237" s="235"/>
      <c r="X237" s="132" t="s">
        <v>261</v>
      </c>
      <c r="Y237" s="205"/>
    </row>
    <row r="238" spans="1:25" s="130" customFormat="1" x14ac:dyDescent="0.25">
      <c r="A238" s="119" t="s">
        <v>43</v>
      </c>
      <c r="B238" s="120" t="s">
        <v>10</v>
      </c>
      <c r="C238" s="120">
        <v>1990</v>
      </c>
      <c r="D238" s="124">
        <v>42</v>
      </c>
      <c r="E238" s="124"/>
      <c r="F238" s="124"/>
      <c r="G238" s="120"/>
      <c r="H238" s="127"/>
      <c r="I238" s="134"/>
      <c r="J238" s="120" t="s">
        <v>11</v>
      </c>
      <c r="K238" s="123">
        <v>430</v>
      </c>
      <c r="L238" s="123"/>
      <c r="M238" s="139"/>
      <c r="N238" s="137">
        <f t="shared" ref="N238:N246" si="5">D238*100/K238</f>
        <v>9.7674418604651159</v>
      </c>
      <c r="O238" s="120" t="s">
        <v>177</v>
      </c>
      <c r="P238" s="136" t="s">
        <v>388</v>
      </c>
      <c r="Q238" s="136" t="s">
        <v>97</v>
      </c>
      <c r="R238" s="136" t="s">
        <v>178</v>
      </c>
      <c r="S238" s="136"/>
      <c r="T238" s="136"/>
      <c r="U238" s="123" t="s">
        <v>304</v>
      </c>
      <c r="V238" s="261"/>
      <c r="W238" s="235"/>
      <c r="X238" s="132" t="s">
        <v>261</v>
      </c>
      <c r="Y238" s="205"/>
    </row>
    <row r="239" spans="1:25" s="130" customFormat="1" x14ac:dyDescent="0.25">
      <c r="A239" s="119" t="s">
        <v>43</v>
      </c>
      <c r="B239" s="120" t="s">
        <v>10</v>
      </c>
      <c r="C239" s="120">
        <v>2002</v>
      </c>
      <c r="D239" s="124">
        <v>341</v>
      </c>
      <c r="E239" s="124"/>
      <c r="F239" s="124"/>
      <c r="G239" s="120"/>
      <c r="H239" s="127"/>
      <c r="I239" s="134"/>
      <c r="J239" s="120" t="s">
        <v>11</v>
      </c>
      <c r="K239" s="123">
        <v>430</v>
      </c>
      <c r="L239" s="123"/>
      <c r="M239" s="139"/>
      <c r="N239" s="137">
        <f t="shared" si="5"/>
        <v>79.302325581395351</v>
      </c>
      <c r="O239" s="120" t="s">
        <v>177</v>
      </c>
      <c r="P239" s="136" t="s">
        <v>89</v>
      </c>
      <c r="Q239" s="136" t="s">
        <v>97</v>
      </c>
      <c r="R239" s="136" t="s">
        <v>178</v>
      </c>
      <c r="S239" s="136"/>
      <c r="T239" s="136"/>
      <c r="U239" s="123" t="s">
        <v>304</v>
      </c>
      <c r="V239" s="261"/>
      <c r="W239" s="235"/>
      <c r="X239" s="132" t="s">
        <v>261</v>
      </c>
      <c r="Y239" s="205"/>
    </row>
    <row r="240" spans="1:25" s="130" customFormat="1" x14ac:dyDescent="0.25">
      <c r="A240" s="119" t="s">
        <v>43</v>
      </c>
      <c r="B240" s="120" t="s">
        <v>10</v>
      </c>
      <c r="C240" s="120">
        <v>2004</v>
      </c>
      <c r="D240" s="124">
        <v>335</v>
      </c>
      <c r="E240" s="124"/>
      <c r="F240" s="124"/>
      <c r="G240" s="120"/>
      <c r="H240" s="127"/>
      <c r="I240" s="134"/>
      <c r="J240" s="120" t="s">
        <v>11</v>
      </c>
      <c r="K240" s="123">
        <v>430</v>
      </c>
      <c r="L240" s="123"/>
      <c r="M240" s="139"/>
      <c r="N240" s="137">
        <f t="shared" si="5"/>
        <v>77.906976744186053</v>
      </c>
      <c r="O240" s="120" t="s">
        <v>177</v>
      </c>
      <c r="P240" s="136" t="s">
        <v>107</v>
      </c>
      <c r="Q240" s="136" t="s">
        <v>97</v>
      </c>
      <c r="R240" s="136" t="s">
        <v>178</v>
      </c>
      <c r="S240" s="136"/>
      <c r="T240" s="136"/>
      <c r="U240" s="123" t="s">
        <v>304</v>
      </c>
      <c r="V240" s="261"/>
      <c r="W240" s="235"/>
      <c r="X240" s="132" t="s">
        <v>261</v>
      </c>
      <c r="Y240" s="205"/>
    </row>
    <row r="241" spans="1:25" s="130" customFormat="1" x14ac:dyDescent="0.25">
      <c r="A241" s="119" t="s">
        <v>43</v>
      </c>
      <c r="B241" s="120" t="s">
        <v>10</v>
      </c>
      <c r="C241" s="120">
        <v>2011</v>
      </c>
      <c r="D241" s="124">
        <v>805</v>
      </c>
      <c r="E241" s="124"/>
      <c r="F241" s="124"/>
      <c r="G241" s="120"/>
      <c r="H241" s="127"/>
      <c r="I241" s="134"/>
      <c r="J241" s="120" t="s">
        <v>11</v>
      </c>
      <c r="K241" s="123">
        <v>430</v>
      </c>
      <c r="L241" s="123"/>
      <c r="M241" s="139"/>
      <c r="N241" s="137">
        <f t="shared" si="5"/>
        <v>187.2093023255814</v>
      </c>
      <c r="O241" s="120" t="s">
        <v>177</v>
      </c>
      <c r="P241" s="136" t="s">
        <v>89</v>
      </c>
      <c r="Q241" s="136" t="s">
        <v>97</v>
      </c>
      <c r="R241" s="136" t="s">
        <v>178</v>
      </c>
      <c r="S241" s="136"/>
      <c r="T241" s="136"/>
      <c r="U241" s="123" t="s">
        <v>304</v>
      </c>
      <c r="V241" s="261"/>
      <c r="W241" s="235"/>
      <c r="X241" s="132" t="s">
        <v>261</v>
      </c>
      <c r="Y241" s="205"/>
    </row>
    <row r="242" spans="1:25" s="130" customFormat="1" x14ac:dyDescent="0.25">
      <c r="A242" s="119" t="s">
        <v>43</v>
      </c>
      <c r="B242" s="120" t="s">
        <v>10</v>
      </c>
      <c r="C242" s="120">
        <v>2013</v>
      </c>
      <c r="D242" s="124">
        <v>736</v>
      </c>
      <c r="E242" s="124"/>
      <c r="F242" s="124"/>
      <c r="G242" s="120"/>
      <c r="H242" s="127"/>
      <c r="I242" s="134"/>
      <c r="J242" s="120" t="s">
        <v>11</v>
      </c>
      <c r="K242" s="123">
        <v>430</v>
      </c>
      <c r="L242" s="123"/>
      <c r="M242" s="139"/>
      <c r="N242" s="137">
        <f t="shared" si="5"/>
        <v>171.16279069767441</v>
      </c>
      <c r="O242" s="120" t="s">
        <v>177</v>
      </c>
      <c r="P242" s="136" t="s">
        <v>89</v>
      </c>
      <c r="Q242" s="136" t="s">
        <v>97</v>
      </c>
      <c r="R242" s="136" t="s">
        <v>178</v>
      </c>
      <c r="S242" s="136"/>
      <c r="T242" s="136"/>
      <c r="U242" s="123" t="s">
        <v>304</v>
      </c>
      <c r="V242" s="261"/>
      <c r="W242" s="235"/>
      <c r="X242" s="132" t="s">
        <v>261</v>
      </c>
      <c r="Y242" s="205"/>
    </row>
    <row r="243" spans="1:25" s="130" customFormat="1" x14ac:dyDescent="0.25">
      <c r="A243" s="119" t="s">
        <v>43</v>
      </c>
      <c r="B243" s="120" t="s">
        <v>10</v>
      </c>
      <c r="C243" s="120">
        <v>2014</v>
      </c>
      <c r="D243" s="124">
        <v>927</v>
      </c>
      <c r="E243" s="124"/>
      <c r="F243" s="124"/>
      <c r="G243" s="120"/>
      <c r="H243" s="127"/>
      <c r="I243" s="134"/>
      <c r="J243" s="120" t="s">
        <v>11</v>
      </c>
      <c r="K243" s="123">
        <v>430</v>
      </c>
      <c r="L243" s="123"/>
      <c r="M243" s="139"/>
      <c r="N243" s="137">
        <f t="shared" si="5"/>
        <v>215.58139534883722</v>
      </c>
      <c r="O243" s="120" t="s">
        <v>177</v>
      </c>
      <c r="P243" s="136" t="s">
        <v>89</v>
      </c>
      <c r="Q243" s="136" t="s">
        <v>97</v>
      </c>
      <c r="R243" s="136" t="s">
        <v>178</v>
      </c>
      <c r="S243" s="136"/>
      <c r="T243" s="136"/>
      <c r="U243" s="123" t="s">
        <v>304</v>
      </c>
      <c r="V243" s="261"/>
      <c r="W243" s="235"/>
      <c r="X243" s="132" t="s">
        <v>261</v>
      </c>
      <c r="Y243" s="205"/>
    </row>
    <row r="244" spans="1:25" s="130" customFormat="1" x14ac:dyDescent="0.25">
      <c r="A244" s="119" t="s">
        <v>43</v>
      </c>
      <c r="B244" s="120" t="s">
        <v>10</v>
      </c>
      <c r="C244" s="120">
        <v>2015</v>
      </c>
      <c r="D244" s="124">
        <v>1256</v>
      </c>
      <c r="E244" s="124"/>
      <c r="F244" s="124"/>
      <c r="G244" s="120"/>
      <c r="H244" s="127"/>
      <c r="I244" s="134"/>
      <c r="J244" s="120" t="s">
        <v>11</v>
      </c>
      <c r="K244" s="123">
        <v>430</v>
      </c>
      <c r="L244" s="123"/>
      <c r="M244" s="139"/>
      <c r="N244" s="137">
        <f t="shared" si="5"/>
        <v>292.09302325581393</v>
      </c>
      <c r="O244" s="120" t="s">
        <v>177</v>
      </c>
      <c r="P244" s="136" t="s">
        <v>89</v>
      </c>
      <c r="Q244" s="136" t="s">
        <v>97</v>
      </c>
      <c r="R244" s="136" t="s">
        <v>178</v>
      </c>
      <c r="S244" s="136"/>
      <c r="T244" s="136"/>
      <c r="U244" s="123" t="s">
        <v>304</v>
      </c>
      <c r="V244" s="261"/>
      <c r="W244" s="235"/>
      <c r="X244" s="132" t="s">
        <v>261</v>
      </c>
      <c r="Y244" s="205"/>
    </row>
    <row r="245" spans="1:25" s="130" customFormat="1" x14ac:dyDescent="0.25">
      <c r="A245" s="119" t="s">
        <v>43</v>
      </c>
      <c r="B245" s="120" t="s">
        <v>10</v>
      </c>
      <c r="C245" s="120">
        <v>2016</v>
      </c>
      <c r="D245" s="124">
        <v>917</v>
      </c>
      <c r="E245" s="124"/>
      <c r="F245" s="124"/>
      <c r="G245" s="120"/>
      <c r="H245" s="127"/>
      <c r="I245" s="134"/>
      <c r="J245" s="120" t="s">
        <v>11</v>
      </c>
      <c r="K245" s="123">
        <v>430</v>
      </c>
      <c r="L245" s="123"/>
      <c r="M245" s="139"/>
      <c r="N245" s="137">
        <f t="shared" si="5"/>
        <v>213.25581395348837</v>
      </c>
      <c r="O245" s="120" t="s">
        <v>177</v>
      </c>
      <c r="P245" s="136" t="s">
        <v>223</v>
      </c>
      <c r="Q245" s="136" t="s">
        <v>97</v>
      </c>
      <c r="R245" s="136" t="s">
        <v>178</v>
      </c>
      <c r="S245" s="136"/>
      <c r="T245" s="136"/>
      <c r="U245" s="123" t="s">
        <v>304</v>
      </c>
      <c r="V245" s="261"/>
      <c r="W245" s="235"/>
      <c r="X245" s="132" t="s">
        <v>261</v>
      </c>
      <c r="Y245" s="205"/>
    </row>
    <row r="246" spans="1:25" s="130" customFormat="1" x14ac:dyDescent="0.25">
      <c r="A246" s="119" t="s">
        <v>43</v>
      </c>
      <c r="B246" s="120" t="s">
        <v>10</v>
      </c>
      <c r="C246" s="120">
        <v>2017</v>
      </c>
      <c r="D246" s="124">
        <v>812</v>
      </c>
      <c r="E246" s="124"/>
      <c r="F246" s="124"/>
      <c r="G246" s="120"/>
      <c r="H246" s="127"/>
      <c r="I246" s="134"/>
      <c r="J246" s="120" t="s">
        <v>11</v>
      </c>
      <c r="K246" s="123">
        <v>430</v>
      </c>
      <c r="L246" s="123"/>
      <c r="M246" s="139"/>
      <c r="N246" s="137">
        <f t="shared" si="5"/>
        <v>188.83720930232559</v>
      </c>
      <c r="O246" s="120" t="s">
        <v>177</v>
      </c>
      <c r="P246" s="136" t="s">
        <v>89</v>
      </c>
      <c r="Q246" s="136" t="s">
        <v>97</v>
      </c>
      <c r="R246" s="136" t="s">
        <v>178</v>
      </c>
      <c r="S246" s="136"/>
      <c r="T246" s="136"/>
      <c r="U246" s="123" t="s">
        <v>304</v>
      </c>
      <c r="V246" s="261"/>
      <c r="W246" s="235"/>
      <c r="X246" s="132" t="s">
        <v>261</v>
      </c>
      <c r="Y246" s="205"/>
    </row>
    <row r="247" spans="1:25" x14ac:dyDescent="0.25">
      <c r="A247" s="7" t="s">
        <v>44</v>
      </c>
      <c r="B247" s="2" t="s">
        <v>10</v>
      </c>
      <c r="C247" s="20">
        <v>2014</v>
      </c>
      <c r="D247" s="8">
        <v>19</v>
      </c>
      <c r="E247" s="8"/>
      <c r="F247" s="8"/>
      <c r="G247" s="2"/>
      <c r="I247" s="31"/>
      <c r="J247" s="2" t="s">
        <v>11</v>
      </c>
      <c r="K247" s="8">
        <v>530</v>
      </c>
      <c r="L247" s="9"/>
      <c r="M247" s="79"/>
      <c r="N247" s="32"/>
      <c r="O247" s="2" t="s">
        <v>581</v>
      </c>
      <c r="P247" s="6"/>
      <c r="S247" s="6"/>
      <c r="T247" s="6"/>
      <c r="U247" s="9"/>
      <c r="V247" s="264" t="s">
        <v>580</v>
      </c>
      <c r="W247" s="238"/>
      <c r="X247" s="53" t="s">
        <v>361</v>
      </c>
    </row>
    <row r="248" spans="1:25" x14ac:dyDescent="0.25">
      <c r="A248" s="7" t="s">
        <v>44</v>
      </c>
      <c r="B248" s="2" t="s">
        <v>10</v>
      </c>
      <c r="C248" s="2">
        <v>2018</v>
      </c>
      <c r="D248" s="8">
        <v>32</v>
      </c>
      <c r="E248" s="8"/>
      <c r="F248" s="8"/>
      <c r="G248" s="2"/>
      <c r="I248" s="31"/>
      <c r="J248" s="2" t="s">
        <v>11</v>
      </c>
      <c r="K248" s="8">
        <v>530</v>
      </c>
      <c r="L248" s="9"/>
      <c r="M248" s="79">
        <v>0.25</v>
      </c>
      <c r="N248" s="32"/>
      <c r="O248" s="2" t="s">
        <v>177</v>
      </c>
      <c r="P248" s="6"/>
      <c r="Q248" s="6" t="s">
        <v>97</v>
      </c>
      <c r="R248" s="6" t="s">
        <v>178</v>
      </c>
      <c r="S248" s="6"/>
      <c r="T248" s="6"/>
      <c r="U248" s="9" t="s">
        <v>304</v>
      </c>
      <c r="V248" s="264"/>
      <c r="W248" s="238"/>
      <c r="X248" s="53" t="s">
        <v>361</v>
      </c>
    </row>
    <row r="249" spans="1:25" x14ac:dyDescent="0.25">
      <c r="A249" s="12" t="s">
        <v>438</v>
      </c>
      <c r="B249" s="2"/>
      <c r="C249" s="2"/>
      <c r="D249" s="8"/>
      <c r="E249" s="8"/>
      <c r="F249" s="8"/>
      <c r="G249" s="2"/>
      <c r="I249" s="31"/>
      <c r="J249" s="2"/>
      <c r="K249" s="9"/>
      <c r="L249" s="9"/>
      <c r="M249" s="79"/>
      <c r="N249" s="32"/>
      <c r="O249" s="2"/>
      <c r="P249" s="6"/>
      <c r="Q249" s="6"/>
      <c r="R249" s="6"/>
      <c r="S249" s="6"/>
      <c r="T249" s="6"/>
      <c r="U249" s="9"/>
      <c r="V249" s="264"/>
      <c r="W249" s="238"/>
    </row>
    <row r="250" spans="1:25" s="24" customFormat="1" x14ac:dyDescent="0.25">
      <c r="A250" s="23" t="s">
        <v>209</v>
      </c>
      <c r="B250" s="20" t="s">
        <v>21</v>
      </c>
      <c r="C250" s="20">
        <v>2015</v>
      </c>
      <c r="D250" s="25" t="s">
        <v>207</v>
      </c>
      <c r="E250" s="25" t="s">
        <v>207</v>
      </c>
      <c r="F250" s="25"/>
      <c r="G250" s="20"/>
      <c r="H250" s="21"/>
      <c r="I250" s="30"/>
      <c r="J250" s="20" t="s">
        <v>11</v>
      </c>
      <c r="K250" s="18"/>
      <c r="L250" s="18"/>
      <c r="M250" s="82"/>
      <c r="N250" s="37"/>
      <c r="O250" s="20" t="s">
        <v>211</v>
      </c>
      <c r="P250" s="19"/>
      <c r="Q250" s="19"/>
      <c r="R250" s="19"/>
      <c r="S250" s="19"/>
      <c r="T250" s="19"/>
      <c r="U250" s="18"/>
      <c r="V250" s="260"/>
      <c r="W250" s="234"/>
      <c r="X250" s="52" t="s">
        <v>210</v>
      </c>
      <c r="Y250" s="209"/>
    </row>
    <row r="251" spans="1:25" s="130" customFormat="1" x14ac:dyDescent="0.25">
      <c r="A251" s="119" t="s">
        <v>221</v>
      </c>
      <c r="B251" s="120" t="s">
        <v>21</v>
      </c>
      <c r="C251" s="120">
        <v>1941</v>
      </c>
      <c r="D251" s="124"/>
      <c r="E251" s="124">
        <v>17000</v>
      </c>
      <c r="F251" s="124"/>
      <c r="G251" s="120"/>
      <c r="H251" s="127"/>
      <c r="I251" s="134"/>
      <c r="J251" s="120" t="s">
        <v>11</v>
      </c>
      <c r="K251" s="123"/>
      <c r="L251" s="123"/>
      <c r="M251" s="139"/>
      <c r="N251" s="137"/>
      <c r="O251" s="120" t="s">
        <v>144</v>
      </c>
      <c r="P251" s="136"/>
      <c r="Q251" s="136" t="s">
        <v>97</v>
      </c>
      <c r="R251" s="136"/>
      <c r="S251" s="136"/>
      <c r="T251" s="136"/>
      <c r="U251" s="123"/>
      <c r="V251" s="261" t="s">
        <v>575</v>
      </c>
      <c r="W251" s="235"/>
      <c r="X251" s="156" t="s">
        <v>237</v>
      </c>
      <c r="Y251" s="205"/>
    </row>
    <row r="252" spans="1:25" s="130" customFormat="1" x14ac:dyDescent="0.25">
      <c r="A252" s="119" t="s">
        <v>221</v>
      </c>
      <c r="B252" s="120" t="s">
        <v>21</v>
      </c>
      <c r="C252" s="120">
        <v>1990</v>
      </c>
      <c r="D252" s="124"/>
      <c r="E252" s="124" t="s">
        <v>126</v>
      </c>
      <c r="F252" s="124"/>
      <c r="G252" s="120"/>
      <c r="H252" s="127"/>
      <c r="I252" s="134"/>
      <c r="J252" s="120" t="s">
        <v>11</v>
      </c>
      <c r="K252" s="123"/>
      <c r="L252" s="123"/>
      <c r="M252" s="139"/>
      <c r="N252" s="137"/>
      <c r="O252" s="120" t="s">
        <v>147</v>
      </c>
      <c r="P252" s="136"/>
      <c r="Q252" s="136"/>
      <c r="R252" s="136"/>
      <c r="S252" s="136"/>
      <c r="T252" s="136"/>
      <c r="U252" s="123"/>
      <c r="V252" s="261" t="s">
        <v>574</v>
      </c>
      <c r="W252" s="235"/>
      <c r="X252" s="127" t="s">
        <v>355</v>
      </c>
      <c r="Y252" s="205"/>
    </row>
    <row r="253" spans="1:25" x14ac:dyDescent="0.25">
      <c r="A253" s="7" t="s">
        <v>127</v>
      </c>
      <c r="B253" s="2" t="s">
        <v>21</v>
      </c>
      <c r="C253" s="2">
        <v>2005</v>
      </c>
      <c r="D253" s="8"/>
      <c r="E253" s="8">
        <v>64</v>
      </c>
      <c r="F253" s="8">
        <v>11</v>
      </c>
      <c r="G253" s="2"/>
      <c r="I253" s="31"/>
      <c r="J253" s="2" t="s">
        <v>11</v>
      </c>
      <c r="K253" s="9">
        <v>47</v>
      </c>
      <c r="L253" s="9">
        <v>47</v>
      </c>
      <c r="M253" s="84">
        <v>100</v>
      </c>
      <c r="N253" s="47">
        <v>136</v>
      </c>
      <c r="O253" s="26" t="s">
        <v>129</v>
      </c>
      <c r="P253" s="27" t="s">
        <v>111</v>
      </c>
      <c r="Q253" s="27" t="s">
        <v>97</v>
      </c>
      <c r="R253" s="27" t="s">
        <v>128</v>
      </c>
      <c r="S253" s="6"/>
      <c r="T253" s="6"/>
      <c r="U253" s="9"/>
      <c r="V253" s="264" t="s">
        <v>659</v>
      </c>
      <c r="W253" s="238"/>
      <c r="X253" s="55" t="s">
        <v>202</v>
      </c>
    </row>
    <row r="254" spans="1:25" x14ac:dyDescent="0.25">
      <c r="A254" s="7" t="s">
        <v>127</v>
      </c>
      <c r="B254" s="2" t="s">
        <v>21</v>
      </c>
      <c r="C254" s="2">
        <v>2006</v>
      </c>
      <c r="D254" s="8"/>
      <c r="E254" s="8">
        <v>71</v>
      </c>
      <c r="F254" s="8">
        <v>9</v>
      </c>
      <c r="G254" s="2"/>
      <c r="I254" s="31"/>
      <c r="J254" s="2" t="s">
        <v>11</v>
      </c>
      <c r="K254" s="9">
        <v>47</v>
      </c>
      <c r="L254" s="9">
        <v>47</v>
      </c>
      <c r="M254" s="84">
        <v>100</v>
      </c>
      <c r="N254" s="47">
        <v>151</v>
      </c>
      <c r="O254" s="26" t="s">
        <v>129</v>
      </c>
      <c r="P254" s="27" t="s">
        <v>111</v>
      </c>
      <c r="Q254" s="27" t="s">
        <v>97</v>
      </c>
      <c r="R254" s="27" t="s">
        <v>128</v>
      </c>
      <c r="S254" s="6"/>
      <c r="T254" s="6"/>
      <c r="U254" s="9"/>
      <c r="V254" s="264"/>
      <c r="W254" s="238"/>
      <c r="X254" s="55" t="s">
        <v>202</v>
      </c>
    </row>
    <row r="255" spans="1:25" x14ac:dyDescent="0.25">
      <c r="A255" s="7" t="s">
        <v>127</v>
      </c>
      <c r="B255" s="2" t="s">
        <v>21</v>
      </c>
      <c r="C255" s="2">
        <v>2007</v>
      </c>
      <c r="D255" s="8"/>
      <c r="E255" s="8">
        <v>126</v>
      </c>
      <c r="F255" s="8">
        <v>13</v>
      </c>
      <c r="G255" s="2"/>
      <c r="I255" s="31"/>
      <c r="J255" s="2" t="s">
        <v>11</v>
      </c>
      <c r="K255" s="9">
        <v>47</v>
      </c>
      <c r="L255" s="9">
        <v>47</v>
      </c>
      <c r="M255" s="84">
        <v>100</v>
      </c>
      <c r="N255" s="47">
        <v>287</v>
      </c>
      <c r="O255" s="26" t="s">
        <v>129</v>
      </c>
      <c r="P255" s="27" t="s">
        <v>111</v>
      </c>
      <c r="Q255" s="27" t="s">
        <v>97</v>
      </c>
      <c r="R255" s="27" t="s">
        <v>128</v>
      </c>
      <c r="S255" s="6"/>
      <c r="T255" s="6"/>
      <c r="U255" s="9"/>
      <c r="V255" s="264"/>
      <c r="W255" s="238"/>
      <c r="X255" s="55" t="s">
        <v>202</v>
      </c>
    </row>
    <row r="256" spans="1:25" x14ac:dyDescent="0.25">
      <c r="A256" s="7" t="s">
        <v>127</v>
      </c>
      <c r="B256" s="2" t="s">
        <v>21</v>
      </c>
      <c r="C256" s="2">
        <v>2008</v>
      </c>
      <c r="D256" s="8"/>
      <c r="E256" s="8">
        <v>89</v>
      </c>
      <c r="F256" s="8">
        <v>20</v>
      </c>
      <c r="G256" s="2"/>
      <c r="I256" s="31"/>
      <c r="J256" s="2" t="s">
        <v>11</v>
      </c>
      <c r="K256" s="9">
        <v>47</v>
      </c>
      <c r="L256" s="9">
        <v>47</v>
      </c>
      <c r="M256" s="84">
        <v>100</v>
      </c>
      <c r="N256" s="47">
        <v>189</v>
      </c>
      <c r="O256" s="26" t="s">
        <v>129</v>
      </c>
      <c r="P256" s="27" t="s">
        <v>111</v>
      </c>
      <c r="Q256" s="27" t="s">
        <v>97</v>
      </c>
      <c r="R256" s="27" t="s">
        <v>128</v>
      </c>
      <c r="S256" s="6"/>
      <c r="T256" s="6"/>
      <c r="U256" s="9"/>
      <c r="V256" s="264"/>
      <c r="W256" s="238"/>
      <c r="X256" s="55" t="s">
        <v>202</v>
      </c>
    </row>
    <row r="257" spans="1:25" x14ac:dyDescent="0.25">
      <c r="A257" s="7" t="s">
        <v>127</v>
      </c>
      <c r="B257" s="2" t="s">
        <v>21</v>
      </c>
      <c r="C257" s="2">
        <v>2009</v>
      </c>
      <c r="D257" s="8"/>
      <c r="E257" s="8">
        <v>74</v>
      </c>
      <c r="F257" s="8">
        <v>15</v>
      </c>
      <c r="G257" s="2"/>
      <c r="I257" s="31"/>
      <c r="J257" s="2" t="s">
        <v>11</v>
      </c>
      <c r="K257" s="9">
        <v>47</v>
      </c>
      <c r="L257" s="9">
        <v>47</v>
      </c>
      <c r="M257" s="84">
        <v>100</v>
      </c>
      <c r="N257" s="47">
        <v>156</v>
      </c>
      <c r="O257" s="26" t="s">
        <v>129</v>
      </c>
      <c r="P257" s="27" t="s">
        <v>111</v>
      </c>
      <c r="Q257" s="27" t="s">
        <v>97</v>
      </c>
      <c r="R257" s="27" t="s">
        <v>128</v>
      </c>
      <c r="S257" s="6"/>
      <c r="T257" s="6"/>
      <c r="U257" s="9"/>
      <c r="V257" s="264"/>
      <c r="W257" s="238"/>
      <c r="X257" s="55" t="s">
        <v>202</v>
      </c>
    </row>
    <row r="258" spans="1:25" x14ac:dyDescent="0.25">
      <c r="A258" s="7" t="s">
        <v>127</v>
      </c>
      <c r="B258" s="2" t="s">
        <v>21</v>
      </c>
      <c r="C258" s="2">
        <v>2010</v>
      </c>
      <c r="D258" s="8"/>
      <c r="E258" s="8">
        <v>50</v>
      </c>
      <c r="F258" s="8">
        <v>8</v>
      </c>
      <c r="G258" s="2"/>
      <c r="I258" s="31"/>
      <c r="J258" s="2" t="s">
        <v>11</v>
      </c>
      <c r="K258" s="9">
        <v>47</v>
      </c>
      <c r="L258" s="9">
        <v>47</v>
      </c>
      <c r="M258" s="84">
        <v>100</v>
      </c>
      <c r="N258" s="47">
        <v>113</v>
      </c>
      <c r="O258" s="26" t="s">
        <v>129</v>
      </c>
      <c r="P258" s="27" t="s">
        <v>111</v>
      </c>
      <c r="Q258" s="27" t="s">
        <v>97</v>
      </c>
      <c r="R258" s="27" t="s">
        <v>128</v>
      </c>
      <c r="S258" s="6"/>
      <c r="T258" s="6"/>
      <c r="U258" s="9"/>
      <c r="V258" s="264"/>
      <c r="W258" s="238"/>
      <c r="X258" s="55" t="s">
        <v>202</v>
      </c>
    </row>
    <row r="259" spans="1:25" x14ac:dyDescent="0.25">
      <c r="A259" s="7" t="s">
        <v>127</v>
      </c>
      <c r="B259" s="2" t="s">
        <v>21</v>
      </c>
      <c r="C259" s="2">
        <v>2011</v>
      </c>
      <c r="D259" s="8"/>
      <c r="E259" s="8">
        <v>64</v>
      </c>
      <c r="F259" s="8">
        <v>7</v>
      </c>
      <c r="G259" s="2"/>
      <c r="I259" s="31"/>
      <c r="J259" s="2" t="s">
        <v>11</v>
      </c>
      <c r="K259" s="9">
        <v>47</v>
      </c>
      <c r="L259" s="9">
        <v>47</v>
      </c>
      <c r="M259" s="84">
        <v>100</v>
      </c>
      <c r="N259" s="47">
        <v>136</v>
      </c>
      <c r="O259" s="26" t="s">
        <v>129</v>
      </c>
      <c r="P259" s="27" t="s">
        <v>111</v>
      </c>
      <c r="Q259" s="27" t="s">
        <v>97</v>
      </c>
      <c r="R259" s="27" t="s">
        <v>128</v>
      </c>
      <c r="S259" s="6"/>
      <c r="T259" s="6"/>
      <c r="U259" s="9"/>
      <c r="V259" s="264"/>
      <c r="W259" s="238"/>
      <c r="X259" s="55" t="s">
        <v>202</v>
      </c>
    </row>
    <row r="260" spans="1:25" x14ac:dyDescent="0.25">
      <c r="A260" s="7" t="s">
        <v>127</v>
      </c>
      <c r="B260" s="2" t="s">
        <v>21</v>
      </c>
      <c r="C260" s="2">
        <v>2012</v>
      </c>
      <c r="D260" s="8"/>
      <c r="E260" s="8">
        <v>50</v>
      </c>
      <c r="F260" s="8">
        <v>9</v>
      </c>
      <c r="G260" s="2"/>
      <c r="I260" s="31"/>
      <c r="J260" s="2" t="s">
        <v>11</v>
      </c>
      <c r="K260" s="9">
        <v>47</v>
      </c>
      <c r="L260" s="9">
        <v>47</v>
      </c>
      <c r="M260" s="84">
        <v>100</v>
      </c>
      <c r="N260" s="47">
        <v>105</v>
      </c>
      <c r="O260" s="26" t="s">
        <v>129</v>
      </c>
      <c r="P260" s="27" t="s">
        <v>111</v>
      </c>
      <c r="Q260" s="27" t="s">
        <v>97</v>
      </c>
      <c r="R260" s="27" t="s">
        <v>128</v>
      </c>
      <c r="S260" s="6"/>
      <c r="T260" s="6"/>
      <c r="U260" s="9"/>
      <c r="V260" s="264"/>
      <c r="W260" s="238"/>
      <c r="X260" s="55" t="s">
        <v>202</v>
      </c>
    </row>
    <row r="261" spans="1:25" x14ac:dyDescent="0.25">
      <c r="A261" s="7" t="s">
        <v>127</v>
      </c>
      <c r="B261" s="2" t="s">
        <v>21</v>
      </c>
      <c r="C261" s="2">
        <v>2013</v>
      </c>
      <c r="D261" s="8"/>
      <c r="E261" s="8">
        <v>79</v>
      </c>
      <c r="F261" s="8">
        <v>10</v>
      </c>
      <c r="G261" s="2"/>
      <c r="I261" s="31"/>
      <c r="J261" s="2" t="s">
        <v>11</v>
      </c>
      <c r="K261" s="9">
        <v>47</v>
      </c>
      <c r="L261" s="9">
        <v>47</v>
      </c>
      <c r="M261" s="84">
        <v>100</v>
      </c>
      <c r="N261" s="47">
        <v>167</v>
      </c>
      <c r="O261" s="26" t="s">
        <v>129</v>
      </c>
      <c r="P261" s="27" t="s">
        <v>111</v>
      </c>
      <c r="Q261" s="27" t="s">
        <v>97</v>
      </c>
      <c r="R261" s="27" t="s">
        <v>128</v>
      </c>
      <c r="S261" s="6"/>
      <c r="T261" s="6"/>
      <c r="U261" s="9"/>
      <c r="V261" s="264"/>
      <c r="W261" s="238"/>
      <c r="X261" s="55" t="s">
        <v>202</v>
      </c>
    </row>
    <row r="262" spans="1:25" x14ac:dyDescent="0.25">
      <c r="A262" s="7" t="s">
        <v>127</v>
      </c>
      <c r="B262" s="2" t="s">
        <v>21</v>
      </c>
      <c r="C262" s="2">
        <v>2014</v>
      </c>
      <c r="D262" s="8"/>
      <c r="E262" s="8">
        <v>38</v>
      </c>
      <c r="F262" s="8">
        <v>10</v>
      </c>
      <c r="G262" s="2"/>
      <c r="I262" s="31"/>
      <c r="J262" s="2" t="s">
        <v>11</v>
      </c>
      <c r="K262" s="9">
        <v>47</v>
      </c>
      <c r="L262" s="9">
        <v>47</v>
      </c>
      <c r="M262" s="84">
        <v>100</v>
      </c>
      <c r="N262" s="47">
        <v>81</v>
      </c>
      <c r="O262" s="26" t="s">
        <v>129</v>
      </c>
      <c r="P262" s="27" t="s">
        <v>111</v>
      </c>
      <c r="Q262" s="27" t="s">
        <v>97</v>
      </c>
      <c r="R262" s="27" t="s">
        <v>128</v>
      </c>
      <c r="S262" s="6"/>
      <c r="T262" s="6"/>
      <c r="U262" s="9"/>
      <c r="V262" s="264"/>
      <c r="W262" s="238"/>
      <c r="X262" s="55" t="s">
        <v>202</v>
      </c>
    </row>
    <row r="263" spans="1:25" x14ac:dyDescent="0.25">
      <c r="A263" s="7" t="s">
        <v>127</v>
      </c>
      <c r="B263" s="2" t="s">
        <v>21</v>
      </c>
      <c r="C263" s="2">
        <v>2015</v>
      </c>
      <c r="D263" s="8"/>
      <c r="E263" s="8">
        <v>15</v>
      </c>
      <c r="F263" s="8">
        <v>5</v>
      </c>
      <c r="G263" s="2"/>
      <c r="I263" s="31"/>
      <c r="J263" s="2" t="s">
        <v>11</v>
      </c>
      <c r="K263" s="9">
        <v>47</v>
      </c>
      <c r="L263" s="9">
        <v>43.7</v>
      </c>
      <c r="M263" s="84">
        <v>93</v>
      </c>
      <c r="N263" s="47">
        <v>34</v>
      </c>
      <c r="O263" s="26" t="s">
        <v>129</v>
      </c>
      <c r="P263" s="27" t="s">
        <v>111</v>
      </c>
      <c r="Q263" s="27" t="s">
        <v>97</v>
      </c>
      <c r="R263" s="27" t="s">
        <v>128</v>
      </c>
      <c r="S263" s="6"/>
      <c r="T263" s="6"/>
      <c r="U263" s="9"/>
      <c r="V263" s="264"/>
      <c r="W263" s="238"/>
      <c r="X263" s="55" t="s">
        <v>202</v>
      </c>
    </row>
    <row r="264" spans="1:25" x14ac:dyDescent="0.25">
      <c r="A264" s="7" t="s">
        <v>127</v>
      </c>
      <c r="B264" s="2" t="s">
        <v>21</v>
      </c>
      <c r="C264" s="2">
        <v>2016</v>
      </c>
      <c r="D264" s="8"/>
      <c r="E264" s="8">
        <v>11</v>
      </c>
      <c r="F264" s="8">
        <v>2</v>
      </c>
      <c r="G264" s="2"/>
      <c r="I264" s="31"/>
      <c r="J264" s="2" t="s">
        <v>11</v>
      </c>
      <c r="K264" s="9">
        <v>47</v>
      </c>
      <c r="L264" s="9">
        <v>47</v>
      </c>
      <c r="M264" s="84">
        <v>100</v>
      </c>
      <c r="N264" s="47">
        <v>22</v>
      </c>
      <c r="O264" s="26" t="s">
        <v>129</v>
      </c>
      <c r="P264" s="27" t="s">
        <v>111</v>
      </c>
      <c r="Q264" s="27" t="s">
        <v>97</v>
      </c>
      <c r="R264" s="27" t="s">
        <v>128</v>
      </c>
      <c r="S264" s="6"/>
      <c r="T264" s="6"/>
      <c r="U264" s="9"/>
      <c r="V264" s="264"/>
      <c r="W264" s="238"/>
      <c r="X264" s="55" t="s">
        <v>202</v>
      </c>
    </row>
    <row r="265" spans="1:25" x14ac:dyDescent="0.25">
      <c r="A265" s="7" t="s">
        <v>127</v>
      </c>
      <c r="B265" s="2" t="s">
        <v>21</v>
      </c>
      <c r="C265" s="2">
        <v>2017</v>
      </c>
      <c r="D265" s="8"/>
      <c r="E265" s="8">
        <v>25</v>
      </c>
      <c r="F265" s="8">
        <v>4</v>
      </c>
      <c r="G265" s="2"/>
      <c r="I265" s="31"/>
      <c r="J265" s="2" t="s">
        <v>11</v>
      </c>
      <c r="K265" s="9">
        <v>47</v>
      </c>
      <c r="L265" s="9">
        <v>44.7</v>
      </c>
      <c r="M265" s="84">
        <v>95</v>
      </c>
      <c r="N265" s="47">
        <v>57</v>
      </c>
      <c r="O265" s="26" t="s">
        <v>129</v>
      </c>
      <c r="P265" s="27" t="s">
        <v>111</v>
      </c>
      <c r="Q265" s="27" t="s">
        <v>97</v>
      </c>
      <c r="R265" s="27" t="s">
        <v>128</v>
      </c>
      <c r="S265" s="6"/>
      <c r="T265" s="6"/>
      <c r="U265" s="9"/>
      <c r="V265" s="264"/>
      <c r="W265" s="238"/>
      <c r="X265" s="55" t="s">
        <v>202</v>
      </c>
    </row>
    <row r="266" spans="1:25" s="130" customFormat="1" x14ac:dyDescent="0.25">
      <c r="A266" s="119" t="s">
        <v>45</v>
      </c>
      <c r="B266" s="120" t="s">
        <v>21</v>
      </c>
      <c r="C266" s="136">
        <v>1982</v>
      </c>
      <c r="D266" s="123">
        <v>4237</v>
      </c>
      <c r="E266" s="124"/>
      <c r="F266" s="124"/>
      <c r="G266" s="120"/>
      <c r="H266" s="127"/>
      <c r="I266" s="134"/>
      <c r="J266" s="120" t="s">
        <v>11</v>
      </c>
      <c r="K266" s="123">
        <v>10500</v>
      </c>
      <c r="L266" s="123"/>
      <c r="M266" s="139"/>
      <c r="N266" s="137">
        <v>40.352380952380955</v>
      </c>
      <c r="O266" s="120" t="s">
        <v>96</v>
      </c>
      <c r="P266" s="136" t="s">
        <v>130</v>
      </c>
      <c r="Q266" s="136" t="s">
        <v>87</v>
      </c>
      <c r="R266" s="136" t="s">
        <v>88</v>
      </c>
      <c r="S266" s="136">
        <v>200</v>
      </c>
      <c r="T266" s="136" t="s">
        <v>131</v>
      </c>
      <c r="U266" s="123">
        <v>4500</v>
      </c>
      <c r="V266" s="261"/>
      <c r="W266" s="235"/>
      <c r="X266" s="127" t="s">
        <v>356</v>
      </c>
      <c r="Y266" s="205"/>
    </row>
    <row r="267" spans="1:25" s="130" customFormat="1" x14ac:dyDescent="0.25">
      <c r="A267" s="119" t="s">
        <v>45</v>
      </c>
      <c r="B267" s="120" t="s">
        <v>21</v>
      </c>
      <c r="C267" s="136">
        <v>1983</v>
      </c>
      <c r="D267" s="123">
        <v>3511</v>
      </c>
      <c r="E267" s="124"/>
      <c r="F267" s="124"/>
      <c r="G267" s="120"/>
      <c r="H267" s="127"/>
      <c r="I267" s="134"/>
      <c r="J267" s="120" t="s">
        <v>11</v>
      </c>
      <c r="K267" s="123">
        <v>10500</v>
      </c>
      <c r="L267" s="123"/>
      <c r="M267" s="139"/>
      <c r="N267" s="137">
        <v>33.438095238095237</v>
      </c>
      <c r="O267" s="120" t="s">
        <v>96</v>
      </c>
      <c r="P267" s="136" t="s">
        <v>130</v>
      </c>
      <c r="Q267" s="136" t="s">
        <v>87</v>
      </c>
      <c r="R267" s="136" t="s">
        <v>88</v>
      </c>
      <c r="S267" s="136">
        <v>200</v>
      </c>
      <c r="T267" s="136" t="s">
        <v>131</v>
      </c>
      <c r="U267" s="123">
        <v>4500</v>
      </c>
      <c r="V267" s="261"/>
      <c r="W267" s="235"/>
      <c r="X267" s="127" t="s">
        <v>356</v>
      </c>
      <c r="Y267" s="205"/>
    </row>
    <row r="268" spans="1:25" s="130" customFormat="1" x14ac:dyDescent="0.25">
      <c r="A268" s="119" t="s">
        <v>45</v>
      </c>
      <c r="B268" s="120" t="s">
        <v>21</v>
      </c>
      <c r="C268" s="136">
        <v>1985</v>
      </c>
      <c r="D268" s="123">
        <v>4679</v>
      </c>
      <c r="E268" s="124"/>
      <c r="F268" s="124"/>
      <c r="G268" s="120"/>
      <c r="H268" s="127"/>
      <c r="I268" s="134"/>
      <c r="J268" s="120" t="s">
        <v>11</v>
      </c>
      <c r="K268" s="123">
        <v>10500</v>
      </c>
      <c r="L268" s="123"/>
      <c r="M268" s="139"/>
      <c r="N268" s="137">
        <v>44.561904761904763</v>
      </c>
      <c r="O268" s="120" t="s">
        <v>96</v>
      </c>
      <c r="P268" s="136" t="s">
        <v>130</v>
      </c>
      <c r="Q268" s="136" t="s">
        <v>87</v>
      </c>
      <c r="R268" s="136" t="s">
        <v>88</v>
      </c>
      <c r="S268" s="136">
        <v>200</v>
      </c>
      <c r="T268" s="136" t="s">
        <v>131</v>
      </c>
      <c r="U268" s="123">
        <v>4500</v>
      </c>
      <c r="V268" s="261"/>
      <c r="W268" s="235"/>
      <c r="X268" s="127" t="s">
        <v>356</v>
      </c>
      <c r="Y268" s="205"/>
    </row>
    <row r="269" spans="1:25" s="130" customFormat="1" x14ac:dyDescent="0.25">
      <c r="A269" s="119" t="s">
        <v>45</v>
      </c>
      <c r="B269" s="120" t="s">
        <v>21</v>
      </c>
      <c r="C269" s="136">
        <v>1986</v>
      </c>
      <c r="D269" s="123">
        <v>3652</v>
      </c>
      <c r="E269" s="124"/>
      <c r="F269" s="124">
        <f>AVERAGE(D266:D273)</f>
        <v>3645.5</v>
      </c>
      <c r="G269" s="120"/>
      <c r="H269" s="127"/>
      <c r="I269" s="134"/>
      <c r="J269" s="120" t="s">
        <v>11</v>
      </c>
      <c r="K269" s="123">
        <v>10500</v>
      </c>
      <c r="L269" s="123"/>
      <c r="M269" s="139"/>
      <c r="N269" s="137">
        <v>34.780952380952378</v>
      </c>
      <c r="O269" s="120" t="s">
        <v>408</v>
      </c>
      <c r="P269" s="136" t="s">
        <v>130</v>
      </c>
      <c r="Q269" s="136" t="s">
        <v>87</v>
      </c>
      <c r="R269" s="136" t="s">
        <v>88</v>
      </c>
      <c r="S269" s="136">
        <v>200</v>
      </c>
      <c r="T269" s="136" t="s">
        <v>131</v>
      </c>
      <c r="U269" s="123">
        <v>4500</v>
      </c>
      <c r="V269" s="261"/>
      <c r="W269" s="235"/>
      <c r="X269" s="127" t="s">
        <v>356</v>
      </c>
      <c r="Y269" s="205"/>
    </row>
    <row r="270" spans="1:25" s="130" customFormat="1" x14ac:dyDescent="0.25">
      <c r="A270" s="119" t="s">
        <v>45</v>
      </c>
      <c r="B270" s="120" t="s">
        <v>21</v>
      </c>
      <c r="C270" s="136">
        <v>1987</v>
      </c>
      <c r="D270" s="123">
        <v>2871</v>
      </c>
      <c r="E270" s="124"/>
      <c r="F270" s="124"/>
      <c r="G270" s="120"/>
      <c r="H270" s="127"/>
      <c r="I270" s="134"/>
      <c r="J270" s="120" t="s">
        <v>11</v>
      </c>
      <c r="K270" s="123">
        <v>10500</v>
      </c>
      <c r="L270" s="123"/>
      <c r="M270" s="139"/>
      <c r="N270" s="137">
        <v>27.342857142857142</v>
      </c>
      <c r="O270" s="120" t="s">
        <v>408</v>
      </c>
      <c r="P270" s="136" t="s">
        <v>130</v>
      </c>
      <c r="Q270" s="136" t="s">
        <v>87</v>
      </c>
      <c r="R270" s="136" t="s">
        <v>88</v>
      </c>
      <c r="S270" s="136">
        <v>200</v>
      </c>
      <c r="T270" s="136" t="s">
        <v>131</v>
      </c>
      <c r="U270" s="123">
        <v>4500</v>
      </c>
      <c r="V270" s="261"/>
      <c r="W270" s="235"/>
      <c r="X270" s="127" t="s">
        <v>356</v>
      </c>
      <c r="Y270" s="205"/>
    </row>
    <row r="271" spans="1:25" s="130" customFormat="1" x14ac:dyDescent="0.25">
      <c r="A271" s="119" t="s">
        <v>45</v>
      </c>
      <c r="B271" s="120" t="s">
        <v>21</v>
      </c>
      <c r="C271" s="136">
        <v>1988</v>
      </c>
      <c r="D271" s="124">
        <v>3285</v>
      </c>
      <c r="E271" s="124"/>
      <c r="F271" s="124"/>
      <c r="G271" s="120"/>
      <c r="H271" s="127"/>
      <c r="I271" s="134"/>
      <c r="J271" s="120" t="s">
        <v>11</v>
      </c>
      <c r="K271" s="123">
        <v>10500</v>
      </c>
      <c r="L271" s="123"/>
      <c r="M271" s="139"/>
      <c r="N271" s="137">
        <v>31.285714285714285</v>
      </c>
      <c r="O271" s="120" t="s">
        <v>133</v>
      </c>
      <c r="P271" s="136" t="s">
        <v>130</v>
      </c>
      <c r="Q271" s="136" t="s">
        <v>87</v>
      </c>
      <c r="R271" s="136" t="s">
        <v>88</v>
      </c>
      <c r="S271" s="136">
        <v>200</v>
      </c>
      <c r="T271" s="136" t="s">
        <v>131</v>
      </c>
      <c r="U271" s="123" t="s">
        <v>169</v>
      </c>
      <c r="V271" s="261" t="s">
        <v>573</v>
      </c>
      <c r="W271" s="235"/>
      <c r="X271" s="127" t="s">
        <v>356</v>
      </c>
      <c r="Y271" s="205"/>
    </row>
    <row r="272" spans="1:25" s="130" customFormat="1" x14ac:dyDescent="0.25">
      <c r="A272" s="119" t="s">
        <v>45</v>
      </c>
      <c r="B272" s="120" t="s">
        <v>21</v>
      </c>
      <c r="C272" s="136">
        <v>1989</v>
      </c>
      <c r="D272" s="124">
        <v>3928</v>
      </c>
      <c r="E272" s="124"/>
      <c r="F272" s="124"/>
      <c r="G272" s="120"/>
      <c r="H272" s="127"/>
      <c r="I272" s="134"/>
      <c r="J272" s="120" t="s">
        <v>11</v>
      </c>
      <c r="K272" s="123">
        <v>10500</v>
      </c>
      <c r="L272" s="123"/>
      <c r="M272" s="139"/>
      <c r="N272" s="137">
        <v>37.409523809523812</v>
      </c>
      <c r="O272" s="120" t="s">
        <v>133</v>
      </c>
      <c r="P272" s="136" t="s">
        <v>130</v>
      </c>
      <c r="Q272" s="136" t="s">
        <v>87</v>
      </c>
      <c r="R272" s="136" t="s">
        <v>88</v>
      </c>
      <c r="S272" s="136">
        <v>200</v>
      </c>
      <c r="T272" s="136" t="s">
        <v>131</v>
      </c>
      <c r="U272" s="123" t="s">
        <v>169</v>
      </c>
      <c r="V272" s="261" t="s">
        <v>573</v>
      </c>
      <c r="W272" s="235"/>
      <c r="X272" s="127" t="s">
        <v>356</v>
      </c>
      <c r="Y272" s="205"/>
    </row>
    <row r="273" spans="1:25" s="130" customFormat="1" x14ac:dyDescent="0.25">
      <c r="A273" s="119" t="s">
        <v>45</v>
      </c>
      <c r="B273" s="120" t="s">
        <v>21</v>
      </c>
      <c r="C273" s="136">
        <v>1990</v>
      </c>
      <c r="D273" s="124">
        <v>3001</v>
      </c>
      <c r="E273" s="124"/>
      <c r="F273" s="124"/>
      <c r="G273" s="120"/>
      <c r="H273" s="127"/>
      <c r="I273" s="134"/>
      <c r="J273" s="120" t="s">
        <v>11</v>
      </c>
      <c r="K273" s="123">
        <v>10500</v>
      </c>
      <c r="L273" s="123"/>
      <c r="M273" s="139"/>
      <c r="N273" s="137">
        <v>28.580952380952382</v>
      </c>
      <c r="O273" s="120" t="s">
        <v>133</v>
      </c>
      <c r="P273" s="136" t="s">
        <v>130</v>
      </c>
      <c r="Q273" s="136" t="s">
        <v>87</v>
      </c>
      <c r="R273" s="136" t="s">
        <v>88</v>
      </c>
      <c r="S273" s="136">
        <v>200</v>
      </c>
      <c r="T273" s="136" t="s">
        <v>131</v>
      </c>
      <c r="U273" s="123" t="s">
        <v>169</v>
      </c>
      <c r="V273" s="261" t="s">
        <v>573</v>
      </c>
      <c r="W273" s="235"/>
      <c r="X273" s="127" t="s">
        <v>356</v>
      </c>
      <c r="Y273" s="205"/>
    </row>
    <row r="274" spans="1:25" s="130" customFormat="1" x14ac:dyDescent="0.25">
      <c r="A274" s="119" t="s">
        <v>45</v>
      </c>
      <c r="B274" s="120" t="s">
        <v>21</v>
      </c>
      <c r="C274" s="136">
        <v>2000</v>
      </c>
      <c r="D274" s="124"/>
      <c r="E274" s="124">
        <v>1761</v>
      </c>
      <c r="F274" s="124"/>
      <c r="G274" s="120"/>
      <c r="H274" s="127"/>
      <c r="I274" s="134"/>
      <c r="J274" s="120" t="s">
        <v>11</v>
      </c>
      <c r="K274" s="123">
        <v>10500</v>
      </c>
      <c r="L274" s="123"/>
      <c r="M274" s="139"/>
      <c r="N274" s="137"/>
      <c r="O274" s="120" t="s">
        <v>408</v>
      </c>
      <c r="P274" s="136" t="s">
        <v>104</v>
      </c>
      <c r="Q274" s="136" t="s">
        <v>87</v>
      </c>
      <c r="R274" s="136" t="s">
        <v>94</v>
      </c>
      <c r="S274" s="136">
        <v>200</v>
      </c>
      <c r="T274" s="136">
        <v>100</v>
      </c>
      <c r="U274" s="123">
        <v>4000</v>
      </c>
      <c r="V274" s="261" t="s">
        <v>572</v>
      </c>
      <c r="W274" s="235"/>
      <c r="X274" s="132" t="s">
        <v>260</v>
      </c>
      <c r="Y274" s="205"/>
    </row>
    <row r="275" spans="1:25" s="130" customFormat="1" x14ac:dyDescent="0.25">
      <c r="A275" s="119" t="s">
        <v>135</v>
      </c>
      <c r="B275" s="120" t="s">
        <v>21</v>
      </c>
      <c r="C275" s="120">
        <v>2000</v>
      </c>
      <c r="D275" s="124">
        <v>483</v>
      </c>
      <c r="E275" s="122">
        <v>962</v>
      </c>
      <c r="F275" s="124"/>
      <c r="G275" s="120"/>
      <c r="H275" s="120"/>
      <c r="I275" s="134"/>
      <c r="J275" s="120" t="s">
        <v>11</v>
      </c>
      <c r="K275" s="123">
        <v>5033</v>
      </c>
      <c r="L275" s="123">
        <v>2545</v>
      </c>
      <c r="M275" s="139">
        <v>0.51</v>
      </c>
      <c r="N275" s="137">
        <v>19</v>
      </c>
      <c r="O275" s="120" t="s">
        <v>414</v>
      </c>
      <c r="P275" s="136" t="s">
        <v>104</v>
      </c>
      <c r="Q275" s="136" t="s">
        <v>87</v>
      </c>
      <c r="R275" s="136" t="s">
        <v>94</v>
      </c>
      <c r="S275" s="136">
        <v>200</v>
      </c>
      <c r="T275" s="136">
        <v>100</v>
      </c>
      <c r="U275" s="123">
        <v>4000</v>
      </c>
      <c r="V275" s="261"/>
      <c r="W275" s="235"/>
      <c r="X275" s="132" t="s">
        <v>260</v>
      </c>
      <c r="Y275" s="205"/>
    </row>
    <row r="276" spans="1:25" s="130" customFormat="1" x14ac:dyDescent="0.25">
      <c r="A276" s="119" t="s">
        <v>136</v>
      </c>
      <c r="B276" s="120" t="s">
        <v>21</v>
      </c>
      <c r="C276" s="120">
        <v>2000</v>
      </c>
      <c r="D276" s="124">
        <v>799</v>
      </c>
      <c r="E276" s="124"/>
      <c r="F276" s="124"/>
      <c r="G276" s="120"/>
      <c r="H276" s="127"/>
      <c r="I276" s="134"/>
      <c r="J276" s="120" t="s">
        <v>11</v>
      </c>
      <c r="K276" s="123"/>
      <c r="L276" s="123"/>
      <c r="M276" s="139"/>
      <c r="N276" s="137"/>
      <c r="O276" s="120" t="s">
        <v>415</v>
      </c>
      <c r="P276" s="136" t="s">
        <v>104</v>
      </c>
      <c r="Q276" s="136" t="s">
        <v>87</v>
      </c>
      <c r="R276" s="136" t="s">
        <v>94</v>
      </c>
      <c r="S276" s="136">
        <v>200</v>
      </c>
      <c r="T276" s="136">
        <v>100</v>
      </c>
      <c r="U276" s="123">
        <v>4000</v>
      </c>
      <c r="V276" s="261"/>
      <c r="W276" s="235"/>
      <c r="X276" s="132" t="s">
        <v>260</v>
      </c>
      <c r="Y276" s="205"/>
    </row>
    <row r="277" spans="1:25" s="130" customFormat="1" x14ac:dyDescent="0.25">
      <c r="A277" s="119" t="s">
        <v>45</v>
      </c>
      <c r="B277" s="120" t="s">
        <v>21</v>
      </c>
      <c r="C277" s="120">
        <v>2008</v>
      </c>
      <c r="D277" s="124">
        <v>607</v>
      </c>
      <c r="E277" s="124"/>
      <c r="F277" s="124"/>
      <c r="G277" s="120"/>
      <c r="H277" s="127"/>
      <c r="I277" s="134"/>
      <c r="J277" s="120" t="s">
        <v>11</v>
      </c>
      <c r="K277" s="123">
        <v>10500</v>
      </c>
      <c r="L277" s="123"/>
      <c r="M277" s="139"/>
      <c r="N277" s="137"/>
      <c r="O277" s="120" t="s">
        <v>415</v>
      </c>
      <c r="P277" s="136" t="s">
        <v>107</v>
      </c>
      <c r="Q277" s="136" t="s">
        <v>87</v>
      </c>
      <c r="R277" s="136" t="s">
        <v>88</v>
      </c>
      <c r="S277" s="136">
        <v>160</v>
      </c>
      <c r="T277" s="136">
        <v>85</v>
      </c>
      <c r="U277" s="123"/>
      <c r="V277" s="261" t="s">
        <v>571</v>
      </c>
      <c r="W277" s="235"/>
      <c r="X277" s="127" t="s">
        <v>357</v>
      </c>
      <c r="Y277" s="205"/>
    </row>
    <row r="278" spans="1:25" s="130" customFormat="1" x14ac:dyDescent="0.25">
      <c r="A278" s="119" t="s">
        <v>45</v>
      </c>
      <c r="B278" s="120" t="s">
        <v>21</v>
      </c>
      <c r="C278" s="120">
        <v>2009</v>
      </c>
      <c r="D278" s="124">
        <v>610</v>
      </c>
      <c r="E278" s="124"/>
      <c r="F278" s="124"/>
      <c r="G278" s="120"/>
      <c r="H278" s="127"/>
      <c r="I278" s="134"/>
      <c r="J278" s="120" t="s">
        <v>11</v>
      </c>
      <c r="K278" s="123">
        <v>10500</v>
      </c>
      <c r="L278" s="123"/>
      <c r="M278" s="139"/>
      <c r="N278" s="137"/>
      <c r="O278" s="120" t="s">
        <v>415</v>
      </c>
      <c r="P278" s="136" t="s">
        <v>107</v>
      </c>
      <c r="Q278" s="136" t="s">
        <v>87</v>
      </c>
      <c r="R278" s="136" t="s">
        <v>88</v>
      </c>
      <c r="S278" s="136">
        <v>160</v>
      </c>
      <c r="T278" s="136">
        <v>85</v>
      </c>
      <c r="U278" s="123"/>
      <c r="V278" s="261" t="s">
        <v>571</v>
      </c>
      <c r="W278" s="235"/>
      <c r="X278" s="127" t="s">
        <v>358</v>
      </c>
      <c r="Y278" s="205"/>
    </row>
    <row r="279" spans="1:25" s="130" customFormat="1" x14ac:dyDescent="0.25">
      <c r="A279" s="119" t="s">
        <v>137</v>
      </c>
      <c r="B279" s="120" t="s">
        <v>21</v>
      </c>
      <c r="C279" s="120">
        <v>2008</v>
      </c>
      <c r="D279" s="124">
        <v>241</v>
      </c>
      <c r="E279" s="124"/>
      <c r="F279" s="124"/>
      <c r="G279" s="120"/>
      <c r="H279" s="127"/>
      <c r="I279" s="134"/>
      <c r="J279" s="120" t="s">
        <v>11</v>
      </c>
      <c r="K279" s="123"/>
      <c r="L279" s="123"/>
      <c r="M279" s="139"/>
      <c r="N279" s="137"/>
      <c r="O279" s="120" t="s">
        <v>415</v>
      </c>
      <c r="P279" s="136" t="s">
        <v>107</v>
      </c>
      <c r="Q279" s="136" t="s">
        <v>87</v>
      </c>
      <c r="R279" s="136" t="s">
        <v>88</v>
      </c>
      <c r="S279" s="136">
        <v>160</v>
      </c>
      <c r="T279" s="136">
        <v>85</v>
      </c>
      <c r="U279" s="123"/>
      <c r="V279" s="261" t="s">
        <v>571</v>
      </c>
      <c r="W279" s="235"/>
      <c r="X279" s="127" t="s">
        <v>358</v>
      </c>
      <c r="Y279" s="205"/>
    </row>
    <row r="280" spans="1:25" s="130" customFormat="1" x14ac:dyDescent="0.25">
      <c r="A280" s="119" t="s">
        <v>137</v>
      </c>
      <c r="B280" s="120" t="s">
        <v>21</v>
      </c>
      <c r="C280" s="120">
        <v>2009</v>
      </c>
      <c r="D280" s="124">
        <v>266</v>
      </c>
      <c r="E280" s="124"/>
      <c r="F280" s="124"/>
      <c r="G280" s="120"/>
      <c r="H280" s="127"/>
      <c r="I280" s="134"/>
      <c r="J280" s="120" t="s">
        <v>11</v>
      </c>
      <c r="K280" s="123"/>
      <c r="L280" s="123"/>
      <c r="M280" s="139"/>
      <c r="N280" s="137"/>
      <c r="O280" s="120" t="s">
        <v>415</v>
      </c>
      <c r="P280" s="136" t="s">
        <v>107</v>
      </c>
      <c r="Q280" s="136" t="s">
        <v>87</v>
      </c>
      <c r="R280" s="136" t="s">
        <v>88</v>
      </c>
      <c r="S280" s="136">
        <v>160</v>
      </c>
      <c r="T280" s="136">
        <v>85</v>
      </c>
      <c r="U280" s="123"/>
      <c r="V280" s="261" t="s">
        <v>571</v>
      </c>
      <c r="W280" s="235"/>
      <c r="X280" s="127" t="s">
        <v>358</v>
      </c>
      <c r="Y280" s="205"/>
    </row>
    <row r="281" spans="1:25" x14ac:dyDescent="0.25">
      <c r="A281" s="7" t="s">
        <v>46</v>
      </c>
      <c r="B281" s="2" t="s">
        <v>21</v>
      </c>
      <c r="C281" s="2">
        <v>2002</v>
      </c>
      <c r="D281" s="8">
        <v>1323</v>
      </c>
      <c r="E281" s="8"/>
      <c r="F281" s="8"/>
      <c r="G281" s="2"/>
      <c r="I281" s="31"/>
      <c r="J281" s="2" t="s">
        <v>11</v>
      </c>
      <c r="K281" s="9"/>
      <c r="L281" s="9"/>
      <c r="M281" s="79"/>
      <c r="N281" s="32"/>
      <c r="O281" s="2" t="s">
        <v>216</v>
      </c>
      <c r="P281" s="6" t="s">
        <v>140</v>
      </c>
      <c r="Q281" s="6" t="s">
        <v>138</v>
      </c>
      <c r="R281" s="6" t="s">
        <v>139</v>
      </c>
      <c r="S281" s="6"/>
      <c r="T281" s="6"/>
      <c r="U281" s="9" t="s">
        <v>304</v>
      </c>
      <c r="V281" s="264"/>
      <c r="W281" s="238"/>
      <c r="X281" s="53" t="s">
        <v>261</v>
      </c>
    </row>
    <row r="282" spans="1:25" x14ac:dyDescent="0.25">
      <c r="A282" s="7" t="s">
        <v>46</v>
      </c>
      <c r="B282" s="2" t="s">
        <v>21</v>
      </c>
      <c r="C282" s="2">
        <v>2003</v>
      </c>
      <c r="D282" s="25">
        <v>463</v>
      </c>
      <c r="E282" s="8"/>
      <c r="F282" s="8"/>
      <c r="G282" s="2"/>
      <c r="I282" s="31"/>
      <c r="J282" s="2" t="s">
        <v>11</v>
      </c>
      <c r="K282" s="9"/>
      <c r="L282" s="9"/>
      <c r="M282" s="79"/>
      <c r="N282" s="32"/>
      <c r="O282" s="2" t="s">
        <v>216</v>
      </c>
      <c r="P282" s="6" t="s">
        <v>140</v>
      </c>
      <c r="Q282" s="6" t="s">
        <v>138</v>
      </c>
      <c r="R282" s="6" t="s">
        <v>139</v>
      </c>
      <c r="S282" s="6"/>
      <c r="T282" s="6"/>
      <c r="U282" s="9" t="s">
        <v>304</v>
      </c>
      <c r="V282" s="264" t="s">
        <v>570</v>
      </c>
      <c r="W282" s="238"/>
      <c r="X282" s="53" t="s">
        <v>261</v>
      </c>
    </row>
    <row r="283" spans="1:25" ht="15.75" thickBot="1" x14ac:dyDescent="0.3">
      <c r="A283" s="17" t="s">
        <v>46</v>
      </c>
      <c r="B283" s="4" t="s">
        <v>21</v>
      </c>
      <c r="C283" s="4">
        <v>2004</v>
      </c>
      <c r="D283" s="39">
        <v>562</v>
      </c>
      <c r="E283" s="39"/>
      <c r="F283" s="39"/>
      <c r="G283" s="4"/>
      <c r="I283" s="33"/>
      <c r="J283" s="2" t="s">
        <v>11</v>
      </c>
      <c r="K283" s="38"/>
      <c r="L283" s="38"/>
      <c r="M283" s="83"/>
      <c r="N283" s="34"/>
      <c r="O283" s="14" t="s">
        <v>216</v>
      </c>
      <c r="P283" s="57" t="s">
        <v>140</v>
      </c>
      <c r="Q283" s="14" t="s">
        <v>138</v>
      </c>
      <c r="R283" s="14" t="s">
        <v>139</v>
      </c>
      <c r="S283" s="14"/>
      <c r="T283" s="14"/>
      <c r="U283" s="14" t="s">
        <v>304</v>
      </c>
      <c r="V283" s="271"/>
      <c r="W283" s="243"/>
      <c r="X283" s="53" t="s">
        <v>261</v>
      </c>
    </row>
    <row r="284" spans="1:25" s="16" customFormat="1" x14ac:dyDescent="0.25">
      <c r="A284" s="10" t="s">
        <v>85</v>
      </c>
      <c r="B284" s="1"/>
      <c r="C284" s="1"/>
      <c r="D284" s="41"/>
      <c r="E284" s="41"/>
      <c r="F284" s="41"/>
      <c r="G284" s="1"/>
      <c r="H284" s="15"/>
      <c r="I284" s="35"/>
      <c r="J284" s="1"/>
      <c r="K284" s="40"/>
      <c r="L284" s="40"/>
      <c r="M284" s="80"/>
      <c r="N284" s="36"/>
      <c r="O284" s="2"/>
      <c r="P284" s="6"/>
      <c r="Q284" s="6"/>
      <c r="R284" s="6"/>
      <c r="S284" s="6"/>
      <c r="T284" s="6"/>
      <c r="U284" s="9"/>
      <c r="V284" s="264" t="s">
        <v>566</v>
      </c>
      <c r="W284" s="238"/>
      <c r="X284" s="54"/>
      <c r="Y284" s="203"/>
    </row>
    <row r="285" spans="1:25" s="130" customFormat="1" x14ac:dyDescent="0.25">
      <c r="A285" s="119" t="s">
        <v>404</v>
      </c>
      <c r="B285" s="120" t="s">
        <v>10</v>
      </c>
      <c r="C285" s="120">
        <v>2017</v>
      </c>
      <c r="D285" s="124">
        <v>249</v>
      </c>
      <c r="E285" s="124"/>
      <c r="F285" s="124"/>
      <c r="G285" s="120"/>
      <c r="H285" s="127"/>
      <c r="I285" s="134"/>
      <c r="J285" s="120" t="s">
        <v>11</v>
      </c>
      <c r="K285" s="123">
        <v>310</v>
      </c>
      <c r="L285" s="123">
        <v>310</v>
      </c>
      <c r="M285" s="150">
        <v>1</v>
      </c>
      <c r="N285" s="137">
        <v>80</v>
      </c>
      <c r="O285" s="136" t="s">
        <v>96</v>
      </c>
      <c r="P285" s="120" t="s">
        <v>91</v>
      </c>
      <c r="Q285" s="120" t="s">
        <v>97</v>
      </c>
      <c r="R285" s="136" t="s">
        <v>212</v>
      </c>
      <c r="S285" s="157" t="s">
        <v>99</v>
      </c>
      <c r="T285" s="120" t="s">
        <v>98</v>
      </c>
      <c r="U285" s="123">
        <v>3000</v>
      </c>
      <c r="V285" s="261" t="s">
        <v>568</v>
      </c>
      <c r="W285" s="235" t="s">
        <v>569</v>
      </c>
      <c r="X285" s="132" t="s">
        <v>262</v>
      </c>
      <c r="Y285" s="205"/>
    </row>
    <row r="286" spans="1:25" s="130" customFormat="1" x14ac:dyDescent="0.25">
      <c r="A286" s="119" t="s">
        <v>404</v>
      </c>
      <c r="B286" s="120" t="s">
        <v>10</v>
      </c>
      <c r="C286" s="120">
        <v>2018</v>
      </c>
      <c r="D286" s="124">
        <v>244</v>
      </c>
      <c r="E286" s="124"/>
      <c r="F286" s="124"/>
      <c r="G286" s="120"/>
      <c r="H286" s="127"/>
      <c r="I286" s="134"/>
      <c r="J286" s="120" t="s">
        <v>11</v>
      </c>
      <c r="K286" s="123">
        <v>310</v>
      </c>
      <c r="L286" s="123">
        <v>310</v>
      </c>
      <c r="M286" s="150">
        <v>1</v>
      </c>
      <c r="N286" s="137">
        <v>79</v>
      </c>
      <c r="O286" s="136" t="s">
        <v>96</v>
      </c>
      <c r="P286" s="120" t="s">
        <v>104</v>
      </c>
      <c r="Q286" s="120" t="s">
        <v>97</v>
      </c>
      <c r="R286" s="136" t="s">
        <v>212</v>
      </c>
      <c r="S286" s="158" t="s">
        <v>99</v>
      </c>
      <c r="T286" s="120" t="s">
        <v>98</v>
      </c>
      <c r="U286" s="123">
        <v>3000</v>
      </c>
      <c r="V286" s="261"/>
      <c r="W286" s="235" t="s">
        <v>569</v>
      </c>
      <c r="X286" s="132" t="s">
        <v>262</v>
      </c>
      <c r="Y286" s="205"/>
    </row>
    <row r="287" spans="1:25" x14ac:dyDescent="0.25">
      <c r="A287" s="7" t="s">
        <v>76</v>
      </c>
      <c r="B287" s="2" t="s">
        <v>12</v>
      </c>
      <c r="C287" s="6">
        <v>2010</v>
      </c>
      <c r="D287" s="8">
        <v>7</v>
      </c>
      <c r="E287" s="8"/>
      <c r="F287" s="8"/>
      <c r="G287" s="2"/>
      <c r="I287" s="31"/>
      <c r="J287" s="2" t="s">
        <v>11</v>
      </c>
      <c r="K287" s="9"/>
      <c r="L287" s="9"/>
      <c r="M287" s="79"/>
      <c r="N287" s="32"/>
      <c r="O287" s="2" t="s">
        <v>211</v>
      </c>
      <c r="P287" s="6"/>
      <c r="Q287" s="6"/>
      <c r="R287" s="6"/>
      <c r="S287" s="6"/>
      <c r="T287" s="6"/>
      <c r="U287" s="9"/>
      <c r="V287" s="264" t="s">
        <v>567</v>
      </c>
      <c r="W287" s="238" t="s">
        <v>637</v>
      </c>
      <c r="X287" s="3" t="s">
        <v>359</v>
      </c>
    </row>
    <row r="288" spans="1:25" ht="15.75" thickBot="1" x14ac:dyDescent="0.3">
      <c r="A288" s="7" t="s">
        <v>76</v>
      </c>
      <c r="B288" s="4" t="s">
        <v>12</v>
      </c>
      <c r="C288" s="5">
        <v>2017</v>
      </c>
      <c r="D288" s="39">
        <v>10</v>
      </c>
      <c r="E288" s="39"/>
      <c r="F288" s="39"/>
      <c r="G288" s="4"/>
      <c r="I288" s="33"/>
      <c r="J288" s="4" t="s">
        <v>11</v>
      </c>
      <c r="K288" s="38"/>
      <c r="L288" s="38"/>
      <c r="M288" s="83"/>
      <c r="N288" s="34"/>
      <c r="O288" s="13" t="s">
        <v>211</v>
      </c>
      <c r="P288" s="14"/>
      <c r="Q288" s="14"/>
      <c r="R288" s="14"/>
      <c r="S288" s="14"/>
      <c r="T288" s="14"/>
      <c r="U288" s="46"/>
      <c r="V288" s="272"/>
      <c r="W288" s="244"/>
      <c r="X288" s="53" t="s">
        <v>262</v>
      </c>
    </row>
    <row r="289" spans="1:25" s="16" customFormat="1" x14ac:dyDescent="0.25">
      <c r="A289" s="10" t="s">
        <v>86</v>
      </c>
      <c r="B289" s="11"/>
      <c r="C289" s="1"/>
      <c r="D289" s="41"/>
      <c r="E289" s="41"/>
      <c r="F289" s="41"/>
      <c r="G289" s="1"/>
      <c r="H289" s="15"/>
      <c r="I289" s="35"/>
      <c r="J289" s="1"/>
      <c r="K289" s="40"/>
      <c r="L289" s="40"/>
      <c r="M289" s="80"/>
      <c r="N289" s="36"/>
      <c r="O289" s="3"/>
      <c r="P289" s="3"/>
      <c r="Q289" s="3"/>
      <c r="R289" s="3"/>
      <c r="S289" s="3"/>
      <c r="T289" s="3"/>
      <c r="U289" s="44"/>
      <c r="V289" s="273" t="s">
        <v>565</v>
      </c>
      <c r="W289" s="245"/>
      <c r="X289" s="54"/>
      <c r="Y289" s="203"/>
    </row>
    <row r="290" spans="1:25" s="193" customFormat="1" x14ac:dyDescent="0.25">
      <c r="A290" s="119" t="s">
        <v>470</v>
      </c>
      <c r="B290" s="136" t="s">
        <v>10</v>
      </c>
      <c r="C290" s="142">
        <v>1997</v>
      </c>
      <c r="D290" s="187">
        <v>15</v>
      </c>
      <c r="E290" s="187"/>
      <c r="F290" s="187"/>
      <c r="G290" s="142"/>
      <c r="H290" s="188"/>
      <c r="I290" s="189"/>
      <c r="J290" s="142" t="s">
        <v>11</v>
      </c>
      <c r="K290" s="190"/>
      <c r="L290" s="190"/>
      <c r="M290" s="191"/>
      <c r="N290" s="192"/>
      <c r="O290" s="120" t="s">
        <v>498</v>
      </c>
      <c r="P290" s="127"/>
      <c r="Q290" s="127"/>
      <c r="R290" s="127"/>
      <c r="S290" s="127"/>
      <c r="T290" s="127"/>
      <c r="U290" s="128"/>
      <c r="V290" s="274" t="s">
        <v>471</v>
      </c>
      <c r="W290" s="246"/>
      <c r="X290" s="143" t="s">
        <v>481</v>
      </c>
      <c r="Y290" s="205"/>
    </row>
    <row r="291" spans="1:25" s="193" customFormat="1" x14ac:dyDescent="0.25">
      <c r="A291" s="119" t="s">
        <v>470</v>
      </c>
      <c r="B291" s="136" t="s">
        <v>10</v>
      </c>
      <c r="C291" s="142">
        <v>1998</v>
      </c>
      <c r="D291" s="187" t="s">
        <v>474</v>
      </c>
      <c r="E291" s="187"/>
      <c r="F291" s="187"/>
      <c r="G291" s="142"/>
      <c r="H291" s="188"/>
      <c r="I291" s="189"/>
      <c r="J291" s="142" t="s">
        <v>11</v>
      </c>
      <c r="K291" s="190"/>
      <c r="L291" s="190"/>
      <c r="M291" s="191"/>
      <c r="N291" s="192"/>
      <c r="O291" s="120" t="s">
        <v>501</v>
      </c>
      <c r="P291" s="127"/>
      <c r="Q291" s="127"/>
      <c r="R291" s="127"/>
      <c r="S291" s="127"/>
      <c r="T291" s="127"/>
      <c r="U291" s="128"/>
      <c r="V291" s="258" t="s">
        <v>472</v>
      </c>
      <c r="W291" s="232"/>
      <c r="X291" s="132" t="s">
        <v>263</v>
      </c>
      <c r="Y291" s="205"/>
    </row>
    <row r="292" spans="1:25" s="193" customFormat="1" x14ac:dyDescent="0.25">
      <c r="A292" s="119" t="s">
        <v>470</v>
      </c>
      <c r="B292" s="136" t="s">
        <v>10</v>
      </c>
      <c r="C292" s="142">
        <v>1998</v>
      </c>
      <c r="D292" s="187" t="s">
        <v>475</v>
      </c>
      <c r="E292" s="187"/>
      <c r="F292" s="187"/>
      <c r="G292" s="142"/>
      <c r="H292" s="188"/>
      <c r="I292" s="189"/>
      <c r="J292" s="142" t="s">
        <v>11</v>
      </c>
      <c r="K292" s="190"/>
      <c r="L292" s="190"/>
      <c r="M292" s="191"/>
      <c r="N292" s="192"/>
      <c r="O292" s="120" t="s">
        <v>499</v>
      </c>
      <c r="P292" s="127"/>
      <c r="Q292" s="127"/>
      <c r="R292" s="127"/>
      <c r="S292" s="127"/>
      <c r="T292" s="127"/>
      <c r="U292" s="128"/>
      <c r="V292" s="274" t="s">
        <v>473</v>
      </c>
      <c r="W292" s="232"/>
      <c r="X292" s="132" t="s">
        <v>263</v>
      </c>
      <c r="Y292" s="205"/>
    </row>
    <row r="293" spans="1:25" s="193" customFormat="1" x14ac:dyDescent="0.25">
      <c r="A293" s="119" t="s">
        <v>470</v>
      </c>
      <c r="B293" s="136" t="s">
        <v>10</v>
      </c>
      <c r="C293" s="142">
        <v>2001</v>
      </c>
      <c r="D293" s="187" t="s">
        <v>477</v>
      </c>
      <c r="E293" s="187"/>
      <c r="F293" s="187"/>
      <c r="G293" s="142"/>
      <c r="H293" s="188"/>
      <c r="I293" s="189"/>
      <c r="J293" s="142" t="s">
        <v>11</v>
      </c>
      <c r="K293" s="190"/>
      <c r="L293" s="190"/>
      <c r="M293" s="191"/>
      <c r="N293" s="192"/>
      <c r="O293" s="120" t="s">
        <v>499</v>
      </c>
      <c r="P293" s="127"/>
      <c r="Q293" s="127"/>
      <c r="R293" s="127"/>
      <c r="S293" s="127"/>
      <c r="T293" s="127"/>
      <c r="U293" s="128"/>
      <c r="V293" s="274" t="s">
        <v>476</v>
      </c>
      <c r="W293" s="232"/>
      <c r="X293" s="132" t="s">
        <v>263</v>
      </c>
      <c r="Y293" s="205"/>
    </row>
    <row r="294" spans="1:25" s="193" customFormat="1" x14ac:dyDescent="0.25">
      <c r="A294" s="119" t="s">
        <v>470</v>
      </c>
      <c r="B294" s="136" t="s">
        <v>10</v>
      </c>
      <c r="C294" s="142">
        <v>2003</v>
      </c>
      <c r="D294" s="187" t="s">
        <v>478</v>
      </c>
      <c r="E294" s="187"/>
      <c r="F294" s="187"/>
      <c r="G294" s="142"/>
      <c r="H294" s="188"/>
      <c r="I294" s="189"/>
      <c r="J294" s="142" t="s">
        <v>11</v>
      </c>
      <c r="K294" s="190"/>
      <c r="L294" s="190"/>
      <c r="M294" s="191"/>
      <c r="N294" s="192"/>
      <c r="O294" s="120" t="s">
        <v>499</v>
      </c>
      <c r="P294" s="127"/>
      <c r="Q294" s="127"/>
      <c r="R294" s="127"/>
      <c r="S294" s="127"/>
      <c r="T294" s="127"/>
      <c r="U294" s="128"/>
      <c r="V294" s="274" t="s">
        <v>480</v>
      </c>
      <c r="W294" s="232" t="s">
        <v>479</v>
      </c>
      <c r="X294" s="132" t="s">
        <v>263</v>
      </c>
      <c r="Y294" s="205"/>
    </row>
    <row r="295" spans="1:25" s="193" customFormat="1" x14ac:dyDescent="0.25">
      <c r="A295" s="119" t="s">
        <v>470</v>
      </c>
      <c r="B295" s="136" t="s">
        <v>10</v>
      </c>
      <c r="C295" s="142">
        <v>2013</v>
      </c>
      <c r="D295" s="187">
        <v>115</v>
      </c>
      <c r="E295" s="187"/>
      <c r="F295" s="187"/>
      <c r="G295" s="142"/>
      <c r="H295" s="188"/>
      <c r="I295" s="189"/>
      <c r="J295" s="142" t="s">
        <v>11</v>
      </c>
      <c r="K295" s="190"/>
      <c r="L295" s="190"/>
      <c r="M295" s="191"/>
      <c r="N295" s="192"/>
      <c r="O295" s="120" t="s">
        <v>216</v>
      </c>
      <c r="P295" s="127"/>
      <c r="Q295" s="127"/>
      <c r="R295" s="127"/>
      <c r="S295" s="127"/>
      <c r="T295" s="127"/>
      <c r="U295" s="128"/>
      <c r="V295" s="258"/>
      <c r="W295" s="232"/>
      <c r="X295" s="143" t="s">
        <v>418</v>
      </c>
      <c r="Y295" s="205"/>
    </row>
    <row r="296" spans="1:25" s="193" customFormat="1" x14ac:dyDescent="0.25">
      <c r="A296" s="119" t="s">
        <v>470</v>
      </c>
      <c r="B296" s="136" t="s">
        <v>10</v>
      </c>
      <c r="C296" s="142" t="s">
        <v>434</v>
      </c>
      <c r="D296" s="187"/>
      <c r="E296" s="187"/>
      <c r="F296" s="187"/>
      <c r="G296" s="142"/>
      <c r="H296" s="188"/>
      <c r="I296" s="189"/>
      <c r="J296" s="142" t="s">
        <v>11</v>
      </c>
      <c r="K296" s="190"/>
      <c r="L296" s="190"/>
      <c r="M296" s="191"/>
      <c r="N296" s="192"/>
      <c r="O296" s="120" t="s">
        <v>500</v>
      </c>
      <c r="P296" s="127"/>
      <c r="Q296" s="127"/>
      <c r="R296" s="127"/>
      <c r="S296" s="127"/>
      <c r="T296" s="127"/>
      <c r="U296" s="128"/>
      <c r="V296" s="275" t="s">
        <v>482</v>
      </c>
      <c r="W296" s="232"/>
      <c r="X296" s="132" t="s">
        <v>263</v>
      </c>
      <c r="Y296" s="205"/>
    </row>
    <row r="297" spans="1:25" s="130" customFormat="1" x14ac:dyDescent="0.25">
      <c r="A297" s="119" t="s">
        <v>470</v>
      </c>
      <c r="B297" s="136" t="s">
        <v>10</v>
      </c>
      <c r="C297" s="120">
        <v>2015</v>
      </c>
      <c r="D297" s="124">
        <v>160</v>
      </c>
      <c r="E297" s="124"/>
      <c r="F297" s="124"/>
      <c r="G297" s="120"/>
      <c r="H297" s="127"/>
      <c r="I297" s="134"/>
      <c r="J297" s="120" t="s">
        <v>11</v>
      </c>
      <c r="K297" s="123"/>
      <c r="L297" s="123"/>
      <c r="M297" s="139"/>
      <c r="N297" s="137"/>
      <c r="O297" s="120" t="s">
        <v>216</v>
      </c>
      <c r="P297" s="121" t="s">
        <v>318</v>
      </c>
      <c r="Q297" s="121" t="s">
        <v>87</v>
      </c>
      <c r="R297" s="136" t="s">
        <v>94</v>
      </c>
      <c r="S297" s="121">
        <v>200</v>
      </c>
      <c r="T297" s="121">
        <v>100</v>
      </c>
      <c r="U297" s="128"/>
      <c r="V297" s="258"/>
      <c r="W297" s="232"/>
      <c r="X297" s="132" t="s">
        <v>263</v>
      </c>
      <c r="Y297" s="205"/>
    </row>
    <row r="298" spans="1:25" s="130" customFormat="1" x14ac:dyDescent="0.25">
      <c r="A298" s="119" t="s">
        <v>470</v>
      </c>
      <c r="B298" s="136" t="s">
        <v>10</v>
      </c>
      <c r="C298" s="120">
        <v>2017</v>
      </c>
      <c r="D298" s="124">
        <v>300</v>
      </c>
      <c r="E298" s="124"/>
      <c r="F298" s="124"/>
      <c r="G298" s="120"/>
      <c r="H298" s="127"/>
      <c r="I298" s="134"/>
      <c r="J298" s="120" t="s">
        <v>11</v>
      </c>
      <c r="K298" s="123"/>
      <c r="L298" s="123"/>
      <c r="M298" s="139"/>
      <c r="N298" s="137"/>
      <c r="O298" s="120" t="s">
        <v>216</v>
      </c>
      <c r="P298" s="121" t="s">
        <v>318</v>
      </c>
      <c r="Q298" s="121" t="s">
        <v>87</v>
      </c>
      <c r="R298" s="136" t="s">
        <v>94</v>
      </c>
      <c r="S298" s="121">
        <v>200</v>
      </c>
      <c r="T298" s="121">
        <v>100</v>
      </c>
      <c r="U298" s="128"/>
      <c r="V298" s="258"/>
      <c r="W298" s="232"/>
      <c r="X298" s="132" t="s">
        <v>263</v>
      </c>
      <c r="Y298" s="205"/>
    </row>
    <row r="299" spans="1:25" s="24" customFormat="1" x14ac:dyDescent="0.25">
      <c r="A299" s="23" t="s">
        <v>483</v>
      </c>
      <c r="B299" s="19" t="s">
        <v>10</v>
      </c>
      <c r="C299" s="20">
        <v>1974</v>
      </c>
      <c r="D299" s="25">
        <v>10</v>
      </c>
      <c r="E299" s="25"/>
      <c r="F299" s="25"/>
      <c r="G299" s="20"/>
      <c r="H299" s="21"/>
      <c r="I299" s="30"/>
      <c r="J299" s="20" t="s">
        <v>11</v>
      </c>
      <c r="K299" s="18"/>
      <c r="L299" s="18"/>
      <c r="M299" s="82"/>
      <c r="N299" s="37"/>
      <c r="O299" s="2" t="s">
        <v>504</v>
      </c>
      <c r="P299" s="66"/>
      <c r="Q299" s="21"/>
      <c r="R299" s="19"/>
      <c r="S299" s="66"/>
      <c r="T299" s="66"/>
      <c r="U299" s="92"/>
      <c r="V299" s="276" t="s">
        <v>502</v>
      </c>
      <c r="W299" s="233"/>
      <c r="X299" s="52" t="s">
        <v>263</v>
      </c>
      <c r="Y299" s="209"/>
    </row>
    <row r="300" spans="1:25" s="24" customFormat="1" x14ac:dyDescent="0.25">
      <c r="A300" s="23" t="s">
        <v>483</v>
      </c>
      <c r="B300" s="19" t="s">
        <v>10</v>
      </c>
      <c r="C300" s="20">
        <v>1975</v>
      </c>
      <c r="D300" s="25">
        <v>20</v>
      </c>
      <c r="E300" s="25"/>
      <c r="F300" s="25"/>
      <c r="G300" s="20"/>
      <c r="H300" s="21"/>
      <c r="I300" s="30"/>
      <c r="J300" s="20" t="s">
        <v>11</v>
      </c>
      <c r="K300" s="18"/>
      <c r="L300" s="18"/>
      <c r="M300" s="82"/>
      <c r="N300" s="37"/>
      <c r="O300" s="2" t="s">
        <v>503</v>
      </c>
      <c r="P300" s="66"/>
      <c r="Q300" s="21"/>
      <c r="R300" s="19"/>
      <c r="S300" s="66"/>
      <c r="T300" s="66"/>
      <c r="U300" s="92"/>
      <c r="V300" s="276" t="s">
        <v>505</v>
      </c>
      <c r="W300" s="233"/>
      <c r="X300" s="52" t="s">
        <v>263</v>
      </c>
      <c r="Y300" s="209"/>
    </row>
    <row r="301" spans="1:25" s="24" customFormat="1" x14ac:dyDescent="0.25">
      <c r="A301" s="23" t="s">
        <v>483</v>
      </c>
      <c r="B301" s="19" t="s">
        <v>10</v>
      </c>
      <c r="C301" s="20">
        <v>1976</v>
      </c>
      <c r="D301" s="25">
        <v>23</v>
      </c>
      <c r="E301" s="25"/>
      <c r="F301" s="25"/>
      <c r="G301" s="20"/>
      <c r="H301" s="21"/>
      <c r="I301" s="30"/>
      <c r="J301" s="20" t="s">
        <v>11</v>
      </c>
      <c r="K301" s="18"/>
      <c r="L301" s="18"/>
      <c r="M301" s="82"/>
      <c r="N301" s="37"/>
      <c r="O301" s="20"/>
      <c r="P301" s="66"/>
      <c r="Q301" s="21"/>
      <c r="R301" s="19"/>
      <c r="S301" s="66"/>
      <c r="T301" s="66"/>
      <c r="U301" s="92"/>
      <c r="V301" s="259"/>
      <c r="W301" s="233"/>
      <c r="X301" s="52" t="s">
        <v>263</v>
      </c>
      <c r="Y301" s="209"/>
    </row>
    <row r="302" spans="1:25" s="24" customFormat="1" x14ac:dyDescent="0.25">
      <c r="A302" s="23" t="s">
        <v>483</v>
      </c>
      <c r="B302" s="19" t="s">
        <v>10</v>
      </c>
      <c r="C302" s="20">
        <v>1977</v>
      </c>
      <c r="D302" s="25">
        <v>22</v>
      </c>
      <c r="E302" s="25"/>
      <c r="F302" s="25"/>
      <c r="G302" s="20"/>
      <c r="H302" s="21"/>
      <c r="I302" s="30"/>
      <c r="J302" s="20" t="s">
        <v>11</v>
      </c>
      <c r="K302" s="18"/>
      <c r="L302" s="18"/>
      <c r="M302" s="82"/>
      <c r="N302" s="37"/>
      <c r="O302" s="20"/>
      <c r="P302" s="66"/>
      <c r="Q302" s="21"/>
      <c r="R302" s="19"/>
      <c r="S302" s="66"/>
      <c r="T302" s="66"/>
      <c r="U302" s="92"/>
      <c r="V302" s="259"/>
      <c r="W302" s="233"/>
      <c r="X302" s="52" t="s">
        <v>263</v>
      </c>
      <c r="Y302" s="209"/>
    </row>
    <row r="303" spans="1:25" s="24" customFormat="1" x14ac:dyDescent="0.25">
      <c r="A303" s="23" t="s">
        <v>483</v>
      </c>
      <c r="B303" s="19" t="s">
        <v>10</v>
      </c>
      <c r="C303" s="20">
        <v>1978</v>
      </c>
      <c r="D303" s="25">
        <v>21</v>
      </c>
      <c r="E303" s="25"/>
      <c r="F303" s="25"/>
      <c r="G303" s="20"/>
      <c r="H303" s="21"/>
      <c r="I303" s="30"/>
      <c r="J303" s="20" t="s">
        <v>11</v>
      </c>
      <c r="K303" s="18"/>
      <c r="L303" s="18"/>
      <c r="M303" s="82"/>
      <c r="N303" s="37"/>
      <c r="O303" s="20"/>
      <c r="P303" s="66"/>
      <c r="Q303" s="21"/>
      <c r="R303" s="19"/>
      <c r="S303" s="66"/>
      <c r="T303" s="66"/>
      <c r="U303" s="92"/>
      <c r="V303" s="259"/>
      <c r="W303" s="233"/>
      <c r="X303" s="52" t="s">
        <v>263</v>
      </c>
      <c r="Y303" s="209"/>
    </row>
    <row r="304" spans="1:25" s="24" customFormat="1" x14ac:dyDescent="0.25">
      <c r="A304" s="23" t="s">
        <v>483</v>
      </c>
      <c r="B304" s="19" t="s">
        <v>10</v>
      </c>
      <c r="C304" s="20">
        <v>1979</v>
      </c>
      <c r="D304" s="25">
        <v>30</v>
      </c>
      <c r="E304" s="25"/>
      <c r="F304" s="25"/>
      <c r="G304" s="20"/>
      <c r="H304" s="21"/>
      <c r="I304" s="30"/>
      <c r="J304" s="20" t="s">
        <v>11</v>
      </c>
      <c r="K304" s="18"/>
      <c r="L304" s="18"/>
      <c r="M304" s="82"/>
      <c r="N304" s="37"/>
      <c r="O304" s="20"/>
      <c r="P304" s="66"/>
      <c r="Q304" s="21"/>
      <c r="R304" s="19"/>
      <c r="S304" s="66"/>
      <c r="T304" s="66"/>
      <c r="U304" s="92"/>
      <c r="V304" s="259"/>
      <c r="W304" s="233"/>
      <c r="X304" s="52" t="s">
        <v>263</v>
      </c>
      <c r="Y304" s="209"/>
    </row>
    <row r="305" spans="1:25" s="24" customFormat="1" x14ac:dyDescent="0.25">
      <c r="A305" s="23" t="s">
        <v>483</v>
      </c>
      <c r="B305" s="19" t="s">
        <v>10</v>
      </c>
      <c r="C305" s="20">
        <v>1980</v>
      </c>
      <c r="D305" s="25">
        <v>40</v>
      </c>
      <c r="E305" s="25"/>
      <c r="F305" s="25"/>
      <c r="G305" s="20"/>
      <c r="H305" s="21"/>
      <c r="I305" s="30"/>
      <c r="J305" s="20" t="s">
        <v>11</v>
      </c>
      <c r="K305" s="18"/>
      <c r="L305" s="18"/>
      <c r="M305" s="82"/>
      <c r="N305" s="37"/>
      <c r="O305" s="20"/>
      <c r="P305" s="66"/>
      <c r="Q305" s="21"/>
      <c r="R305" s="19"/>
      <c r="S305" s="66"/>
      <c r="T305" s="66"/>
      <c r="U305" s="92"/>
      <c r="V305" s="259"/>
      <c r="W305" s="233"/>
      <c r="X305" s="52" t="s">
        <v>263</v>
      </c>
      <c r="Y305" s="209"/>
    </row>
    <row r="306" spans="1:25" s="24" customFormat="1" x14ac:dyDescent="0.25">
      <c r="A306" s="23" t="s">
        <v>483</v>
      </c>
      <c r="B306" s="19" t="s">
        <v>10</v>
      </c>
      <c r="C306" s="20">
        <v>1981</v>
      </c>
      <c r="D306" s="25">
        <v>51</v>
      </c>
      <c r="E306" s="25"/>
      <c r="F306" s="25"/>
      <c r="G306" s="20"/>
      <c r="H306" s="21"/>
      <c r="I306" s="30"/>
      <c r="J306" s="20" t="s">
        <v>11</v>
      </c>
      <c r="K306" s="18"/>
      <c r="L306" s="18"/>
      <c r="M306" s="82"/>
      <c r="N306" s="37"/>
      <c r="O306" s="20"/>
      <c r="P306" s="66"/>
      <c r="Q306" s="21"/>
      <c r="R306" s="19"/>
      <c r="S306" s="66"/>
      <c r="T306" s="66"/>
      <c r="U306" s="92"/>
      <c r="V306" s="259"/>
      <c r="W306" s="233"/>
      <c r="X306" s="52" t="s">
        <v>263</v>
      </c>
      <c r="Y306" s="209"/>
    </row>
    <row r="307" spans="1:25" s="24" customFormat="1" x14ac:dyDescent="0.25">
      <c r="A307" s="23" t="s">
        <v>483</v>
      </c>
      <c r="B307" s="19" t="s">
        <v>10</v>
      </c>
      <c r="C307" s="20">
        <v>1982</v>
      </c>
      <c r="D307" s="25">
        <v>66</v>
      </c>
      <c r="E307" s="25"/>
      <c r="F307" s="25"/>
      <c r="G307" s="20"/>
      <c r="H307" s="21"/>
      <c r="I307" s="30"/>
      <c r="J307" s="20" t="s">
        <v>11</v>
      </c>
      <c r="K307" s="18"/>
      <c r="L307" s="18"/>
      <c r="M307" s="82"/>
      <c r="N307" s="37"/>
      <c r="O307" s="20"/>
      <c r="P307" s="66"/>
      <c r="Q307" s="21"/>
      <c r="R307" s="19"/>
      <c r="S307" s="66"/>
      <c r="T307" s="66"/>
      <c r="U307" s="92"/>
      <c r="V307" s="259"/>
      <c r="W307" s="233"/>
      <c r="X307" s="52" t="s">
        <v>263</v>
      </c>
      <c r="Y307" s="209"/>
    </row>
    <row r="308" spans="1:25" s="24" customFormat="1" x14ac:dyDescent="0.25">
      <c r="A308" s="23" t="s">
        <v>483</v>
      </c>
      <c r="B308" s="19" t="s">
        <v>10</v>
      </c>
      <c r="C308" s="20">
        <v>1983</v>
      </c>
      <c r="D308" s="25">
        <v>83</v>
      </c>
      <c r="E308" s="25"/>
      <c r="F308" s="25"/>
      <c r="G308" s="20"/>
      <c r="H308" s="21"/>
      <c r="I308" s="30"/>
      <c r="J308" s="20" t="s">
        <v>11</v>
      </c>
      <c r="K308" s="18"/>
      <c r="L308" s="18"/>
      <c r="M308" s="82"/>
      <c r="N308" s="37"/>
      <c r="O308" s="20"/>
      <c r="P308" s="66"/>
      <c r="Q308" s="21"/>
      <c r="R308" s="19"/>
      <c r="S308" s="66"/>
      <c r="T308" s="66"/>
      <c r="U308" s="92"/>
      <c r="V308" s="259"/>
      <c r="W308" s="233"/>
      <c r="X308" s="52" t="s">
        <v>263</v>
      </c>
      <c r="Y308" s="209"/>
    </row>
    <row r="309" spans="1:25" s="24" customFormat="1" x14ac:dyDescent="0.25">
      <c r="A309" s="23" t="s">
        <v>483</v>
      </c>
      <c r="B309" s="19" t="s">
        <v>10</v>
      </c>
      <c r="C309" s="20">
        <v>1984</v>
      </c>
      <c r="D309" s="25">
        <v>102</v>
      </c>
      <c r="E309" s="25"/>
      <c r="F309" s="25"/>
      <c r="G309" s="20"/>
      <c r="H309" s="21"/>
      <c r="I309" s="30"/>
      <c r="J309" s="20" t="s">
        <v>11</v>
      </c>
      <c r="K309" s="18"/>
      <c r="L309" s="18"/>
      <c r="M309" s="82"/>
      <c r="N309" s="37"/>
      <c r="O309" s="20"/>
      <c r="P309" s="66"/>
      <c r="Q309" s="21"/>
      <c r="R309" s="19"/>
      <c r="S309" s="66"/>
      <c r="T309" s="66"/>
      <c r="U309" s="92"/>
      <c r="V309" s="259"/>
      <c r="W309" s="233"/>
      <c r="X309" s="52" t="s">
        <v>263</v>
      </c>
      <c r="Y309" s="209"/>
    </row>
    <row r="310" spans="1:25" s="24" customFormat="1" x14ac:dyDescent="0.25">
      <c r="A310" s="23" t="s">
        <v>483</v>
      </c>
      <c r="B310" s="19" t="s">
        <v>10</v>
      </c>
      <c r="C310" s="20">
        <v>1985</v>
      </c>
      <c r="D310" s="25">
        <v>132</v>
      </c>
      <c r="E310" s="25"/>
      <c r="F310" s="25"/>
      <c r="G310" s="20"/>
      <c r="H310" s="21"/>
      <c r="I310" s="30"/>
      <c r="J310" s="20" t="s">
        <v>11</v>
      </c>
      <c r="K310" s="18"/>
      <c r="L310" s="18"/>
      <c r="M310" s="82"/>
      <c r="N310" s="37"/>
      <c r="O310" s="20"/>
      <c r="P310" s="66"/>
      <c r="Q310" s="21"/>
      <c r="R310" s="19"/>
      <c r="S310" s="66"/>
      <c r="T310" s="66"/>
      <c r="U310" s="92"/>
      <c r="V310" s="259"/>
      <c r="W310" s="233"/>
      <c r="X310" s="52" t="s">
        <v>263</v>
      </c>
      <c r="Y310" s="209"/>
    </row>
    <row r="311" spans="1:25" s="24" customFormat="1" x14ac:dyDescent="0.25">
      <c r="A311" s="23" t="s">
        <v>483</v>
      </c>
      <c r="B311" s="19" t="s">
        <v>10</v>
      </c>
      <c r="C311" s="20">
        <v>1986</v>
      </c>
      <c r="D311" s="25">
        <v>175</v>
      </c>
      <c r="E311" s="25"/>
      <c r="F311" s="25"/>
      <c r="G311" s="20"/>
      <c r="H311" s="21"/>
      <c r="I311" s="30"/>
      <c r="J311" s="20" t="s">
        <v>11</v>
      </c>
      <c r="K311" s="18"/>
      <c r="L311" s="18"/>
      <c r="M311" s="82"/>
      <c r="N311" s="37"/>
      <c r="O311" s="20"/>
      <c r="P311" s="66"/>
      <c r="Q311" s="21"/>
      <c r="R311" s="19"/>
      <c r="S311" s="66"/>
      <c r="T311" s="66"/>
      <c r="U311" s="92"/>
      <c r="V311" s="259"/>
      <c r="W311" s="233"/>
      <c r="X311" s="52" t="s">
        <v>263</v>
      </c>
      <c r="Y311" s="209"/>
    </row>
    <row r="312" spans="1:25" s="24" customFormat="1" x14ac:dyDescent="0.25">
      <c r="A312" s="23" t="s">
        <v>483</v>
      </c>
      <c r="B312" s="19" t="s">
        <v>10</v>
      </c>
      <c r="C312" s="20">
        <v>1987</v>
      </c>
      <c r="D312" s="25">
        <v>230</v>
      </c>
      <c r="E312" s="25"/>
      <c r="F312" s="25"/>
      <c r="G312" s="20"/>
      <c r="H312" s="21"/>
      <c r="I312" s="30"/>
      <c r="J312" s="20" t="s">
        <v>11</v>
      </c>
      <c r="K312" s="18"/>
      <c r="L312" s="18"/>
      <c r="M312" s="82"/>
      <c r="N312" s="37"/>
      <c r="O312" s="20"/>
      <c r="P312" s="66"/>
      <c r="Q312" s="21"/>
      <c r="R312" s="19"/>
      <c r="S312" s="66"/>
      <c r="T312" s="66"/>
      <c r="U312" s="92"/>
      <c r="V312" s="259"/>
      <c r="W312" s="233"/>
      <c r="X312" s="52" t="s">
        <v>263</v>
      </c>
      <c r="Y312" s="209"/>
    </row>
    <row r="313" spans="1:25" s="24" customFormat="1" x14ac:dyDescent="0.25">
      <c r="A313" s="23" t="s">
        <v>483</v>
      </c>
      <c r="B313" s="19" t="s">
        <v>10</v>
      </c>
      <c r="C313" s="20">
        <v>1988</v>
      </c>
      <c r="D313" s="25">
        <v>280</v>
      </c>
      <c r="E313" s="25"/>
      <c r="F313" s="25"/>
      <c r="G313" s="20"/>
      <c r="H313" s="21"/>
      <c r="I313" s="30"/>
      <c r="J313" s="20" t="s">
        <v>11</v>
      </c>
      <c r="K313" s="18"/>
      <c r="L313" s="18"/>
      <c r="M313" s="82"/>
      <c r="N313" s="37"/>
      <c r="O313" s="20"/>
      <c r="P313" s="66"/>
      <c r="Q313" s="21"/>
      <c r="R313" s="19"/>
      <c r="S313" s="66"/>
      <c r="T313" s="66"/>
      <c r="U313" s="92"/>
      <c r="V313" s="259"/>
      <c r="W313" s="233"/>
      <c r="X313" s="52" t="s">
        <v>263</v>
      </c>
      <c r="Y313" s="209"/>
    </row>
    <row r="314" spans="1:25" s="24" customFormat="1" x14ac:dyDescent="0.25">
      <c r="A314" s="23" t="s">
        <v>483</v>
      </c>
      <c r="B314" s="19" t="s">
        <v>10</v>
      </c>
      <c r="C314" s="20">
        <v>1989</v>
      </c>
      <c r="D314" s="25">
        <v>340</v>
      </c>
      <c r="E314" s="25"/>
      <c r="F314" s="25"/>
      <c r="G314" s="20"/>
      <c r="H314" s="21"/>
      <c r="I314" s="30"/>
      <c r="J314" s="20" t="s">
        <v>11</v>
      </c>
      <c r="K314" s="18"/>
      <c r="L314" s="18"/>
      <c r="M314" s="82"/>
      <c r="N314" s="37"/>
      <c r="O314" s="20"/>
      <c r="P314" s="66"/>
      <c r="Q314" s="21"/>
      <c r="R314" s="19"/>
      <c r="S314" s="66"/>
      <c r="T314" s="66"/>
      <c r="U314" s="92"/>
      <c r="V314" s="259"/>
      <c r="W314" s="233"/>
      <c r="X314" s="52" t="s">
        <v>263</v>
      </c>
      <c r="Y314" s="209"/>
    </row>
    <row r="315" spans="1:25" s="24" customFormat="1" x14ac:dyDescent="0.25">
      <c r="A315" s="23" t="s">
        <v>483</v>
      </c>
      <c r="B315" s="19" t="s">
        <v>10</v>
      </c>
      <c r="C315" s="20">
        <v>1990</v>
      </c>
      <c r="D315" s="25">
        <v>390</v>
      </c>
      <c r="E315" s="25"/>
      <c r="F315" s="25"/>
      <c r="G315" s="20"/>
      <c r="H315" s="21"/>
      <c r="I315" s="30"/>
      <c r="J315" s="20" t="s">
        <v>11</v>
      </c>
      <c r="K315" s="18"/>
      <c r="L315" s="18"/>
      <c r="M315" s="82"/>
      <c r="N315" s="37"/>
      <c r="O315" s="20"/>
      <c r="P315" s="66"/>
      <c r="Q315" s="21"/>
      <c r="R315" s="19"/>
      <c r="S315" s="66"/>
      <c r="T315" s="66"/>
      <c r="U315" s="92"/>
      <c r="V315" s="259"/>
      <c r="W315" s="233"/>
      <c r="X315" s="52" t="s">
        <v>263</v>
      </c>
      <c r="Y315" s="209"/>
    </row>
    <row r="316" spans="1:25" s="24" customFormat="1" x14ac:dyDescent="0.25">
      <c r="A316" s="23" t="s">
        <v>483</v>
      </c>
      <c r="B316" s="19" t="s">
        <v>10</v>
      </c>
      <c r="C316" s="20">
        <v>1991</v>
      </c>
      <c r="D316" s="25">
        <v>480</v>
      </c>
      <c r="E316" s="25"/>
      <c r="F316" s="25"/>
      <c r="G316" s="20"/>
      <c r="H316" s="21"/>
      <c r="I316" s="30"/>
      <c r="J316" s="20" t="s">
        <v>11</v>
      </c>
      <c r="K316" s="18"/>
      <c r="L316" s="18"/>
      <c r="M316" s="82"/>
      <c r="N316" s="37"/>
      <c r="O316" s="20"/>
      <c r="P316" s="66"/>
      <c r="Q316" s="21"/>
      <c r="R316" s="19"/>
      <c r="S316" s="66"/>
      <c r="T316" s="66"/>
      <c r="U316" s="92"/>
      <c r="V316" s="259"/>
      <c r="W316" s="233"/>
      <c r="X316" s="52" t="s">
        <v>263</v>
      </c>
      <c r="Y316" s="209"/>
    </row>
    <row r="317" spans="1:25" s="24" customFormat="1" x14ac:dyDescent="0.25">
      <c r="A317" s="23" t="s">
        <v>483</v>
      </c>
      <c r="B317" s="19" t="s">
        <v>10</v>
      </c>
      <c r="C317" s="20">
        <v>1992</v>
      </c>
      <c r="D317" s="25">
        <v>550</v>
      </c>
      <c r="E317" s="25"/>
      <c r="F317" s="25"/>
      <c r="G317" s="20"/>
      <c r="H317" s="21"/>
      <c r="I317" s="30"/>
      <c r="J317" s="20" t="s">
        <v>11</v>
      </c>
      <c r="K317" s="18"/>
      <c r="L317" s="18"/>
      <c r="M317" s="82"/>
      <c r="N317" s="37"/>
      <c r="O317" s="20"/>
      <c r="P317" s="66"/>
      <c r="Q317" s="21"/>
      <c r="R317" s="19"/>
      <c r="S317" s="66"/>
      <c r="T317" s="66"/>
      <c r="U317" s="92"/>
      <c r="V317" s="259"/>
      <c r="W317" s="233"/>
      <c r="X317" s="52" t="s">
        <v>263</v>
      </c>
      <c r="Y317" s="209"/>
    </row>
    <row r="318" spans="1:25" s="24" customFormat="1" x14ac:dyDescent="0.25">
      <c r="A318" s="23" t="s">
        <v>483</v>
      </c>
      <c r="B318" s="19" t="s">
        <v>10</v>
      </c>
      <c r="C318" s="20">
        <v>1993</v>
      </c>
      <c r="D318" s="25">
        <v>670</v>
      </c>
      <c r="E318" s="25"/>
      <c r="F318" s="25"/>
      <c r="G318" s="20"/>
      <c r="H318" s="21"/>
      <c r="I318" s="30"/>
      <c r="J318" s="20" t="s">
        <v>11</v>
      </c>
      <c r="K318" s="18"/>
      <c r="L318" s="18"/>
      <c r="M318" s="82"/>
      <c r="N318" s="37"/>
      <c r="O318" s="20"/>
      <c r="P318" s="66"/>
      <c r="Q318" s="21"/>
      <c r="R318" s="19"/>
      <c r="S318" s="66"/>
      <c r="T318" s="66"/>
      <c r="U318" s="92"/>
      <c r="V318" s="259"/>
      <c r="W318" s="233"/>
      <c r="X318" s="52" t="s">
        <v>263</v>
      </c>
      <c r="Y318" s="209"/>
    </row>
    <row r="319" spans="1:25" s="24" customFormat="1" x14ac:dyDescent="0.25">
      <c r="A319" s="23" t="s">
        <v>483</v>
      </c>
      <c r="B319" s="19" t="s">
        <v>10</v>
      </c>
      <c r="C319" s="20">
        <v>1994</v>
      </c>
      <c r="D319" s="25">
        <v>780</v>
      </c>
      <c r="E319" s="25"/>
      <c r="F319" s="25"/>
      <c r="G319" s="20"/>
      <c r="H319" s="21"/>
      <c r="I319" s="30"/>
      <c r="J319" s="20" t="s">
        <v>11</v>
      </c>
      <c r="K319" s="18"/>
      <c r="L319" s="18"/>
      <c r="M319" s="82"/>
      <c r="N319" s="37"/>
      <c r="O319" s="20"/>
      <c r="P319" s="66"/>
      <c r="Q319" s="21"/>
      <c r="R319" s="19"/>
      <c r="S319" s="66"/>
      <c r="T319" s="66"/>
      <c r="U319" s="92"/>
      <c r="V319" s="259"/>
      <c r="W319" s="233"/>
      <c r="X319" s="52" t="s">
        <v>263</v>
      </c>
      <c r="Y319" s="209"/>
    </row>
    <row r="320" spans="1:25" s="24" customFormat="1" x14ac:dyDescent="0.25">
      <c r="A320" s="23" t="s">
        <v>483</v>
      </c>
      <c r="B320" s="19" t="s">
        <v>10</v>
      </c>
      <c r="C320" s="20">
        <v>1995</v>
      </c>
      <c r="D320" s="25">
        <v>910</v>
      </c>
      <c r="E320" s="25"/>
      <c r="F320" s="25"/>
      <c r="G320" s="20"/>
      <c r="H320" s="21"/>
      <c r="I320" s="30"/>
      <c r="J320" s="20" t="s">
        <v>11</v>
      </c>
      <c r="K320" s="18"/>
      <c r="L320" s="18"/>
      <c r="M320" s="82"/>
      <c r="N320" s="37"/>
      <c r="O320" s="20"/>
      <c r="P320" s="66"/>
      <c r="Q320" s="21"/>
      <c r="R320" s="19"/>
      <c r="S320" s="66"/>
      <c r="T320" s="66"/>
      <c r="U320" s="92"/>
      <c r="V320" s="259"/>
      <c r="W320" s="233"/>
      <c r="X320" s="52" t="s">
        <v>263</v>
      </c>
      <c r="Y320" s="209"/>
    </row>
    <row r="321" spans="1:25" s="24" customFormat="1" x14ac:dyDescent="0.25">
      <c r="A321" s="23" t="s">
        <v>483</v>
      </c>
      <c r="B321" s="19" t="s">
        <v>10</v>
      </c>
      <c r="C321" s="20">
        <v>1996</v>
      </c>
      <c r="D321" s="25">
        <v>1100</v>
      </c>
      <c r="E321" s="25"/>
      <c r="F321" s="25"/>
      <c r="G321" s="20"/>
      <c r="H321" s="21"/>
      <c r="I321" s="30"/>
      <c r="J321" s="20" t="s">
        <v>11</v>
      </c>
      <c r="K321" s="18"/>
      <c r="L321" s="18"/>
      <c r="M321" s="82"/>
      <c r="N321" s="37"/>
      <c r="O321" s="20"/>
      <c r="P321" s="66"/>
      <c r="Q321" s="21"/>
      <c r="R321" s="19"/>
      <c r="S321" s="66"/>
      <c r="T321" s="66"/>
      <c r="U321" s="92"/>
      <c r="V321" s="259"/>
      <c r="W321" s="233"/>
      <c r="X321" s="52" t="s">
        <v>263</v>
      </c>
      <c r="Y321" s="209"/>
    </row>
    <row r="322" spans="1:25" s="24" customFormat="1" x14ac:dyDescent="0.25">
      <c r="A322" s="23" t="s">
        <v>483</v>
      </c>
      <c r="B322" s="19" t="s">
        <v>10</v>
      </c>
      <c r="C322" s="20">
        <v>1997</v>
      </c>
      <c r="D322" s="25">
        <v>1280</v>
      </c>
      <c r="E322" s="25"/>
      <c r="F322" s="25"/>
      <c r="G322" s="20"/>
      <c r="H322" s="21"/>
      <c r="I322" s="30"/>
      <c r="J322" s="20" t="s">
        <v>11</v>
      </c>
      <c r="K322" s="18"/>
      <c r="L322" s="18"/>
      <c r="M322" s="82"/>
      <c r="N322" s="37"/>
      <c r="O322" s="20"/>
      <c r="P322" s="66"/>
      <c r="Q322" s="21"/>
      <c r="R322" s="19"/>
      <c r="S322" s="66"/>
      <c r="T322" s="66"/>
      <c r="U322" s="92"/>
      <c r="V322" s="259"/>
      <c r="W322" s="233"/>
      <c r="X322" s="52" t="s">
        <v>263</v>
      </c>
      <c r="Y322" s="209"/>
    </row>
    <row r="323" spans="1:25" s="24" customFormat="1" x14ac:dyDescent="0.25">
      <c r="A323" s="23" t="s">
        <v>483</v>
      </c>
      <c r="B323" s="19" t="s">
        <v>10</v>
      </c>
      <c r="C323" s="20">
        <v>1998</v>
      </c>
      <c r="D323" s="25">
        <v>1560</v>
      </c>
      <c r="E323" s="25"/>
      <c r="F323" s="25"/>
      <c r="G323" s="20"/>
      <c r="H323" s="21"/>
      <c r="I323" s="30"/>
      <c r="J323" s="20" t="s">
        <v>11</v>
      </c>
      <c r="K323" s="18"/>
      <c r="L323" s="18"/>
      <c r="M323" s="82"/>
      <c r="N323" s="37"/>
      <c r="O323" s="20"/>
      <c r="P323" s="66"/>
      <c r="Q323" s="21"/>
      <c r="R323" s="19"/>
      <c r="S323" s="66"/>
      <c r="T323" s="66"/>
      <c r="U323" s="92"/>
      <c r="V323" s="259"/>
      <c r="W323" s="233"/>
      <c r="X323" s="52" t="s">
        <v>263</v>
      </c>
      <c r="Y323" s="209"/>
    </row>
    <row r="324" spans="1:25" s="24" customFormat="1" x14ac:dyDescent="0.25">
      <c r="A324" s="23" t="s">
        <v>483</v>
      </c>
      <c r="B324" s="19" t="s">
        <v>10</v>
      </c>
      <c r="C324" s="20">
        <v>1999</v>
      </c>
      <c r="D324" s="25">
        <v>1780</v>
      </c>
      <c r="E324" s="25"/>
      <c r="F324" s="25"/>
      <c r="G324" s="20"/>
      <c r="H324" s="21"/>
      <c r="I324" s="30"/>
      <c r="J324" s="20" t="s">
        <v>11</v>
      </c>
      <c r="K324" s="18"/>
      <c r="L324" s="18"/>
      <c r="M324" s="82"/>
      <c r="N324" s="37"/>
      <c r="O324" s="20"/>
      <c r="P324" s="66"/>
      <c r="Q324" s="21"/>
      <c r="R324" s="19"/>
      <c r="S324" s="66"/>
      <c r="T324" s="66"/>
      <c r="U324" s="92"/>
      <c r="V324" s="259"/>
      <c r="W324" s="233"/>
      <c r="X324" s="52" t="s">
        <v>263</v>
      </c>
      <c r="Y324" s="209"/>
    </row>
    <row r="325" spans="1:25" s="24" customFormat="1" x14ac:dyDescent="0.25">
      <c r="A325" s="23" t="s">
        <v>483</v>
      </c>
      <c r="B325" s="19" t="s">
        <v>10</v>
      </c>
      <c r="C325" s="20">
        <v>2000</v>
      </c>
      <c r="D325" s="25">
        <v>2000</v>
      </c>
      <c r="E325" s="25"/>
      <c r="F325" s="25"/>
      <c r="G325" s="20"/>
      <c r="H325" s="21"/>
      <c r="I325" s="30"/>
      <c r="J325" s="20" t="s">
        <v>11</v>
      </c>
      <c r="K325" s="18"/>
      <c r="L325" s="18"/>
      <c r="M325" s="82"/>
      <c r="N325" s="37"/>
      <c r="O325" s="20"/>
      <c r="P325" s="66"/>
      <c r="Q325" s="21"/>
      <c r="R325" s="19"/>
      <c r="S325" s="66"/>
      <c r="T325" s="66"/>
      <c r="U325" s="92"/>
      <c r="V325" s="259"/>
      <c r="W325" s="233"/>
      <c r="X325" s="52" t="s">
        <v>263</v>
      </c>
      <c r="Y325" s="209"/>
    </row>
    <row r="326" spans="1:25" s="24" customFormat="1" x14ac:dyDescent="0.25">
      <c r="A326" s="23" t="s">
        <v>483</v>
      </c>
      <c r="B326" s="19" t="s">
        <v>10</v>
      </c>
      <c r="C326" s="20">
        <v>2001</v>
      </c>
      <c r="D326" s="25">
        <v>2250</v>
      </c>
      <c r="E326" s="25"/>
      <c r="F326" s="25"/>
      <c r="G326" s="20"/>
      <c r="H326" s="21"/>
      <c r="I326" s="30"/>
      <c r="J326" s="20" t="s">
        <v>11</v>
      </c>
      <c r="K326" s="18"/>
      <c r="L326" s="18"/>
      <c r="M326" s="82"/>
      <c r="N326" s="37"/>
      <c r="O326" s="20"/>
      <c r="P326" s="66"/>
      <c r="Q326" s="21"/>
      <c r="R326" s="19"/>
      <c r="S326" s="66"/>
      <c r="T326" s="66"/>
      <c r="U326" s="92"/>
      <c r="V326" s="259"/>
      <c r="W326" s="233"/>
      <c r="X326" s="52" t="s">
        <v>263</v>
      </c>
      <c r="Y326" s="209"/>
    </row>
    <row r="327" spans="1:25" s="24" customFormat="1" x14ac:dyDescent="0.25">
      <c r="A327" s="23" t="s">
        <v>483</v>
      </c>
      <c r="B327" s="19" t="s">
        <v>10</v>
      </c>
      <c r="C327" s="20">
        <v>2002</v>
      </c>
      <c r="D327" s="25">
        <v>2500</v>
      </c>
      <c r="E327" s="25"/>
      <c r="F327" s="25"/>
      <c r="G327" s="20"/>
      <c r="H327" s="21"/>
      <c r="I327" s="30"/>
      <c r="J327" s="20" t="s">
        <v>11</v>
      </c>
      <c r="K327" s="18"/>
      <c r="L327" s="18"/>
      <c r="M327" s="82"/>
      <c r="N327" s="37"/>
      <c r="O327" s="20"/>
      <c r="P327" s="66"/>
      <c r="Q327" s="21"/>
      <c r="R327" s="19"/>
      <c r="S327" s="66"/>
      <c r="T327" s="66"/>
      <c r="U327" s="92"/>
      <c r="V327" s="259"/>
      <c r="W327" s="233"/>
      <c r="X327" s="52" t="s">
        <v>263</v>
      </c>
      <c r="Y327" s="209"/>
    </row>
    <row r="328" spans="1:25" s="24" customFormat="1" x14ac:dyDescent="0.25">
      <c r="A328" s="23" t="s">
        <v>483</v>
      </c>
      <c r="B328" s="19" t="s">
        <v>10</v>
      </c>
      <c r="C328" s="20">
        <v>2003</v>
      </c>
      <c r="D328" s="25">
        <v>2800</v>
      </c>
      <c r="E328" s="25"/>
      <c r="F328" s="25"/>
      <c r="G328" s="20"/>
      <c r="H328" s="21"/>
      <c r="I328" s="30"/>
      <c r="J328" s="20" t="s">
        <v>11</v>
      </c>
      <c r="K328" s="18"/>
      <c r="L328" s="18"/>
      <c r="M328" s="82"/>
      <c r="N328" s="37"/>
      <c r="O328" s="20"/>
      <c r="P328" s="66"/>
      <c r="Q328" s="21"/>
      <c r="R328" s="19"/>
      <c r="S328" s="66"/>
      <c r="T328" s="66"/>
      <c r="U328" s="92"/>
      <c r="V328" s="259"/>
      <c r="W328" s="233"/>
      <c r="X328" s="52" t="s">
        <v>263</v>
      </c>
      <c r="Y328" s="209"/>
    </row>
    <row r="329" spans="1:25" s="24" customFormat="1" x14ac:dyDescent="0.25">
      <c r="A329" s="23" t="s">
        <v>483</v>
      </c>
      <c r="B329" s="19" t="s">
        <v>10</v>
      </c>
      <c r="C329" s="20">
        <v>2004</v>
      </c>
      <c r="D329" s="25">
        <v>3136</v>
      </c>
      <c r="E329" s="25"/>
      <c r="F329" s="25"/>
      <c r="G329" s="20"/>
      <c r="H329" s="21"/>
      <c r="I329" s="30"/>
      <c r="J329" s="20" t="s">
        <v>11</v>
      </c>
      <c r="K329" s="18"/>
      <c r="L329" s="18"/>
      <c r="M329" s="82"/>
      <c r="N329" s="37"/>
      <c r="O329" s="20"/>
      <c r="P329" s="66"/>
      <c r="Q329" s="21"/>
      <c r="R329" s="19"/>
      <c r="S329" s="66"/>
      <c r="T329" s="66"/>
      <c r="U329" s="92"/>
      <c r="V329" s="259"/>
      <c r="W329" s="233"/>
      <c r="X329" s="52" t="s">
        <v>263</v>
      </c>
      <c r="Y329" s="209"/>
    </row>
    <row r="330" spans="1:25" s="24" customFormat="1" x14ac:dyDescent="0.25">
      <c r="A330" s="23" t="s">
        <v>483</v>
      </c>
      <c r="B330" s="19" t="s">
        <v>10</v>
      </c>
      <c r="C330" s="20">
        <v>2005</v>
      </c>
      <c r="D330" s="25">
        <v>3512</v>
      </c>
      <c r="E330" s="25"/>
      <c r="F330" s="25"/>
      <c r="G330" s="20"/>
      <c r="H330" s="21"/>
      <c r="I330" s="30"/>
      <c r="J330" s="20" t="s">
        <v>11</v>
      </c>
      <c r="K330" s="18"/>
      <c r="L330" s="18"/>
      <c r="M330" s="82"/>
      <c r="N330" s="37"/>
      <c r="O330" s="20"/>
      <c r="P330" s="66"/>
      <c r="Q330" s="21"/>
      <c r="R330" s="19"/>
      <c r="S330" s="66"/>
      <c r="T330" s="66"/>
      <c r="U330" s="92"/>
      <c r="V330" s="259"/>
      <c r="W330" s="233"/>
      <c r="X330" s="52" t="s">
        <v>263</v>
      </c>
      <c r="Y330" s="209"/>
    </row>
    <row r="331" spans="1:25" s="24" customFormat="1" x14ac:dyDescent="0.25">
      <c r="A331" s="23" t="s">
        <v>483</v>
      </c>
      <c r="B331" s="19" t="s">
        <v>10</v>
      </c>
      <c r="C331" s="20">
        <v>2006</v>
      </c>
      <c r="D331" s="25">
        <v>3934</v>
      </c>
      <c r="E331" s="25"/>
      <c r="F331" s="25"/>
      <c r="G331" s="20"/>
      <c r="H331" s="21"/>
      <c r="I331" s="30"/>
      <c r="J331" s="20" t="s">
        <v>11</v>
      </c>
      <c r="K331" s="18"/>
      <c r="L331" s="18"/>
      <c r="M331" s="82"/>
      <c r="N331" s="37"/>
      <c r="O331" s="20"/>
      <c r="P331" s="66"/>
      <c r="Q331" s="21"/>
      <c r="R331" s="19"/>
      <c r="S331" s="66"/>
      <c r="T331" s="66"/>
      <c r="U331" s="92"/>
      <c r="V331" s="259"/>
      <c r="W331" s="233"/>
      <c r="X331" s="52" t="s">
        <v>263</v>
      </c>
      <c r="Y331" s="209"/>
    </row>
    <row r="332" spans="1:25" s="24" customFormat="1" x14ac:dyDescent="0.25">
      <c r="A332" s="23" t="s">
        <v>483</v>
      </c>
      <c r="B332" s="19" t="s">
        <v>10</v>
      </c>
      <c r="C332" s="20">
        <v>2007</v>
      </c>
      <c r="D332" s="25">
        <v>4406</v>
      </c>
      <c r="E332" s="25"/>
      <c r="F332" s="25"/>
      <c r="G332" s="20"/>
      <c r="H332" s="21"/>
      <c r="I332" s="30"/>
      <c r="J332" s="20" t="s">
        <v>11</v>
      </c>
      <c r="K332" s="18"/>
      <c r="L332" s="18"/>
      <c r="M332" s="82"/>
      <c r="N332" s="37"/>
      <c r="O332" s="20"/>
      <c r="P332" s="66"/>
      <c r="Q332" s="21"/>
      <c r="R332" s="19"/>
      <c r="S332" s="66"/>
      <c r="T332" s="66"/>
      <c r="U332" s="92"/>
      <c r="V332" s="259"/>
      <c r="W332" s="233"/>
      <c r="X332" s="52" t="s">
        <v>263</v>
      </c>
      <c r="Y332" s="209"/>
    </row>
    <row r="333" spans="1:25" s="24" customFormat="1" x14ac:dyDescent="0.25">
      <c r="A333" s="23" t="s">
        <v>483</v>
      </c>
      <c r="B333" s="19" t="s">
        <v>10</v>
      </c>
      <c r="C333" s="20">
        <v>2008</v>
      </c>
      <c r="D333" s="25">
        <v>4935</v>
      </c>
      <c r="E333" s="25"/>
      <c r="F333" s="25"/>
      <c r="G333" s="20"/>
      <c r="H333" s="21"/>
      <c r="I333" s="30"/>
      <c r="J333" s="20" t="s">
        <v>11</v>
      </c>
      <c r="K333" s="18"/>
      <c r="L333" s="18"/>
      <c r="M333" s="82"/>
      <c r="N333" s="37"/>
      <c r="O333" s="20"/>
      <c r="P333" s="66"/>
      <c r="Q333" s="21"/>
      <c r="R333" s="19"/>
      <c r="S333" s="66"/>
      <c r="T333" s="66"/>
      <c r="U333" s="92"/>
      <c r="V333" s="259"/>
      <c r="W333" s="233"/>
      <c r="X333" s="52" t="s">
        <v>263</v>
      </c>
      <c r="Y333" s="209"/>
    </row>
    <row r="334" spans="1:25" s="24" customFormat="1" x14ac:dyDescent="0.25">
      <c r="A334" s="23" t="s">
        <v>483</v>
      </c>
      <c r="B334" s="19" t="s">
        <v>10</v>
      </c>
      <c r="C334" s="20">
        <v>2009</v>
      </c>
      <c r="D334" s="25">
        <v>5527</v>
      </c>
      <c r="E334" s="25"/>
      <c r="F334" s="25"/>
      <c r="G334" s="20"/>
      <c r="H334" s="21"/>
      <c r="I334" s="30"/>
      <c r="J334" s="20" t="s">
        <v>11</v>
      </c>
      <c r="K334" s="18"/>
      <c r="L334" s="18"/>
      <c r="M334" s="82"/>
      <c r="N334" s="37"/>
      <c r="O334" s="20"/>
      <c r="P334" s="66"/>
      <c r="Q334" s="21"/>
      <c r="R334" s="19"/>
      <c r="S334" s="66"/>
      <c r="T334" s="66"/>
      <c r="U334" s="92"/>
      <c r="V334" s="259"/>
      <c r="W334" s="233"/>
      <c r="X334" s="52" t="s">
        <v>263</v>
      </c>
      <c r="Y334" s="209"/>
    </row>
    <row r="335" spans="1:25" s="24" customFormat="1" x14ac:dyDescent="0.25">
      <c r="A335" s="23" t="s">
        <v>483</v>
      </c>
      <c r="B335" s="19" t="s">
        <v>10</v>
      </c>
      <c r="C335" s="20">
        <v>2010</v>
      </c>
      <c r="D335" s="25">
        <v>6190</v>
      </c>
      <c r="E335" s="25"/>
      <c r="F335" s="25"/>
      <c r="G335" s="20"/>
      <c r="H335" s="21"/>
      <c r="I335" s="30"/>
      <c r="J335" s="20" t="s">
        <v>11</v>
      </c>
      <c r="K335" s="18"/>
      <c r="L335" s="18"/>
      <c r="M335" s="82"/>
      <c r="N335" s="37"/>
      <c r="O335" s="20"/>
      <c r="P335" s="66"/>
      <c r="Q335" s="21"/>
      <c r="R335" s="19"/>
      <c r="S335" s="66"/>
      <c r="T335" s="66"/>
      <c r="U335" s="92"/>
      <c r="V335" s="259"/>
      <c r="W335" s="233"/>
      <c r="X335" s="52" t="s">
        <v>263</v>
      </c>
      <c r="Y335" s="209"/>
    </row>
    <row r="336" spans="1:25" s="24" customFormat="1" x14ac:dyDescent="0.25">
      <c r="A336" s="23" t="s">
        <v>483</v>
      </c>
      <c r="B336" s="19" t="s">
        <v>10</v>
      </c>
      <c r="C336" s="20">
        <v>2011</v>
      </c>
      <c r="D336" s="25">
        <v>6932</v>
      </c>
      <c r="E336" s="25"/>
      <c r="F336" s="25"/>
      <c r="G336" s="20"/>
      <c r="H336" s="21"/>
      <c r="I336" s="30"/>
      <c r="J336" s="20" t="s">
        <v>11</v>
      </c>
      <c r="K336" s="18"/>
      <c r="L336" s="18"/>
      <c r="M336" s="82"/>
      <c r="N336" s="37"/>
      <c r="O336" s="20"/>
      <c r="P336" s="66"/>
      <c r="Q336" s="21"/>
      <c r="R336" s="19"/>
      <c r="S336" s="66"/>
      <c r="T336" s="66"/>
      <c r="U336" s="92"/>
      <c r="V336" s="259"/>
      <c r="W336" s="233"/>
      <c r="X336" s="52" t="s">
        <v>263</v>
      </c>
      <c r="Y336" s="209"/>
    </row>
    <row r="337" spans="1:25" s="24" customFormat="1" x14ac:dyDescent="0.25">
      <c r="A337" s="23" t="s">
        <v>483</v>
      </c>
      <c r="B337" s="19" t="s">
        <v>10</v>
      </c>
      <c r="C337" s="20">
        <v>2012</v>
      </c>
      <c r="D337" s="25">
        <v>7764</v>
      </c>
      <c r="E337" s="25"/>
      <c r="F337" s="25"/>
      <c r="G337" s="20"/>
      <c r="H337" s="21"/>
      <c r="I337" s="30"/>
      <c r="J337" s="20" t="s">
        <v>11</v>
      </c>
      <c r="K337" s="18"/>
      <c r="L337" s="18"/>
      <c r="M337" s="82"/>
      <c r="N337" s="37"/>
      <c r="O337" s="20"/>
      <c r="P337" s="66"/>
      <c r="Q337" s="21"/>
      <c r="R337" s="19"/>
      <c r="S337" s="66"/>
      <c r="T337" s="66"/>
      <c r="U337" s="92"/>
      <c r="V337" s="259"/>
      <c r="W337" s="233"/>
      <c r="X337" s="52" t="s">
        <v>263</v>
      </c>
      <c r="Y337" s="209"/>
    </row>
    <row r="338" spans="1:25" s="24" customFormat="1" x14ac:dyDescent="0.25">
      <c r="A338" s="23" t="s">
        <v>483</v>
      </c>
      <c r="B338" s="19" t="s">
        <v>10</v>
      </c>
      <c r="C338" s="20">
        <v>2012</v>
      </c>
      <c r="D338" s="25"/>
      <c r="E338" s="25">
        <v>8700</v>
      </c>
      <c r="F338" s="25"/>
      <c r="G338" s="20"/>
      <c r="H338" s="21"/>
      <c r="I338" s="30"/>
      <c r="J338" s="20" t="s">
        <v>11</v>
      </c>
      <c r="K338" s="18"/>
      <c r="L338" s="18"/>
      <c r="M338" s="82"/>
      <c r="N338" s="37"/>
      <c r="O338" s="20"/>
      <c r="P338" s="66"/>
      <c r="Q338" s="21"/>
      <c r="R338" s="19"/>
      <c r="S338" s="66"/>
      <c r="T338" s="66"/>
      <c r="U338" s="92"/>
      <c r="V338" s="259"/>
      <c r="W338" s="233"/>
      <c r="X338" s="100" t="s">
        <v>418</v>
      </c>
      <c r="Y338" s="209"/>
    </row>
    <row r="339" spans="1:25" s="24" customFormat="1" x14ac:dyDescent="0.25">
      <c r="A339" s="23" t="s">
        <v>483</v>
      </c>
      <c r="B339" s="19" t="s">
        <v>10</v>
      </c>
      <c r="C339" s="20">
        <v>2015</v>
      </c>
      <c r="D339" s="25"/>
      <c r="E339" s="25">
        <v>9700</v>
      </c>
      <c r="F339" s="25"/>
      <c r="G339" s="20"/>
      <c r="H339" s="21"/>
      <c r="I339" s="30"/>
      <c r="J339" s="20" t="s">
        <v>11</v>
      </c>
      <c r="K339" s="18"/>
      <c r="L339" s="18"/>
      <c r="M339" s="82"/>
      <c r="N339" s="37"/>
      <c r="O339" s="66" t="s">
        <v>150</v>
      </c>
      <c r="P339" s="66" t="s">
        <v>318</v>
      </c>
      <c r="Q339" s="66" t="s">
        <v>87</v>
      </c>
      <c r="R339" s="66" t="s">
        <v>396</v>
      </c>
      <c r="S339" s="66">
        <v>200</v>
      </c>
      <c r="T339" s="66">
        <v>100</v>
      </c>
      <c r="U339" s="92"/>
      <c r="V339" s="259"/>
      <c r="W339" s="233"/>
      <c r="X339" s="52" t="s">
        <v>263</v>
      </c>
      <c r="Y339" s="209"/>
    </row>
    <row r="340" spans="1:25" s="24" customFormat="1" x14ac:dyDescent="0.25">
      <c r="A340" s="23" t="s">
        <v>483</v>
      </c>
      <c r="B340" s="19" t="s">
        <v>10</v>
      </c>
      <c r="C340" s="20">
        <v>2017</v>
      </c>
      <c r="D340" s="25"/>
      <c r="E340" s="25">
        <v>12100</v>
      </c>
      <c r="F340" s="25"/>
      <c r="G340" s="20"/>
      <c r="H340" s="21"/>
      <c r="I340" s="30"/>
      <c r="J340" s="20" t="s">
        <v>11</v>
      </c>
      <c r="K340" s="18">
        <v>15149</v>
      </c>
      <c r="L340" s="18"/>
      <c r="M340" s="82"/>
      <c r="N340" s="37"/>
      <c r="O340" s="66" t="s">
        <v>150</v>
      </c>
      <c r="P340" s="66" t="s">
        <v>318</v>
      </c>
      <c r="Q340" s="181" t="s">
        <v>87</v>
      </c>
      <c r="R340" s="66" t="s">
        <v>396</v>
      </c>
      <c r="S340" s="66">
        <v>200</v>
      </c>
      <c r="T340" s="66">
        <v>100</v>
      </c>
      <c r="U340" s="182"/>
      <c r="V340" s="277" t="s">
        <v>506</v>
      </c>
      <c r="W340" s="247"/>
      <c r="X340" s="52" t="s">
        <v>263</v>
      </c>
      <c r="Y340" s="209"/>
    </row>
    <row r="341" spans="1:25" s="130" customFormat="1" x14ac:dyDescent="0.25">
      <c r="A341" s="119" t="s">
        <v>484</v>
      </c>
      <c r="B341" s="136" t="s">
        <v>10</v>
      </c>
      <c r="C341" s="120">
        <v>2001</v>
      </c>
      <c r="D341" s="124">
        <v>20</v>
      </c>
      <c r="E341" s="124"/>
      <c r="F341" s="124"/>
      <c r="G341" s="120"/>
      <c r="H341" s="127"/>
      <c r="I341" s="134"/>
      <c r="J341" s="120" t="s">
        <v>11</v>
      </c>
      <c r="K341" s="123"/>
      <c r="L341" s="123"/>
      <c r="M341" s="139"/>
      <c r="N341" s="137"/>
      <c r="O341" s="120" t="s">
        <v>507</v>
      </c>
      <c r="P341" s="121"/>
      <c r="Q341" s="194"/>
      <c r="R341" s="121"/>
      <c r="S341" s="121"/>
      <c r="T341" s="121"/>
      <c r="U341" s="195"/>
      <c r="V341" s="274" t="s">
        <v>522</v>
      </c>
      <c r="W341" s="248" t="s">
        <v>509</v>
      </c>
      <c r="X341" s="143" t="s">
        <v>510</v>
      </c>
      <c r="Y341" s="205"/>
    </row>
    <row r="342" spans="1:25" s="130" customFormat="1" x14ac:dyDescent="0.25">
      <c r="A342" s="119" t="s">
        <v>484</v>
      </c>
      <c r="B342" s="136" t="s">
        <v>10</v>
      </c>
      <c r="C342" s="120">
        <v>2002</v>
      </c>
      <c r="D342" s="124">
        <v>5</v>
      </c>
      <c r="E342" s="124"/>
      <c r="F342" s="124"/>
      <c r="G342" s="120"/>
      <c r="H342" s="127"/>
      <c r="I342" s="134"/>
      <c r="J342" s="120" t="s">
        <v>11</v>
      </c>
      <c r="K342" s="123"/>
      <c r="L342" s="123"/>
      <c r="M342" s="139"/>
      <c r="N342" s="137"/>
      <c r="O342" s="120" t="s">
        <v>508</v>
      </c>
      <c r="P342" s="121"/>
      <c r="Q342" s="194"/>
      <c r="R342" s="121"/>
      <c r="S342" s="121"/>
      <c r="T342" s="121"/>
      <c r="U342" s="195"/>
      <c r="V342" s="274" t="s">
        <v>523</v>
      </c>
      <c r="W342" s="248" t="s">
        <v>509</v>
      </c>
      <c r="X342" s="143" t="s">
        <v>510</v>
      </c>
      <c r="Y342" s="205"/>
    </row>
    <row r="343" spans="1:25" s="130" customFormat="1" x14ac:dyDescent="0.25">
      <c r="A343" s="119" t="s">
        <v>484</v>
      </c>
      <c r="B343" s="136" t="s">
        <v>10</v>
      </c>
      <c r="C343" s="120">
        <v>2013</v>
      </c>
      <c r="D343" s="124">
        <v>98</v>
      </c>
      <c r="E343" s="124"/>
      <c r="F343" s="124"/>
      <c r="G343" s="120"/>
      <c r="H343" s="127"/>
      <c r="I343" s="134"/>
      <c r="J343" s="120" t="s">
        <v>11</v>
      </c>
      <c r="K343" s="123"/>
      <c r="L343" s="123"/>
      <c r="M343" s="139"/>
      <c r="N343" s="137"/>
      <c r="O343" s="120" t="s">
        <v>134</v>
      </c>
      <c r="P343" s="121" t="s">
        <v>318</v>
      </c>
      <c r="Q343" s="121" t="s">
        <v>87</v>
      </c>
      <c r="R343" s="136" t="s">
        <v>94</v>
      </c>
      <c r="S343" s="121">
        <v>200</v>
      </c>
      <c r="T343" s="121">
        <v>100</v>
      </c>
      <c r="U343" s="195"/>
      <c r="V343" s="278"/>
      <c r="W343" s="248"/>
      <c r="X343" s="143" t="s">
        <v>510</v>
      </c>
      <c r="Y343" s="205"/>
    </row>
    <row r="344" spans="1:25" s="130" customFormat="1" x14ac:dyDescent="0.25">
      <c r="A344" s="119" t="s">
        <v>484</v>
      </c>
      <c r="B344" s="136" t="s">
        <v>10</v>
      </c>
      <c r="C344" s="120">
        <v>2015</v>
      </c>
      <c r="D344" s="124">
        <v>120</v>
      </c>
      <c r="E344" s="124"/>
      <c r="F344" s="124"/>
      <c r="G344" s="120"/>
      <c r="H344" s="127"/>
      <c r="I344" s="134"/>
      <c r="J344" s="120" t="s">
        <v>11</v>
      </c>
      <c r="K344" s="123"/>
      <c r="L344" s="123"/>
      <c r="M344" s="139"/>
      <c r="N344" s="137"/>
      <c r="O344" s="120" t="s">
        <v>134</v>
      </c>
      <c r="P344" s="121" t="s">
        <v>318</v>
      </c>
      <c r="Q344" s="121" t="s">
        <v>87</v>
      </c>
      <c r="R344" s="136" t="s">
        <v>94</v>
      </c>
      <c r="S344" s="121">
        <v>200</v>
      </c>
      <c r="T344" s="121">
        <v>100</v>
      </c>
      <c r="U344" s="128"/>
      <c r="V344" s="258"/>
      <c r="W344" s="232"/>
      <c r="X344" s="132" t="s">
        <v>263</v>
      </c>
      <c r="Y344" s="205"/>
    </row>
    <row r="345" spans="1:25" s="130" customFormat="1" x14ac:dyDescent="0.25">
      <c r="A345" s="119" t="s">
        <v>484</v>
      </c>
      <c r="B345" s="136" t="s">
        <v>10</v>
      </c>
      <c r="C345" s="120">
        <v>2017</v>
      </c>
      <c r="D345" s="124">
        <v>230</v>
      </c>
      <c r="E345" s="124"/>
      <c r="F345" s="124"/>
      <c r="G345" s="120"/>
      <c r="H345" s="127"/>
      <c r="I345" s="134"/>
      <c r="J345" s="120" t="s">
        <v>11</v>
      </c>
      <c r="K345" s="123"/>
      <c r="L345" s="123"/>
      <c r="M345" s="139"/>
      <c r="N345" s="137"/>
      <c r="O345" s="120" t="s">
        <v>134</v>
      </c>
      <c r="P345" s="121" t="s">
        <v>318</v>
      </c>
      <c r="Q345" s="121" t="s">
        <v>87</v>
      </c>
      <c r="R345" s="136" t="s">
        <v>94</v>
      </c>
      <c r="S345" s="121">
        <v>200</v>
      </c>
      <c r="T345" s="121">
        <v>100</v>
      </c>
      <c r="U345" s="128"/>
      <c r="V345" s="258" t="s">
        <v>512</v>
      </c>
      <c r="W345" s="232"/>
      <c r="X345" s="132" t="s">
        <v>263</v>
      </c>
      <c r="Y345" s="205"/>
    </row>
    <row r="346" spans="1:25" s="24" customFormat="1" x14ac:dyDescent="0.25">
      <c r="A346" s="23" t="s">
        <v>485</v>
      </c>
      <c r="B346" s="19" t="s">
        <v>12</v>
      </c>
      <c r="C346" s="20">
        <v>2004</v>
      </c>
      <c r="D346" s="25">
        <v>20</v>
      </c>
      <c r="E346" s="25"/>
      <c r="F346" s="25"/>
      <c r="G346" s="20"/>
      <c r="H346" s="21"/>
      <c r="I346" s="30"/>
      <c r="J346" s="20" t="s">
        <v>11</v>
      </c>
      <c r="K346" s="18"/>
      <c r="L346" s="18"/>
      <c r="M346" s="82"/>
      <c r="N346" s="37"/>
      <c r="O346" s="66" t="s">
        <v>211</v>
      </c>
      <c r="P346" s="66" t="s">
        <v>318</v>
      </c>
      <c r="Q346" s="66" t="s">
        <v>87</v>
      </c>
      <c r="R346" s="19" t="s">
        <v>94</v>
      </c>
      <c r="S346" s="66">
        <v>200</v>
      </c>
      <c r="T346" s="66">
        <v>100</v>
      </c>
      <c r="U346" s="92"/>
      <c r="V346" s="259" t="s">
        <v>513</v>
      </c>
      <c r="W346" s="233" t="s">
        <v>511</v>
      </c>
      <c r="X346" s="52" t="s">
        <v>263</v>
      </c>
      <c r="Y346" s="209"/>
    </row>
    <row r="347" spans="1:25" s="130" customFormat="1" x14ac:dyDescent="0.25">
      <c r="A347" s="149" t="s">
        <v>486</v>
      </c>
      <c r="B347" s="136" t="s">
        <v>10</v>
      </c>
      <c r="C347" s="120">
        <v>1997</v>
      </c>
      <c r="D347" s="124">
        <v>27</v>
      </c>
      <c r="E347" s="124"/>
      <c r="F347" s="124"/>
      <c r="G347" s="120"/>
      <c r="H347" s="127"/>
      <c r="I347" s="134"/>
      <c r="J347" s="120" t="s">
        <v>11</v>
      </c>
      <c r="K347" s="123"/>
      <c r="L347" s="123"/>
      <c r="M347" s="139"/>
      <c r="N347" s="137"/>
      <c r="O347" s="120" t="s">
        <v>514</v>
      </c>
      <c r="P347" s="121"/>
      <c r="Q347" s="121"/>
      <c r="R347" s="136"/>
      <c r="S347" s="121"/>
      <c r="T347" s="121"/>
      <c r="U347" s="128"/>
      <c r="V347" s="274" t="s">
        <v>515</v>
      </c>
      <c r="W347" s="232"/>
      <c r="X347" s="132" t="s">
        <v>263</v>
      </c>
      <c r="Y347" s="205"/>
    </row>
    <row r="348" spans="1:25" s="130" customFormat="1" x14ac:dyDescent="0.25">
      <c r="A348" s="149" t="s">
        <v>486</v>
      </c>
      <c r="B348" s="136" t="s">
        <v>10</v>
      </c>
      <c r="C348" s="120">
        <v>2000</v>
      </c>
      <c r="D348" s="124" t="s">
        <v>546</v>
      </c>
      <c r="E348" s="124"/>
      <c r="F348" s="124"/>
      <c r="G348" s="120"/>
      <c r="H348" s="127"/>
      <c r="I348" s="134"/>
      <c r="J348" s="120" t="s">
        <v>11</v>
      </c>
      <c r="K348" s="123"/>
      <c r="L348" s="123"/>
      <c r="M348" s="139"/>
      <c r="N348" s="137"/>
      <c r="O348" s="120" t="s">
        <v>545</v>
      </c>
      <c r="P348" s="121"/>
      <c r="Q348" s="121"/>
      <c r="R348" s="136"/>
      <c r="S348" s="121"/>
      <c r="T348" s="121"/>
      <c r="U348" s="128"/>
      <c r="V348" s="274" t="s">
        <v>544</v>
      </c>
      <c r="W348" s="232" t="s">
        <v>547</v>
      </c>
      <c r="X348" s="143" t="s">
        <v>510</v>
      </c>
      <c r="Y348" s="205"/>
    </row>
    <row r="349" spans="1:25" s="130" customFormat="1" x14ac:dyDescent="0.25">
      <c r="A349" s="149" t="s">
        <v>486</v>
      </c>
      <c r="B349" s="136" t="s">
        <v>10</v>
      </c>
      <c r="C349" s="120">
        <v>2013</v>
      </c>
      <c r="D349" s="124">
        <v>450</v>
      </c>
      <c r="E349" s="124"/>
      <c r="F349" s="124"/>
      <c r="G349" s="120"/>
      <c r="H349" s="127"/>
      <c r="I349" s="134"/>
      <c r="J349" s="120" t="s">
        <v>11</v>
      </c>
      <c r="K349" s="123"/>
      <c r="L349" s="123"/>
      <c r="M349" s="139"/>
      <c r="N349" s="137"/>
      <c r="O349" s="121" t="s">
        <v>397</v>
      </c>
      <c r="P349" s="121" t="s">
        <v>318</v>
      </c>
      <c r="Q349" s="121" t="s">
        <v>87</v>
      </c>
      <c r="R349" s="121" t="s">
        <v>396</v>
      </c>
      <c r="S349" s="121">
        <v>200</v>
      </c>
      <c r="T349" s="121">
        <v>100</v>
      </c>
      <c r="U349" s="128"/>
      <c r="V349" s="258"/>
      <c r="W349" s="232"/>
      <c r="X349" s="143" t="s">
        <v>510</v>
      </c>
      <c r="Y349" s="205"/>
    </row>
    <row r="350" spans="1:25" s="130" customFormat="1" x14ac:dyDescent="0.25">
      <c r="A350" s="149" t="s">
        <v>486</v>
      </c>
      <c r="B350" s="136" t="s">
        <v>10</v>
      </c>
      <c r="C350" s="120">
        <v>2014</v>
      </c>
      <c r="D350" s="124">
        <v>800</v>
      </c>
      <c r="E350" s="124"/>
      <c r="F350" s="124"/>
      <c r="G350" s="120"/>
      <c r="H350" s="127"/>
      <c r="I350" s="134"/>
      <c r="J350" s="120" t="s">
        <v>11</v>
      </c>
      <c r="K350" s="123"/>
      <c r="L350" s="123"/>
      <c r="M350" s="139"/>
      <c r="N350" s="137"/>
      <c r="O350" s="121" t="s">
        <v>397</v>
      </c>
      <c r="P350" s="121" t="s">
        <v>318</v>
      </c>
      <c r="Q350" s="121" t="s">
        <v>87</v>
      </c>
      <c r="R350" s="121" t="s">
        <v>396</v>
      </c>
      <c r="S350" s="121">
        <v>200</v>
      </c>
      <c r="T350" s="121">
        <v>100</v>
      </c>
      <c r="U350" s="128"/>
      <c r="V350" s="258"/>
      <c r="W350" s="232"/>
      <c r="X350" s="132" t="s">
        <v>263</v>
      </c>
      <c r="Y350" s="205"/>
    </row>
    <row r="351" spans="1:25" s="130" customFormat="1" x14ac:dyDescent="0.25">
      <c r="A351" s="149" t="s">
        <v>486</v>
      </c>
      <c r="B351" s="136" t="s">
        <v>10</v>
      </c>
      <c r="C351" s="120">
        <v>2017</v>
      </c>
      <c r="D351" s="124">
        <v>1040</v>
      </c>
      <c r="E351" s="124"/>
      <c r="F351" s="124"/>
      <c r="G351" s="120"/>
      <c r="H351" s="127"/>
      <c r="I351" s="134"/>
      <c r="J351" s="120" t="s">
        <v>11</v>
      </c>
      <c r="K351" s="123"/>
      <c r="L351" s="123"/>
      <c r="M351" s="139"/>
      <c r="N351" s="137"/>
      <c r="O351" s="121" t="s">
        <v>397</v>
      </c>
      <c r="P351" s="121" t="s">
        <v>318</v>
      </c>
      <c r="Q351" s="121" t="s">
        <v>87</v>
      </c>
      <c r="R351" s="121" t="s">
        <v>396</v>
      </c>
      <c r="S351" s="121">
        <v>200</v>
      </c>
      <c r="T351" s="121">
        <v>100</v>
      </c>
      <c r="U351" s="128"/>
      <c r="V351" s="258"/>
      <c r="W351" s="232"/>
      <c r="X351" s="132" t="s">
        <v>263</v>
      </c>
      <c r="Y351" s="205"/>
    </row>
    <row r="352" spans="1:25" s="24" customFormat="1" x14ac:dyDescent="0.25">
      <c r="A352" s="114" t="s">
        <v>487</v>
      </c>
      <c r="B352" s="19" t="s">
        <v>10</v>
      </c>
      <c r="C352" s="20">
        <v>1996</v>
      </c>
      <c r="D352" s="25">
        <v>25</v>
      </c>
      <c r="E352" s="25"/>
      <c r="F352" s="25"/>
      <c r="G352" s="20"/>
      <c r="H352" s="21"/>
      <c r="I352" s="30"/>
      <c r="J352" s="20" t="s">
        <v>11</v>
      </c>
      <c r="K352" s="18"/>
      <c r="L352" s="18"/>
      <c r="M352" s="82"/>
      <c r="N352" s="37"/>
      <c r="O352" s="20" t="s">
        <v>516</v>
      </c>
      <c r="P352" s="66"/>
      <c r="Q352" s="66"/>
      <c r="R352" s="66"/>
      <c r="S352" s="66"/>
      <c r="T352" s="66"/>
      <c r="U352" s="92"/>
      <c r="V352" s="276" t="s">
        <v>518</v>
      </c>
      <c r="W352" s="233" t="s">
        <v>520</v>
      </c>
      <c r="X352" s="52" t="s">
        <v>263</v>
      </c>
      <c r="Y352" s="209"/>
    </row>
    <row r="353" spans="1:25" s="24" customFormat="1" x14ac:dyDescent="0.25">
      <c r="A353" s="114" t="s">
        <v>487</v>
      </c>
      <c r="B353" s="19" t="s">
        <v>10</v>
      </c>
      <c r="C353" s="20">
        <v>2010</v>
      </c>
      <c r="D353" s="25"/>
      <c r="E353" s="25"/>
      <c r="F353" s="25"/>
      <c r="G353" s="20"/>
      <c r="H353" s="21"/>
      <c r="I353" s="30"/>
      <c r="J353" s="20" t="s">
        <v>11</v>
      </c>
      <c r="K353" s="18"/>
      <c r="L353" s="18"/>
      <c r="M353" s="82"/>
      <c r="N353" s="37"/>
      <c r="O353" s="20" t="s">
        <v>517</v>
      </c>
      <c r="P353" s="66"/>
      <c r="Q353" s="66"/>
      <c r="R353" s="66"/>
      <c r="S353" s="66"/>
      <c r="T353" s="66"/>
      <c r="U353" s="92"/>
      <c r="V353" s="276" t="s">
        <v>519</v>
      </c>
      <c r="W353" s="233" t="s">
        <v>520</v>
      </c>
      <c r="X353" s="52" t="s">
        <v>263</v>
      </c>
      <c r="Y353" s="209"/>
    </row>
    <row r="354" spans="1:25" s="24" customFormat="1" x14ac:dyDescent="0.25">
      <c r="A354" s="114" t="s">
        <v>487</v>
      </c>
      <c r="B354" s="19" t="s">
        <v>10</v>
      </c>
      <c r="C354" s="20">
        <v>2013</v>
      </c>
      <c r="D354" s="25">
        <v>400</v>
      </c>
      <c r="E354" s="25"/>
      <c r="F354" s="25"/>
      <c r="G354" s="20"/>
      <c r="H354" s="21"/>
      <c r="I354" s="30"/>
      <c r="J354" s="20" t="s">
        <v>11</v>
      </c>
      <c r="K354" s="18"/>
      <c r="L354" s="18"/>
      <c r="M354" s="82"/>
      <c r="N354" s="37"/>
      <c r="O354" s="66" t="s">
        <v>397</v>
      </c>
      <c r="P354" s="66" t="s">
        <v>318</v>
      </c>
      <c r="Q354" s="66" t="s">
        <v>87</v>
      </c>
      <c r="R354" s="66" t="s">
        <v>396</v>
      </c>
      <c r="S354" s="66">
        <v>200</v>
      </c>
      <c r="T354" s="66">
        <v>100</v>
      </c>
      <c r="U354" s="92"/>
      <c r="V354" s="279"/>
      <c r="W354" s="233"/>
      <c r="X354" s="52" t="s">
        <v>263</v>
      </c>
      <c r="Y354" s="209"/>
    </row>
    <row r="355" spans="1:25" s="24" customFormat="1" x14ac:dyDescent="0.25">
      <c r="A355" s="114" t="s">
        <v>487</v>
      </c>
      <c r="B355" s="19" t="s">
        <v>10</v>
      </c>
      <c r="C355" s="20">
        <v>2014</v>
      </c>
      <c r="D355" s="18">
        <v>520</v>
      </c>
      <c r="E355" s="25"/>
      <c r="F355" s="25"/>
      <c r="G355" s="20"/>
      <c r="H355" s="21"/>
      <c r="I355" s="30"/>
      <c r="J355" s="20" t="s">
        <v>11</v>
      </c>
      <c r="K355" s="18"/>
      <c r="L355" s="18"/>
      <c r="M355" s="82"/>
      <c r="N355" s="37"/>
      <c r="O355" s="66" t="s">
        <v>397</v>
      </c>
      <c r="P355" s="66" t="s">
        <v>318</v>
      </c>
      <c r="Q355" s="66" t="s">
        <v>87</v>
      </c>
      <c r="R355" s="66" t="s">
        <v>396</v>
      </c>
      <c r="S355" s="66">
        <v>200</v>
      </c>
      <c r="T355" s="66">
        <v>100</v>
      </c>
      <c r="U355" s="92"/>
      <c r="V355" s="259"/>
      <c r="W355" s="233"/>
      <c r="X355" s="52" t="s">
        <v>263</v>
      </c>
      <c r="Y355" s="209"/>
    </row>
    <row r="356" spans="1:25" s="24" customFormat="1" x14ac:dyDescent="0.25">
      <c r="A356" s="114" t="s">
        <v>487</v>
      </c>
      <c r="B356" s="19" t="s">
        <v>10</v>
      </c>
      <c r="C356" s="20">
        <v>2017</v>
      </c>
      <c r="D356" s="18"/>
      <c r="E356" s="25"/>
      <c r="F356" s="25"/>
      <c r="G356" s="20"/>
      <c r="H356" s="21"/>
      <c r="I356" s="30"/>
      <c r="J356" s="20" t="s">
        <v>11</v>
      </c>
      <c r="K356" s="18"/>
      <c r="L356" s="18"/>
      <c r="M356" s="82"/>
      <c r="N356" s="37"/>
      <c r="O356" s="20" t="s">
        <v>517</v>
      </c>
      <c r="P356" s="66"/>
      <c r="Q356" s="66"/>
      <c r="R356" s="66"/>
      <c r="S356" s="66"/>
      <c r="T356" s="66"/>
      <c r="U356" s="92"/>
      <c r="V356" s="276" t="s">
        <v>521</v>
      </c>
      <c r="W356" s="233"/>
      <c r="X356" s="52" t="s">
        <v>263</v>
      </c>
      <c r="Y356" s="209"/>
    </row>
    <row r="357" spans="1:25" s="24" customFormat="1" x14ac:dyDescent="0.25">
      <c r="A357" s="114" t="s">
        <v>487</v>
      </c>
      <c r="B357" s="19" t="s">
        <v>10</v>
      </c>
      <c r="C357" s="20">
        <v>2017</v>
      </c>
      <c r="D357" s="18">
        <v>700</v>
      </c>
      <c r="E357" s="25"/>
      <c r="F357" s="25"/>
      <c r="G357" s="20"/>
      <c r="H357" s="21"/>
      <c r="I357" s="30"/>
      <c r="J357" s="20" t="s">
        <v>11</v>
      </c>
      <c r="K357" s="18"/>
      <c r="L357" s="18"/>
      <c r="M357" s="82"/>
      <c r="N357" s="37"/>
      <c r="O357" s="66" t="s">
        <v>397</v>
      </c>
      <c r="P357" s="66" t="s">
        <v>318</v>
      </c>
      <c r="Q357" s="66" t="s">
        <v>87</v>
      </c>
      <c r="R357" s="66" t="s">
        <v>396</v>
      </c>
      <c r="S357" s="66">
        <v>200</v>
      </c>
      <c r="T357" s="66">
        <v>100</v>
      </c>
      <c r="U357" s="92"/>
      <c r="V357" s="259"/>
      <c r="W357" s="233"/>
      <c r="X357" s="52" t="s">
        <v>263</v>
      </c>
      <c r="Y357" s="209"/>
    </row>
    <row r="358" spans="1:25" s="130" customFormat="1" x14ac:dyDescent="0.25">
      <c r="A358" s="119" t="s">
        <v>488</v>
      </c>
      <c r="B358" s="136" t="s">
        <v>10</v>
      </c>
      <c r="C358" s="120">
        <v>2000</v>
      </c>
      <c r="D358" s="123">
        <v>12</v>
      </c>
      <c r="E358" s="124"/>
      <c r="F358" s="124"/>
      <c r="G358" s="120"/>
      <c r="H358" s="127"/>
      <c r="I358" s="134"/>
      <c r="J358" s="120" t="s">
        <v>11</v>
      </c>
      <c r="K358" s="123"/>
      <c r="L358" s="123"/>
      <c r="M358" s="139"/>
      <c r="N358" s="137"/>
      <c r="O358" s="226" t="s">
        <v>524</v>
      </c>
      <c r="P358" s="121"/>
      <c r="Q358" s="121"/>
      <c r="R358" s="121"/>
      <c r="S358" s="121"/>
      <c r="T358" s="121"/>
      <c r="U358" s="128"/>
      <c r="V358" s="274" t="s">
        <v>527</v>
      </c>
      <c r="W358" s="232" t="s">
        <v>489</v>
      </c>
      <c r="X358" s="132" t="s">
        <v>263</v>
      </c>
      <c r="Y358" s="205"/>
    </row>
    <row r="359" spans="1:25" s="130" customFormat="1" x14ac:dyDescent="0.25">
      <c r="A359" s="119" t="s">
        <v>488</v>
      </c>
      <c r="B359" s="136" t="s">
        <v>10</v>
      </c>
      <c r="C359" s="120">
        <v>2009</v>
      </c>
      <c r="D359" s="123"/>
      <c r="E359" s="124"/>
      <c r="F359" s="124"/>
      <c r="G359" s="120"/>
      <c r="H359" s="127"/>
      <c r="I359" s="134"/>
      <c r="J359" s="120" t="s">
        <v>11</v>
      </c>
      <c r="K359" s="123"/>
      <c r="L359" s="123"/>
      <c r="M359" s="139"/>
      <c r="N359" s="137"/>
      <c r="O359" s="226" t="s">
        <v>525</v>
      </c>
      <c r="P359" s="121"/>
      <c r="Q359" s="121"/>
      <c r="R359" s="121"/>
      <c r="S359" s="121"/>
      <c r="T359" s="121"/>
      <c r="U359" s="128"/>
      <c r="V359" s="274" t="s">
        <v>528</v>
      </c>
      <c r="W359" s="232" t="s">
        <v>529</v>
      </c>
      <c r="X359" s="132" t="s">
        <v>263</v>
      </c>
      <c r="Y359" s="205"/>
    </row>
    <row r="360" spans="1:25" s="130" customFormat="1" x14ac:dyDescent="0.25">
      <c r="A360" s="119" t="s">
        <v>488</v>
      </c>
      <c r="B360" s="136" t="s">
        <v>10</v>
      </c>
      <c r="C360" s="120">
        <v>2013</v>
      </c>
      <c r="D360" s="123">
        <v>110</v>
      </c>
      <c r="E360" s="124"/>
      <c r="F360" s="124"/>
      <c r="G360" s="120"/>
      <c r="H360" s="127"/>
      <c r="I360" s="134"/>
      <c r="J360" s="120" t="s">
        <v>11</v>
      </c>
      <c r="K360" s="123"/>
      <c r="L360" s="123"/>
      <c r="M360" s="139"/>
      <c r="N360" s="137"/>
      <c r="O360" s="121" t="s">
        <v>397</v>
      </c>
      <c r="P360" s="121" t="s">
        <v>318</v>
      </c>
      <c r="Q360" s="121" t="s">
        <v>97</v>
      </c>
      <c r="R360" s="121" t="s">
        <v>212</v>
      </c>
      <c r="S360" s="121"/>
      <c r="T360" s="121"/>
      <c r="U360" s="128"/>
      <c r="V360" s="258"/>
      <c r="W360" s="232" t="s">
        <v>489</v>
      </c>
      <c r="X360" s="143" t="s">
        <v>510</v>
      </c>
      <c r="Y360" s="205"/>
    </row>
    <row r="361" spans="1:25" s="130" customFormat="1" x14ac:dyDescent="0.25">
      <c r="A361" s="119" t="s">
        <v>488</v>
      </c>
      <c r="B361" s="136" t="s">
        <v>10</v>
      </c>
      <c r="C361" s="120">
        <v>2014</v>
      </c>
      <c r="D361" s="124">
        <v>270</v>
      </c>
      <c r="E361" s="124"/>
      <c r="F361" s="124"/>
      <c r="G361" s="120"/>
      <c r="H361" s="127"/>
      <c r="I361" s="134"/>
      <c r="J361" s="120" t="s">
        <v>11</v>
      </c>
      <c r="K361" s="123"/>
      <c r="L361" s="123"/>
      <c r="M361" s="139"/>
      <c r="N361" s="137"/>
      <c r="O361" s="121" t="s">
        <v>397</v>
      </c>
      <c r="P361" s="121" t="s">
        <v>318</v>
      </c>
      <c r="Q361" s="121" t="s">
        <v>97</v>
      </c>
      <c r="R361" s="121" t="s">
        <v>212</v>
      </c>
      <c r="S361" s="121"/>
      <c r="T361" s="121"/>
      <c r="U361" s="128"/>
      <c r="V361" s="258" t="s">
        <v>526</v>
      </c>
      <c r="W361" s="232" t="s">
        <v>489</v>
      </c>
      <c r="X361" s="132" t="s">
        <v>263</v>
      </c>
      <c r="Y361" s="205"/>
    </row>
    <row r="362" spans="1:25" s="130" customFormat="1" x14ac:dyDescent="0.25">
      <c r="A362" s="119" t="s">
        <v>488</v>
      </c>
      <c r="B362" s="136" t="s">
        <v>10</v>
      </c>
      <c r="C362" s="120">
        <v>2017</v>
      </c>
      <c r="D362" s="124">
        <v>350</v>
      </c>
      <c r="E362" s="124"/>
      <c r="F362" s="124"/>
      <c r="G362" s="120"/>
      <c r="H362" s="127"/>
      <c r="I362" s="134"/>
      <c r="J362" s="120" t="s">
        <v>11</v>
      </c>
      <c r="K362" s="123"/>
      <c r="L362" s="123"/>
      <c r="M362" s="139"/>
      <c r="N362" s="137"/>
      <c r="O362" s="121" t="s">
        <v>397</v>
      </c>
      <c r="P362" s="121" t="s">
        <v>318</v>
      </c>
      <c r="Q362" s="121" t="s">
        <v>97</v>
      </c>
      <c r="R362" s="121" t="s">
        <v>212</v>
      </c>
      <c r="S362" s="121"/>
      <c r="T362" s="121"/>
      <c r="U362" s="128"/>
      <c r="V362" s="258"/>
      <c r="W362" s="232" t="s">
        <v>489</v>
      </c>
      <c r="X362" s="132" t="s">
        <v>263</v>
      </c>
      <c r="Y362" s="205"/>
    </row>
    <row r="363" spans="1:25" s="24" customFormat="1" x14ac:dyDescent="0.25">
      <c r="A363" s="23" t="s">
        <v>490</v>
      </c>
      <c r="B363" s="19" t="s">
        <v>10</v>
      </c>
      <c r="C363" s="20">
        <v>2014</v>
      </c>
      <c r="D363" s="25">
        <v>25</v>
      </c>
      <c r="E363" s="25"/>
      <c r="F363" s="25"/>
      <c r="G363" s="20"/>
      <c r="H363" s="19"/>
      <c r="I363" s="65"/>
      <c r="J363" s="20" t="s">
        <v>11</v>
      </c>
      <c r="K363" s="18"/>
      <c r="L363" s="18"/>
      <c r="M363" s="82"/>
      <c r="N363" s="37"/>
      <c r="O363" s="200" t="s">
        <v>516</v>
      </c>
      <c r="P363" s="201"/>
      <c r="Q363" s="201"/>
      <c r="R363" s="201"/>
      <c r="S363" s="66"/>
      <c r="T363" s="66"/>
      <c r="U363" s="92"/>
      <c r="V363" s="259" t="s">
        <v>530</v>
      </c>
      <c r="W363" s="233"/>
      <c r="X363" s="52" t="s">
        <v>263</v>
      </c>
      <c r="Y363" s="209"/>
    </row>
    <row r="364" spans="1:25" s="24" customFormat="1" x14ac:dyDescent="0.25">
      <c r="A364" s="23" t="s">
        <v>490</v>
      </c>
      <c r="B364" s="19" t="s">
        <v>10</v>
      </c>
      <c r="C364" s="20">
        <v>2017</v>
      </c>
      <c r="D364" s="25">
        <v>30</v>
      </c>
      <c r="E364" s="25"/>
      <c r="F364" s="25"/>
      <c r="G364" s="20"/>
      <c r="H364" s="19"/>
      <c r="I364" s="65"/>
      <c r="J364" s="20" t="s">
        <v>11</v>
      </c>
      <c r="K364" s="18"/>
      <c r="L364" s="18"/>
      <c r="M364" s="82"/>
      <c r="N364" s="37"/>
      <c r="O364" s="66" t="s">
        <v>397</v>
      </c>
      <c r="P364" s="66" t="s">
        <v>318</v>
      </c>
      <c r="Q364" s="66" t="s">
        <v>97</v>
      </c>
      <c r="R364" s="66" t="s">
        <v>212</v>
      </c>
      <c r="S364" s="66"/>
      <c r="T364" s="66"/>
      <c r="U364" s="92"/>
      <c r="V364" s="259"/>
      <c r="W364" s="233"/>
      <c r="X364" s="52" t="s">
        <v>263</v>
      </c>
      <c r="Y364" s="209"/>
    </row>
    <row r="365" spans="1:25" s="130" customFormat="1" x14ac:dyDescent="0.25">
      <c r="A365" s="119" t="s">
        <v>491</v>
      </c>
      <c r="B365" s="136" t="s">
        <v>10</v>
      </c>
      <c r="C365" s="120">
        <v>2004</v>
      </c>
      <c r="D365" s="124">
        <v>22</v>
      </c>
      <c r="E365" s="124"/>
      <c r="F365" s="124"/>
      <c r="G365" s="120"/>
      <c r="H365" s="136"/>
      <c r="I365" s="125"/>
      <c r="J365" s="120" t="s">
        <v>11</v>
      </c>
      <c r="K365" s="123"/>
      <c r="L365" s="123"/>
      <c r="M365" s="139"/>
      <c r="N365" s="137"/>
      <c r="O365" s="121" t="s">
        <v>531</v>
      </c>
      <c r="P365" s="121"/>
      <c r="Q365" s="121"/>
      <c r="R365" s="121"/>
      <c r="S365" s="121"/>
      <c r="T365" s="121"/>
      <c r="U365" s="128"/>
      <c r="V365" s="258" t="s">
        <v>532</v>
      </c>
      <c r="W365" s="232"/>
      <c r="X365" s="132" t="s">
        <v>263</v>
      </c>
      <c r="Y365" s="205"/>
    </row>
    <row r="366" spans="1:25" s="130" customFormat="1" x14ac:dyDescent="0.25">
      <c r="A366" s="119" t="s">
        <v>491</v>
      </c>
      <c r="B366" s="136" t="s">
        <v>10</v>
      </c>
      <c r="C366" s="120">
        <v>2015</v>
      </c>
      <c r="D366" s="124">
        <v>16</v>
      </c>
      <c r="E366" s="124"/>
      <c r="F366" s="124"/>
      <c r="G366" s="120"/>
      <c r="H366" s="136"/>
      <c r="I366" s="125"/>
      <c r="J366" s="120" t="s">
        <v>11</v>
      </c>
      <c r="K366" s="123"/>
      <c r="L366" s="123"/>
      <c r="M366" s="139"/>
      <c r="N366" s="137"/>
      <c r="O366" s="121" t="s">
        <v>211</v>
      </c>
      <c r="P366" s="121" t="s">
        <v>318</v>
      </c>
      <c r="Q366" s="121" t="s">
        <v>97</v>
      </c>
      <c r="R366" s="121" t="s">
        <v>398</v>
      </c>
      <c r="S366" s="121"/>
      <c r="T366" s="121"/>
      <c r="U366" s="128"/>
      <c r="V366" s="258"/>
      <c r="W366" s="232"/>
      <c r="X366" s="132" t="s">
        <v>263</v>
      </c>
      <c r="Y366" s="205"/>
    </row>
    <row r="367" spans="1:25" s="24" customFormat="1" x14ac:dyDescent="0.25">
      <c r="A367" s="23" t="s">
        <v>492</v>
      </c>
      <c r="B367" s="19" t="s">
        <v>12</v>
      </c>
      <c r="C367" s="20">
        <v>2007</v>
      </c>
      <c r="D367" s="25">
        <v>13</v>
      </c>
      <c r="E367" s="25"/>
      <c r="F367" s="25"/>
      <c r="G367" s="20"/>
      <c r="H367" s="19"/>
      <c r="I367" s="65"/>
      <c r="J367" s="20" t="s">
        <v>11</v>
      </c>
      <c r="K367" s="18"/>
      <c r="L367" s="18"/>
      <c r="M367" s="82"/>
      <c r="N367" s="37"/>
      <c r="O367" s="66" t="s">
        <v>211</v>
      </c>
      <c r="P367" s="66"/>
      <c r="Q367" s="66"/>
      <c r="R367" s="66"/>
      <c r="S367" s="66"/>
      <c r="T367" s="66"/>
      <c r="U367" s="92"/>
      <c r="V367" s="259" t="s">
        <v>533</v>
      </c>
      <c r="W367" s="233" t="s">
        <v>511</v>
      </c>
      <c r="X367" s="52" t="s">
        <v>263</v>
      </c>
      <c r="Y367" s="209"/>
    </row>
    <row r="368" spans="1:25" s="24" customFormat="1" x14ac:dyDescent="0.25">
      <c r="A368" s="23" t="s">
        <v>492</v>
      </c>
      <c r="B368" s="19" t="s">
        <v>12</v>
      </c>
      <c r="C368" s="20">
        <v>2015</v>
      </c>
      <c r="D368" s="25">
        <v>6</v>
      </c>
      <c r="E368" s="25"/>
      <c r="F368" s="25"/>
      <c r="G368" s="20"/>
      <c r="H368" s="19"/>
      <c r="I368" s="65"/>
      <c r="J368" s="20" t="s">
        <v>11</v>
      </c>
      <c r="K368" s="18"/>
      <c r="L368" s="18"/>
      <c r="M368" s="82"/>
      <c r="N368" s="37"/>
      <c r="O368" s="66" t="s">
        <v>211</v>
      </c>
      <c r="P368" s="66" t="s">
        <v>318</v>
      </c>
      <c r="Q368" s="66" t="s">
        <v>97</v>
      </c>
      <c r="R368" s="66" t="s">
        <v>398</v>
      </c>
      <c r="S368" s="66"/>
      <c r="T368" s="66"/>
      <c r="U368" s="92"/>
      <c r="V368" s="259"/>
      <c r="W368" s="233" t="s">
        <v>511</v>
      </c>
      <c r="X368" s="52" t="s">
        <v>263</v>
      </c>
      <c r="Y368" s="209"/>
    </row>
    <row r="369" spans="1:25" s="130" customFormat="1" x14ac:dyDescent="0.25">
      <c r="A369" s="119" t="s">
        <v>495</v>
      </c>
      <c r="B369" s="136" t="s">
        <v>10</v>
      </c>
      <c r="C369" s="120">
        <v>2018</v>
      </c>
      <c r="D369" s="124">
        <v>25</v>
      </c>
      <c r="E369" s="124"/>
      <c r="F369" s="124"/>
      <c r="G369" s="120"/>
      <c r="H369" s="136"/>
      <c r="I369" s="125"/>
      <c r="J369" s="120" t="s">
        <v>11</v>
      </c>
      <c r="K369" s="123"/>
      <c r="L369" s="123"/>
      <c r="M369" s="139"/>
      <c r="N369" s="137"/>
      <c r="O369" s="121" t="s">
        <v>416</v>
      </c>
      <c r="P369" s="121"/>
      <c r="Q369" s="121"/>
      <c r="R369" s="121"/>
      <c r="S369" s="121"/>
      <c r="T369" s="121"/>
      <c r="U369" s="128"/>
      <c r="V369" s="258" t="s">
        <v>496</v>
      </c>
      <c r="W369" s="232" t="s">
        <v>497</v>
      </c>
      <c r="X369" s="132" t="s">
        <v>263</v>
      </c>
      <c r="Y369" s="205"/>
    </row>
    <row r="370" spans="1:25" s="24" customFormat="1" x14ac:dyDescent="0.25">
      <c r="A370" s="114" t="s">
        <v>493</v>
      </c>
      <c r="B370" s="19" t="s">
        <v>10</v>
      </c>
      <c r="C370" s="20">
        <v>2003</v>
      </c>
      <c r="D370" s="25">
        <v>7</v>
      </c>
      <c r="E370" s="25"/>
      <c r="F370" s="25"/>
      <c r="G370" s="20"/>
      <c r="H370" s="19"/>
      <c r="I370" s="65"/>
      <c r="J370" s="20" t="s">
        <v>11</v>
      </c>
      <c r="K370" s="18"/>
      <c r="L370" s="18"/>
      <c r="M370" s="82"/>
      <c r="N370" s="37"/>
      <c r="O370" s="66" t="s">
        <v>534</v>
      </c>
      <c r="P370" s="66"/>
      <c r="Q370" s="66"/>
      <c r="R370" s="66"/>
      <c r="S370" s="66"/>
      <c r="T370" s="66"/>
      <c r="U370" s="92"/>
      <c r="V370" s="259" t="s">
        <v>548</v>
      </c>
      <c r="W370" s="95"/>
      <c r="X370" s="52" t="s">
        <v>263</v>
      </c>
      <c r="Y370" s="209"/>
    </row>
    <row r="371" spans="1:25" s="24" customFormat="1" x14ac:dyDescent="0.25">
      <c r="A371" s="114" t="s">
        <v>493</v>
      </c>
      <c r="B371" s="19" t="s">
        <v>10</v>
      </c>
      <c r="C371" s="20">
        <v>2009</v>
      </c>
      <c r="D371" s="25"/>
      <c r="E371" s="25"/>
      <c r="F371" s="25"/>
      <c r="G371" s="20"/>
      <c r="H371" s="19"/>
      <c r="I371" s="65"/>
      <c r="J371" s="20" t="s">
        <v>11</v>
      </c>
      <c r="K371" s="18"/>
      <c r="L371" s="18"/>
      <c r="M371" s="82"/>
      <c r="N371" s="37"/>
      <c r="O371" s="20" t="s">
        <v>535</v>
      </c>
      <c r="P371" s="66"/>
      <c r="Q371" s="66"/>
      <c r="R371" s="66"/>
      <c r="S371" s="66"/>
      <c r="T371" s="66"/>
      <c r="U371" s="92"/>
      <c r="V371" s="259" t="s">
        <v>537</v>
      </c>
      <c r="W371" s="233"/>
      <c r="X371" s="100" t="s">
        <v>510</v>
      </c>
      <c r="Y371" s="209"/>
    </row>
    <row r="372" spans="1:25" s="24" customFormat="1" x14ac:dyDescent="0.25">
      <c r="A372" s="114" t="s">
        <v>493</v>
      </c>
      <c r="B372" s="19" t="s">
        <v>10</v>
      </c>
      <c r="C372" s="20">
        <v>2010</v>
      </c>
      <c r="D372" s="25"/>
      <c r="E372" s="25"/>
      <c r="F372" s="25"/>
      <c r="G372" s="20"/>
      <c r="H372" s="19"/>
      <c r="I372" s="65"/>
      <c r="J372" s="20" t="s">
        <v>11</v>
      </c>
      <c r="K372" s="18"/>
      <c r="L372" s="18"/>
      <c r="M372" s="82"/>
      <c r="N372" s="37"/>
      <c r="O372" s="20" t="s">
        <v>536</v>
      </c>
      <c r="P372" s="66"/>
      <c r="Q372" s="66"/>
      <c r="R372" s="66"/>
      <c r="S372" s="66"/>
      <c r="T372" s="66"/>
      <c r="U372" s="92"/>
      <c r="V372" s="259" t="s">
        <v>538</v>
      </c>
      <c r="W372" s="233"/>
      <c r="X372" s="100" t="s">
        <v>510</v>
      </c>
      <c r="Y372" s="209"/>
    </row>
    <row r="373" spans="1:25" s="24" customFormat="1" x14ac:dyDescent="0.25">
      <c r="A373" s="114" t="s">
        <v>493</v>
      </c>
      <c r="B373" s="19" t="s">
        <v>10</v>
      </c>
      <c r="C373" s="20">
        <v>2013</v>
      </c>
      <c r="D373" s="25">
        <v>8</v>
      </c>
      <c r="E373" s="25"/>
      <c r="F373" s="25"/>
      <c r="G373" s="20"/>
      <c r="H373" s="19"/>
      <c r="I373" s="65"/>
      <c r="J373" s="20" t="s">
        <v>11</v>
      </c>
      <c r="K373" s="18"/>
      <c r="L373" s="18"/>
      <c r="M373" s="82"/>
      <c r="N373" s="37"/>
      <c r="O373" s="66" t="s">
        <v>211</v>
      </c>
      <c r="P373" s="66" t="s">
        <v>318</v>
      </c>
      <c r="Q373" s="66" t="s">
        <v>97</v>
      </c>
      <c r="R373" s="66" t="s">
        <v>398</v>
      </c>
      <c r="S373" s="66"/>
      <c r="T373" s="66"/>
      <c r="U373" s="92"/>
      <c r="V373" s="259"/>
      <c r="W373" s="233"/>
      <c r="X373" s="100" t="s">
        <v>510</v>
      </c>
      <c r="Y373" s="209"/>
    </row>
    <row r="374" spans="1:25" s="24" customFormat="1" x14ac:dyDescent="0.25">
      <c r="A374" s="114" t="s">
        <v>493</v>
      </c>
      <c r="B374" s="19" t="s">
        <v>10</v>
      </c>
      <c r="C374" s="20">
        <v>2015</v>
      </c>
      <c r="D374" s="25">
        <v>7</v>
      </c>
      <c r="E374" s="25"/>
      <c r="F374" s="25"/>
      <c r="G374" s="20"/>
      <c r="H374" s="19"/>
      <c r="I374" s="65"/>
      <c r="J374" s="20" t="s">
        <v>11</v>
      </c>
      <c r="K374" s="18"/>
      <c r="L374" s="18"/>
      <c r="M374" s="82"/>
      <c r="N374" s="37"/>
      <c r="O374" s="66" t="s">
        <v>211</v>
      </c>
      <c r="P374" s="66" t="s">
        <v>318</v>
      </c>
      <c r="Q374" s="66" t="s">
        <v>97</v>
      </c>
      <c r="R374" s="66" t="s">
        <v>398</v>
      </c>
      <c r="S374" s="66"/>
      <c r="T374" s="66"/>
      <c r="U374" s="92"/>
      <c r="V374" s="259"/>
      <c r="W374" s="233"/>
      <c r="X374" s="52" t="s">
        <v>263</v>
      </c>
      <c r="Y374" s="209"/>
    </row>
    <row r="375" spans="1:25" s="24" customFormat="1" x14ac:dyDescent="0.25">
      <c r="A375" s="114" t="s">
        <v>493</v>
      </c>
      <c r="B375" s="19" t="s">
        <v>10</v>
      </c>
      <c r="C375" s="20">
        <v>2017</v>
      </c>
      <c r="D375" s="25">
        <v>4</v>
      </c>
      <c r="E375" s="25"/>
      <c r="F375" s="25"/>
      <c r="G375" s="20"/>
      <c r="H375" s="19"/>
      <c r="I375" s="65"/>
      <c r="J375" s="20" t="s">
        <v>11</v>
      </c>
      <c r="K375" s="18"/>
      <c r="L375" s="18"/>
      <c r="M375" s="82"/>
      <c r="N375" s="37"/>
      <c r="O375" s="66" t="s">
        <v>211</v>
      </c>
      <c r="P375" s="66" t="s">
        <v>318</v>
      </c>
      <c r="Q375" s="66" t="s">
        <v>97</v>
      </c>
      <c r="R375" s="66" t="s">
        <v>212</v>
      </c>
      <c r="S375" s="66"/>
      <c r="T375" s="66"/>
      <c r="U375" s="92"/>
      <c r="V375" s="259" t="s">
        <v>539</v>
      </c>
      <c r="W375" s="233"/>
      <c r="X375" s="52" t="s">
        <v>263</v>
      </c>
      <c r="Y375" s="209"/>
    </row>
    <row r="376" spans="1:25" s="130" customFormat="1" x14ac:dyDescent="0.25">
      <c r="A376" s="119" t="s">
        <v>494</v>
      </c>
      <c r="B376" s="136" t="s">
        <v>10</v>
      </c>
      <c r="C376" s="120">
        <v>1975</v>
      </c>
      <c r="D376" s="124">
        <v>20</v>
      </c>
      <c r="E376" s="124"/>
      <c r="F376" s="124"/>
      <c r="G376" s="120"/>
      <c r="H376" s="136"/>
      <c r="I376" s="125"/>
      <c r="J376" s="120" t="s">
        <v>11</v>
      </c>
      <c r="K376" s="123">
        <v>7945</v>
      </c>
      <c r="L376" s="123"/>
      <c r="M376" s="139"/>
      <c r="N376" s="137"/>
      <c r="O376" s="120" t="s">
        <v>540</v>
      </c>
      <c r="P376" s="127"/>
      <c r="Q376" s="127"/>
      <c r="R376" s="127"/>
      <c r="S376" s="127"/>
      <c r="T376" s="127"/>
      <c r="U376" s="128"/>
      <c r="V376" s="274" t="s">
        <v>541</v>
      </c>
      <c r="W376" s="232"/>
      <c r="X376" s="132" t="s">
        <v>263</v>
      </c>
      <c r="Y376" s="205"/>
    </row>
    <row r="377" spans="1:25" s="130" customFormat="1" x14ac:dyDescent="0.25">
      <c r="A377" s="119" t="s">
        <v>494</v>
      </c>
      <c r="B377" s="136" t="s">
        <v>10</v>
      </c>
      <c r="C377" s="120">
        <v>1976</v>
      </c>
      <c r="D377" s="124">
        <v>16</v>
      </c>
      <c r="E377" s="124"/>
      <c r="F377" s="124"/>
      <c r="G377" s="120"/>
      <c r="H377" s="136"/>
      <c r="I377" s="125"/>
      <c r="J377" s="120" t="s">
        <v>11</v>
      </c>
      <c r="K377" s="123">
        <v>7945</v>
      </c>
      <c r="L377" s="123"/>
      <c r="M377" s="139"/>
      <c r="N377" s="137"/>
      <c r="O377" s="121" t="s">
        <v>134</v>
      </c>
      <c r="P377" s="127"/>
      <c r="Q377" s="127"/>
      <c r="R377" s="127"/>
      <c r="S377" s="127"/>
      <c r="T377" s="127"/>
      <c r="U377" s="128"/>
      <c r="V377" s="258"/>
      <c r="W377" s="232"/>
      <c r="X377" s="132" t="s">
        <v>263</v>
      </c>
      <c r="Y377" s="205"/>
    </row>
    <row r="378" spans="1:25" s="130" customFormat="1" x14ac:dyDescent="0.25">
      <c r="A378" s="119" t="s">
        <v>494</v>
      </c>
      <c r="B378" s="136" t="s">
        <v>10</v>
      </c>
      <c r="C378" s="120">
        <v>1977</v>
      </c>
      <c r="D378" s="124">
        <v>14</v>
      </c>
      <c r="E378" s="124"/>
      <c r="F378" s="124"/>
      <c r="G378" s="120"/>
      <c r="H378" s="136"/>
      <c r="I378" s="125"/>
      <c r="J378" s="120" t="s">
        <v>11</v>
      </c>
      <c r="K378" s="123">
        <v>7945</v>
      </c>
      <c r="L378" s="123"/>
      <c r="M378" s="139"/>
      <c r="N378" s="137"/>
      <c r="O378" s="121" t="s">
        <v>134</v>
      </c>
      <c r="P378" s="127"/>
      <c r="Q378" s="127"/>
      <c r="R378" s="127"/>
      <c r="S378" s="127"/>
      <c r="T378" s="127"/>
      <c r="U378" s="128"/>
      <c r="V378" s="258"/>
      <c r="W378" s="232"/>
      <c r="X378" s="132" t="s">
        <v>263</v>
      </c>
      <c r="Y378" s="205"/>
    </row>
    <row r="379" spans="1:25" s="130" customFormat="1" x14ac:dyDescent="0.25">
      <c r="A379" s="119" t="s">
        <v>494</v>
      </c>
      <c r="B379" s="136" t="s">
        <v>10</v>
      </c>
      <c r="C379" s="120">
        <v>1978</v>
      </c>
      <c r="D379" s="124">
        <v>11</v>
      </c>
      <c r="E379" s="124"/>
      <c r="F379" s="124"/>
      <c r="G379" s="120"/>
      <c r="H379" s="136"/>
      <c r="I379" s="125"/>
      <c r="J379" s="120" t="s">
        <v>11</v>
      </c>
      <c r="K379" s="123">
        <v>7945</v>
      </c>
      <c r="L379" s="123"/>
      <c r="M379" s="139"/>
      <c r="N379" s="137"/>
      <c r="O379" s="121" t="s">
        <v>134</v>
      </c>
      <c r="P379" s="127"/>
      <c r="Q379" s="127"/>
      <c r="R379" s="127"/>
      <c r="S379" s="127"/>
      <c r="T379" s="127"/>
      <c r="U379" s="128"/>
      <c r="V379" s="258"/>
      <c r="W379" s="232"/>
      <c r="X379" s="132" t="s">
        <v>263</v>
      </c>
      <c r="Y379" s="205"/>
    </row>
    <row r="380" spans="1:25" s="130" customFormat="1" x14ac:dyDescent="0.25">
      <c r="A380" s="119" t="s">
        <v>494</v>
      </c>
      <c r="B380" s="136" t="s">
        <v>10</v>
      </c>
      <c r="C380" s="120">
        <v>1979</v>
      </c>
      <c r="D380" s="124">
        <v>11</v>
      </c>
      <c r="E380" s="124"/>
      <c r="F380" s="124"/>
      <c r="G380" s="120"/>
      <c r="H380" s="136"/>
      <c r="I380" s="125"/>
      <c r="J380" s="120" t="s">
        <v>11</v>
      </c>
      <c r="K380" s="123">
        <v>7945</v>
      </c>
      <c r="L380" s="123"/>
      <c r="M380" s="139"/>
      <c r="N380" s="137"/>
      <c r="O380" s="121" t="s">
        <v>134</v>
      </c>
      <c r="P380" s="127"/>
      <c r="Q380" s="127"/>
      <c r="R380" s="127"/>
      <c r="S380" s="127"/>
      <c r="T380" s="127"/>
      <c r="U380" s="128"/>
      <c r="V380" s="258"/>
      <c r="W380" s="232"/>
      <c r="X380" s="132" t="s">
        <v>263</v>
      </c>
      <c r="Y380" s="205"/>
    </row>
    <row r="381" spans="1:25" s="130" customFormat="1" x14ac:dyDescent="0.25">
      <c r="A381" s="119" t="s">
        <v>494</v>
      </c>
      <c r="B381" s="136" t="s">
        <v>10</v>
      </c>
      <c r="C381" s="120">
        <v>1980</v>
      </c>
      <c r="D381" s="124">
        <v>12</v>
      </c>
      <c r="E381" s="124"/>
      <c r="F381" s="124"/>
      <c r="G381" s="120"/>
      <c r="H381" s="136"/>
      <c r="I381" s="125"/>
      <c r="J381" s="120" t="s">
        <v>11</v>
      </c>
      <c r="K381" s="123">
        <v>7945</v>
      </c>
      <c r="L381" s="123"/>
      <c r="M381" s="139"/>
      <c r="N381" s="137"/>
      <c r="O381" s="121" t="s">
        <v>134</v>
      </c>
      <c r="P381" s="127"/>
      <c r="Q381" s="127"/>
      <c r="R381" s="127"/>
      <c r="S381" s="127"/>
      <c r="T381" s="127"/>
      <c r="U381" s="128"/>
      <c r="V381" s="258"/>
      <c r="W381" s="232"/>
      <c r="X381" s="132" t="s">
        <v>263</v>
      </c>
      <c r="Y381" s="205"/>
    </row>
    <row r="382" spans="1:25" s="130" customFormat="1" x14ac:dyDescent="0.25">
      <c r="A382" s="119" t="s">
        <v>494</v>
      </c>
      <c r="B382" s="136" t="s">
        <v>10</v>
      </c>
      <c r="C382" s="120">
        <v>1981</v>
      </c>
      <c r="D382" s="124">
        <v>14</v>
      </c>
      <c r="E382" s="124"/>
      <c r="F382" s="124"/>
      <c r="G382" s="120"/>
      <c r="H382" s="136"/>
      <c r="I382" s="125"/>
      <c r="J382" s="120" t="s">
        <v>11</v>
      </c>
      <c r="K382" s="123">
        <v>7945</v>
      </c>
      <c r="L382" s="123"/>
      <c r="M382" s="139"/>
      <c r="N382" s="137"/>
      <c r="O382" s="121" t="s">
        <v>134</v>
      </c>
      <c r="P382" s="127"/>
      <c r="Q382" s="127"/>
      <c r="R382" s="127"/>
      <c r="S382" s="127"/>
      <c r="T382" s="127"/>
      <c r="U382" s="128"/>
      <c r="V382" s="258"/>
      <c r="W382" s="232"/>
      <c r="X382" s="132" t="s">
        <v>263</v>
      </c>
      <c r="Y382" s="205"/>
    </row>
    <row r="383" spans="1:25" s="130" customFormat="1" x14ac:dyDescent="0.25">
      <c r="A383" s="119" t="s">
        <v>494</v>
      </c>
      <c r="B383" s="136" t="s">
        <v>10</v>
      </c>
      <c r="C383" s="120">
        <v>1982</v>
      </c>
      <c r="D383" s="124">
        <v>18</v>
      </c>
      <c r="E383" s="124"/>
      <c r="F383" s="124"/>
      <c r="G383" s="120"/>
      <c r="H383" s="136"/>
      <c r="I383" s="125"/>
      <c r="J383" s="120" t="s">
        <v>11</v>
      </c>
      <c r="K383" s="123">
        <v>7945</v>
      </c>
      <c r="L383" s="123"/>
      <c r="M383" s="139"/>
      <c r="N383" s="137"/>
      <c r="O383" s="121" t="s">
        <v>134</v>
      </c>
      <c r="P383" s="127"/>
      <c r="Q383" s="127"/>
      <c r="R383" s="127"/>
      <c r="S383" s="127"/>
      <c r="T383" s="127"/>
      <c r="U383" s="128"/>
      <c r="V383" s="258"/>
      <c r="W383" s="232"/>
      <c r="X383" s="132" t="s">
        <v>263</v>
      </c>
      <c r="Y383" s="205"/>
    </row>
    <row r="384" spans="1:25" s="130" customFormat="1" x14ac:dyDescent="0.25">
      <c r="A384" s="119" t="s">
        <v>494</v>
      </c>
      <c r="B384" s="136" t="s">
        <v>10</v>
      </c>
      <c r="C384" s="120">
        <v>1983</v>
      </c>
      <c r="D384" s="124">
        <v>22</v>
      </c>
      <c r="E384" s="124"/>
      <c r="F384" s="124"/>
      <c r="G384" s="120"/>
      <c r="H384" s="136"/>
      <c r="I384" s="125"/>
      <c r="J384" s="120" t="s">
        <v>11</v>
      </c>
      <c r="K384" s="123">
        <v>7945</v>
      </c>
      <c r="L384" s="123"/>
      <c r="M384" s="139"/>
      <c r="N384" s="137"/>
      <c r="O384" s="121" t="s">
        <v>134</v>
      </c>
      <c r="P384" s="127"/>
      <c r="Q384" s="127"/>
      <c r="R384" s="127"/>
      <c r="S384" s="127"/>
      <c r="T384" s="127"/>
      <c r="U384" s="128"/>
      <c r="V384" s="258"/>
      <c r="W384" s="232"/>
      <c r="X384" s="132" t="s">
        <v>263</v>
      </c>
      <c r="Y384" s="205"/>
    </row>
    <row r="385" spans="1:25" s="130" customFormat="1" x14ac:dyDescent="0.25">
      <c r="A385" s="119" t="s">
        <v>494</v>
      </c>
      <c r="B385" s="136" t="s">
        <v>10</v>
      </c>
      <c r="C385" s="120">
        <v>1984</v>
      </c>
      <c r="D385" s="124">
        <v>27</v>
      </c>
      <c r="E385" s="124"/>
      <c r="F385" s="124"/>
      <c r="G385" s="120"/>
      <c r="H385" s="136"/>
      <c r="I385" s="125"/>
      <c r="J385" s="120" t="s">
        <v>11</v>
      </c>
      <c r="K385" s="123">
        <v>7945</v>
      </c>
      <c r="L385" s="123"/>
      <c r="M385" s="139"/>
      <c r="N385" s="137"/>
      <c r="O385" s="121" t="s">
        <v>134</v>
      </c>
      <c r="P385" s="127"/>
      <c r="Q385" s="127"/>
      <c r="R385" s="127"/>
      <c r="S385" s="127"/>
      <c r="T385" s="127"/>
      <c r="U385" s="128"/>
      <c r="V385" s="258"/>
      <c r="W385" s="232"/>
      <c r="X385" s="132" t="s">
        <v>263</v>
      </c>
      <c r="Y385" s="205"/>
    </row>
    <row r="386" spans="1:25" s="130" customFormat="1" x14ac:dyDescent="0.25">
      <c r="A386" s="119" t="s">
        <v>494</v>
      </c>
      <c r="B386" s="136" t="s">
        <v>10</v>
      </c>
      <c r="C386" s="120">
        <v>1985</v>
      </c>
      <c r="D386" s="124">
        <v>35</v>
      </c>
      <c r="E386" s="124"/>
      <c r="F386" s="124"/>
      <c r="G386" s="120"/>
      <c r="H386" s="136"/>
      <c r="I386" s="125"/>
      <c r="J386" s="120" t="s">
        <v>11</v>
      </c>
      <c r="K386" s="123">
        <v>7945</v>
      </c>
      <c r="L386" s="123"/>
      <c r="M386" s="139"/>
      <c r="N386" s="137"/>
      <c r="O386" s="121" t="s">
        <v>134</v>
      </c>
      <c r="P386" s="127"/>
      <c r="Q386" s="127"/>
      <c r="R386" s="127"/>
      <c r="S386" s="127"/>
      <c r="T386" s="127"/>
      <c r="U386" s="128"/>
      <c r="V386" s="258"/>
      <c r="W386" s="232"/>
      <c r="X386" s="132" t="s">
        <v>263</v>
      </c>
      <c r="Y386" s="205"/>
    </row>
    <row r="387" spans="1:25" s="130" customFormat="1" x14ac:dyDescent="0.25">
      <c r="A387" s="119" t="s">
        <v>494</v>
      </c>
      <c r="B387" s="136" t="s">
        <v>10</v>
      </c>
      <c r="C387" s="120">
        <v>1986</v>
      </c>
      <c r="D387" s="124">
        <v>44</v>
      </c>
      <c r="E387" s="124"/>
      <c r="F387" s="124"/>
      <c r="G387" s="120"/>
      <c r="H387" s="136"/>
      <c r="I387" s="125"/>
      <c r="J387" s="120" t="s">
        <v>11</v>
      </c>
      <c r="K387" s="123">
        <v>7945</v>
      </c>
      <c r="L387" s="123"/>
      <c r="M387" s="139"/>
      <c r="N387" s="137"/>
      <c r="O387" s="121" t="s">
        <v>134</v>
      </c>
      <c r="P387" s="127"/>
      <c r="Q387" s="127"/>
      <c r="R387" s="127"/>
      <c r="S387" s="127"/>
      <c r="T387" s="127"/>
      <c r="U387" s="128"/>
      <c r="V387" s="258"/>
      <c r="W387" s="232"/>
      <c r="X387" s="132" t="s">
        <v>263</v>
      </c>
      <c r="Y387" s="205"/>
    </row>
    <row r="388" spans="1:25" s="130" customFormat="1" x14ac:dyDescent="0.25">
      <c r="A388" s="119" t="s">
        <v>494</v>
      </c>
      <c r="B388" s="136" t="s">
        <v>10</v>
      </c>
      <c r="C388" s="120">
        <v>1987</v>
      </c>
      <c r="D388" s="124">
        <v>53</v>
      </c>
      <c r="E388" s="124"/>
      <c r="F388" s="124"/>
      <c r="G388" s="120"/>
      <c r="H388" s="136"/>
      <c r="I388" s="125"/>
      <c r="J388" s="120" t="s">
        <v>11</v>
      </c>
      <c r="K388" s="123">
        <v>7945</v>
      </c>
      <c r="L388" s="123"/>
      <c r="M388" s="139"/>
      <c r="N388" s="137"/>
      <c r="O388" s="121" t="s">
        <v>134</v>
      </c>
      <c r="P388" s="127"/>
      <c r="Q388" s="127"/>
      <c r="R388" s="127"/>
      <c r="S388" s="127"/>
      <c r="T388" s="127"/>
      <c r="U388" s="128"/>
      <c r="V388" s="258"/>
      <c r="W388" s="232"/>
      <c r="X388" s="132" t="s">
        <v>263</v>
      </c>
      <c r="Y388" s="205"/>
    </row>
    <row r="389" spans="1:25" s="130" customFormat="1" x14ac:dyDescent="0.25">
      <c r="A389" s="119" t="s">
        <v>494</v>
      </c>
      <c r="B389" s="136" t="s">
        <v>10</v>
      </c>
      <c r="C389" s="120">
        <v>1988</v>
      </c>
      <c r="D389" s="124">
        <v>68</v>
      </c>
      <c r="E389" s="124"/>
      <c r="F389" s="124"/>
      <c r="G389" s="120"/>
      <c r="H389" s="136"/>
      <c r="I389" s="125"/>
      <c r="J389" s="120" t="s">
        <v>11</v>
      </c>
      <c r="K389" s="123">
        <v>7945</v>
      </c>
      <c r="L389" s="123"/>
      <c r="M389" s="139"/>
      <c r="N389" s="137"/>
      <c r="O389" s="121" t="s">
        <v>134</v>
      </c>
      <c r="P389" s="127"/>
      <c r="Q389" s="127"/>
      <c r="R389" s="127"/>
      <c r="S389" s="127"/>
      <c r="T389" s="127"/>
      <c r="U389" s="128"/>
      <c r="V389" s="258"/>
      <c r="W389" s="232"/>
      <c r="X389" s="132" t="s">
        <v>263</v>
      </c>
      <c r="Y389" s="205"/>
    </row>
    <row r="390" spans="1:25" s="130" customFormat="1" x14ac:dyDescent="0.25">
      <c r="A390" s="119" t="s">
        <v>494</v>
      </c>
      <c r="B390" s="136" t="s">
        <v>10</v>
      </c>
      <c r="C390" s="120">
        <v>1989</v>
      </c>
      <c r="D390" s="124">
        <v>83</v>
      </c>
      <c r="E390" s="124"/>
      <c r="F390" s="124"/>
      <c r="G390" s="120"/>
      <c r="H390" s="136"/>
      <c r="I390" s="125"/>
      <c r="J390" s="120" t="s">
        <v>11</v>
      </c>
      <c r="K390" s="123">
        <v>7945</v>
      </c>
      <c r="L390" s="123"/>
      <c r="M390" s="139"/>
      <c r="N390" s="137"/>
      <c r="O390" s="121" t="s">
        <v>134</v>
      </c>
      <c r="P390" s="127"/>
      <c r="Q390" s="127"/>
      <c r="R390" s="127"/>
      <c r="S390" s="127"/>
      <c r="T390" s="127"/>
      <c r="U390" s="128"/>
      <c r="V390" s="258"/>
      <c r="W390" s="232"/>
      <c r="X390" s="132" t="s">
        <v>263</v>
      </c>
      <c r="Y390" s="205"/>
    </row>
    <row r="391" spans="1:25" s="130" customFormat="1" x14ac:dyDescent="0.25">
      <c r="A391" s="119" t="s">
        <v>494</v>
      </c>
      <c r="B391" s="136" t="s">
        <v>10</v>
      </c>
      <c r="C391" s="120">
        <v>1990</v>
      </c>
      <c r="D391" s="124">
        <v>99</v>
      </c>
      <c r="E391" s="124"/>
      <c r="F391" s="124"/>
      <c r="G391" s="120"/>
      <c r="H391" s="136"/>
      <c r="I391" s="125"/>
      <c r="J391" s="120" t="s">
        <v>11</v>
      </c>
      <c r="K391" s="123">
        <v>7945</v>
      </c>
      <c r="L391" s="123"/>
      <c r="M391" s="139"/>
      <c r="N391" s="137"/>
      <c r="O391" s="121" t="s">
        <v>134</v>
      </c>
      <c r="P391" s="127"/>
      <c r="Q391" s="127"/>
      <c r="R391" s="127"/>
      <c r="S391" s="127"/>
      <c r="T391" s="127"/>
      <c r="U391" s="128"/>
      <c r="V391" s="258"/>
      <c r="W391" s="232"/>
      <c r="X391" s="132" t="s">
        <v>263</v>
      </c>
      <c r="Y391" s="205"/>
    </row>
    <row r="392" spans="1:25" s="130" customFormat="1" x14ac:dyDescent="0.25">
      <c r="A392" s="119" t="s">
        <v>494</v>
      </c>
      <c r="B392" s="136" t="s">
        <v>10</v>
      </c>
      <c r="C392" s="120">
        <v>1991</v>
      </c>
      <c r="D392" s="124">
        <v>116</v>
      </c>
      <c r="E392" s="124"/>
      <c r="F392" s="124"/>
      <c r="G392" s="120"/>
      <c r="H392" s="136"/>
      <c r="I392" s="125"/>
      <c r="J392" s="120" t="s">
        <v>11</v>
      </c>
      <c r="K392" s="123">
        <v>7945</v>
      </c>
      <c r="L392" s="123"/>
      <c r="M392" s="139"/>
      <c r="N392" s="137"/>
      <c r="O392" s="121" t="s">
        <v>134</v>
      </c>
      <c r="P392" s="127"/>
      <c r="Q392" s="127"/>
      <c r="R392" s="127"/>
      <c r="S392" s="127"/>
      <c r="T392" s="127"/>
      <c r="U392" s="128"/>
      <c r="V392" s="258"/>
      <c r="W392" s="232"/>
      <c r="X392" s="132" t="s">
        <v>263</v>
      </c>
      <c r="Y392" s="205"/>
    </row>
    <row r="393" spans="1:25" s="130" customFormat="1" x14ac:dyDescent="0.25">
      <c r="A393" s="119" t="s">
        <v>494</v>
      </c>
      <c r="B393" s="136" t="s">
        <v>10</v>
      </c>
      <c r="C393" s="120">
        <v>1992</v>
      </c>
      <c r="D393" s="124">
        <v>148</v>
      </c>
      <c r="E393" s="124"/>
      <c r="F393" s="124"/>
      <c r="G393" s="120"/>
      <c r="H393" s="136"/>
      <c r="I393" s="125"/>
      <c r="J393" s="120" t="s">
        <v>11</v>
      </c>
      <c r="K393" s="123">
        <v>7945</v>
      </c>
      <c r="L393" s="123"/>
      <c r="M393" s="139"/>
      <c r="N393" s="137"/>
      <c r="O393" s="121" t="s">
        <v>134</v>
      </c>
      <c r="P393" s="127"/>
      <c r="Q393" s="127"/>
      <c r="R393" s="127"/>
      <c r="S393" s="127"/>
      <c r="T393" s="127"/>
      <c r="U393" s="128"/>
      <c r="V393" s="258"/>
      <c r="W393" s="232"/>
      <c r="X393" s="132" t="s">
        <v>263</v>
      </c>
      <c r="Y393" s="205"/>
    </row>
    <row r="394" spans="1:25" s="130" customFormat="1" x14ac:dyDescent="0.25">
      <c r="A394" s="119" t="s">
        <v>494</v>
      </c>
      <c r="B394" s="136" t="s">
        <v>10</v>
      </c>
      <c r="C394" s="120">
        <v>1993</v>
      </c>
      <c r="D394" s="124">
        <v>177</v>
      </c>
      <c r="E394" s="124"/>
      <c r="F394" s="124"/>
      <c r="G394" s="120"/>
      <c r="H394" s="136"/>
      <c r="I394" s="125"/>
      <c r="J394" s="120" t="s">
        <v>11</v>
      </c>
      <c r="K394" s="123">
        <v>7945</v>
      </c>
      <c r="L394" s="123"/>
      <c r="M394" s="139"/>
      <c r="N394" s="137"/>
      <c r="O394" s="121" t="s">
        <v>134</v>
      </c>
      <c r="P394" s="127"/>
      <c r="Q394" s="127"/>
      <c r="R394" s="127"/>
      <c r="S394" s="127"/>
      <c r="T394" s="127"/>
      <c r="U394" s="128"/>
      <c r="V394" s="258"/>
      <c r="W394" s="232"/>
      <c r="X394" s="132" t="s">
        <v>263</v>
      </c>
      <c r="Y394" s="205"/>
    </row>
    <row r="395" spans="1:25" s="130" customFormat="1" x14ac:dyDescent="0.25">
      <c r="A395" s="119" t="s">
        <v>494</v>
      </c>
      <c r="B395" s="136" t="s">
        <v>10</v>
      </c>
      <c r="C395" s="120">
        <v>1994</v>
      </c>
      <c r="D395" s="124">
        <v>214</v>
      </c>
      <c r="E395" s="124"/>
      <c r="F395" s="124"/>
      <c r="G395" s="120"/>
      <c r="H395" s="136"/>
      <c r="I395" s="125"/>
      <c r="J395" s="120" t="s">
        <v>11</v>
      </c>
      <c r="K395" s="123">
        <v>7945</v>
      </c>
      <c r="L395" s="123"/>
      <c r="M395" s="139"/>
      <c r="N395" s="137"/>
      <c r="O395" s="121" t="s">
        <v>134</v>
      </c>
      <c r="P395" s="127"/>
      <c r="Q395" s="127"/>
      <c r="R395" s="127"/>
      <c r="S395" s="127"/>
      <c r="T395" s="127"/>
      <c r="U395" s="128"/>
      <c r="V395" s="258"/>
      <c r="W395" s="232"/>
      <c r="X395" s="132" t="s">
        <v>263</v>
      </c>
      <c r="Y395" s="205"/>
    </row>
    <row r="396" spans="1:25" s="130" customFormat="1" x14ac:dyDescent="0.25">
      <c r="A396" s="119" t="s">
        <v>494</v>
      </c>
      <c r="B396" s="136" t="s">
        <v>10</v>
      </c>
      <c r="C396" s="120">
        <v>1995</v>
      </c>
      <c r="D396" s="124">
        <v>251</v>
      </c>
      <c r="E396" s="124"/>
      <c r="F396" s="124"/>
      <c r="G396" s="120"/>
      <c r="H396" s="136"/>
      <c r="I396" s="125"/>
      <c r="J396" s="120" t="s">
        <v>11</v>
      </c>
      <c r="K396" s="123">
        <v>7945</v>
      </c>
      <c r="L396" s="123"/>
      <c r="M396" s="139"/>
      <c r="N396" s="137"/>
      <c r="O396" s="121" t="s">
        <v>134</v>
      </c>
      <c r="P396" s="127"/>
      <c r="Q396" s="127"/>
      <c r="R396" s="127"/>
      <c r="S396" s="127"/>
      <c r="T396" s="127"/>
      <c r="U396" s="128"/>
      <c r="V396" s="258"/>
      <c r="W396" s="232"/>
      <c r="X396" s="132" t="s">
        <v>263</v>
      </c>
      <c r="Y396" s="205"/>
    </row>
    <row r="397" spans="1:25" s="130" customFormat="1" x14ac:dyDescent="0.25">
      <c r="A397" s="119" t="s">
        <v>494</v>
      </c>
      <c r="B397" s="136" t="s">
        <v>10</v>
      </c>
      <c r="C397" s="120">
        <v>1996</v>
      </c>
      <c r="D397" s="124">
        <v>282</v>
      </c>
      <c r="E397" s="124"/>
      <c r="F397" s="124"/>
      <c r="G397" s="120"/>
      <c r="H397" s="136"/>
      <c r="I397" s="125"/>
      <c r="J397" s="120" t="s">
        <v>11</v>
      </c>
      <c r="K397" s="123">
        <v>7945</v>
      </c>
      <c r="L397" s="123"/>
      <c r="M397" s="139"/>
      <c r="N397" s="137"/>
      <c r="O397" s="121" t="s">
        <v>134</v>
      </c>
      <c r="P397" s="127"/>
      <c r="Q397" s="127"/>
      <c r="R397" s="127"/>
      <c r="S397" s="127"/>
      <c r="T397" s="127"/>
      <c r="U397" s="128"/>
      <c r="V397" s="258"/>
      <c r="W397" s="232"/>
      <c r="X397" s="132" t="s">
        <v>263</v>
      </c>
      <c r="Y397" s="205"/>
    </row>
    <row r="398" spans="1:25" s="130" customFormat="1" x14ac:dyDescent="0.25">
      <c r="A398" s="119" t="s">
        <v>494</v>
      </c>
      <c r="B398" s="136" t="s">
        <v>10</v>
      </c>
      <c r="C398" s="120">
        <v>1997</v>
      </c>
      <c r="D398" s="124">
        <v>340</v>
      </c>
      <c r="E398" s="124"/>
      <c r="F398" s="124"/>
      <c r="G398" s="120"/>
      <c r="H398" s="136"/>
      <c r="I398" s="125"/>
      <c r="J398" s="120" t="s">
        <v>11</v>
      </c>
      <c r="K398" s="123">
        <v>7945</v>
      </c>
      <c r="L398" s="123"/>
      <c r="M398" s="139"/>
      <c r="N398" s="137"/>
      <c r="O398" s="121" t="s">
        <v>134</v>
      </c>
      <c r="P398" s="127"/>
      <c r="Q398" s="127"/>
      <c r="R398" s="127"/>
      <c r="S398" s="127"/>
      <c r="T398" s="127"/>
      <c r="U398" s="128"/>
      <c r="V398" s="258"/>
      <c r="W398" s="232"/>
      <c r="X398" s="132" t="s">
        <v>263</v>
      </c>
      <c r="Y398" s="205"/>
    </row>
    <row r="399" spans="1:25" s="130" customFormat="1" x14ac:dyDescent="0.25">
      <c r="A399" s="119" t="s">
        <v>494</v>
      </c>
      <c r="B399" s="136" t="s">
        <v>10</v>
      </c>
      <c r="C399" s="120">
        <v>1998</v>
      </c>
      <c r="D399" s="124">
        <v>386</v>
      </c>
      <c r="E399" s="124"/>
      <c r="F399" s="124"/>
      <c r="G399" s="120"/>
      <c r="H399" s="136"/>
      <c r="I399" s="125"/>
      <c r="J399" s="120" t="s">
        <v>11</v>
      </c>
      <c r="K399" s="123">
        <v>7945</v>
      </c>
      <c r="L399" s="123"/>
      <c r="M399" s="139"/>
      <c r="N399" s="137"/>
      <c r="O399" s="121" t="s">
        <v>134</v>
      </c>
      <c r="P399" s="127"/>
      <c r="Q399" s="127"/>
      <c r="R399" s="127"/>
      <c r="S399" s="127"/>
      <c r="T399" s="127"/>
      <c r="U399" s="128"/>
      <c r="V399" s="258"/>
      <c r="W399" s="232"/>
      <c r="X399" s="132" t="s">
        <v>263</v>
      </c>
      <c r="Y399" s="205"/>
    </row>
    <row r="400" spans="1:25" s="130" customFormat="1" x14ac:dyDescent="0.25">
      <c r="A400" s="119" t="s">
        <v>494</v>
      </c>
      <c r="B400" s="136" t="s">
        <v>10</v>
      </c>
      <c r="C400" s="120">
        <v>1999</v>
      </c>
      <c r="D400" s="124">
        <v>431</v>
      </c>
      <c r="E400" s="124"/>
      <c r="F400" s="124"/>
      <c r="G400" s="120"/>
      <c r="H400" s="136"/>
      <c r="I400" s="125"/>
      <c r="J400" s="120" t="s">
        <v>11</v>
      </c>
      <c r="K400" s="123">
        <v>7945</v>
      </c>
      <c r="L400" s="123"/>
      <c r="M400" s="139"/>
      <c r="N400" s="137"/>
      <c r="O400" s="121" t="s">
        <v>134</v>
      </c>
      <c r="P400" s="127"/>
      <c r="Q400" s="127"/>
      <c r="R400" s="127"/>
      <c r="S400" s="127"/>
      <c r="T400" s="127"/>
      <c r="U400" s="128"/>
      <c r="V400" s="258"/>
      <c r="W400" s="232"/>
      <c r="X400" s="132" t="s">
        <v>263</v>
      </c>
      <c r="Y400" s="205"/>
    </row>
    <row r="401" spans="1:25" s="130" customFormat="1" x14ac:dyDescent="0.25">
      <c r="A401" s="119" t="s">
        <v>494</v>
      </c>
      <c r="B401" s="136" t="s">
        <v>10</v>
      </c>
      <c r="C401" s="120">
        <v>2000</v>
      </c>
      <c r="D401" s="124">
        <v>488</v>
      </c>
      <c r="E401" s="124"/>
      <c r="F401" s="124"/>
      <c r="G401" s="120"/>
      <c r="H401" s="136"/>
      <c r="I401" s="125"/>
      <c r="J401" s="120" t="s">
        <v>11</v>
      </c>
      <c r="K401" s="123">
        <v>7945</v>
      </c>
      <c r="L401" s="123"/>
      <c r="M401" s="139"/>
      <c r="N401" s="137"/>
      <c r="O401" s="121" t="s">
        <v>134</v>
      </c>
      <c r="P401" s="127"/>
      <c r="Q401" s="127"/>
      <c r="R401" s="127"/>
      <c r="S401" s="127"/>
      <c r="T401" s="127"/>
      <c r="U401" s="128"/>
      <c r="V401" s="258"/>
      <c r="W401" s="232"/>
      <c r="X401" s="132" t="s">
        <v>263</v>
      </c>
      <c r="Y401" s="205"/>
    </row>
    <row r="402" spans="1:25" s="130" customFormat="1" x14ac:dyDescent="0.25">
      <c r="A402" s="119" t="s">
        <v>494</v>
      </c>
      <c r="B402" s="136" t="s">
        <v>10</v>
      </c>
      <c r="C402" s="120">
        <v>2001</v>
      </c>
      <c r="D402" s="124">
        <v>552</v>
      </c>
      <c r="E402" s="124"/>
      <c r="F402" s="124"/>
      <c r="G402" s="120"/>
      <c r="H402" s="136"/>
      <c r="I402" s="125"/>
      <c r="J402" s="120" t="s">
        <v>11</v>
      </c>
      <c r="K402" s="123">
        <v>7945</v>
      </c>
      <c r="L402" s="123"/>
      <c r="M402" s="139"/>
      <c r="N402" s="137"/>
      <c r="O402" s="121" t="s">
        <v>134</v>
      </c>
      <c r="P402" s="127"/>
      <c r="Q402" s="127"/>
      <c r="R402" s="127"/>
      <c r="S402" s="127"/>
      <c r="T402" s="127"/>
      <c r="U402" s="128"/>
      <c r="V402" s="258"/>
      <c r="W402" s="232"/>
      <c r="X402" s="132" t="s">
        <v>263</v>
      </c>
      <c r="Y402" s="205"/>
    </row>
    <row r="403" spans="1:25" s="130" customFormat="1" x14ac:dyDescent="0.25">
      <c r="A403" s="119" t="s">
        <v>494</v>
      </c>
      <c r="B403" s="136" t="s">
        <v>10</v>
      </c>
      <c r="C403" s="120">
        <v>2002</v>
      </c>
      <c r="D403" s="124">
        <v>624</v>
      </c>
      <c r="E403" s="124"/>
      <c r="F403" s="124"/>
      <c r="G403" s="120"/>
      <c r="H403" s="136"/>
      <c r="I403" s="125"/>
      <c r="J403" s="120" t="s">
        <v>11</v>
      </c>
      <c r="K403" s="123">
        <v>7945</v>
      </c>
      <c r="L403" s="123"/>
      <c r="M403" s="139"/>
      <c r="N403" s="137"/>
      <c r="O403" s="121" t="s">
        <v>134</v>
      </c>
      <c r="P403" s="127"/>
      <c r="Q403" s="127"/>
      <c r="R403" s="127"/>
      <c r="S403" s="127"/>
      <c r="T403" s="127"/>
      <c r="U403" s="128"/>
      <c r="V403" s="258"/>
      <c r="W403" s="232"/>
      <c r="X403" s="132" t="s">
        <v>263</v>
      </c>
      <c r="Y403" s="205"/>
    </row>
    <row r="404" spans="1:25" s="130" customFormat="1" x14ac:dyDescent="0.25">
      <c r="A404" s="119" t="s">
        <v>494</v>
      </c>
      <c r="B404" s="136" t="s">
        <v>10</v>
      </c>
      <c r="C404" s="120">
        <v>2003</v>
      </c>
      <c r="D404" s="124">
        <v>871</v>
      </c>
      <c r="E404" s="128"/>
      <c r="F404" s="124"/>
      <c r="G404" s="120"/>
      <c r="H404" s="136"/>
      <c r="I404" s="125"/>
      <c r="J404" s="120" t="s">
        <v>11</v>
      </c>
      <c r="K404" s="123">
        <v>7945</v>
      </c>
      <c r="L404" s="123"/>
      <c r="M404" s="139"/>
      <c r="N404" s="137"/>
      <c r="O404" s="121" t="s">
        <v>134</v>
      </c>
      <c r="P404" s="127"/>
      <c r="Q404" s="127"/>
      <c r="R404" s="127"/>
      <c r="S404" s="127"/>
      <c r="T404" s="127"/>
      <c r="U404" s="128"/>
      <c r="V404" s="258"/>
      <c r="W404" s="232"/>
      <c r="X404" s="132" t="s">
        <v>263</v>
      </c>
      <c r="Y404" s="205"/>
    </row>
    <row r="405" spans="1:25" s="130" customFormat="1" x14ac:dyDescent="0.25">
      <c r="A405" s="119" t="s">
        <v>494</v>
      </c>
      <c r="B405" s="136" t="s">
        <v>10</v>
      </c>
      <c r="C405" s="120">
        <v>2004</v>
      </c>
      <c r="D405" s="124">
        <v>780</v>
      </c>
      <c r="E405" s="128"/>
      <c r="F405" s="124"/>
      <c r="G405" s="120"/>
      <c r="H405" s="136"/>
      <c r="I405" s="125"/>
      <c r="J405" s="120" t="s">
        <v>11</v>
      </c>
      <c r="K405" s="123">
        <v>7945</v>
      </c>
      <c r="L405" s="123"/>
      <c r="M405" s="139"/>
      <c r="N405" s="137"/>
      <c r="O405" s="121" t="s">
        <v>134</v>
      </c>
      <c r="P405" s="127"/>
      <c r="Q405" s="127"/>
      <c r="R405" s="127"/>
      <c r="S405" s="127"/>
      <c r="T405" s="127"/>
      <c r="U405" s="128"/>
      <c r="V405" s="258"/>
      <c r="W405" s="232"/>
      <c r="X405" s="132" t="s">
        <v>263</v>
      </c>
      <c r="Y405" s="205"/>
    </row>
    <row r="406" spans="1:25" s="130" customFormat="1" x14ac:dyDescent="0.25">
      <c r="A406" s="119" t="s">
        <v>494</v>
      </c>
      <c r="B406" s="136" t="s">
        <v>10</v>
      </c>
      <c r="C406" s="120">
        <v>2005</v>
      </c>
      <c r="D406" s="124">
        <v>777</v>
      </c>
      <c r="E406" s="128"/>
      <c r="F406" s="124"/>
      <c r="G406" s="120"/>
      <c r="H406" s="136"/>
      <c r="I406" s="125"/>
      <c r="J406" s="120" t="s">
        <v>11</v>
      </c>
      <c r="K406" s="123">
        <v>7945</v>
      </c>
      <c r="L406" s="123"/>
      <c r="M406" s="139"/>
      <c r="N406" s="137"/>
      <c r="O406" s="121" t="s">
        <v>134</v>
      </c>
      <c r="P406" s="127"/>
      <c r="Q406" s="127"/>
      <c r="R406" s="127"/>
      <c r="S406" s="127"/>
      <c r="T406" s="127"/>
      <c r="U406" s="128"/>
      <c r="V406" s="258"/>
      <c r="W406" s="232"/>
      <c r="X406" s="132" t="s">
        <v>263</v>
      </c>
      <c r="Y406" s="205"/>
    </row>
    <row r="407" spans="1:25" s="130" customFormat="1" x14ac:dyDescent="0.25">
      <c r="A407" s="119" t="s">
        <v>494</v>
      </c>
      <c r="B407" s="136" t="s">
        <v>10</v>
      </c>
      <c r="C407" s="120">
        <v>2006</v>
      </c>
      <c r="D407" s="124">
        <v>846</v>
      </c>
      <c r="E407" s="128"/>
      <c r="F407" s="124"/>
      <c r="G407" s="120"/>
      <c r="H407" s="136"/>
      <c r="I407" s="125"/>
      <c r="J407" s="120" t="s">
        <v>11</v>
      </c>
      <c r="K407" s="123">
        <v>7945</v>
      </c>
      <c r="L407" s="123"/>
      <c r="M407" s="139"/>
      <c r="N407" s="137"/>
      <c r="O407" s="121" t="s">
        <v>134</v>
      </c>
      <c r="P407" s="127"/>
      <c r="Q407" s="127"/>
      <c r="R407" s="127"/>
      <c r="S407" s="127"/>
      <c r="T407" s="127"/>
      <c r="U407" s="128"/>
      <c r="V407" s="258"/>
      <c r="W407" s="232"/>
      <c r="X407" s="132" t="s">
        <v>263</v>
      </c>
      <c r="Y407" s="205"/>
    </row>
    <row r="408" spans="1:25" s="130" customFormat="1" x14ac:dyDescent="0.25">
      <c r="A408" s="119" t="s">
        <v>494</v>
      </c>
      <c r="B408" s="136" t="s">
        <v>10</v>
      </c>
      <c r="C408" s="120">
        <v>2007</v>
      </c>
      <c r="D408" s="124">
        <v>846</v>
      </c>
      <c r="E408" s="128"/>
      <c r="F408" s="124"/>
      <c r="G408" s="120"/>
      <c r="H408" s="136"/>
      <c r="I408" s="125"/>
      <c r="J408" s="120" t="s">
        <v>11</v>
      </c>
      <c r="K408" s="123">
        <v>7945</v>
      </c>
      <c r="L408" s="123"/>
      <c r="M408" s="139"/>
      <c r="N408" s="137"/>
      <c r="O408" s="121" t="s">
        <v>134</v>
      </c>
      <c r="P408" s="127"/>
      <c r="Q408" s="127"/>
      <c r="R408" s="127"/>
      <c r="S408" s="127"/>
      <c r="T408" s="127"/>
      <c r="U408" s="128"/>
      <c r="V408" s="258"/>
      <c r="W408" s="232"/>
      <c r="X408" s="132" t="s">
        <v>263</v>
      </c>
      <c r="Y408" s="205"/>
    </row>
    <row r="409" spans="1:25" s="130" customFormat="1" x14ac:dyDescent="0.25">
      <c r="A409" s="119" t="s">
        <v>494</v>
      </c>
      <c r="B409" s="136" t="s">
        <v>10</v>
      </c>
      <c r="C409" s="120">
        <v>2008</v>
      </c>
      <c r="D409" s="124">
        <v>882</v>
      </c>
      <c r="E409" s="128"/>
      <c r="F409" s="124"/>
      <c r="G409" s="120"/>
      <c r="H409" s="136"/>
      <c r="I409" s="125"/>
      <c r="J409" s="120" t="s">
        <v>11</v>
      </c>
      <c r="K409" s="123">
        <v>7945</v>
      </c>
      <c r="L409" s="123"/>
      <c r="M409" s="139"/>
      <c r="N409" s="137"/>
      <c r="O409" s="121" t="s">
        <v>134</v>
      </c>
      <c r="P409" s="127"/>
      <c r="Q409" s="127"/>
      <c r="R409" s="127"/>
      <c r="S409" s="127"/>
      <c r="T409" s="127"/>
      <c r="U409" s="128"/>
      <c r="V409" s="258"/>
      <c r="W409" s="232"/>
      <c r="X409" s="132" t="s">
        <v>263</v>
      </c>
      <c r="Y409" s="205"/>
    </row>
    <row r="410" spans="1:25" s="130" customFormat="1" x14ac:dyDescent="0.25">
      <c r="A410" s="119" t="s">
        <v>494</v>
      </c>
      <c r="B410" s="136" t="s">
        <v>10</v>
      </c>
      <c r="C410" s="120">
        <v>2009</v>
      </c>
      <c r="D410" s="124">
        <v>880</v>
      </c>
      <c r="E410" s="128"/>
      <c r="F410" s="124"/>
      <c r="G410" s="120"/>
      <c r="H410" s="136"/>
      <c r="I410" s="125"/>
      <c r="J410" s="120" t="s">
        <v>11</v>
      </c>
      <c r="K410" s="123">
        <v>7945</v>
      </c>
      <c r="L410" s="123"/>
      <c r="M410" s="139"/>
      <c r="N410" s="137"/>
      <c r="O410" s="121" t="s">
        <v>134</v>
      </c>
      <c r="P410" s="127"/>
      <c r="Q410" s="127"/>
      <c r="R410" s="127"/>
      <c r="S410" s="127"/>
      <c r="T410" s="127"/>
      <c r="U410" s="128"/>
      <c r="V410" s="258"/>
      <c r="W410" s="232"/>
      <c r="X410" s="132" t="s">
        <v>263</v>
      </c>
      <c r="Y410" s="205"/>
    </row>
    <row r="411" spans="1:25" s="130" customFormat="1" x14ac:dyDescent="0.25">
      <c r="A411" s="119" t="s">
        <v>494</v>
      </c>
      <c r="B411" s="136" t="s">
        <v>10</v>
      </c>
      <c r="C411" s="120">
        <v>2010</v>
      </c>
      <c r="D411" s="124">
        <v>960</v>
      </c>
      <c r="E411" s="128"/>
      <c r="F411" s="124"/>
      <c r="G411" s="120"/>
      <c r="H411" s="136"/>
      <c r="I411" s="125"/>
      <c r="J411" s="120" t="s">
        <v>11</v>
      </c>
      <c r="K411" s="123">
        <v>7945</v>
      </c>
      <c r="L411" s="123"/>
      <c r="M411" s="139"/>
      <c r="N411" s="137"/>
      <c r="O411" s="121" t="s">
        <v>134</v>
      </c>
      <c r="P411" s="127"/>
      <c r="Q411" s="127"/>
      <c r="R411" s="127"/>
      <c r="S411" s="127"/>
      <c r="T411" s="127"/>
      <c r="U411" s="128"/>
      <c r="V411" s="258"/>
      <c r="W411" s="232"/>
      <c r="X411" s="132" t="s">
        <v>263</v>
      </c>
      <c r="Y411" s="205"/>
    </row>
    <row r="412" spans="1:25" s="130" customFormat="1" x14ac:dyDescent="0.25">
      <c r="A412" s="119" t="s">
        <v>494</v>
      </c>
      <c r="B412" s="136" t="s">
        <v>10</v>
      </c>
      <c r="C412" s="120">
        <v>2011</v>
      </c>
      <c r="D412" s="124">
        <v>900</v>
      </c>
      <c r="E412" s="128"/>
      <c r="F412" s="124"/>
      <c r="G412" s="120"/>
      <c r="H412" s="136"/>
      <c r="I412" s="125"/>
      <c r="J412" s="120" t="s">
        <v>11</v>
      </c>
      <c r="K412" s="123">
        <v>7945</v>
      </c>
      <c r="L412" s="123"/>
      <c r="M412" s="139"/>
      <c r="N412" s="137"/>
      <c r="O412" s="121" t="s">
        <v>134</v>
      </c>
      <c r="P412" s="127"/>
      <c r="Q412" s="127"/>
      <c r="R412" s="127"/>
      <c r="S412" s="127"/>
      <c r="T412" s="127"/>
      <c r="U412" s="128"/>
      <c r="V412" s="258"/>
      <c r="W412" s="232"/>
      <c r="X412" s="132" t="s">
        <v>263</v>
      </c>
      <c r="Y412" s="205"/>
    </row>
    <row r="413" spans="1:25" s="130" customFormat="1" x14ac:dyDescent="0.25">
      <c r="A413" s="119" t="s">
        <v>494</v>
      </c>
      <c r="B413" s="136" t="s">
        <v>10</v>
      </c>
      <c r="C413" s="120">
        <v>2012</v>
      </c>
      <c r="D413" s="124">
        <v>900</v>
      </c>
      <c r="E413" s="128"/>
      <c r="F413" s="124"/>
      <c r="G413" s="120"/>
      <c r="H413" s="136"/>
      <c r="I413" s="125"/>
      <c r="J413" s="120" t="s">
        <v>11</v>
      </c>
      <c r="K413" s="123">
        <v>7945</v>
      </c>
      <c r="L413" s="123"/>
      <c r="M413" s="139"/>
      <c r="N413" s="137"/>
      <c r="O413" s="121" t="s">
        <v>134</v>
      </c>
      <c r="P413" s="127"/>
      <c r="Q413" s="127"/>
      <c r="R413" s="127"/>
      <c r="S413" s="127"/>
      <c r="T413" s="127"/>
      <c r="U413" s="128"/>
      <c r="V413" s="258"/>
      <c r="W413" s="232"/>
      <c r="X413" s="132" t="s">
        <v>263</v>
      </c>
      <c r="Y413" s="205"/>
    </row>
    <row r="414" spans="1:25" s="130" customFormat="1" x14ac:dyDescent="0.25">
      <c r="A414" s="119" t="s">
        <v>494</v>
      </c>
      <c r="B414" s="136" t="s">
        <v>10</v>
      </c>
      <c r="C414" s="120">
        <v>2013</v>
      </c>
      <c r="D414" s="124">
        <v>900</v>
      </c>
      <c r="E414" s="128"/>
      <c r="F414" s="124"/>
      <c r="G414" s="120"/>
      <c r="H414" s="136"/>
      <c r="I414" s="125"/>
      <c r="J414" s="120" t="s">
        <v>11</v>
      </c>
      <c r="K414" s="123">
        <v>7945</v>
      </c>
      <c r="L414" s="123"/>
      <c r="M414" s="139"/>
      <c r="N414" s="137"/>
      <c r="O414" s="121" t="s">
        <v>134</v>
      </c>
      <c r="P414" s="127"/>
      <c r="Q414" s="127"/>
      <c r="R414" s="127"/>
      <c r="S414" s="127"/>
      <c r="T414" s="127"/>
      <c r="U414" s="128"/>
      <c r="V414" s="258"/>
      <c r="W414" s="232"/>
      <c r="X414" s="143" t="s">
        <v>418</v>
      </c>
      <c r="Y414" s="205"/>
    </row>
    <row r="415" spans="1:25" s="130" customFormat="1" x14ac:dyDescent="0.25">
      <c r="A415" s="119" t="s">
        <v>494</v>
      </c>
      <c r="B415" s="136" t="s">
        <v>10</v>
      </c>
      <c r="C415" s="120">
        <v>2015</v>
      </c>
      <c r="D415" s="124"/>
      <c r="E415" s="124">
        <v>850</v>
      </c>
      <c r="F415" s="124"/>
      <c r="G415" s="120"/>
      <c r="H415" s="136"/>
      <c r="I415" s="125"/>
      <c r="J415" s="120" t="s">
        <v>11</v>
      </c>
      <c r="K415" s="123">
        <v>7945</v>
      </c>
      <c r="L415" s="123"/>
      <c r="M415" s="139"/>
      <c r="N415" s="137"/>
      <c r="O415" s="121" t="s">
        <v>134</v>
      </c>
      <c r="P415" s="121" t="s">
        <v>389</v>
      </c>
      <c r="Q415" s="121" t="s">
        <v>97</v>
      </c>
      <c r="R415" s="121" t="s">
        <v>212</v>
      </c>
      <c r="S415" s="121" t="s">
        <v>391</v>
      </c>
      <c r="T415" s="121"/>
      <c r="U415" s="122">
        <v>1000</v>
      </c>
      <c r="V415" s="258"/>
      <c r="W415" s="232"/>
      <c r="X415" s="132" t="s">
        <v>264</v>
      </c>
      <c r="Y415" s="205"/>
    </row>
    <row r="416" spans="1:25" s="130" customFormat="1" x14ac:dyDescent="0.25">
      <c r="A416" s="119" t="s">
        <v>494</v>
      </c>
      <c r="B416" s="136" t="s">
        <v>10</v>
      </c>
      <c r="C416" s="120">
        <v>2017</v>
      </c>
      <c r="D416" s="124"/>
      <c r="E416" s="124">
        <v>1100</v>
      </c>
      <c r="F416" s="124">
        <v>100</v>
      </c>
      <c r="G416" s="120"/>
      <c r="H416" s="136"/>
      <c r="I416" s="125"/>
      <c r="J416" s="120" t="s">
        <v>11</v>
      </c>
      <c r="K416" s="123">
        <v>7945</v>
      </c>
      <c r="L416" s="123"/>
      <c r="M416" s="139"/>
      <c r="N416" s="137"/>
      <c r="O416" s="121" t="s">
        <v>134</v>
      </c>
      <c r="P416" s="121" t="s">
        <v>390</v>
      </c>
      <c r="Q416" s="121" t="s">
        <v>97</v>
      </c>
      <c r="R416" s="121" t="s">
        <v>399</v>
      </c>
      <c r="S416" s="121" t="s">
        <v>391</v>
      </c>
      <c r="T416" s="127"/>
      <c r="U416" s="122">
        <v>2300</v>
      </c>
      <c r="V416" s="258"/>
      <c r="W416" s="232"/>
      <c r="X416" s="132" t="s">
        <v>264</v>
      </c>
      <c r="Y416" s="205"/>
    </row>
    <row r="417" spans="1:25" s="225" customFormat="1" ht="15.75" thickBot="1" x14ac:dyDescent="0.3">
      <c r="A417" s="213" t="s">
        <v>494</v>
      </c>
      <c r="B417" s="214" t="s">
        <v>10</v>
      </c>
      <c r="C417" s="215">
        <v>2018</v>
      </c>
      <c r="D417" s="216">
        <v>425</v>
      </c>
      <c r="E417" s="216">
        <v>1000</v>
      </c>
      <c r="F417" s="216">
        <v>249</v>
      </c>
      <c r="G417" s="215"/>
      <c r="H417" s="214"/>
      <c r="I417" s="217"/>
      <c r="J417" s="215" t="s">
        <v>11</v>
      </c>
      <c r="K417" s="218">
        <v>7945</v>
      </c>
      <c r="L417" s="218">
        <v>1678</v>
      </c>
      <c r="M417" s="219">
        <v>0.21</v>
      </c>
      <c r="N417" s="220">
        <f>D417*100/L417</f>
        <v>25.327771156138258</v>
      </c>
      <c r="O417" s="221" t="s">
        <v>134</v>
      </c>
      <c r="P417" s="221" t="s">
        <v>111</v>
      </c>
      <c r="Q417" s="221" t="s">
        <v>97</v>
      </c>
      <c r="R417" s="221" t="s">
        <v>399</v>
      </c>
      <c r="S417" s="221" t="s">
        <v>400</v>
      </c>
      <c r="T417" s="221"/>
      <c r="U417" s="222">
        <v>2000</v>
      </c>
      <c r="V417" s="280" t="s">
        <v>542</v>
      </c>
      <c r="W417" s="249" t="s">
        <v>543</v>
      </c>
      <c r="X417" s="223" t="s">
        <v>264</v>
      </c>
      <c r="Y417" s="224"/>
    </row>
    <row r="418" spans="1:25" ht="18" thickTop="1" x14ac:dyDescent="0.25">
      <c r="A418" s="212" t="s">
        <v>564</v>
      </c>
    </row>
    <row r="419" spans="1:25" ht="17.25" x14ac:dyDescent="0.25">
      <c r="A419" s="212" t="s">
        <v>443</v>
      </c>
    </row>
    <row r="420" spans="1:25" ht="17.25" x14ac:dyDescent="0.25">
      <c r="A420" s="212" t="s">
        <v>579</v>
      </c>
    </row>
    <row r="421" spans="1:25" ht="17.25" x14ac:dyDescent="0.25">
      <c r="A421" s="212" t="s">
        <v>578</v>
      </c>
    </row>
    <row r="422" spans="1:25" x14ac:dyDescent="0.25">
      <c r="A422" s="212" t="s">
        <v>554</v>
      </c>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Muskox Surveys</vt:lpstr>
    </vt:vector>
  </TitlesOfParts>
  <Company>Naturinstituttet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Cuyler</dc:creator>
  <cp:lastModifiedBy>Christine Cuyler</cp:lastModifiedBy>
  <dcterms:created xsi:type="dcterms:W3CDTF">2019-01-18T10:22:41Z</dcterms:created>
  <dcterms:modified xsi:type="dcterms:W3CDTF">2019-06-04T13:07:49Z</dcterms:modified>
</cp:coreProperties>
</file>