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ayesh\Dropbox\Project_Foodbehaviour\Project_Healthfoods\Paper\Submission3_Ambio\Resubmission1_Ambio_Nov2021\"/>
    </mc:Choice>
  </mc:AlternateContent>
  <xr:revisionPtr revIDLastSave="0" documentId="13_ncr:1_{F64DF3D6-274C-426B-AE71-1AF560F7A87C}" xr6:coauthVersionLast="47" xr6:coauthVersionMax="47" xr10:uidLastSave="{00000000-0000-0000-0000-000000000000}"/>
  <bookViews>
    <workbookView xWindow="-98" yWindow="-98" windowWidth="20715" windowHeight="13276" xr2:uid="{9AC5A7E7-F081-49E4-88A5-CDE8AB658D33}"/>
  </bookViews>
  <sheets>
    <sheet name="Metadata" sheetId="9" r:id="rId1"/>
    <sheet name="Data S1a HealthDat MetaAnalys" sheetId="2" r:id="rId2"/>
    <sheet name="Data S1b HealthDatFinal" sheetId="7" r:id="rId3"/>
    <sheet name="Data S2 EnvDatFinal" sheetId="3" r:id="rId4"/>
    <sheet name="Data S3 FrequencybyCountry" sheetId="1" r:id="rId5"/>
    <sheet name="Data S4 ModelFixedEf_FoodGroup" sheetId="6" r:id="rId6"/>
    <sheet name="Data S5 ModelRanEf_Groups" sheetId="5" r:id="rId7"/>
    <sheet name="Data S6 ModelFixedEf_FoodItem"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5" i="1" l="1"/>
  <c r="Q57" i="1"/>
  <c r="P57"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Q41" i="1"/>
  <c r="P41" i="1"/>
  <c r="Q40" i="1"/>
  <c r="P40" i="1"/>
  <c r="Q39" i="1"/>
  <c r="P39" i="1"/>
  <c r="Q38" i="1"/>
  <c r="P38" i="1"/>
  <c r="Q37" i="1"/>
  <c r="P37" i="1"/>
  <c r="Q36" i="1"/>
  <c r="P36" i="1"/>
  <c r="Q35" i="1"/>
  <c r="C27" i="1"/>
  <c r="O26" i="1"/>
  <c r="N26" i="1"/>
  <c r="M26" i="1"/>
  <c r="L26" i="1"/>
  <c r="K26" i="1"/>
  <c r="J26" i="1"/>
  <c r="O28" i="1"/>
  <c r="N28" i="1"/>
  <c r="M28" i="1"/>
  <c r="L28" i="1"/>
  <c r="K28" i="1"/>
  <c r="J28" i="1"/>
  <c r="O27" i="1"/>
  <c r="N27" i="1"/>
  <c r="N29" i="1" s="1"/>
  <c r="M27" i="1"/>
  <c r="M29" i="1" s="1"/>
  <c r="L27" i="1"/>
  <c r="K27" i="1"/>
  <c r="J27" i="1"/>
  <c r="J29" i="1" l="1"/>
  <c r="J30" i="1"/>
  <c r="N30" i="1"/>
  <c r="L30" i="1"/>
  <c r="L29" i="1"/>
  <c r="M30" i="1"/>
  <c r="O30" i="1"/>
  <c r="O29" i="1"/>
  <c r="K30" i="1"/>
  <c r="K29" i="1"/>
  <c r="I28" i="1"/>
  <c r="I30" i="1" s="1"/>
  <c r="H28" i="1"/>
  <c r="H30" i="1" s="1"/>
  <c r="G28" i="1"/>
  <c r="G30" i="1" s="1"/>
  <c r="F28" i="1"/>
  <c r="F30" i="1" s="1"/>
  <c r="E28" i="1"/>
  <c r="E30" i="1" s="1"/>
  <c r="D28" i="1"/>
  <c r="D30" i="1" s="1"/>
  <c r="C28" i="1"/>
  <c r="C30" i="1" s="1"/>
  <c r="I27" i="1"/>
  <c r="I29" i="1" s="1"/>
  <c r="H27" i="1"/>
  <c r="H29" i="1" s="1"/>
  <c r="G27" i="1"/>
  <c r="G29" i="1" s="1"/>
  <c r="F27" i="1"/>
  <c r="F29" i="1" s="1"/>
  <c r="E27" i="1"/>
  <c r="E29" i="1" s="1"/>
  <c r="D27" i="1"/>
  <c r="D29" i="1" s="1"/>
  <c r="C29" i="1"/>
  <c r="M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2" i="8"/>
  <c r="J18" i="8"/>
  <c r="I18" i="8"/>
  <c r="J19" i="8"/>
  <c r="I19" i="8"/>
  <c r="I61" i="8"/>
  <c r="J61" i="8"/>
  <c r="I60" i="8"/>
  <c r="J60" i="8"/>
  <c r="I59" i="8"/>
  <c r="J59" i="8"/>
  <c r="I58" i="8"/>
  <c r="J58" i="8"/>
  <c r="I57" i="8"/>
  <c r="J57" i="8"/>
  <c r="I56" i="8"/>
  <c r="J56" i="8"/>
  <c r="I55" i="8"/>
  <c r="J55" i="8"/>
  <c r="I54" i="8"/>
  <c r="J54" i="8"/>
  <c r="I53" i="8"/>
  <c r="J53" i="8"/>
  <c r="I52" i="8"/>
  <c r="J52" i="8"/>
  <c r="I51" i="8"/>
  <c r="J51" i="8"/>
  <c r="I50" i="8"/>
  <c r="J50" i="8"/>
  <c r="I49" i="8"/>
  <c r="J49" i="8"/>
  <c r="I48" i="8"/>
  <c r="J48" i="8"/>
  <c r="I47" i="8"/>
  <c r="J47" i="8"/>
  <c r="I46" i="8"/>
  <c r="J46" i="8"/>
  <c r="I45" i="8"/>
  <c r="J45" i="8"/>
  <c r="I44" i="8"/>
  <c r="J44" i="8"/>
  <c r="I43" i="8"/>
  <c r="J43" i="8"/>
  <c r="I42" i="8"/>
  <c r="J42" i="8"/>
  <c r="I41" i="8"/>
  <c r="J41" i="8"/>
  <c r="I40" i="8"/>
  <c r="J40" i="8"/>
  <c r="I39" i="8"/>
  <c r="J39" i="8"/>
  <c r="I38" i="8"/>
  <c r="J38" i="8"/>
  <c r="I37" i="8"/>
  <c r="J37" i="8"/>
  <c r="I36" i="8"/>
  <c r="J36" i="8"/>
  <c r="I35" i="8"/>
  <c r="J35" i="8"/>
  <c r="I34" i="8"/>
  <c r="J34" i="8"/>
  <c r="I33" i="8"/>
  <c r="J33" i="8"/>
  <c r="I32" i="8"/>
  <c r="J32" i="8"/>
  <c r="I31" i="8"/>
  <c r="J31" i="8"/>
  <c r="I30" i="8"/>
  <c r="J30" i="8"/>
  <c r="I29" i="8"/>
  <c r="J29" i="8"/>
  <c r="I28" i="8"/>
  <c r="J28" i="8"/>
  <c r="I27" i="8"/>
  <c r="J27" i="8"/>
  <c r="I26" i="8"/>
  <c r="J26" i="8"/>
  <c r="I25" i="8"/>
  <c r="J25" i="8"/>
  <c r="I24" i="8"/>
  <c r="J24" i="8"/>
  <c r="I23" i="8"/>
  <c r="J23" i="8"/>
  <c r="I22" i="8"/>
  <c r="J22" i="8"/>
  <c r="I21" i="8"/>
  <c r="J21" i="8"/>
  <c r="I20" i="8"/>
  <c r="J20" i="8"/>
  <c r="I17" i="8"/>
  <c r="J17" i="8"/>
  <c r="I16" i="8"/>
  <c r="J16" i="8"/>
  <c r="I15" i="8"/>
  <c r="J15" i="8"/>
  <c r="I14" i="8"/>
  <c r="J14" i="8"/>
  <c r="I13" i="8"/>
  <c r="J13" i="8"/>
  <c r="I12" i="8"/>
  <c r="J12" i="8"/>
  <c r="I11" i="8"/>
  <c r="J11" i="8"/>
  <c r="I10" i="8"/>
  <c r="J10" i="8"/>
  <c r="I9" i="8"/>
  <c r="J9" i="8"/>
  <c r="I8" i="8"/>
  <c r="J8" i="8"/>
  <c r="I7" i="8"/>
  <c r="J7" i="8"/>
  <c r="I6" i="8"/>
  <c r="J6" i="8"/>
  <c r="I5" i="8"/>
  <c r="J5" i="8"/>
  <c r="I4" i="8"/>
  <c r="J4" i="8"/>
  <c r="I3" i="8"/>
  <c r="J3" i="8"/>
  <c r="I2" i="8"/>
  <c r="J2" i="8"/>
  <c r="M3" i="6"/>
  <c r="M6" i="6"/>
  <c r="M7" i="6"/>
  <c r="M10" i="6"/>
  <c r="M11" i="6"/>
  <c r="M14" i="6"/>
  <c r="M15" i="6"/>
  <c r="M18" i="6"/>
  <c r="M19" i="6"/>
  <c r="M22" i="6"/>
  <c r="M23" i="6"/>
  <c r="M26" i="6"/>
  <c r="M27" i="6"/>
  <c r="M30" i="6"/>
  <c r="M31" i="6"/>
  <c r="M34" i="6"/>
  <c r="M35" i="6"/>
  <c r="M38" i="6"/>
  <c r="M39" i="6"/>
  <c r="M42" i="6"/>
  <c r="M43" i="6"/>
  <c r="M46" i="6"/>
  <c r="M47" i="6"/>
  <c r="M50" i="6"/>
  <c r="M51" i="6"/>
  <c r="M54" i="6"/>
  <c r="M55" i="6"/>
  <c r="M58" i="6"/>
  <c r="M59" i="6"/>
  <c r="M4" i="6"/>
  <c r="M5" i="6"/>
  <c r="M8" i="6"/>
  <c r="M9" i="6"/>
  <c r="M12" i="6"/>
  <c r="M13" i="6"/>
  <c r="M16" i="6"/>
  <c r="M17" i="6"/>
  <c r="M20" i="6"/>
  <c r="M21" i="6"/>
  <c r="M24" i="6"/>
  <c r="M25" i="6"/>
  <c r="M28" i="6"/>
  <c r="M29" i="6"/>
  <c r="M32" i="6"/>
  <c r="M33" i="6"/>
  <c r="M36" i="6"/>
  <c r="M37" i="6"/>
  <c r="M40" i="6"/>
  <c r="M41" i="6"/>
  <c r="M44" i="6"/>
  <c r="M45" i="6"/>
  <c r="M48" i="6"/>
  <c r="M49" i="6"/>
  <c r="M52" i="6"/>
  <c r="M53" i="6"/>
  <c r="M56" i="6"/>
  <c r="M57" i="6"/>
  <c r="M60" i="6"/>
  <c r="M61" i="6"/>
  <c r="M2" i="6"/>
  <c r="I4" i="6"/>
  <c r="J4" i="6"/>
  <c r="I5" i="6"/>
  <c r="J5" i="6"/>
  <c r="I8" i="6"/>
  <c r="J8" i="6"/>
  <c r="I9" i="6"/>
  <c r="J9" i="6"/>
  <c r="I12" i="6"/>
  <c r="J12" i="6"/>
  <c r="I13" i="6"/>
  <c r="J13" i="6"/>
  <c r="I16" i="6"/>
  <c r="J16" i="6"/>
  <c r="I17" i="6"/>
  <c r="J17" i="6"/>
  <c r="I20" i="6"/>
  <c r="J20" i="6"/>
  <c r="I21" i="6"/>
  <c r="J21" i="6"/>
  <c r="I24" i="6"/>
  <c r="J24" i="6"/>
  <c r="I25" i="6"/>
  <c r="J25" i="6"/>
  <c r="I28" i="6"/>
  <c r="J28" i="6"/>
  <c r="I29" i="6"/>
  <c r="J29" i="6"/>
  <c r="I32" i="6"/>
  <c r="J32" i="6"/>
  <c r="I33" i="6"/>
  <c r="J33" i="6"/>
  <c r="I36" i="6"/>
  <c r="J36" i="6"/>
  <c r="I37" i="6"/>
  <c r="J37" i="6"/>
  <c r="I40" i="6"/>
  <c r="J40" i="6"/>
  <c r="I41" i="6"/>
  <c r="J41" i="6"/>
  <c r="I44" i="6"/>
  <c r="J44" i="6"/>
  <c r="I45" i="6"/>
  <c r="J45" i="6"/>
  <c r="I48" i="6"/>
  <c r="J48" i="6"/>
  <c r="I49" i="6"/>
  <c r="J49" i="6"/>
  <c r="I52" i="6"/>
  <c r="J52" i="6"/>
  <c r="I53" i="6"/>
  <c r="J53" i="6"/>
  <c r="I56" i="6"/>
  <c r="J56" i="6"/>
  <c r="I57" i="6"/>
  <c r="J57" i="6"/>
  <c r="I60" i="6"/>
  <c r="J60" i="6"/>
  <c r="I61" i="6"/>
  <c r="J61" i="6"/>
  <c r="I3" i="6"/>
  <c r="J3" i="6"/>
  <c r="I6" i="6"/>
  <c r="J6" i="6"/>
  <c r="I7" i="6"/>
  <c r="J7" i="6"/>
  <c r="I10" i="6"/>
  <c r="J10" i="6"/>
  <c r="I11" i="6"/>
  <c r="J11" i="6"/>
  <c r="I14" i="6"/>
  <c r="J14" i="6"/>
  <c r="I15" i="6"/>
  <c r="J15" i="6"/>
  <c r="I18" i="6"/>
  <c r="J18" i="6"/>
  <c r="I19" i="6"/>
  <c r="J19" i="6"/>
  <c r="I22" i="6"/>
  <c r="J22" i="6"/>
  <c r="I23" i="6"/>
  <c r="J23" i="6"/>
  <c r="I26" i="6"/>
  <c r="J26" i="6"/>
  <c r="I27" i="6"/>
  <c r="J27" i="6"/>
  <c r="I30" i="6"/>
  <c r="J30" i="6"/>
  <c r="I31" i="6"/>
  <c r="J31" i="6"/>
  <c r="I34" i="6"/>
  <c r="J34" i="6"/>
  <c r="I35" i="6"/>
  <c r="J35" i="6"/>
  <c r="I38" i="6"/>
  <c r="J38" i="6"/>
  <c r="I39" i="6"/>
  <c r="J39" i="6"/>
  <c r="I42" i="6"/>
  <c r="J42" i="6"/>
  <c r="I43" i="6"/>
  <c r="J43" i="6"/>
  <c r="I46" i="6"/>
  <c r="J46" i="6"/>
  <c r="I47" i="6"/>
  <c r="J47" i="6"/>
  <c r="I50" i="6"/>
  <c r="J50" i="6"/>
  <c r="I51" i="6"/>
  <c r="J51" i="6"/>
  <c r="I54" i="6"/>
  <c r="J54" i="6"/>
  <c r="I55" i="6"/>
  <c r="J55" i="6"/>
  <c r="I58" i="6"/>
  <c r="J58" i="6"/>
  <c r="I59" i="6"/>
  <c r="J59" i="6"/>
  <c r="J2" i="6"/>
  <c r="I2" i="6"/>
  <c r="Y133" i="2"/>
  <c r="X133" i="2"/>
  <c r="W133" i="2"/>
  <c r="Y132" i="2"/>
  <c r="X132" i="2"/>
  <c r="W132" i="2"/>
  <c r="Y131" i="2"/>
  <c r="X131" i="2"/>
  <c r="W131" i="2"/>
  <c r="Y118" i="2"/>
  <c r="X118" i="2"/>
  <c r="W118" i="2"/>
  <c r="Y117" i="2"/>
  <c r="X117" i="2"/>
  <c r="W117" i="2"/>
  <c r="Y216" i="2"/>
  <c r="X216" i="2"/>
  <c r="W216" i="2"/>
  <c r="Y217" i="2"/>
  <c r="X217" i="2"/>
  <c r="W217" i="2"/>
  <c r="Y206" i="2"/>
  <c r="X206" i="2"/>
  <c r="W206" i="2"/>
  <c r="V205" i="2"/>
  <c r="Y205" i="2" s="1"/>
  <c r="U205" i="2"/>
  <c r="X205" i="2" s="1"/>
  <c r="T205" i="2"/>
  <c r="W205" i="2" s="1"/>
  <c r="Y208" i="2"/>
  <c r="X208" i="2"/>
  <c r="W208" i="2"/>
  <c r="Y207" i="2"/>
  <c r="X207" i="2"/>
  <c r="W207" i="2"/>
  <c r="Y209" i="2"/>
  <c r="X209" i="2"/>
  <c r="W209" i="2"/>
  <c r="Y146" i="2"/>
  <c r="X146" i="2"/>
  <c r="W146" i="2"/>
  <c r="Y148" i="2"/>
  <c r="X148" i="2"/>
  <c r="W148" i="2"/>
  <c r="Y145" i="2"/>
  <c r="X145" i="2"/>
  <c r="W145" i="2"/>
  <c r="Y143" i="2"/>
  <c r="X143" i="2"/>
  <c r="W143" i="2"/>
  <c r="Y80" i="2"/>
  <c r="X80" i="2"/>
  <c r="W80" i="2"/>
  <c r="Y82" i="2"/>
  <c r="X82" i="2"/>
  <c r="W82" i="2"/>
  <c r="Y79" i="2"/>
  <c r="X79" i="2"/>
  <c r="W79" i="2"/>
  <c r="Y90" i="2"/>
  <c r="X90" i="2"/>
  <c r="W90" i="2"/>
  <c r="Y88" i="2"/>
  <c r="X88" i="2"/>
  <c r="W88" i="2"/>
  <c r="Y76" i="2"/>
  <c r="X76" i="2"/>
  <c r="W76" i="2"/>
  <c r="Y87" i="2"/>
  <c r="X87" i="2"/>
  <c r="W87" i="2"/>
  <c r="Y86" i="2"/>
  <c r="X86" i="2"/>
  <c r="W86" i="2"/>
  <c r="Y215" i="2"/>
  <c r="X215" i="2"/>
  <c r="W215" i="2"/>
  <c r="Y214" i="2"/>
  <c r="X214" i="2"/>
  <c r="W214" i="2"/>
  <c r="Y237" i="2"/>
  <c r="X237" i="2"/>
  <c r="W237" i="2"/>
  <c r="Y254" i="2"/>
  <c r="X254" i="2"/>
  <c r="W254" i="2"/>
  <c r="Y253" i="2"/>
  <c r="X253" i="2"/>
  <c r="W253" i="2"/>
  <c r="Y236" i="2"/>
  <c r="X236" i="2"/>
  <c r="W236" i="2"/>
  <c r="Y235" i="2"/>
  <c r="X235" i="2"/>
  <c r="W235" i="2"/>
  <c r="Y12" i="2"/>
  <c r="X12" i="2"/>
  <c r="W12" i="2"/>
  <c r="Y252" i="2"/>
  <c r="X252" i="2"/>
  <c r="W252" i="2"/>
  <c r="Y251" i="2"/>
  <c r="X251" i="2"/>
  <c r="W251" i="2"/>
  <c r="Y250" i="2"/>
  <c r="X250" i="2"/>
  <c r="W250" i="2"/>
  <c r="Y249" i="2"/>
  <c r="X249" i="2"/>
  <c r="W249" i="2"/>
  <c r="M248" i="2"/>
  <c r="X248" i="2" s="1"/>
  <c r="M247" i="2"/>
  <c r="X247" i="2" s="1"/>
  <c r="M246" i="2"/>
  <c r="X246" i="2" s="1"/>
  <c r="M245" i="2"/>
  <c r="X245" i="2" s="1"/>
  <c r="Y234" i="2"/>
  <c r="X234" i="2"/>
  <c r="W234" i="2"/>
  <c r="Y130" i="2"/>
  <c r="X130" i="2"/>
  <c r="W130" i="2"/>
  <c r="Y129" i="2"/>
  <c r="X129" i="2"/>
  <c r="W129" i="2"/>
  <c r="Y128" i="2"/>
  <c r="X128" i="2"/>
  <c r="W128" i="2"/>
  <c r="Y116" i="2"/>
  <c r="X116" i="2"/>
  <c r="W116" i="2"/>
  <c r="Y115" i="2"/>
  <c r="X115" i="2"/>
  <c r="W115" i="2"/>
  <c r="Y147" i="2"/>
  <c r="X147" i="2"/>
  <c r="W147" i="2"/>
  <c r="Y204" i="2"/>
  <c r="X204" i="2"/>
  <c r="W204" i="2"/>
  <c r="Y200" i="2"/>
  <c r="X200" i="2"/>
  <c r="W200" i="2"/>
  <c r="Y198" i="2"/>
  <c r="X198" i="2"/>
  <c r="W198" i="2"/>
  <c r="Y197" i="2"/>
  <c r="X197" i="2"/>
  <c r="W197" i="2"/>
  <c r="Y201" i="2"/>
  <c r="X201" i="2"/>
  <c r="W201" i="2"/>
  <c r="Y196" i="2"/>
  <c r="X196" i="2"/>
  <c r="W196" i="2"/>
  <c r="Y233" i="2"/>
  <c r="X233" i="2"/>
  <c r="W233" i="2"/>
  <c r="Y244" i="2"/>
  <c r="X244" i="2"/>
  <c r="W244" i="2"/>
  <c r="Y243" i="2"/>
  <c r="X243" i="2"/>
  <c r="W243" i="2"/>
  <c r="Y232" i="2"/>
  <c r="X232" i="2"/>
  <c r="W232" i="2"/>
  <c r="Y231" i="2"/>
  <c r="X231" i="2"/>
  <c r="W231" i="2"/>
  <c r="Y230" i="2"/>
  <c r="X230" i="2"/>
  <c r="W230" i="2"/>
  <c r="Y242" i="2"/>
  <c r="X242" i="2"/>
  <c r="W242" i="2"/>
  <c r="Y241" i="2"/>
  <c r="X241" i="2"/>
  <c r="W241" i="2"/>
  <c r="Y229" i="2"/>
  <c r="X229" i="2"/>
  <c r="W229" i="2"/>
  <c r="Y228" i="2"/>
  <c r="X228" i="2"/>
  <c r="W228" i="2"/>
  <c r="M16" i="2"/>
  <c r="M15" i="2"/>
  <c r="M14" i="2"/>
  <c r="Y21" i="2"/>
  <c r="X21" i="2"/>
  <c r="W21" i="2"/>
  <c r="Y20" i="2"/>
  <c r="X20" i="2"/>
  <c r="W20" i="2"/>
  <c r="Y19" i="2"/>
  <c r="X19" i="2"/>
  <c r="W19" i="2"/>
  <c r="Y18" i="2"/>
  <c r="X18" i="2"/>
  <c r="W18" i="2"/>
  <c r="Y13" i="2"/>
  <c r="X13" i="2"/>
  <c r="W13" i="2"/>
  <c r="Y114" i="2"/>
  <c r="X114" i="2"/>
  <c r="W114" i="2"/>
  <c r="Y113" i="2"/>
  <c r="X113" i="2"/>
  <c r="W113" i="2"/>
  <c r="Y112" i="2"/>
  <c r="X112" i="2"/>
  <c r="W112" i="2"/>
  <c r="Y111" i="2"/>
  <c r="X111" i="2"/>
  <c r="W111" i="2"/>
  <c r="Y110" i="2"/>
  <c r="X110" i="2"/>
  <c r="W110" i="2"/>
  <c r="Y109" i="2"/>
  <c r="X109" i="2"/>
  <c r="W109" i="2"/>
  <c r="Y127" i="2"/>
  <c r="X127" i="2"/>
  <c r="W127" i="2"/>
  <c r="Y126" i="2"/>
  <c r="X126" i="2"/>
  <c r="W126" i="2"/>
  <c r="Y108" i="2"/>
  <c r="X108" i="2"/>
  <c r="W108" i="2"/>
  <c r="Y107" i="2"/>
  <c r="X107" i="2"/>
  <c r="W107" i="2"/>
  <c r="Y106" i="2"/>
  <c r="X106" i="2"/>
  <c r="W106" i="2"/>
  <c r="W92" i="2"/>
  <c r="V92" i="2"/>
  <c r="Y92" i="2" s="1"/>
  <c r="U92" i="2"/>
  <c r="X92" i="2" s="1"/>
  <c r="Y125" i="2"/>
  <c r="X125" i="2"/>
  <c r="W125" i="2"/>
  <c r="Y105" i="2"/>
  <c r="X105" i="2"/>
  <c r="W105" i="2"/>
  <c r="Y104" i="2"/>
  <c r="X104" i="2"/>
  <c r="W104" i="2"/>
  <c r="Y124" i="2"/>
  <c r="X124" i="2"/>
  <c r="W124" i="2"/>
  <c r="Y123" i="2"/>
  <c r="X123" i="2"/>
  <c r="W123" i="2"/>
  <c r="Y122" i="2"/>
  <c r="X122" i="2"/>
  <c r="W122" i="2"/>
  <c r="Y103" i="2"/>
  <c r="X103" i="2"/>
  <c r="W103" i="2"/>
  <c r="Y102" i="2"/>
  <c r="X102" i="2"/>
  <c r="W102" i="2"/>
  <c r="Y101" i="2"/>
  <c r="X101" i="2"/>
  <c r="W101" i="2"/>
  <c r="Y121" i="2"/>
  <c r="X121" i="2"/>
  <c r="W121" i="2"/>
  <c r="Y120" i="2"/>
  <c r="X120" i="2"/>
  <c r="W120" i="2"/>
  <c r="Y100" i="2"/>
  <c r="X100" i="2"/>
  <c r="W100" i="2"/>
  <c r="Y99" i="2"/>
  <c r="X99" i="2"/>
  <c r="W99" i="2"/>
  <c r="Y227" i="2"/>
  <c r="X227" i="2"/>
  <c r="W227" i="2"/>
  <c r="Y240" i="2"/>
  <c r="X240" i="2"/>
  <c r="W240" i="2"/>
  <c r="Y239" i="2"/>
  <c r="X239" i="2"/>
  <c r="W239" i="2"/>
  <c r="Y226" i="2"/>
  <c r="X226" i="2"/>
  <c r="W226" i="2"/>
  <c r="Y225" i="2"/>
  <c r="X225" i="2"/>
  <c r="W225" i="2"/>
  <c r="Y50" i="2"/>
  <c r="X50" i="2"/>
  <c r="W50" i="2"/>
  <c r="Y49" i="2"/>
  <c r="X49" i="2"/>
  <c r="W49" i="2"/>
  <c r="Y30" i="2"/>
  <c r="X30" i="2"/>
  <c r="W30" i="2"/>
  <c r="Y48" i="2"/>
  <c r="X48" i="2"/>
  <c r="AA48" i="2" s="1"/>
  <c r="W48" i="2"/>
  <c r="Y60" i="2"/>
  <c r="X60" i="2"/>
  <c r="W60" i="2"/>
  <c r="Y59" i="2"/>
  <c r="X59" i="2"/>
  <c r="W59" i="2"/>
  <c r="Y72" i="2"/>
  <c r="X72" i="2"/>
  <c r="W72" i="2"/>
  <c r="Y71" i="2"/>
  <c r="X71" i="2"/>
  <c r="W71" i="2"/>
  <c r="Y70" i="2"/>
  <c r="X70" i="2"/>
  <c r="W70" i="2"/>
  <c r="Y74" i="2"/>
  <c r="X74" i="2"/>
  <c r="W74" i="2"/>
  <c r="Y73" i="2"/>
  <c r="X73" i="2"/>
  <c r="W73" i="2"/>
  <c r="Y47" i="2"/>
  <c r="X47" i="2"/>
  <c r="W47" i="2"/>
  <c r="Y46" i="2"/>
  <c r="X46" i="2"/>
  <c r="W46" i="2"/>
  <c r="Y29" i="2"/>
  <c r="X29" i="2"/>
  <c r="W29" i="2"/>
  <c r="Y58" i="2"/>
  <c r="X58" i="2"/>
  <c r="W58" i="2"/>
  <c r="Y57" i="2"/>
  <c r="X57" i="2"/>
  <c r="W57" i="2"/>
  <c r="Y45" i="2"/>
  <c r="X45" i="2"/>
  <c r="W45" i="2"/>
  <c r="Y44" i="2"/>
  <c r="X44" i="2"/>
  <c r="W44" i="2"/>
  <c r="Y28" i="2"/>
  <c r="X28" i="2"/>
  <c r="W28" i="2"/>
  <c r="Y43" i="2"/>
  <c r="X43" i="2"/>
  <c r="W43" i="2"/>
  <c r="Y56" i="2"/>
  <c r="X56" i="2"/>
  <c r="W56" i="2"/>
  <c r="Y55" i="2"/>
  <c r="X55" i="2"/>
  <c r="W55" i="2"/>
  <c r="AA54" i="2"/>
  <c r="Y54" i="2"/>
  <c r="X54" i="2"/>
  <c r="W54" i="2"/>
  <c r="Z54" i="2" s="1"/>
  <c r="Y42" i="2"/>
  <c r="X42" i="2"/>
  <c r="W42" i="2"/>
  <c r="Y41" i="2"/>
  <c r="X41" i="2"/>
  <c r="W41" i="2"/>
  <c r="Y134" i="2"/>
  <c r="X134" i="2"/>
  <c r="W134" i="2"/>
  <c r="Y40" i="2"/>
  <c r="X40" i="2"/>
  <c r="W40" i="2"/>
  <c r="Y39" i="2"/>
  <c r="X39" i="2"/>
  <c r="W39" i="2"/>
  <c r="Y27" i="2"/>
  <c r="X27" i="2"/>
  <c r="W27" i="2"/>
  <c r="Y38" i="2"/>
  <c r="X38" i="2"/>
  <c r="W38" i="2"/>
  <c r="Y37" i="2"/>
  <c r="X37" i="2"/>
  <c r="W37" i="2"/>
  <c r="Y261" i="2"/>
  <c r="X261" i="2"/>
  <c r="W261" i="2"/>
  <c r="Y258" i="2"/>
  <c r="X258" i="2"/>
  <c r="W258" i="2"/>
  <c r="Y255" i="2"/>
  <c r="X255" i="2"/>
  <c r="W255" i="2"/>
  <c r="Y262" i="2"/>
  <c r="X262" i="2"/>
  <c r="W262" i="2"/>
  <c r="Y260" i="2"/>
  <c r="X260" i="2"/>
  <c r="W260" i="2"/>
  <c r="Y257" i="2"/>
  <c r="X257" i="2"/>
  <c r="W257" i="2"/>
  <c r="Y259" i="2"/>
  <c r="X259" i="2"/>
  <c r="W259" i="2"/>
  <c r="Y256" i="2"/>
  <c r="X256" i="2"/>
  <c r="W256" i="2"/>
  <c r="Y224" i="2"/>
  <c r="X224" i="2"/>
  <c r="W224" i="2"/>
  <c r="Y223" i="2"/>
  <c r="X223" i="2"/>
  <c r="W223" i="2"/>
  <c r="Y218" i="2"/>
  <c r="X218" i="2"/>
  <c r="W218" i="2"/>
  <c r="Y238" i="2"/>
  <c r="X238" i="2"/>
  <c r="W238" i="2"/>
  <c r="Y222" i="2"/>
  <c r="X222" i="2"/>
  <c r="W222" i="2"/>
  <c r="Y221" i="2"/>
  <c r="X221" i="2"/>
  <c r="W221" i="2"/>
  <c r="Y220" i="2"/>
  <c r="X220" i="2"/>
  <c r="W220" i="2"/>
  <c r="Y219" i="2"/>
  <c r="X219" i="2"/>
  <c r="W219" i="2"/>
  <c r="Y213" i="2"/>
  <c r="X213" i="2"/>
  <c r="W213" i="2"/>
  <c r="Y212" i="2"/>
  <c r="X212" i="2"/>
  <c r="W212" i="2"/>
  <c r="Y211" i="2"/>
  <c r="X211" i="2"/>
  <c r="W211" i="2"/>
  <c r="Y210" i="2"/>
  <c r="X210" i="2"/>
  <c r="W210" i="2"/>
  <c r="Y203" i="2"/>
  <c r="X203" i="2"/>
  <c r="W203" i="2"/>
  <c r="Y202" i="2"/>
  <c r="X202" i="2"/>
  <c r="W202" i="2"/>
  <c r="Y195" i="2"/>
  <c r="X195" i="2"/>
  <c r="W195" i="2"/>
  <c r="Y192" i="2"/>
  <c r="X192" i="2"/>
  <c r="W192" i="2"/>
  <c r="Y191" i="2"/>
  <c r="X191" i="2"/>
  <c r="W191" i="2"/>
  <c r="Y199" i="2"/>
  <c r="X199" i="2"/>
  <c r="W199" i="2"/>
  <c r="Y194" i="2"/>
  <c r="X194" i="2"/>
  <c r="W194" i="2"/>
  <c r="Y190" i="2"/>
  <c r="X190" i="2"/>
  <c r="W190" i="2"/>
  <c r="Y193" i="2"/>
  <c r="X193" i="2"/>
  <c r="W193" i="2"/>
  <c r="Y188" i="2"/>
  <c r="X188" i="2"/>
  <c r="W188" i="2"/>
  <c r="Y185" i="2"/>
  <c r="X185" i="2"/>
  <c r="W185" i="2"/>
  <c r="Y184" i="2"/>
  <c r="X184" i="2"/>
  <c r="W184" i="2"/>
  <c r="Y189" i="2"/>
  <c r="X189" i="2"/>
  <c r="W189" i="2"/>
  <c r="Y187" i="2"/>
  <c r="X187" i="2"/>
  <c r="W187" i="2"/>
  <c r="Y183" i="2"/>
  <c r="X183" i="2"/>
  <c r="W183" i="2"/>
  <c r="Y186" i="2"/>
  <c r="X186" i="2"/>
  <c r="W186" i="2"/>
  <c r="Y182" i="2"/>
  <c r="X182" i="2"/>
  <c r="W182" i="2"/>
  <c r="Y180" i="2"/>
  <c r="X180" i="2"/>
  <c r="W180" i="2"/>
  <c r="Y175" i="2"/>
  <c r="X175" i="2"/>
  <c r="W175" i="2"/>
  <c r="Y174" i="2"/>
  <c r="X174" i="2"/>
  <c r="W174" i="2"/>
  <c r="Y181" i="2"/>
  <c r="X181" i="2"/>
  <c r="W181" i="2"/>
  <c r="Y179" i="2"/>
  <c r="X179" i="2"/>
  <c r="W179" i="2"/>
  <c r="Y177" i="2"/>
  <c r="X177" i="2"/>
  <c r="W177" i="2"/>
  <c r="Y178" i="2"/>
  <c r="X178" i="2"/>
  <c r="W178" i="2"/>
  <c r="Y176" i="2"/>
  <c r="X176" i="2"/>
  <c r="W176" i="2"/>
  <c r="Y172" i="2"/>
  <c r="X172" i="2"/>
  <c r="W172" i="2"/>
  <c r="Y167" i="2"/>
  <c r="X167" i="2"/>
  <c r="W167" i="2"/>
  <c r="Y166" i="2"/>
  <c r="X166" i="2"/>
  <c r="W166" i="2"/>
  <c r="Y173" i="2"/>
  <c r="X173" i="2"/>
  <c r="W173" i="2"/>
  <c r="Y171" i="2"/>
  <c r="X171" i="2"/>
  <c r="W171" i="2"/>
  <c r="Y169" i="2"/>
  <c r="X169" i="2"/>
  <c r="W169" i="2"/>
  <c r="Y170" i="2"/>
  <c r="X170" i="2"/>
  <c r="W170" i="2"/>
  <c r="Y168" i="2"/>
  <c r="X168" i="2"/>
  <c r="W168" i="2"/>
  <c r="Y165" i="2"/>
  <c r="X165" i="2"/>
  <c r="W165" i="2"/>
  <c r="Y164" i="2"/>
  <c r="X164" i="2"/>
  <c r="W164" i="2"/>
  <c r="Y163" i="2"/>
  <c r="X163" i="2"/>
  <c r="W163" i="2"/>
  <c r="Y162" i="2"/>
  <c r="X162" i="2"/>
  <c r="W162" i="2"/>
  <c r="Y161" i="2"/>
  <c r="X161" i="2"/>
  <c r="W161" i="2"/>
  <c r="Y159" i="2"/>
  <c r="X159" i="2"/>
  <c r="W159" i="2"/>
  <c r="Y160" i="2"/>
  <c r="X160" i="2"/>
  <c r="W160" i="2"/>
  <c r="Y158" i="2"/>
  <c r="X158" i="2"/>
  <c r="W158" i="2"/>
  <c r="Y157" i="2"/>
  <c r="X157" i="2"/>
  <c r="W157" i="2"/>
  <c r="Y155" i="2"/>
  <c r="X155" i="2"/>
  <c r="W155" i="2"/>
  <c r="Y151" i="2"/>
  <c r="X151" i="2"/>
  <c r="W151" i="2"/>
  <c r="Y150" i="2"/>
  <c r="X150" i="2"/>
  <c r="W150" i="2"/>
  <c r="Y156" i="2"/>
  <c r="X156" i="2"/>
  <c r="W156" i="2"/>
  <c r="Y154" i="2"/>
  <c r="X154" i="2"/>
  <c r="W154" i="2"/>
  <c r="Y149" i="2"/>
  <c r="X149" i="2"/>
  <c r="W149" i="2"/>
  <c r="Y153" i="2"/>
  <c r="X153" i="2"/>
  <c r="W153" i="2"/>
  <c r="Y152" i="2"/>
  <c r="X152" i="2"/>
  <c r="W152" i="2"/>
  <c r="Y141" i="2"/>
  <c r="X141" i="2"/>
  <c r="W141" i="2"/>
  <c r="Y137" i="2"/>
  <c r="X137" i="2"/>
  <c r="W137" i="2"/>
  <c r="Y136" i="2"/>
  <c r="X136" i="2"/>
  <c r="W136" i="2"/>
  <c r="Y142" i="2"/>
  <c r="X142" i="2"/>
  <c r="W142" i="2"/>
  <c r="Y140" i="2"/>
  <c r="X140" i="2"/>
  <c r="W140" i="2"/>
  <c r="Y139" i="2"/>
  <c r="X139" i="2"/>
  <c r="W139" i="2"/>
  <c r="Y135" i="2"/>
  <c r="X135" i="2"/>
  <c r="W135" i="2"/>
  <c r="Y138" i="2"/>
  <c r="X138" i="2"/>
  <c r="W138" i="2"/>
  <c r="Y98" i="2"/>
  <c r="X98" i="2"/>
  <c r="W98" i="2"/>
  <c r="Y97" i="2"/>
  <c r="X97" i="2"/>
  <c r="W97" i="2"/>
  <c r="Y91" i="2"/>
  <c r="X91" i="2"/>
  <c r="W91" i="2"/>
  <c r="Y119" i="2"/>
  <c r="X119" i="2"/>
  <c r="W119" i="2"/>
  <c r="Y96" i="2"/>
  <c r="X96" i="2"/>
  <c r="W96" i="2"/>
  <c r="Y95" i="2"/>
  <c r="X95" i="2"/>
  <c r="W95" i="2"/>
  <c r="Y94" i="2"/>
  <c r="X94" i="2"/>
  <c r="W94" i="2"/>
  <c r="Y93" i="2"/>
  <c r="X93" i="2"/>
  <c r="W93" i="2"/>
  <c r="Y85" i="2"/>
  <c r="X85" i="2"/>
  <c r="W85" i="2"/>
  <c r="Y75" i="2"/>
  <c r="X75" i="2"/>
  <c r="W75" i="2"/>
  <c r="Y78" i="2"/>
  <c r="X78" i="2"/>
  <c r="W78" i="2"/>
  <c r="Y89" i="2"/>
  <c r="X89" i="2"/>
  <c r="W89" i="2"/>
  <c r="Y84" i="2"/>
  <c r="X84" i="2"/>
  <c r="W84" i="2"/>
  <c r="Y77" i="2"/>
  <c r="X77" i="2"/>
  <c r="W77" i="2"/>
  <c r="Y83" i="2"/>
  <c r="X83" i="2"/>
  <c r="W83" i="2"/>
  <c r="Y81" i="2"/>
  <c r="X81" i="2"/>
  <c r="W81" i="2"/>
  <c r="Y68" i="2"/>
  <c r="X68" i="2"/>
  <c r="W68" i="2"/>
  <c r="Y65" i="2"/>
  <c r="X65" i="2"/>
  <c r="W65" i="2"/>
  <c r="Y64" i="2"/>
  <c r="X64" i="2"/>
  <c r="W64" i="2"/>
  <c r="Y69" i="2"/>
  <c r="X69" i="2"/>
  <c r="W69" i="2"/>
  <c r="Y67" i="2"/>
  <c r="X67" i="2"/>
  <c r="W67" i="2"/>
  <c r="Y63" i="2"/>
  <c r="X63" i="2"/>
  <c r="W63" i="2"/>
  <c r="Y66" i="2"/>
  <c r="X66" i="2"/>
  <c r="W66" i="2"/>
  <c r="Y53" i="2"/>
  <c r="X53" i="2"/>
  <c r="W53" i="2"/>
  <c r="Y36" i="2"/>
  <c r="X36" i="2"/>
  <c r="W36" i="2"/>
  <c r="Y33" i="2"/>
  <c r="X33" i="2"/>
  <c r="W33" i="2"/>
  <c r="Y32" i="2"/>
  <c r="X32" i="2"/>
  <c r="W32" i="2"/>
  <c r="Y31" i="2"/>
  <c r="X31" i="2"/>
  <c r="W31" i="2"/>
  <c r="Y62" i="2"/>
  <c r="X62" i="2"/>
  <c r="W62" i="2"/>
  <c r="Y61" i="2"/>
  <c r="X61" i="2"/>
  <c r="W61" i="2"/>
  <c r="Y52" i="2"/>
  <c r="X52" i="2"/>
  <c r="W52" i="2"/>
  <c r="Y35" i="2"/>
  <c r="X35" i="2"/>
  <c r="W35" i="2"/>
  <c r="Y51" i="2"/>
  <c r="X51" i="2"/>
  <c r="W51" i="2"/>
  <c r="Y34" i="2"/>
  <c r="X34" i="2"/>
  <c r="W34" i="2"/>
  <c r="Y25" i="2"/>
  <c r="X25" i="2"/>
  <c r="W25" i="2"/>
  <c r="Y22" i="2"/>
  <c r="X22" i="2"/>
  <c r="W22" i="2"/>
  <c r="Y26" i="2"/>
  <c r="X26" i="2"/>
  <c r="W26" i="2"/>
  <c r="Y24" i="2"/>
  <c r="X24" i="2"/>
  <c r="W24" i="2"/>
  <c r="Y23" i="2"/>
  <c r="X23" i="2"/>
  <c r="W23" i="2"/>
  <c r="Y11" i="2"/>
  <c r="X11" i="2"/>
  <c r="W11" i="2"/>
  <c r="Y7" i="2"/>
  <c r="X7" i="2"/>
  <c r="W7" i="2"/>
  <c r="Y10" i="2"/>
  <c r="X10" i="2"/>
  <c r="W10" i="2"/>
  <c r="Y9" i="2"/>
  <c r="X9" i="2"/>
  <c r="W9" i="2"/>
  <c r="Y8" i="2"/>
  <c r="X8" i="2"/>
  <c r="W8" i="2"/>
  <c r="Y4" i="2"/>
  <c r="X4" i="2"/>
  <c r="W4" i="2"/>
  <c r="Y6" i="2"/>
  <c r="X6" i="2"/>
  <c r="W6" i="2"/>
  <c r="Y5" i="2"/>
  <c r="X5" i="2"/>
  <c r="W5" i="2"/>
  <c r="Y3" i="2"/>
  <c r="X3" i="2"/>
  <c r="W3" i="2"/>
  <c r="Y2" i="2"/>
  <c r="X2" i="2"/>
  <c r="W2" i="2"/>
  <c r="Z48" i="2" l="1"/>
  <c r="Y247" i="2"/>
  <c r="Y245" i="2"/>
  <c r="Y248" i="2"/>
  <c r="Y246" i="2"/>
  <c r="W245" i="2"/>
  <c r="W246" i="2"/>
  <c r="W247" i="2"/>
  <c r="W248" i="2"/>
</calcChain>
</file>

<file path=xl/sharedStrings.xml><?xml version="1.0" encoding="utf-8"?>
<sst xmlns="http://schemas.openxmlformats.org/spreadsheetml/2006/main" count="6308" uniqueCount="756">
  <si>
    <t>Australia</t>
  </si>
  <si>
    <t>India</t>
  </si>
  <si>
    <t>Nigeria</t>
  </si>
  <si>
    <t>Singapore</t>
  </si>
  <si>
    <t>UK</t>
  </si>
  <si>
    <t>USA</t>
  </si>
  <si>
    <t>Grand Total</t>
  </si>
  <si>
    <t>Berries</t>
  </si>
  <si>
    <t>Dairy</t>
  </si>
  <si>
    <t>Fruits other</t>
  </si>
  <si>
    <t>Grains refined</t>
  </si>
  <si>
    <t>Grains unrefined</t>
  </si>
  <si>
    <t>Honey SSBs</t>
  </si>
  <si>
    <t>Legumes</t>
  </si>
  <si>
    <t>Mushrooms</t>
  </si>
  <si>
    <t>Nuts</t>
  </si>
  <si>
    <t>Processed meat</t>
  </si>
  <si>
    <t>Seafood</t>
  </si>
  <si>
    <t>Unprocessed red meat</t>
  </si>
  <si>
    <t>Vegetables allium</t>
  </si>
  <si>
    <t>Vegetables cruciferous green leafy</t>
  </si>
  <si>
    <t>Vegetables other</t>
  </si>
  <si>
    <t>Lead Author</t>
  </si>
  <si>
    <t>Year Published</t>
  </si>
  <si>
    <t>Journal</t>
  </si>
  <si>
    <t>Publication Name</t>
  </si>
  <si>
    <t>Food</t>
  </si>
  <si>
    <t>Health Group</t>
  </si>
  <si>
    <t>LCA Food</t>
  </si>
  <si>
    <t>Model type</t>
  </si>
  <si>
    <t>Addition amount (g)</t>
  </si>
  <si>
    <t>Additional Notes</t>
  </si>
  <si>
    <t>Meta-Analysis?</t>
  </si>
  <si>
    <t>Incidence/Mortality</t>
  </si>
  <si>
    <t>Disease Outcome</t>
  </si>
  <si>
    <t>DiseaseOutcomeGrouped</t>
  </si>
  <si>
    <t>RR</t>
  </si>
  <si>
    <t>Lower</t>
  </si>
  <si>
    <t>Upper</t>
  </si>
  <si>
    <t>Ronksley</t>
  </si>
  <si>
    <t>BMJ</t>
  </si>
  <si>
    <t>Association of alcohol consumption with selected cardiovascular disease outcomes: a systematic review and meta-analysis</t>
  </si>
  <si>
    <t>Alcohol</t>
  </si>
  <si>
    <t>Addition</t>
  </si>
  <si>
    <t>Yes</t>
  </si>
  <si>
    <t>Mortality</t>
  </si>
  <si>
    <t>ACM</t>
  </si>
  <si>
    <t>Incidence</t>
  </si>
  <si>
    <t>CHD</t>
  </si>
  <si>
    <t>Bagnardi</t>
  </si>
  <si>
    <t>British Journal of Cancer</t>
  </si>
  <si>
    <t>Alcohol consumption and site-specific cancer risk: a comprehensive dose-response meta-analysis</t>
  </si>
  <si>
    <t>Quintiles</t>
  </si>
  <si>
    <t>Colorectal Cancer</t>
  </si>
  <si>
    <t>Li</t>
  </si>
  <si>
    <t>AJCN</t>
  </si>
  <si>
    <t>Association between alcohol consumption and the risk of incident type 2 diabetes: a systematic review and dose-response meta-analysis</t>
  </si>
  <si>
    <t>Diabetes</t>
  </si>
  <si>
    <t>Stroke</t>
  </si>
  <si>
    <t>Abete</t>
  </si>
  <si>
    <t>Journal of Nutrition</t>
  </si>
  <si>
    <t>Association between total, processed, red and white meat consumption and all-cause, CVD and IHD mortality: a meta-analysis of cohort studies</t>
  </si>
  <si>
    <t>White meat</t>
  </si>
  <si>
    <t>Chicken</t>
  </si>
  <si>
    <t>CVD</t>
  </si>
  <si>
    <t>Shi</t>
  </si>
  <si>
    <t>European Journal of Nutrition</t>
  </si>
  <si>
    <t>Dose-response meta-analysis of poultry intake and colorectal cancer incidence and mortality</t>
  </si>
  <si>
    <t>Poultry</t>
  </si>
  <si>
    <t>Feskens</t>
  </si>
  <si>
    <t>No</t>
  </si>
  <si>
    <t>Current Diabetes Reports</t>
  </si>
  <si>
    <t>Meat Consumption, Diabetes, and Its Complications</t>
  </si>
  <si>
    <t>Mohammadi</t>
  </si>
  <si>
    <t>Clinical Nutrition ESPEN</t>
  </si>
  <si>
    <t>Dietary poultry intake and the risk of stroke: a dose-response meta-analysis of prospective cohort studies</t>
  </si>
  <si>
    <t>3.5 servings (100g) per week</t>
  </si>
  <si>
    <t>Grosso</t>
  </si>
  <si>
    <t>European Journal of Epidemiology</t>
  </si>
  <si>
    <t>Coffee consumption and risk of all-cause, cardiovascular, and cancer mortality in smokers and non-smokers: a dose-response meta-analysis</t>
  </si>
  <si>
    <t>Coffee</t>
  </si>
  <si>
    <t>2 cups</t>
  </si>
  <si>
    <t>Gan</t>
  </si>
  <si>
    <t>Oncotarget</t>
  </si>
  <si>
    <t>Association of coffee consumption with risk of colorectal cancer: a meta-analysis of prospective cohort studies</t>
  </si>
  <si>
    <t>2 cups coffee</t>
  </si>
  <si>
    <t>Ding</t>
  </si>
  <si>
    <t>Diabetes Care</t>
  </si>
  <si>
    <t>Caffeinated and decaffeinated coffee consumption and risk of type 2 diabetes: a systematic review and dose-response meta-analysis</t>
  </si>
  <si>
    <t>Mullie</t>
  </si>
  <si>
    <t>BMC Public Health</t>
  </si>
  <si>
    <t xml:space="preserve">Daily milk consumption and all-cause mortality, coronary heart disease and stroke: a systematic review and meta- analysis of observational cohort studies </t>
  </si>
  <si>
    <t>200mL</t>
  </si>
  <si>
    <t>Schwingshakl</t>
  </si>
  <si>
    <t>Food groups and risk of all-cause mortality: a systematic review and meta-analysis of prospective studies</t>
  </si>
  <si>
    <t>Bechthold</t>
  </si>
  <si>
    <t>Critical Reviews in Food Science and Nutrition</t>
  </si>
  <si>
    <t>Food groups and risk of coronary heart disease, stroke and heart fialure: A systematic review and dose-response meta-analysis of prospective studies</t>
  </si>
  <si>
    <t>International Journal of Cancer</t>
  </si>
  <si>
    <t>Food groups and risk of colorectal cancer</t>
  </si>
  <si>
    <t>Aune</t>
  </si>
  <si>
    <t>Dairy products and the risk of type 2 diabetes: a systematic review and dose-response meta-analysis of cohort studies</t>
  </si>
  <si>
    <t>has breakdown of foods</t>
  </si>
  <si>
    <t>Non-fatal</t>
  </si>
  <si>
    <t>Eggs</t>
  </si>
  <si>
    <t>Rong</t>
  </si>
  <si>
    <t>Egg consumption and risk of coronary heart disease and stroke: dose-response meta-analysis of prospective cohort studies</t>
  </si>
  <si>
    <t>1 egg per day</t>
  </si>
  <si>
    <t>Wallin</t>
  </si>
  <si>
    <t>Diabetologia</t>
  </si>
  <si>
    <t>Egg consumption and risk of type 2 diabetes: a prospective study and dose_response meta-analysis</t>
  </si>
  <si>
    <t>3 eggs per week</t>
  </si>
  <si>
    <t>Zhao</t>
  </si>
  <si>
    <t>European Journal of Clinical Nutrition</t>
  </si>
  <si>
    <t>Fish consumption and all-cause mortality: a meta-analysis of cohort studies</t>
  </si>
  <si>
    <t>Fish</t>
  </si>
  <si>
    <t>Zheng</t>
  </si>
  <si>
    <t>Public Health Nutrition</t>
  </si>
  <si>
    <t>Fish consumption and CHD mortality: an updated meta-analysis of seventeen cohort studies</t>
  </si>
  <si>
    <t>Fish consumption, dietary long-chain n-3 fatty acids, and risk of type 2 diabetes</t>
  </si>
  <si>
    <t>Larsson</t>
  </si>
  <si>
    <t>Fish Consumption and the Risk of Stroke: A Dose_Response Meta-Analysis</t>
  </si>
  <si>
    <t>International Journal of Epidemiology</t>
  </si>
  <si>
    <t>Fruit and vegetable intake and the risk of cardiovascular disease, total cancer and all- cause mortality_a systematic review and dose- response</t>
  </si>
  <si>
    <t>Fruits</t>
  </si>
  <si>
    <t>HAS SPECIFIC FRUITS AND VEGES</t>
  </si>
  <si>
    <t>Wu</t>
  </si>
  <si>
    <t>Nutrition, Metabolism &amp; Cardiovascular Diseases</t>
  </si>
  <si>
    <t>Fruit and vegetable consumption and risk of type 2 diabetes mellitus: A dose-response meta-analysis of propsective cohort studies</t>
  </si>
  <si>
    <t>Pulses</t>
  </si>
  <si>
    <t>Afshin</t>
  </si>
  <si>
    <t>Consumption of nuts and legumes and risk of incident ischemic heart disease , stroke , and diabetes : a systematic review and meta-analysis</t>
  </si>
  <si>
    <t>4 servings per week, converted to servings per day</t>
  </si>
  <si>
    <t>BMC Medicine</t>
  </si>
  <si>
    <t>Nut consumption and risk of cardiovascular disease, total cancer, all-cause and cause-specific mortality: a systematic review and dose-response meta-analysis of prospective studies</t>
  </si>
  <si>
    <t>Total nuts</t>
  </si>
  <si>
    <t>Total Nuts</t>
  </si>
  <si>
    <t>Guasch-Ferr</t>
  </si>
  <si>
    <t>Olive oil intake and risk of cardiovascular disease and mortality in the PREDIMED study</t>
  </si>
  <si>
    <t>Olive oil</t>
  </si>
  <si>
    <t>Martinez-Gonzalez</t>
  </si>
  <si>
    <t>British Journal of Nutrition</t>
  </si>
  <si>
    <t>Olive oil consumption and risk of CHD and/or stroke: a meta-analysis of case-control, cohort, and intervention studies</t>
  </si>
  <si>
    <t>Nutrition and Diabetes</t>
  </si>
  <si>
    <t>Olive oil in the prevention and management of type 2 diabetes mellitus: a systematic review and meta-analysis of cohort studies and intervention trials</t>
  </si>
  <si>
    <t>Potatoes and risk of chronic disease: a systematic review and dose-response meta-analysis</t>
  </si>
  <si>
    <t>Potatoes</t>
  </si>
  <si>
    <t>Wang</t>
  </si>
  <si>
    <t>Red and processed meat consumption and mortality: dose_response meta-analysis of prospective cohort studies</t>
  </si>
  <si>
    <t>Processed red meat</t>
  </si>
  <si>
    <t>Red.Meat</t>
  </si>
  <si>
    <t>THIS IS REALLY CVD MORTALITY</t>
  </si>
  <si>
    <t>Chen</t>
  </si>
  <si>
    <t>EJCN</t>
  </si>
  <si>
    <t>Red and processed meat consumption and risk of stroke: a meta-analysis of prospective cohort studies</t>
  </si>
  <si>
    <t>Red meat</t>
  </si>
  <si>
    <t>Whole grain consumption and risk of cardiovascular disease , cancer , and all cause and cause specific mortality : systematic review and dose-response meta-analysis of prospective studies</t>
  </si>
  <si>
    <t>Refined grains</t>
  </si>
  <si>
    <t>Cereals</t>
  </si>
  <si>
    <t>SSBs</t>
  </si>
  <si>
    <t>Sugar</t>
  </si>
  <si>
    <t>250mL</t>
  </si>
  <si>
    <t>Huang</t>
  </si>
  <si>
    <t>Atherosclerosis</t>
  </si>
  <si>
    <t>Sugar sweetened beverages consumption and risk of coronary heart disease: A meta-analysis of prospective studies</t>
  </si>
  <si>
    <t>1 serving per day (335g)</t>
  </si>
  <si>
    <t>Imamura</t>
  </si>
  <si>
    <t>Consumption of sugar sweetened beverages, artificially sweetened beverages, and fruit juice and incidence of type 2 diabetes: systematic review, meta-analysis, and estimation of population attributable fraction</t>
  </si>
  <si>
    <t>Xi</t>
  </si>
  <si>
    <t>Sugar-sweeneted beverages and risk of hypertension and CVD: a dose-response meta-analysis</t>
  </si>
  <si>
    <t>SERVING SIZE IS AVERAGE OF OTHER STUDIES FOR SSBS</t>
  </si>
  <si>
    <t>Taveska</t>
  </si>
  <si>
    <t>Sugars and risk of mortality in the NIH-AARP Diet and Health Study</t>
  </si>
  <si>
    <t>Quintiles - Women</t>
  </si>
  <si>
    <t>Also breaks down specific types of sugar</t>
  </si>
  <si>
    <t>Yang</t>
  </si>
  <si>
    <t>JAMA</t>
  </si>
  <si>
    <t>Added sugar intake and cardiovascular diseases mortality among US adults</t>
  </si>
  <si>
    <t>Assuming 2200kcal per person per day</t>
  </si>
  <si>
    <t>Souza</t>
  </si>
  <si>
    <t>Intake of saturated and trans unsaturated fatty acids and risk of all cause mortality, cardiovascular disease, and type 2 diabetes: systematic review and meta-analysis of observational studies</t>
  </si>
  <si>
    <t>Trans fats</t>
  </si>
  <si>
    <t>Palm oil</t>
  </si>
  <si>
    <t>Trans fats in highest reference group &gt; 2% of total dietary energy in reference group; table e18 appendix 2. Assume a 2% increase in total energy consumption</t>
  </si>
  <si>
    <t>Trans fats in highest reference group &gt; 2% of total dietary energy in reference group; table e18 appendix 2</t>
  </si>
  <si>
    <t>Vegetables</t>
  </si>
  <si>
    <t>Whole grains</t>
  </si>
  <si>
    <t>HAS SPECIFIC WHOLE GRAINS</t>
  </si>
  <si>
    <t>Whole grain and refined grain consumption and the risk of type 2 diabetes: A systematic review and dose-response meta-analysis of cohort studies</t>
  </si>
  <si>
    <t>3 servings/day</t>
  </si>
  <si>
    <t>ID</t>
  </si>
  <si>
    <t>Milk</t>
  </si>
  <si>
    <t>NA</t>
  </si>
  <si>
    <t>Food groups and risk of coronary heart disease, stroke and heart failure: A systematic review and dose-response meta-analysis of prospective studies</t>
  </si>
  <si>
    <t>Fermented Dairy (Yoghurt, Kefir, Cheese)</t>
  </si>
  <si>
    <t>Cheese</t>
  </si>
  <si>
    <t>non-linear curve</t>
  </si>
  <si>
    <t>Yoghurt</t>
  </si>
  <si>
    <t>Other fruits</t>
  </si>
  <si>
    <t>Unsaturated fats/oils</t>
  </si>
  <si>
    <t>Saturated fats and oils</t>
  </si>
  <si>
    <t>Other vegetables</t>
  </si>
  <si>
    <t>Unrefined grains</t>
  </si>
  <si>
    <t>Pimpin</t>
  </si>
  <si>
    <t>PLOS ONE 11, e0158118.</t>
  </si>
  <si>
    <t xml:space="preserve">Is Butter Back? A Systematic Review and Meta-Analysis of Butter Consumption and Risk of Cardiovascular Disease, Diabetes, and Total Mortality. </t>
  </si>
  <si>
    <t>Butter</t>
  </si>
  <si>
    <t xml:space="preserve">Annals of Oncology </t>
  </si>
  <si>
    <t>Dairy products and colorectal cancer risk: a systematic review and meta-analysis of cohort studies</t>
  </si>
  <si>
    <t>High vs low</t>
  </si>
  <si>
    <t>Lu</t>
  </si>
  <si>
    <t>Nutrition Journal</t>
  </si>
  <si>
    <t>Dairy products intake and cancer mortality risk: a meta-analysis of 11 population-based cohort studies. Nutr J 15, 91 (2016). https://doi-org.ezproxy1.library.usyd.edu.au/10.1186/s12937-016-0210-9</t>
  </si>
  <si>
    <t>Cancer</t>
  </si>
  <si>
    <t>High-fat dairy</t>
  </si>
  <si>
    <t>De Goede J., Soedamah‐Muthu S.S., Pan A., Gijsbers L., Geleijnse J.M. (2016) Dairy consumption and risk of stroke: a systematic review and updated dose–response meta‐analysis of prospective cohort studies. Journal of the American Heart Association 5, e002787.</t>
  </si>
  <si>
    <t>Journal of the American Heart Association 5, e002787.</t>
  </si>
  <si>
    <t xml:space="preserve">Dairy consumption and risk of stroke: a systematic review and updated dose–response meta‐analysis of prospective cohort studies. </t>
  </si>
  <si>
    <t xml:space="preserve">Guo J., Astrup A., Lovegrove J.A., Gijsbers L., Givens D.I., Soedamah-Muthu S.S. (2017) </t>
  </si>
  <si>
    <t>European Journal of Epidemiology 32, 269-287.</t>
  </si>
  <si>
    <t xml:space="preserve">Milk and dairy consumption and risk of cardiovascular diseases and all-cause mortality: dose–response meta-analysis of prospective cohort studies. </t>
  </si>
  <si>
    <t>Tong</t>
  </si>
  <si>
    <t>Nutrients 9, 688.</t>
  </si>
  <si>
    <t>Cheese Consumption and Risk of All-Cause Mortality: A Meta-Analysis of Prospective Studies</t>
  </si>
  <si>
    <t>Gijsbers L., Ding E.L., Malik V.S., de Goede J., Geleijnse J.M., Soedamah-Muthu S.S. (2016) Consumption of dairy foods and diabetes incidence: a dose-response meta-analysis of observational studies. The American Journal of Clinical Nutrition 103, 1111-1124.</t>
  </si>
  <si>
    <t>The American Journal of Clinical Nutrition 103, 1111-1124.</t>
  </si>
  <si>
    <t xml:space="preserve">Consumption of dairy foods and diabetes incidence: a dose-response meta-analysis of observational studies. </t>
  </si>
  <si>
    <t>Guo J., Astrup A., Lovegrove J.A., Gijsbers L., Givens D.I., Soedamah-Muthu S.S. (2017) Milk and dairy consumption and risk of cardiovascular diseases and all-cause mortality: dose–response meta-analysis of prospective cohort studies. European Journal of Epidemiology 32, 269-287.</t>
  </si>
  <si>
    <t xml:space="preserve">De Goede J., Soedamah‐Muthu S.S., Pan A., Gijsbers L., Geleijnse J.M. (2016) </t>
  </si>
  <si>
    <t>Kefir (fermented milk)</t>
  </si>
  <si>
    <t>Allium vegetables</t>
  </si>
  <si>
    <t>Clark</t>
  </si>
  <si>
    <t>PNAS</t>
  </si>
  <si>
    <t>Multiple health and environmental impacts of foods</t>
  </si>
  <si>
    <t>Apples pears</t>
  </si>
  <si>
    <t>Bananas</t>
  </si>
  <si>
    <t>Guo</t>
  </si>
  <si>
    <t>European Journal of Clinical Nutrition 70(12): 1360-1367.</t>
  </si>
  <si>
    <t>Associations of dietary intakes of anthocyanins and berry fruits with risk of type 2 diabetes mellitus: a systematic review and meta-analysis of prospective cohort studies</t>
  </si>
  <si>
    <t>Beta-carotene rich F&amp;V</t>
  </si>
  <si>
    <t>Citrus fruits</t>
  </si>
  <si>
    <t>Morze</t>
  </si>
  <si>
    <t>European Journal of Nutrition 59, 389-397.</t>
  </si>
  <si>
    <t xml:space="preserve">Chocolate and risk of chronic disease: a systematic review and dose-response meta-analysis. </t>
  </si>
  <si>
    <t>Cocoa</t>
  </si>
  <si>
    <t>High vs low (no dose response)</t>
  </si>
  <si>
    <t>American Journal of Epidemiology 185:1304-1316.</t>
  </si>
  <si>
    <t>Dietary Flavonoid and Lignan Intake and Mortality in Prospective Cohort Studies: Systematic Review and Dose-Response Meta-Analysis</t>
  </si>
  <si>
    <t>Yuan</t>
  </si>
  <si>
    <t xml:space="preserve">Chocolate consumption and risk of coronary heart disease, stroke, and diabetes: a meta-analysis of prospective studies. </t>
  </si>
  <si>
    <t>Non-linear; 3 servings extra per week; one serving defined as 30g- converted to daily dose</t>
  </si>
  <si>
    <t>Cruciferous vegetables</t>
  </si>
  <si>
    <t>Green/leafy vegetables</t>
  </si>
  <si>
    <t>Honey (fructose)</t>
  </si>
  <si>
    <t>Khan</t>
  </si>
  <si>
    <t>Mayo Clinic Proceedings</t>
  </si>
  <si>
    <t>Relation of Total Sugars, Sucrose, Fructose, and Added Sugars With the Risk of Cardiovascular Disease: A Systematic Review and Dose-Response Meta-analysis of Prospective Cohort Studies</t>
  </si>
  <si>
    <t>Tsilas</t>
  </si>
  <si>
    <t>CMAJ</t>
  </si>
  <si>
    <t>Relation of total sugars, fructose and sucrose with incident type 2 diabetes: a systematic review and meta-analysis of prospective cohort studies</t>
  </si>
  <si>
    <t>Tang</t>
  </si>
  <si>
    <t>The American Journal of Clinical Nutrition 111, 677-688.</t>
  </si>
  <si>
    <t xml:space="preserve">Legume and soy intake and risk of type 2 diabetes: a systematic review and meta-analysis of prospective cohort studies. </t>
  </si>
  <si>
    <t>Lycopene-rich F&amp;V</t>
  </si>
  <si>
    <t>Lee</t>
  </si>
  <si>
    <t>The American Journal of Clinical Nutrition</t>
  </si>
  <si>
    <t>Mushroom consumption, biomarkers, and risk of cardiovascular disease and type 2 diabetes: a prospective cohort study of US women and men</t>
  </si>
  <si>
    <t>5 servings / week, 100g</t>
  </si>
  <si>
    <t>Clinical Nutrition ESPEN 23, 25-33.</t>
  </si>
  <si>
    <t xml:space="preserve">Dietary poultry intake and the risk of stroke: A dose–response meta-analysis of prospective cohort studies. </t>
  </si>
  <si>
    <t>Root vegetables</t>
  </si>
  <si>
    <t>Zhu</t>
  </si>
  <si>
    <t>Lipids in Health and Disease 18, 91</t>
  </si>
  <si>
    <t>Dietary total fat, fatty acids intake, and risk of cardiovascular disease: a dose-response meta-analysis of cohort studie</t>
  </si>
  <si>
    <t>Saturated fats</t>
  </si>
  <si>
    <t>saturated fatty acids (SFA)</t>
  </si>
  <si>
    <t>Kang</t>
  </si>
  <si>
    <t>Nutrition, Metabolism and Cardiovascular Diseases 30, 179-189.</t>
  </si>
  <si>
    <t xml:space="preserve">Dietary saturated fat intake and risk of stroke: Systematic review and dose–response meta-analysis of prospective cohort studies. </t>
  </si>
  <si>
    <t>Shellfish</t>
  </si>
  <si>
    <t>Nachvak</t>
  </si>
  <si>
    <t>Journal of the Academy of Nutrition and Dietetics 119, 1483-1500.e1417.</t>
  </si>
  <si>
    <t xml:space="preserve">Soy, Soy Isoflavones, and Protein Intake in Relation to Mortality from All Causes, Cancers, and Cardiovascular Diseases: A Systematic Review and Dose–Response Meta-Analysis of Prospective Cohort Studies. </t>
  </si>
  <si>
    <t>Soy</t>
  </si>
  <si>
    <t>Soybeans</t>
  </si>
  <si>
    <t>Chung</t>
  </si>
  <si>
    <t>Advances in Nutrition 11, 790-814.</t>
  </si>
  <si>
    <t xml:space="preserve">Dose–Response Relation between Tea Consumption and Risk of Cardiovascular Disease and All-Cause Mortality: A Systematic Review and Meta-Analysis of Population-Based Studies. </t>
  </si>
  <si>
    <t>Tea</t>
  </si>
  <si>
    <t>3 cups</t>
  </si>
  <si>
    <t>Zhang</t>
  </si>
  <si>
    <t>European Journal of Epidemiology 30, 103-113.</t>
  </si>
  <si>
    <t xml:space="preserve">Tea consumption and risk of cardiovascular outcomes and total mortality: a systematic review and meta-analysis of prospective observational studies. </t>
  </si>
  <si>
    <t>Oncotarget 8, 37367.</t>
  </si>
  <si>
    <t xml:space="preserve">An inverse association between tea consumption and colorectal cancer risk. </t>
  </si>
  <si>
    <t>Shen</t>
  </si>
  <si>
    <t>J Zhejiang Univ Sci B</t>
  </si>
  <si>
    <t xml:space="preserve">Tea consumption and risk of stroke: a dose–response meta-analysis of prospective studies. </t>
  </si>
  <si>
    <t>British Journal of Nutrition 111, 1329-1339.</t>
  </si>
  <si>
    <t xml:space="preserve">Tea consumption and risk of type 2 diabetes: a dose–response meta-analysis of cohort studies. </t>
  </si>
  <si>
    <t>Unsaturated fats</t>
  </si>
  <si>
    <t>polyunsaturated fatty acids (PUFA)</t>
  </si>
  <si>
    <t>Omega-3 fatty acids and incident type 2 diabetes: a systematic review and meta-analysis</t>
  </si>
  <si>
    <t xml:space="preserve">Omega-3 polyunsaturated fatty acids (eicosapentaenoic acid (EPA, 20 : 5n-3) and docosahexaenoic acid (DHA, 22 : 6n-3) from seafood, and alpha-linolenic acid ALA from plants- this estimate just for ALA </t>
  </si>
  <si>
    <t>Vitamin C rich F&amp;V</t>
  </si>
  <si>
    <t>ClarkGroupingGroup</t>
  </si>
  <si>
    <t>AyeshaGroupingGroup</t>
  </si>
  <si>
    <t>New_serving_size</t>
  </si>
  <si>
    <t>RR_linear_perdose</t>
  </si>
  <si>
    <t>Adjusted_Lower</t>
  </si>
  <si>
    <t>Adjusted_Upper</t>
  </si>
  <si>
    <t>ENVIRONMENTAL IMPACTS PER FU</t>
  </si>
  <si>
    <t>TOTAL ENVIRONMENTAL IMPACTS PER SERVING</t>
  </si>
  <si>
    <t>Dose_g</t>
  </si>
  <si>
    <t>FU (g)</t>
  </si>
  <si>
    <t>LU (m2.FU) 5th percentile</t>
  </si>
  <si>
    <t>LU (m2.FU) mean</t>
  </si>
  <si>
    <t>LU (m2.FU)</t>
  </si>
  <si>
    <t>LU (m2.FU) 95th percentile</t>
  </si>
  <si>
    <t>GHG (kg.CO2) 5th percentile</t>
  </si>
  <si>
    <t>GHG (kg.CO2) mean</t>
  </si>
  <si>
    <t>GHG (kg.CO2)</t>
  </si>
  <si>
    <t>GHG (kg.CO2) 95th percentile</t>
  </si>
  <si>
    <t>AP (g SO2.FU) 5th percentile</t>
  </si>
  <si>
    <t>AP (g SO2.FU) mean</t>
  </si>
  <si>
    <t>AP (g SO2.FU)</t>
  </si>
  <si>
    <t>AP (g SO2.FU) 95th percentile</t>
  </si>
  <si>
    <t>EP (g PO4.FU) 5th percentile</t>
  </si>
  <si>
    <t>EP (g PO4.FU) mean</t>
  </si>
  <si>
    <t>EP (g PO4.FU)</t>
  </si>
  <si>
    <t>EP (g PO4.FU) 95th percentile</t>
  </si>
  <si>
    <t>Scarcity Weighted Water Use (L.FU) 5th percentile</t>
  </si>
  <si>
    <t>Scarcity Weighted Water Use (L.FU) mean</t>
  </si>
  <si>
    <t>Scarcity Weighted Water Use (L.FU)</t>
  </si>
  <si>
    <t>Scarcity Weighted Water Use (L.FU) 95th percentile</t>
  </si>
  <si>
    <t>Total.Land.Dose</t>
  </si>
  <si>
    <t>Total.GHGs</t>
  </si>
  <si>
    <t>Total.AP</t>
  </si>
  <si>
    <t>Total.EP</t>
  </si>
  <si>
    <t>Total.Water</t>
  </si>
  <si>
    <t>Total.Land.5th.percentile</t>
  </si>
  <si>
    <t>Total.Land.95th.percentile</t>
  </si>
  <si>
    <t>Total.GHGs.5th.percentile</t>
  </si>
  <si>
    <t>Total.GHGs.95th.percentile</t>
  </si>
  <si>
    <t>Total.AP.5th.percentile</t>
  </si>
  <si>
    <t>Total.AP.95th.percentile</t>
  </si>
  <si>
    <t>Total.EP.5th.percentile</t>
  </si>
  <si>
    <t>Total.EP.95th.percentile</t>
  </si>
  <si>
    <t>Total.Water.5th.percentile</t>
  </si>
  <si>
    <t>Total.Water.95th.percentile</t>
  </si>
  <si>
    <t>Relative.Land.Dose</t>
  </si>
  <si>
    <t>Relative.GHGs</t>
  </si>
  <si>
    <t>Relative.AP</t>
  </si>
  <si>
    <t>Relative.EP</t>
  </si>
  <si>
    <t>Relative.Water</t>
  </si>
  <si>
    <t>Relative.Land.5th.percentile</t>
  </si>
  <si>
    <t>Relative.Land.95th.percentile</t>
  </si>
  <si>
    <t>Relative.GHGs.5th.percentile</t>
  </si>
  <si>
    <t>Relative.GHGs.95th.percentile</t>
  </si>
  <si>
    <t>Relative.AP.5th.percentile</t>
  </si>
  <si>
    <t>Relative.AP.95th.percentile</t>
  </si>
  <si>
    <t>Relative.EP.5th.percentile</t>
  </si>
  <si>
    <t>Relative.EP.95th.percentile</t>
  </si>
  <si>
    <t>Relative.Water.5th.percentile</t>
  </si>
  <si>
    <t>Relative.Water.95th.percentile</t>
  </si>
  <si>
    <t>Butter, incl. ghee</t>
  </si>
  <si>
    <t>Animal</t>
  </si>
  <si>
    <t>Yogurt, incl. curd</t>
  </si>
  <si>
    <t>Honey</t>
  </si>
  <si>
    <t>Milk, whole</t>
  </si>
  <si>
    <t>Turkey</t>
  </si>
  <si>
    <t>Fish, oily (e.g. Salmon, tuna, pilchards)</t>
  </si>
  <si>
    <t>Oysters</t>
  </si>
  <si>
    <t>Squid</t>
  </si>
  <si>
    <t>Beef, liver</t>
  </si>
  <si>
    <t>Lamb, lean</t>
  </si>
  <si>
    <t>Pork</t>
  </si>
  <si>
    <t>Apples</t>
  </si>
  <si>
    <t>Plant</t>
  </si>
  <si>
    <t>Pears</t>
  </si>
  <si>
    <t>Apricots</t>
  </si>
  <si>
    <t>Canteloupe (Rockmelon)</t>
  </si>
  <si>
    <t>Carrots</t>
  </si>
  <si>
    <t>Squash, incl. pumpkins</t>
  </si>
  <si>
    <t>Sweet potatoes, incl. yams</t>
  </si>
  <si>
    <t>Avocado</t>
  </si>
  <si>
    <t>Cherries</t>
  </si>
  <si>
    <t>Dates</t>
  </si>
  <si>
    <t>Grapes (incl. raisins)</t>
  </si>
  <si>
    <t>Sugar (cane)</t>
  </si>
  <si>
    <t>Sugar (beet)</t>
  </si>
  <si>
    <t>Beans</t>
  </si>
  <si>
    <t>Chickpeas</t>
  </si>
  <si>
    <t>Lentils</t>
  </si>
  <si>
    <t>Peas</t>
  </si>
  <si>
    <t>Miso</t>
  </si>
  <si>
    <t>Soy-based products (tofu, tempeh)</t>
  </si>
  <si>
    <t>Plant-based milks</t>
  </si>
  <si>
    <t>Peppers, Red or yellow bell</t>
  </si>
  <si>
    <t>Asparagus</t>
  </si>
  <si>
    <t>Tomatoes</t>
  </si>
  <si>
    <t>Watermelon</t>
  </si>
  <si>
    <t>Guava</t>
  </si>
  <si>
    <t>Mangoes</t>
  </si>
  <si>
    <t>Papaya</t>
  </si>
  <si>
    <t>Nuts (various)</t>
  </si>
  <si>
    <t>Nuts, almonds</t>
  </si>
  <si>
    <t>Nuts, brazil</t>
  </si>
  <si>
    <t>Nuts, cashews</t>
  </si>
  <si>
    <t>Nuts, chestnuts</t>
  </si>
  <si>
    <t>Nuts, hazelnuts</t>
  </si>
  <si>
    <t>Nuts, pecan</t>
  </si>
  <si>
    <t>Nuts, pistachio</t>
  </si>
  <si>
    <t>Nuts, walnut</t>
  </si>
  <si>
    <t>Peanuts (incl Peanut butter)</t>
  </si>
  <si>
    <t>Oil, coconut</t>
  </si>
  <si>
    <t>Oil, palm</t>
  </si>
  <si>
    <t>Oil, soybean</t>
  </si>
  <si>
    <t>Oil, canola</t>
  </si>
  <si>
    <t>Oil, flaxseed</t>
  </si>
  <si>
    <t>Oil, sesame</t>
  </si>
  <si>
    <t>Oil, sunflower</t>
  </si>
  <si>
    <t>Oil, olive</t>
  </si>
  <si>
    <t>Bread, white</t>
  </si>
  <si>
    <t>Rice, white</t>
  </si>
  <si>
    <t>Chocolate, dark (incl. cacao)</t>
  </si>
  <si>
    <t>Matcha</t>
  </si>
  <si>
    <t>Tea (especially green)</t>
  </si>
  <si>
    <t>Barley</t>
  </si>
  <si>
    <t>Bread, wholegrain</t>
  </si>
  <si>
    <t>Bulgur wheat</t>
  </si>
  <si>
    <t>Corn</t>
  </si>
  <si>
    <t>Millet</t>
  </si>
  <si>
    <t>Oats</t>
  </si>
  <si>
    <t>Quinoa</t>
  </si>
  <si>
    <t>Rice, brown</t>
  </si>
  <si>
    <t>Rye</t>
  </si>
  <si>
    <t>Wheat germ</t>
  </si>
  <si>
    <t>Wheatgrass</t>
  </si>
  <si>
    <t>Garlic</t>
  </si>
  <si>
    <t>Onions, leeks, shallots</t>
  </si>
  <si>
    <t>Broccoli</t>
  </si>
  <si>
    <t>Brussel sprouts</t>
  </si>
  <si>
    <t>Cabbage (including fermented)</t>
  </si>
  <si>
    <t>Cauliflower</t>
  </si>
  <si>
    <t>Kale</t>
  </si>
  <si>
    <t>Spinach</t>
  </si>
  <si>
    <t>Vegetables, green leafy (excl. spinach)</t>
  </si>
  <si>
    <t>Cucumber</t>
  </si>
  <si>
    <t>Eggplant</t>
  </si>
  <si>
    <t>Cassava</t>
  </si>
  <si>
    <t>Beetroot</t>
  </si>
  <si>
    <t>Ginger</t>
  </si>
  <si>
    <t>Ginseng</t>
  </si>
  <si>
    <t>Jerusalem artichokes</t>
  </si>
  <si>
    <t>Turmeric</t>
  </si>
  <si>
    <t>Acai berry</t>
  </si>
  <si>
    <t>Berries (other)</t>
  </si>
  <si>
    <t>Blueberries</t>
  </si>
  <si>
    <t>Cranberries</t>
  </si>
  <si>
    <t>Elderberry</t>
  </si>
  <si>
    <t>Gooseberries</t>
  </si>
  <si>
    <t>Raspberries</t>
  </si>
  <si>
    <t>Strawberries</t>
  </si>
  <si>
    <t>Pomegranate</t>
  </si>
  <si>
    <t>Kiwi</t>
  </si>
  <si>
    <t>Pineapple</t>
  </si>
  <si>
    <t>Kakadu plum</t>
  </si>
  <si>
    <t>Lychees</t>
  </si>
  <si>
    <t>Peppers, green (incl chillis)</t>
  </si>
  <si>
    <t>Cress</t>
  </si>
  <si>
    <t>Arugula</t>
  </si>
  <si>
    <t>Bok choy</t>
  </si>
  <si>
    <t>Fennel</t>
  </si>
  <si>
    <t>Radish</t>
  </si>
  <si>
    <t>Blackberries</t>
  </si>
  <si>
    <t>Blackcurrants (Cassis)</t>
  </si>
  <si>
    <t>FOOD</t>
  </si>
  <si>
    <t>Number</t>
  </si>
  <si>
    <t>model</t>
  </si>
  <si>
    <t>fixedeffect</t>
  </si>
  <si>
    <t>indicator</t>
  </si>
  <si>
    <t>response</t>
  </si>
  <si>
    <t>grouping</t>
  </si>
  <si>
    <t>significant</t>
  </si>
  <si>
    <t>1a_RR</t>
  </si>
  <si>
    <t>Average_RR_s</t>
  </si>
  <si>
    <t>AllHealth</t>
  </si>
  <si>
    <t>FoodImpact</t>
  </si>
  <si>
    <t>yes</t>
  </si>
  <si>
    <t>1a_mort</t>
  </si>
  <si>
    <t>ACM_s</t>
  </si>
  <si>
    <t>1a_disease</t>
  </si>
  <si>
    <t>Average_RRDisease_s</t>
  </si>
  <si>
    <t>AllDisease</t>
  </si>
  <si>
    <t>1a_CHD</t>
  </si>
  <si>
    <t>CHD_s</t>
  </si>
  <si>
    <t>1a_CRC</t>
  </si>
  <si>
    <t>CRC_s</t>
  </si>
  <si>
    <t>CRC</t>
  </si>
  <si>
    <t>1a_diabetes</t>
  </si>
  <si>
    <t>Diabetes_s</t>
  </si>
  <si>
    <t>1a_stroke</t>
  </si>
  <si>
    <t>Stroke_s</t>
  </si>
  <si>
    <t>1b_Env</t>
  </si>
  <si>
    <t>EnvImpact</t>
  </si>
  <si>
    <t>AllEnvironment</t>
  </si>
  <si>
    <t>1b_Envterr</t>
  </si>
  <si>
    <t>Av.Terr.Impact_s</t>
  </si>
  <si>
    <t>TerrestrialEnv</t>
  </si>
  <si>
    <t>1b_Envaquatic</t>
  </si>
  <si>
    <t>Av.Water.Impact_s</t>
  </si>
  <si>
    <t>AquaticEnv</t>
  </si>
  <si>
    <t>no</t>
  </si>
  <si>
    <t>1b_Land</t>
  </si>
  <si>
    <t>Relative.Land.Dose_s</t>
  </si>
  <si>
    <t>LandUse</t>
  </si>
  <si>
    <t>1b_GHG</t>
  </si>
  <si>
    <t>Relative.GHGs_s</t>
  </si>
  <si>
    <t>GHG</t>
  </si>
  <si>
    <t>1b_AP</t>
  </si>
  <si>
    <t>Relative.AP_s</t>
  </si>
  <si>
    <t>AP</t>
  </si>
  <si>
    <t>1b_EP</t>
  </si>
  <si>
    <t>Relative.EP_s</t>
  </si>
  <si>
    <t>EP</t>
  </si>
  <si>
    <t>1b_Water</t>
  </si>
  <si>
    <t>Relative.Water_s</t>
  </si>
  <si>
    <t>WaterUse</t>
  </si>
  <si>
    <t>Average_RR_s:Plant.or.animalPlant</t>
  </si>
  <si>
    <t>ACM_s:Plant.or.animalPlant</t>
  </si>
  <si>
    <t>Average_RRDisease_s:Plant.or.animalPlant</t>
  </si>
  <si>
    <t>CHD_s:Plant.or.animalPlant</t>
  </si>
  <si>
    <t>CRC_s:Plant.or.animalPlant</t>
  </si>
  <si>
    <t>Diabetes_s:Plant.or.animalPlant</t>
  </si>
  <si>
    <t>Stroke_s:Plant.or.animalPlant</t>
  </si>
  <si>
    <t>EnvImpact_s:Plant.or.animalPlant</t>
  </si>
  <si>
    <t>Av.Terr.Impact_s:Plant.or.animalPlant</t>
  </si>
  <si>
    <t>Av.Water.Impact_s:Plant.or.animalPlant</t>
  </si>
  <si>
    <t>Relative.Land.Dose_s:Plant.or.animalPlant</t>
  </si>
  <si>
    <t>Relative.GHGs_s:Plant.or.animalPlant</t>
  </si>
  <si>
    <t>Relative.AP_s:Plant.or.animalPlant</t>
  </si>
  <si>
    <t>Relative.EP_s:Plant.or.animalPlant</t>
  </si>
  <si>
    <t>Relative.Water_s:Plant.or.animalPlant</t>
  </si>
  <si>
    <t>Oils saturated</t>
  </si>
  <si>
    <t>Oils unsaturated</t>
  </si>
  <si>
    <t>grpvar</t>
  </si>
  <si>
    <t>term</t>
  </si>
  <si>
    <t>grp</t>
  </si>
  <si>
    <t>condval</t>
  </si>
  <si>
    <t>condsd</t>
  </si>
  <si>
    <t>Country</t>
  </si>
  <si>
    <t>(Intercept)</t>
  </si>
  <si>
    <t>coef.1</t>
  </si>
  <si>
    <t>SE.1</t>
  </si>
  <si>
    <t>plus95CI.1</t>
  </si>
  <si>
    <t>minus95CI.1</t>
  </si>
  <si>
    <t>z.val.1</t>
  </si>
  <si>
    <t>P.1</t>
  </si>
  <si>
    <t>Seplus.1</t>
  </si>
  <si>
    <t>Seminus.1</t>
  </si>
  <si>
    <t>ranef</t>
  </si>
  <si>
    <t>Beta.carotene.Fr.Veg</t>
  </si>
  <si>
    <t>Fruits.other</t>
  </si>
  <si>
    <t>Grains.refined</t>
  </si>
  <si>
    <t>Grains.unrefined</t>
  </si>
  <si>
    <t>Honey.SSBs</t>
  </si>
  <si>
    <t>Lycopene.Fr.Veg</t>
  </si>
  <si>
    <t>Oils.saturated</t>
  </si>
  <si>
    <t>Oils.unsaturated</t>
  </si>
  <si>
    <t>Poultry.Eggs</t>
  </si>
  <si>
    <t>Processed.meat</t>
  </si>
  <si>
    <t>Red.meat</t>
  </si>
  <si>
    <t>Stimulants</t>
  </si>
  <si>
    <t>Veg.allium</t>
  </si>
  <si>
    <t>Veg.cruciferous.leafy</t>
  </si>
  <si>
    <t>Veg.other</t>
  </si>
  <si>
    <t>Vitamin.C.Fr.Veg</t>
  </si>
  <si>
    <t>FoodGroup</t>
  </si>
  <si>
    <t>Beta-carotene rich Fruit &amp; Vegetables</t>
  </si>
  <si>
    <t>Lycopene-rich Fruit &amp; Vegetables</t>
  </si>
  <si>
    <t>Vitamin C rich Fruit &amp; Vegetables</t>
  </si>
  <si>
    <t>Poultry &amp; Eggs</t>
  </si>
  <si>
    <t>Stimulants (coffee tea chocolate)</t>
  </si>
  <si>
    <t>Food_nospaces</t>
  </si>
  <si>
    <t>Plant.or.animal</t>
  </si>
  <si>
    <t>ACM_lower</t>
  </si>
  <si>
    <t>ACM_upper</t>
  </si>
  <si>
    <t>CHD_lower</t>
  </si>
  <si>
    <t>CHD_upper</t>
  </si>
  <si>
    <t>CRC_lower</t>
  </si>
  <si>
    <t>CRC_upper</t>
  </si>
  <si>
    <t>Diabetes_lower</t>
  </si>
  <si>
    <t>Diabetes_upper</t>
  </si>
  <si>
    <t>Stroke_lower</t>
  </si>
  <si>
    <t>Stroke_upper</t>
  </si>
  <si>
    <t>Average_RR</t>
  </si>
  <si>
    <t>AvRR_lower</t>
  </si>
  <si>
    <t>AvRR_upper</t>
  </si>
  <si>
    <t>Alternative env impact category (Poore/FAO)</t>
  </si>
  <si>
    <t>Av.Relative.Env.Impact</t>
  </si>
  <si>
    <t>Av.Relative.Env.lowers</t>
  </si>
  <si>
    <t>Av.Relative.Env.uppers</t>
  </si>
  <si>
    <t>AvEnv_sd</t>
  </si>
  <si>
    <t>AvEnv_CI</t>
  </si>
  <si>
    <t>AvEnv_man_lower</t>
  </si>
  <si>
    <t>AvEnv_man_upper</t>
  </si>
  <si>
    <t>Acai_berry</t>
  </si>
  <si>
    <t>Alfalfa</t>
  </si>
  <si>
    <t>Other Pulses</t>
  </si>
  <si>
    <t>Amla (Indian Gooseberry)</t>
  </si>
  <si>
    <t>Amla_Indian_Gooseberry</t>
  </si>
  <si>
    <t>Other Fruits</t>
  </si>
  <si>
    <t>Other vegetables (gourds)</t>
  </si>
  <si>
    <t>Wholegrains</t>
  </si>
  <si>
    <t>Beef, lean</t>
  </si>
  <si>
    <t>Beef_lean</t>
  </si>
  <si>
    <t>Beef_liver</t>
  </si>
  <si>
    <t>Berries_various</t>
  </si>
  <si>
    <t>Blackcurrants_Cassis</t>
  </si>
  <si>
    <t>Bok_choy</t>
  </si>
  <si>
    <t>Bread</t>
  </si>
  <si>
    <t>Bread, sourdough</t>
  </si>
  <si>
    <t>Bread_sourdough</t>
  </si>
  <si>
    <t>Bread_white</t>
  </si>
  <si>
    <t>Bread_wholegrain</t>
  </si>
  <si>
    <t>Brussel_sprouts</t>
  </si>
  <si>
    <t>Buckwheat</t>
  </si>
  <si>
    <t>Bulgur_wheat</t>
  </si>
  <si>
    <t>Butter_incl_ghee</t>
  </si>
  <si>
    <t>Cabbage_including_fermented</t>
  </si>
  <si>
    <t>Canteloupe_Rockmelon</t>
  </si>
  <si>
    <t>Root Vegetables</t>
  </si>
  <si>
    <t>Celery</t>
  </si>
  <si>
    <t>Chard_Silverbeet</t>
  </si>
  <si>
    <t>Chicken_eg_chicken_soup</t>
  </si>
  <si>
    <t>Chocolate_dark_incl_cacao</t>
  </si>
  <si>
    <t>Citrus_fruits</t>
  </si>
  <si>
    <t>Coconut &amp; Kefir (coconut fermented)</t>
  </si>
  <si>
    <t>Coconut_Kefir</t>
  </si>
  <si>
    <t>Collard greens</t>
  </si>
  <si>
    <t>Collard_greens</t>
  </si>
  <si>
    <t>Maize</t>
  </si>
  <si>
    <t>Dragonfruit</t>
  </si>
  <si>
    <t>Fish_oily</t>
  </si>
  <si>
    <t>Fortified cereals_wholegrains</t>
  </si>
  <si>
    <t>Fortified_cereals_wholegrains</t>
  </si>
  <si>
    <t>Fruits (various)</t>
  </si>
  <si>
    <t>Fruits_various</t>
  </si>
  <si>
    <t>Goji Berries</t>
  </si>
  <si>
    <t>Goji_Berries</t>
  </si>
  <si>
    <t>Grapes_incl_raisins</t>
  </si>
  <si>
    <t>Jerusalem_artichokes</t>
  </si>
  <si>
    <t>Kakadu_plum</t>
  </si>
  <si>
    <t>Kombucha</t>
  </si>
  <si>
    <t>Lamb_lean</t>
  </si>
  <si>
    <t>Liver (no animal specified)</t>
  </si>
  <si>
    <t>Liver_no_animal_specified</t>
  </si>
  <si>
    <t>Melons</t>
  </si>
  <si>
    <t>Milk_whole</t>
  </si>
  <si>
    <t>Mushrooms, Reishi (Lingzhi)</t>
  </si>
  <si>
    <t>Mushrooms_Reishi_Lingzhi</t>
  </si>
  <si>
    <t>Nectarines &amp; Peaches</t>
  </si>
  <si>
    <t>Nectarines_Peaches</t>
  </si>
  <si>
    <t>Nuts_various</t>
  </si>
  <si>
    <t>Nuts_almonds</t>
  </si>
  <si>
    <t>Nuts_brazil</t>
  </si>
  <si>
    <t>Nuts_cashews</t>
  </si>
  <si>
    <t>Nuts_chestnuts</t>
  </si>
  <si>
    <t>Nuts_hazelnuts</t>
  </si>
  <si>
    <t>Nuts_pecan</t>
  </si>
  <si>
    <t>Nuts, pine</t>
  </si>
  <si>
    <t>Nuts_pine</t>
  </si>
  <si>
    <t>Nuts_pistachio</t>
  </si>
  <si>
    <t>Nuts_walnut</t>
  </si>
  <si>
    <t>Oatmeal</t>
  </si>
  <si>
    <t>Offal</t>
  </si>
  <si>
    <t>Oil_canola</t>
  </si>
  <si>
    <t>Oil_coconut</t>
  </si>
  <si>
    <t>Oil_flaxseed</t>
  </si>
  <si>
    <t>Oil_olive</t>
  </si>
  <si>
    <t>Oil_palm</t>
  </si>
  <si>
    <t>Oil_sesame</t>
  </si>
  <si>
    <t>Oil_soybean</t>
  </si>
  <si>
    <t>Oil_sunflower</t>
  </si>
  <si>
    <t>Olives</t>
  </si>
  <si>
    <t>Onions_leeks_shallots</t>
  </si>
  <si>
    <t>Other roots (Turnips, swedes, parsnips)</t>
  </si>
  <si>
    <t>Other_roots_Turnips_swedes_parsnips</t>
  </si>
  <si>
    <t>Pasta</t>
  </si>
  <si>
    <t>Peanuts_incl_Peanut_butter</t>
  </si>
  <si>
    <t>Peppers_green_incl_chillis</t>
  </si>
  <si>
    <t>Peppers_red_or_yellow_bell</t>
  </si>
  <si>
    <t>Plant.based_milks</t>
  </si>
  <si>
    <t>Plums</t>
  </si>
  <si>
    <t>Processed_meat</t>
  </si>
  <si>
    <t>Protein, iron and B12 from red meat</t>
  </si>
  <si>
    <t>Protein_iron_and_B12_from_red_meat</t>
  </si>
  <si>
    <t>Prunes</t>
  </si>
  <si>
    <t>Rice</t>
  </si>
  <si>
    <t>Rice_brown</t>
  </si>
  <si>
    <t>Rice_white</t>
  </si>
  <si>
    <t>Soy.based_products_tofu_tempeh</t>
  </si>
  <si>
    <t>Squash_incl_pumpkins_and_courgettes</t>
  </si>
  <si>
    <t>Sugar_beet</t>
  </si>
  <si>
    <t>Sugar_cane</t>
  </si>
  <si>
    <t>Sweet_potatoes_incl_yams</t>
  </si>
  <si>
    <t>Tea_especially_green</t>
  </si>
  <si>
    <t>Vegetables_green_leafy_excl_spinach</t>
  </si>
  <si>
    <t>Wheat_germ</t>
  </si>
  <si>
    <t>Wheatberries</t>
  </si>
  <si>
    <t>Yogurt_incl_curd</t>
  </si>
  <si>
    <t>HEALTH IMPACTS</t>
  </si>
  <si>
    <t>IMPACT RELATIVE TO SERVE OF MUSHROOMS</t>
  </si>
  <si>
    <t>CI</t>
  </si>
  <si>
    <t>Cond_Intercept</t>
  </si>
  <si>
    <t>Plant food recommendations - total</t>
  </si>
  <si>
    <t>Animal food recommendations - total</t>
  </si>
  <si>
    <t>Plant food % of total</t>
  </si>
  <si>
    <t>Animal food % of total</t>
  </si>
  <si>
    <t>Total Number of Recommendations</t>
  </si>
  <si>
    <t>FoodGroup.Summary</t>
  </si>
  <si>
    <t>Blog/Lifestyle site</t>
  </si>
  <si>
    <t>Commercial - Products</t>
  </si>
  <si>
    <t>Education (medical oversight)</t>
  </si>
  <si>
    <t>Health care/Insurance</t>
  </si>
  <si>
    <t>Media - magazine/news/tv/radio</t>
  </si>
  <si>
    <t>Other (guides, public forums)</t>
  </si>
  <si>
    <t>Total</t>
  </si>
  <si>
    <t>Plant foods total</t>
  </si>
  <si>
    <t>Animal foods total</t>
  </si>
  <si>
    <t>Plant foods %</t>
  </si>
  <si>
    <t>Animal foods %</t>
  </si>
  <si>
    <t>Number of webpages per category</t>
  </si>
  <si>
    <t>STUDY REGIONS - FREQUENCY</t>
  </si>
  <si>
    <t>WEBSITE CATEGORIES - FREQUENCY</t>
  </si>
  <si>
    <t>STUDY REGIONS - % OF RECOMMENDATIONS</t>
  </si>
  <si>
    <t>WEBSITE CATEGORIES - % OF RECOMMENDATIONS</t>
  </si>
  <si>
    <t>Supplementary Data for:</t>
  </si>
  <si>
    <r>
      <t xml:space="preserve">Tulloch A.I.T., Oh R.R.Y, Gallegos D (2022) Environmental and public health co-benefits of consumer switches to immunity-supporting food. </t>
    </r>
    <r>
      <rPr>
        <b/>
        <i/>
        <sz val="11"/>
        <color theme="1"/>
        <rFont val="Calibri"/>
        <family val="2"/>
        <scheme val="minor"/>
      </rPr>
      <t>Ambio</t>
    </r>
    <r>
      <rPr>
        <b/>
        <sz val="11"/>
        <color theme="1"/>
        <rFont val="Calibri"/>
        <family val="2"/>
        <scheme val="minor"/>
      </rPr>
      <t xml:space="preserve"> doi : 10.1007/s13280-021-01693-w</t>
    </r>
  </si>
  <si>
    <t>Data S1a HealthDat MetaAnalys</t>
  </si>
  <si>
    <t>Worksheet</t>
  </si>
  <si>
    <t>Data S1b HealthDatFinal</t>
  </si>
  <si>
    <t>Data S2 EnvDatFinal</t>
  </si>
  <si>
    <t>Data S3 FrequencybyCountry</t>
  </si>
  <si>
    <t>Data S4 ModelFixedEf_FoodGroup</t>
  </si>
  <si>
    <t>Data S5 ModelRanEf_Groups</t>
  </si>
  <si>
    <t>Data S6 ModelFixedEf_FoodItem</t>
  </si>
  <si>
    <t>Included in this analysis?</t>
  </si>
  <si>
    <t>All dose-response meta-analyses reviewed, with column D indicating the most recent/relevant meta-analyses that were included in this analysis</t>
  </si>
  <si>
    <t>Health impacts of consuming an additional serving of food per day for 150 food items in 23 food groups</t>
  </si>
  <si>
    <t>Impacts of production of each food per unit of primary nutritional benefit (also known as a functional unit, e.g. 1 kg of brown rice or 1 l of milk), as estimated by meta-analyses of life-cycle assessments (LCAs) that account for the environmental impacts of plant and animal production</t>
  </si>
  <si>
    <t>Frequency of recommendation on the Internet of 23 food groups as having immunity-boosting properties, tabulated for six different regions around the globe (Australia, India, Nigeria, Singapore, UK, USA)</t>
  </si>
  <si>
    <t>Random effects from 15 mixed-effects models with a Poisson link where the response variable was the frequency of recommendation of each of the 23 food groups across the 25 webpages evaluated for each of the six regions (an integer taking possible values of 0 to 25, n = 132). The predictor variables were plant/animal food-group classifier (binary), food-group impact, and an interaction term between the plant/animal classifier and food-group impact. We specified geographical region as a random slope to account for possible cultural variation between regions in the types of food groups that are recommended.</t>
  </si>
  <si>
    <t>Fixed effects from 15 mixed-effects models with a Poisson link where the response variable was the frequency of recommendation of each of the 23 food groups across the 25 webpages evaluated for each of the six regions (an integer taking possible values of 0 to 25, n = 132). The predictor variables were plant/animal food-group classifier (binary), food-group impact (see Supplementary Table S1 for a description of each of the 15 impact indicators), and an interaction term between the plant/animal classifier and food-group impact (see Supplementary Table S2). 
Showing results from all models—one for each of the 10 individual health and environment indicators (ACM, CHD, CRC, Diabetes, Stroke, Land Use, GHG, AP, EP, Water Use) and five aggregate indicators: RRAll (average across all 5 health indicators); RRDisease (average across chronic disease indicators); EnvAll (average across all environmental indicators); EnvTerr (average across all indicators of terrestrial impacts—Land Use, GHG, AP); and EnvAq (average across all indicators of aquatic impacts—AP, EP, Water Use). 
We specified geographical region as a random slope to account for possible cultural variation between regions in the types of food groups that are recommended (see Data S5).</t>
  </si>
  <si>
    <t>Fixed effects from 15 mixed-effects models fitting a binomial link to food item recommendation frequency and relating this frequency to the average impact of all food items for each of the 15 health and environmental indicators. The response variable was the occurrence of each of the 150 food items across the 25 webpages evaluated for each of the 6 regions (a binary value of 0 or 1, n = 22 200). The predictor variables were a binary plant/animal food-group classifier and food-group impact (1 of each of the 15 impact indicators). An interaction term between the plant/animal classifier and food item impact was included. We specified geographical region and study as random slopes to account for variation between regions and studies in the food items that are recommended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</si>
</sst>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sz val="10"/>
      <name val="Times New Roman"/>
      <family val="1"/>
    </font>
    <font>
      <sz val="10"/>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79998168889431442"/>
        <bgColor theme="4" tint="0.79998168889431442"/>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6">
    <xf numFmtId="0" fontId="0" fillId="0" borderId="0" xfId="0"/>
    <xf numFmtId="0" fontId="0" fillId="0" borderId="0" xfId="0" applyFill="1"/>
    <xf numFmtId="0" fontId="2" fillId="0" borderId="0" xfId="2" applyFill="1"/>
    <xf numFmtId="11" fontId="0" fillId="0" borderId="0" xfId="0" applyNumberFormat="1" applyFill="1"/>
    <xf numFmtId="0" fontId="4" fillId="5" borderId="0" xfId="0" applyFont="1" applyFill="1"/>
    <xf numFmtId="0" fontId="0" fillId="0" borderId="0" xfId="0" applyFill="1" applyAlignment="1">
      <alignment horizontal="left"/>
    </xf>
    <xf numFmtId="0" fontId="4" fillId="5" borderId="1" xfId="0" applyFont="1" applyFill="1" applyBorder="1"/>
    <xf numFmtId="0" fontId="4" fillId="5" borderId="2" xfId="0" applyFont="1" applyFill="1" applyBorder="1" applyAlignment="1">
      <alignment horizontal="left"/>
    </xf>
    <xf numFmtId="0" fontId="4" fillId="5" borderId="2" xfId="0" applyFont="1" applyFill="1" applyBorder="1"/>
    <xf numFmtId="0" fontId="0" fillId="6" borderId="0" xfId="0" applyFill="1" applyAlignment="1">
      <alignment horizontal="left"/>
    </xf>
    <xf numFmtId="0" fontId="0" fillId="6" borderId="0" xfId="0" applyFill="1"/>
    <xf numFmtId="2" fontId="0" fillId="6" borderId="0" xfId="0" applyNumberFormat="1" applyFill="1"/>
    <xf numFmtId="0" fontId="0" fillId="5" borderId="0" xfId="0" applyFill="1"/>
    <xf numFmtId="0" fontId="0" fillId="7" borderId="0" xfId="0" applyFill="1"/>
    <xf numFmtId="0" fontId="4" fillId="7" borderId="1" xfId="0" applyFont="1" applyFill="1" applyBorder="1"/>
    <xf numFmtId="0" fontId="4" fillId="7" borderId="0" xfId="0" applyFont="1" applyFill="1"/>
    <xf numFmtId="0" fontId="0" fillId="8" borderId="0" xfId="0" applyFill="1"/>
    <xf numFmtId="0" fontId="4" fillId="9" borderId="1" xfId="0" applyFont="1" applyFill="1" applyBorder="1"/>
    <xf numFmtId="0" fontId="4" fillId="8" borderId="0" xfId="0" applyFont="1" applyFill="1"/>
    <xf numFmtId="2" fontId="0" fillId="0" borderId="0" xfId="0" applyNumberFormat="1"/>
    <xf numFmtId="2" fontId="0" fillId="0" borderId="0" xfId="0" applyNumberFormat="1" applyFill="1"/>
    <xf numFmtId="0" fontId="4" fillId="0" borderId="0" xfId="0" applyFont="1" applyAlignment="1">
      <alignment vertical="top"/>
    </xf>
    <xf numFmtId="0" fontId="0" fillId="0" borderId="0" xfId="0" applyAlignment="1">
      <alignment vertical="top"/>
    </xf>
    <xf numFmtId="0" fontId="0" fillId="0" borderId="0" xfId="0" applyAlignment="1">
      <alignment vertical="top" wrapText="1"/>
    </xf>
    <xf numFmtId="0" fontId="6" fillId="5" borderId="0" xfId="0" applyFont="1" applyFill="1" applyAlignment="1">
      <alignment vertical="top" wrapText="1"/>
    </xf>
    <xf numFmtId="0" fontId="7" fillId="0" borderId="0" xfId="0" applyFont="1" applyFill="1" applyAlignment="1">
      <alignment horizontal="left" vertical="top"/>
    </xf>
    <xf numFmtId="0" fontId="7" fillId="0" borderId="0" xfId="2" applyFont="1" applyFill="1" applyAlignment="1">
      <alignment horizontal="left" vertical="top"/>
    </xf>
    <xf numFmtId="0" fontId="7" fillId="0" borderId="0" xfId="1" applyFont="1" applyFill="1" applyAlignment="1">
      <alignment horizontal="left" vertical="top"/>
    </xf>
    <xf numFmtId="2" fontId="7" fillId="0" borderId="0" xfId="0" applyNumberFormat="1" applyFont="1" applyFill="1" applyAlignment="1">
      <alignment horizontal="left" vertical="top"/>
    </xf>
    <xf numFmtId="0" fontId="7" fillId="0" borderId="0" xfId="0" applyFont="1" applyFill="1" applyAlignment="1">
      <alignment horizontal="left" vertical="top" wrapText="1"/>
    </xf>
    <xf numFmtId="0" fontId="7" fillId="0" borderId="0" xfId="1" applyFont="1" applyFill="1" applyAlignment="1">
      <alignment horizontal="left" vertical="top" wrapText="1"/>
    </xf>
    <xf numFmtId="2" fontId="7" fillId="0" borderId="0" xfId="2" applyNumberFormat="1" applyFont="1" applyFill="1" applyAlignment="1">
      <alignment horizontal="left" vertical="top"/>
    </xf>
    <xf numFmtId="2" fontId="7" fillId="0" borderId="0" xfId="1" applyNumberFormat="1" applyFont="1" applyFill="1" applyAlignment="1">
      <alignment horizontal="left" vertical="top"/>
    </xf>
    <xf numFmtId="0" fontId="7" fillId="0" borderId="0" xfId="3" applyFont="1" applyFill="1" applyAlignment="1">
      <alignment horizontal="left" vertical="top"/>
    </xf>
    <xf numFmtId="0" fontId="8" fillId="0" borderId="0" xfId="0" applyFont="1" applyFill="1" applyAlignment="1">
      <alignment vertical="top" wrapText="1"/>
    </xf>
    <xf numFmtId="0" fontId="8" fillId="0" borderId="0" xfId="0" applyFont="1" applyFill="1" applyAlignment="1">
      <alignment horizontal="center" vertical="top" wrapText="1"/>
    </xf>
    <xf numFmtId="0" fontId="9" fillId="0" borderId="0" xfId="0" applyFont="1" applyFill="1" applyAlignment="1">
      <alignment horizontal="left" vertical="top"/>
    </xf>
    <xf numFmtId="2" fontId="9" fillId="0" borderId="0" xfId="0" applyNumberFormat="1" applyFont="1" applyFill="1" applyAlignment="1">
      <alignment horizontal="left" vertical="top"/>
    </xf>
    <xf numFmtId="0" fontId="7" fillId="0" borderId="0" xfId="2" applyFont="1" applyFill="1" applyAlignment="1">
      <alignment horizontal="left" vertical="top" wrapText="1"/>
    </xf>
    <xf numFmtId="0" fontId="7" fillId="0" borderId="0" xfId="0" applyFont="1" applyFill="1" applyAlignment="1">
      <alignment vertical="top"/>
    </xf>
    <xf numFmtId="0" fontId="7" fillId="0" borderId="0" xfId="2" applyFont="1" applyFill="1" applyAlignment="1">
      <alignment vertical="top"/>
    </xf>
    <xf numFmtId="0" fontId="7" fillId="0" borderId="0" xfId="3" applyFont="1" applyFill="1" applyAlignment="1">
      <alignment vertical="top"/>
    </xf>
    <xf numFmtId="0" fontId="7" fillId="0" borderId="0" xfId="1" applyFont="1" applyFill="1" applyAlignment="1">
      <alignment vertical="top"/>
    </xf>
    <xf numFmtId="0" fontId="7" fillId="0" borderId="0" xfId="0" applyFont="1" applyAlignment="1">
      <alignment vertical="top"/>
    </xf>
    <xf numFmtId="0" fontId="9" fillId="0" borderId="0" xfId="0" applyFont="1" applyFill="1" applyAlignment="1">
      <alignment vertical="top"/>
    </xf>
    <xf numFmtId="0" fontId="7" fillId="0" borderId="0" xfId="0" applyFont="1" applyFill="1" applyAlignment="1">
      <alignment vertical="top" wrapText="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C340-F1AD-4C1C-A379-25433443AA11}">
  <dimension ref="A1:B17"/>
  <sheetViews>
    <sheetView tabSelected="1" topLeftCell="A14" workbookViewId="0">
      <selection activeCell="B20" sqref="B20"/>
    </sheetView>
  </sheetViews>
  <sheetFormatPr defaultRowHeight="14.25" x14ac:dyDescent="0.45"/>
  <cols>
    <col min="1" max="1" width="28.86328125" style="22" customWidth="1"/>
    <col min="2" max="2" width="77.33203125" style="22" customWidth="1"/>
    <col min="3" max="16384" width="9.06640625" style="22"/>
  </cols>
  <sheetData>
    <row r="1" spans="1:2" x14ac:dyDescent="0.45">
      <c r="A1" s="21" t="s">
        <v>738</v>
      </c>
    </row>
    <row r="2" spans="1:2" x14ac:dyDescent="0.45">
      <c r="A2" s="21" t="s">
        <v>739</v>
      </c>
    </row>
    <row r="4" spans="1:2" x14ac:dyDescent="0.45">
      <c r="A4" s="21" t="s">
        <v>741</v>
      </c>
    </row>
    <row r="5" spans="1:2" ht="28.5" x14ac:dyDescent="0.45">
      <c r="A5" s="21" t="s">
        <v>740</v>
      </c>
      <c r="B5" s="23" t="s">
        <v>749</v>
      </c>
    </row>
    <row r="6" spans="1:2" x14ac:dyDescent="0.45">
      <c r="A6" s="21"/>
      <c r="B6" s="23"/>
    </row>
    <row r="7" spans="1:2" ht="28.5" x14ac:dyDescent="0.45">
      <c r="A7" s="21" t="s">
        <v>742</v>
      </c>
      <c r="B7" s="23" t="s">
        <v>750</v>
      </c>
    </row>
    <row r="8" spans="1:2" x14ac:dyDescent="0.45">
      <c r="A8" s="21"/>
      <c r="B8" s="23"/>
    </row>
    <row r="9" spans="1:2" ht="42.75" x14ac:dyDescent="0.45">
      <c r="A9" s="21" t="s">
        <v>743</v>
      </c>
      <c r="B9" s="23" t="s">
        <v>751</v>
      </c>
    </row>
    <row r="10" spans="1:2" x14ac:dyDescent="0.45">
      <c r="A10" s="21"/>
      <c r="B10" s="23"/>
    </row>
    <row r="11" spans="1:2" ht="42.75" x14ac:dyDescent="0.45">
      <c r="A11" s="21" t="s">
        <v>744</v>
      </c>
      <c r="B11" s="23" t="s">
        <v>752</v>
      </c>
    </row>
    <row r="12" spans="1:2" x14ac:dyDescent="0.45">
      <c r="A12" s="21"/>
      <c r="B12" s="23"/>
    </row>
    <row r="13" spans="1:2" ht="200.65" customHeight="1" x14ac:dyDescent="0.45">
      <c r="A13" s="21" t="s">
        <v>745</v>
      </c>
      <c r="B13" s="23" t="s">
        <v>754</v>
      </c>
    </row>
    <row r="14" spans="1:2" x14ac:dyDescent="0.45">
      <c r="A14" s="21"/>
      <c r="B14" s="23"/>
    </row>
    <row r="15" spans="1:2" ht="99.75" x14ac:dyDescent="0.45">
      <c r="A15" s="21" t="s">
        <v>746</v>
      </c>
      <c r="B15" s="23" t="s">
        <v>753</v>
      </c>
    </row>
    <row r="16" spans="1:2" x14ac:dyDescent="0.45">
      <c r="A16" s="21"/>
      <c r="B16" s="23"/>
    </row>
    <row r="17" spans="1:2" ht="128.25" x14ac:dyDescent="0.45">
      <c r="A17" s="21" t="s">
        <v>747</v>
      </c>
      <c r="B17" s="23" t="s">
        <v>755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CB35-F8FB-4B5E-8DB1-7D49E552C56A}">
  <dimension ref="A1:AF263"/>
  <sheetViews>
    <sheetView topLeftCell="A13" workbookViewId="0">
      <selection activeCell="A13" sqref="A1:XFD1048576"/>
    </sheetView>
  </sheetViews>
  <sheetFormatPr defaultColWidth="8.86328125" defaultRowHeight="13.5" customHeight="1" x14ac:dyDescent="0.45"/>
  <cols>
    <col min="1" max="1" width="4.33203125" style="39" customWidth="1"/>
    <col min="2" max="5" width="8.86328125" style="39"/>
    <col min="6" max="7" width="19.796875" style="39" customWidth="1"/>
    <col min="8" max="31" width="8.86328125" style="39"/>
    <col min="32" max="32" width="19.796875" style="39" customWidth="1"/>
    <col min="33" max="16384" width="8.86328125" style="39"/>
  </cols>
  <sheetData>
    <row r="1" spans="1:32" s="24" customFormat="1" ht="45.4" customHeight="1" x14ac:dyDescent="0.45">
      <c r="A1" s="24" t="s">
        <v>190</v>
      </c>
      <c r="B1" s="24" t="s">
        <v>22</v>
      </c>
      <c r="C1" s="24" t="s">
        <v>23</v>
      </c>
      <c r="D1" s="24" t="s">
        <v>748</v>
      </c>
      <c r="E1" s="24" t="s">
        <v>24</v>
      </c>
      <c r="F1" s="24" t="s">
        <v>25</v>
      </c>
      <c r="G1" s="24" t="s">
        <v>26</v>
      </c>
      <c r="H1" s="24" t="s">
        <v>305</v>
      </c>
      <c r="I1" s="24" t="s">
        <v>27</v>
      </c>
      <c r="J1" s="24" t="s">
        <v>28</v>
      </c>
      <c r="K1" s="24" t="s">
        <v>306</v>
      </c>
      <c r="L1" s="24" t="s">
        <v>29</v>
      </c>
      <c r="M1" s="24" t="s">
        <v>30</v>
      </c>
      <c r="N1" s="24" t="s">
        <v>307</v>
      </c>
      <c r="O1" s="24" t="s">
        <v>31</v>
      </c>
      <c r="P1" s="24" t="s">
        <v>32</v>
      </c>
      <c r="Q1" s="24" t="s">
        <v>33</v>
      </c>
      <c r="R1" s="24" t="s">
        <v>34</v>
      </c>
      <c r="S1" s="24" t="s">
        <v>35</v>
      </c>
      <c r="T1" s="24" t="s">
        <v>36</v>
      </c>
      <c r="U1" s="24" t="s">
        <v>37</v>
      </c>
      <c r="V1" s="24" t="s">
        <v>38</v>
      </c>
      <c r="W1" s="24" t="s">
        <v>308</v>
      </c>
      <c r="X1" s="24" t="s">
        <v>309</v>
      </c>
      <c r="Y1" s="24" t="s">
        <v>310</v>
      </c>
    </row>
    <row r="2" spans="1:32" ht="13.5" customHeight="1" x14ac:dyDescent="0.45">
      <c r="A2" s="39">
        <v>1</v>
      </c>
      <c r="B2" s="39" t="s">
        <v>39</v>
      </c>
      <c r="C2" s="39">
        <v>2011</v>
      </c>
      <c r="D2" s="39" t="s">
        <v>44</v>
      </c>
      <c r="E2" s="39" t="s">
        <v>40</v>
      </c>
      <c r="F2" s="39" t="s">
        <v>41</v>
      </c>
      <c r="G2" s="39" t="s">
        <v>42</v>
      </c>
      <c r="H2" s="39" t="s">
        <v>42</v>
      </c>
      <c r="I2" s="39" t="s">
        <v>42</v>
      </c>
      <c r="J2" s="39" t="s">
        <v>42</v>
      </c>
      <c r="K2" s="39" t="s">
        <v>42</v>
      </c>
      <c r="L2" s="39" t="s">
        <v>43</v>
      </c>
      <c r="M2" s="39">
        <v>8.5</v>
      </c>
      <c r="N2" s="39">
        <v>10</v>
      </c>
      <c r="P2" s="39" t="s">
        <v>44</v>
      </c>
      <c r="Q2" s="39" t="s">
        <v>45</v>
      </c>
      <c r="R2" s="39" t="s">
        <v>46</v>
      </c>
      <c r="S2" s="39" t="s">
        <v>46</v>
      </c>
      <c r="T2" s="39">
        <v>0.83</v>
      </c>
      <c r="U2" s="39">
        <v>0.8</v>
      </c>
      <c r="V2" s="39">
        <v>0.86</v>
      </c>
      <c r="W2" s="39">
        <f t="shared" ref="W2:W13" si="0">1-(1-T2)*(N2/M2)</f>
        <v>0.79999999999999993</v>
      </c>
      <c r="X2" s="39">
        <f t="shared" ref="X2:X13" si="1">1-(1-U2)*(N2/M2)</f>
        <v>0.76470588235294124</v>
      </c>
      <c r="Y2" s="39">
        <f t="shared" ref="Y2:Y13" si="2">1-(1-V2)*(N2/M2)</f>
        <v>0.83529411764705874</v>
      </c>
    </row>
    <row r="3" spans="1:32" ht="13.5" customHeight="1" x14ac:dyDescent="0.45">
      <c r="A3" s="39">
        <v>2</v>
      </c>
      <c r="B3" s="39" t="s">
        <v>39</v>
      </c>
      <c r="C3" s="39">
        <v>2011</v>
      </c>
      <c r="D3" s="39" t="s">
        <v>44</v>
      </c>
      <c r="E3" s="39" t="s">
        <v>40</v>
      </c>
      <c r="F3" s="39" t="s">
        <v>41</v>
      </c>
      <c r="G3" s="39" t="s">
        <v>42</v>
      </c>
      <c r="H3" s="39" t="s">
        <v>42</v>
      </c>
      <c r="I3" s="39" t="s">
        <v>42</v>
      </c>
      <c r="J3" s="39" t="s">
        <v>42</v>
      </c>
      <c r="K3" s="39" t="s">
        <v>42</v>
      </c>
      <c r="L3" s="39" t="s">
        <v>43</v>
      </c>
      <c r="M3" s="39">
        <v>8.5</v>
      </c>
      <c r="N3" s="39">
        <v>10</v>
      </c>
      <c r="P3" s="39" t="s">
        <v>44</v>
      </c>
      <c r="Q3" s="39" t="s">
        <v>47</v>
      </c>
      <c r="R3" s="39" t="s">
        <v>48</v>
      </c>
      <c r="S3" s="39" t="s">
        <v>48</v>
      </c>
      <c r="T3" s="39">
        <v>0.75</v>
      </c>
      <c r="U3" s="39">
        <v>0.65</v>
      </c>
      <c r="V3" s="39">
        <v>0.88</v>
      </c>
      <c r="W3" s="39">
        <f t="shared" si="0"/>
        <v>0.70588235294117641</v>
      </c>
      <c r="X3" s="39">
        <f t="shared" si="1"/>
        <v>0.58823529411764708</v>
      </c>
      <c r="Y3" s="39">
        <f t="shared" si="2"/>
        <v>0.85882352941176476</v>
      </c>
      <c r="AB3" s="25"/>
    </row>
    <row r="4" spans="1:32" ht="13.5" customHeight="1" x14ac:dyDescent="0.45">
      <c r="A4" s="39">
        <v>5</v>
      </c>
      <c r="B4" s="39" t="s">
        <v>39</v>
      </c>
      <c r="C4" s="39">
        <v>2011</v>
      </c>
      <c r="D4" s="39" t="s">
        <v>44</v>
      </c>
      <c r="E4" s="39" t="s">
        <v>40</v>
      </c>
      <c r="F4" s="39" t="s">
        <v>41</v>
      </c>
      <c r="G4" s="39" t="s">
        <v>42</v>
      </c>
      <c r="H4" s="39" t="s">
        <v>42</v>
      </c>
      <c r="I4" s="39" t="s">
        <v>42</v>
      </c>
      <c r="J4" s="39" t="s">
        <v>42</v>
      </c>
      <c r="K4" s="39" t="s">
        <v>42</v>
      </c>
      <c r="L4" s="39" t="s">
        <v>43</v>
      </c>
      <c r="M4" s="39">
        <v>8.5</v>
      </c>
      <c r="N4" s="39">
        <v>10</v>
      </c>
      <c r="P4" s="39" t="s">
        <v>44</v>
      </c>
      <c r="Q4" s="39" t="s">
        <v>47</v>
      </c>
      <c r="R4" s="39" t="s">
        <v>58</v>
      </c>
      <c r="S4" s="39" t="s">
        <v>58</v>
      </c>
      <c r="T4" s="39">
        <v>0.8</v>
      </c>
      <c r="U4" s="39">
        <v>0.74</v>
      </c>
      <c r="V4" s="39">
        <v>0.87</v>
      </c>
      <c r="W4" s="39">
        <f t="shared" si="0"/>
        <v>0.76470588235294124</v>
      </c>
      <c r="X4" s="39">
        <f t="shared" si="1"/>
        <v>0.69411764705882351</v>
      </c>
      <c r="Y4" s="39">
        <f t="shared" si="2"/>
        <v>0.84705882352941175</v>
      </c>
    </row>
    <row r="5" spans="1:32" ht="13.5" customHeight="1" x14ac:dyDescent="0.45">
      <c r="A5" s="39">
        <v>3</v>
      </c>
      <c r="B5" s="39" t="s">
        <v>49</v>
      </c>
      <c r="C5" s="39">
        <v>2014</v>
      </c>
      <c r="D5" s="39" t="s">
        <v>44</v>
      </c>
      <c r="E5" s="39" t="s">
        <v>50</v>
      </c>
      <c r="F5" s="39" t="s">
        <v>51</v>
      </c>
      <c r="G5" s="39" t="s">
        <v>42</v>
      </c>
      <c r="H5" s="39" t="s">
        <v>42</v>
      </c>
      <c r="I5" s="39" t="s">
        <v>42</v>
      </c>
      <c r="J5" s="39" t="s">
        <v>42</v>
      </c>
      <c r="K5" s="39" t="s">
        <v>42</v>
      </c>
      <c r="L5" s="39" t="s">
        <v>52</v>
      </c>
      <c r="M5" s="39">
        <v>12.5</v>
      </c>
      <c r="N5" s="39">
        <v>10</v>
      </c>
      <c r="P5" s="39" t="s">
        <v>44</v>
      </c>
      <c r="Q5" s="39" t="s">
        <v>47</v>
      </c>
      <c r="R5" s="39" t="s">
        <v>53</v>
      </c>
      <c r="S5" s="39" t="s">
        <v>53</v>
      </c>
      <c r="T5" s="39">
        <v>0.99</v>
      </c>
      <c r="U5" s="39">
        <v>0.95</v>
      </c>
      <c r="V5" s="39">
        <v>1.04</v>
      </c>
      <c r="W5" s="39">
        <f t="shared" si="0"/>
        <v>0.99199999999999999</v>
      </c>
      <c r="X5" s="39">
        <f t="shared" si="1"/>
        <v>0.96</v>
      </c>
      <c r="Y5" s="39">
        <f t="shared" si="2"/>
        <v>1.032</v>
      </c>
    </row>
    <row r="6" spans="1:32" ht="13.5" customHeight="1" x14ac:dyDescent="0.45">
      <c r="A6" s="39">
        <v>4</v>
      </c>
      <c r="B6" s="39" t="s">
        <v>54</v>
      </c>
      <c r="C6" s="39">
        <v>2016</v>
      </c>
      <c r="D6" s="39" t="s">
        <v>44</v>
      </c>
      <c r="E6" s="39" t="s">
        <v>55</v>
      </c>
      <c r="F6" s="39" t="s">
        <v>56</v>
      </c>
      <c r="G6" s="39" t="s">
        <v>42</v>
      </c>
      <c r="H6" s="39" t="s">
        <v>42</v>
      </c>
      <c r="I6" s="39" t="s">
        <v>42</v>
      </c>
      <c r="J6" s="39" t="s">
        <v>42</v>
      </c>
      <c r="K6" s="39" t="s">
        <v>42</v>
      </c>
      <c r="L6" s="39" t="s">
        <v>43</v>
      </c>
      <c r="M6" s="39">
        <v>12</v>
      </c>
      <c r="N6" s="39">
        <v>10</v>
      </c>
      <c r="P6" s="39" t="s">
        <v>44</v>
      </c>
      <c r="Q6" s="39" t="s">
        <v>47</v>
      </c>
      <c r="R6" s="39" t="s">
        <v>57</v>
      </c>
      <c r="S6" s="39" t="s">
        <v>57</v>
      </c>
      <c r="T6" s="39">
        <v>0.74</v>
      </c>
      <c r="U6" s="39">
        <v>0.72</v>
      </c>
      <c r="V6" s="39">
        <v>0.77</v>
      </c>
      <c r="W6" s="39">
        <f t="shared" si="0"/>
        <v>0.78333333333333333</v>
      </c>
      <c r="X6" s="39">
        <f t="shared" si="1"/>
        <v>0.76666666666666661</v>
      </c>
      <c r="Y6" s="39">
        <f t="shared" si="2"/>
        <v>0.80833333333333335</v>
      </c>
      <c r="AB6" s="26"/>
      <c r="AC6" s="40"/>
      <c r="AD6" s="40"/>
      <c r="AE6" s="40"/>
      <c r="AF6" s="40"/>
    </row>
    <row r="7" spans="1:32" ht="13.5" customHeight="1" x14ac:dyDescent="0.45">
      <c r="A7" s="39">
        <v>9</v>
      </c>
      <c r="B7" s="39" t="s">
        <v>69</v>
      </c>
      <c r="C7" s="39">
        <v>2013</v>
      </c>
      <c r="D7" s="39" t="s">
        <v>70</v>
      </c>
      <c r="E7" s="39" t="s">
        <v>71</v>
      </c>
      <c r="F7" s="39" t="s">
        <v>72</v>
      </c>
      <c r="G7" s="39" t="s">
        <v>68</v>
      </c>
      <c r="H7" s="39" t="s">
        <v>63</v>
      </c>
      <c r="I7" s="39" t="s">
        <v>63</v>
      </c>
      <c r="J7" s="39" t="s">
        <v>63</v>
      </c>
      <c r="K7" s="39" t="s">
        <v>68</v>
      </c>
      <c r="L7" s="39" t="s">
        <v>43</v>
      </c>
      <c r="M7" s="39">
        <v>100</v>
      </c>
      <c r="N7" s="39">
        <v>100</v>
      </c>
      <c r="P7" s="39" t="s">
        <v>44</v>
      </c>
      <c r="Q7" s="39" t="s">
        <v>47</v>
      </c>
      <c r="R7" s="39" t="s">
        <v>57</v>
      </c>
      <c r="S7" s="39" t="s">
        <v>57</v>
      </c>
      <c r="T7" s="39">
        <v>1.04</v>
      </c>
      <c r="U7" s="39">
        <v>0.82</v>
      </c>
      <c r="V7" s="39">
        <v>1.32</v>
      </c>
      <c r="W7" s="39">
        <f t="shared" si="0"/>
        <v>1.04</v>
      </c>
      <c r="X7" s="39">
        <f t="shared" si="1"/>
        <v>0.82</v>
      </c>
      <c r="Y7" s="39">
        <f t="shared" si="2"/>
        <v>1.32</v>
      </c>
      <c r="AB7" s="41"/>
      <c r="AC7" s="41"/>
      <c r="AD7" s="41"/>
      <c r="AE7" s="41"/>
      <c r="AF7" s="41"/>
    </row>
    <row r="8" spans="1:32" ht="13.5" customHeight="1" x14ac:dyDescent="0.45">
      <c r="A8" s="39">
        <v>6</v>
      </c>
      <c r="B8" s="39" t="s">
        <v>59</v>
      </c>
      <c r="C8" s="39">
        <v>2014</v>
      </c>
      <c r="D8" s="39" t="s">
        <v>44</v>
      </c>
      <c r="E8" s="39" t="s">
        <v>60</v>
      </c>
      <c r="F8" s="39" t="s">
        <v>61</v>
      </c>
      <c r="G8" s="39" t="s">
        <v>62</v>
      </c>
      <c r="H8" s="39" t="s">
        <v>63</v>
      </c>
      <c r="I8" s="39" t="s">
        <v>63</v>
      </c>
      <c r="J8" s="39" t="s">
        <v>63</v>
      </c>
      <c r="K8" s="39" t="s">
        <v>68</v>
      </c>
      <c r="L8" s="39" t="s">
        <v>43</v>
      </c>
      <c r="M8" s="39">
        <v>100</v>
      </c>
      <c r="N8" s="39">
        <v>100</v>
      </c>
      <c r="P8" s="39" t="s">
        <v>44</v>
      </c>
      <c r="Q8" s="39" t="s">
        <v>45</v>
      </c>
      <c r="R8" s="39" t="s">
        <v>46</v>
      </c>
      <c r="S8" s="39" t="s">
        <v>46</v>
      </c>
      <c r="T8" s="39">
        <v>0.9</v>
      </c>
      <c r="U8" s="39">
        <v>0.73</v>
      </c>
      <c r="V8" s="39">
        <v>1.1100000000000001</v>
      </c>
      <c r="W8" s="39">
        <f t="shared" si="0"/>
        <v>0.9</v>
      </c>
      <c r="X8" s="39">
        <f t="shared" si="1"/>
        <v>0.73</v>
      </c>
      <c r="Y8" s="39">
        <f t="shared" si="2"/>
        <v>1.1100000000000001</v>
      </c>
      <c r="AB8" s="27"/>
      <c r="AC8" s="42"/>
      <c r="AD8" s="42"/>
      <c r="AE8" s="42"/>
      <c r="AF8" s="42"/>
    </row>
    <row r="9" spans="1:32" ht="13.5" customHeight="1" x14ac:dyDescent="0.45">
      <c r="A9" s="39">
        <v>7</v>
      </c>
      <c r="B9" s="39" t="s">
        <v>59</v>
      </c>
      <c r="C9" s="39">
        <v>2014</v>
      </c>
      <c r="D9" s="39" t="s">
        <v>44</v>
      </c>
      <c r="E9" s="39" t="s">
        <v>60</v>
      </c>
      <c r="F9" s="39" t="s">
        <v>61</v>
      </c>
      <c r="G9" s="39" t="s">
        <v>62</v>
      </c>
      <c r="H9" s="39" t="s">
        <v>63</v>
      </c>
      <c r="I9" s="39" t="s">
        <v>63</v>
      </c>
      <c r="J9" s="39" t="s">
        <v>63</v>
      </c>
      <c r="K9" s="39" t="s">
        <v>68</v>
      </c>
      <c r="L9" s="39" t="s">
        <v>43</v>
      </c>
      <c r="M9" s="39">
        <v>100</v>
      </c>
      <c r="N9" s="39">
        <v>100</v>
      </c>
      <c r="P9" s="39" t="s">
        <v>45</v>
      </c>
      <c r="Q9" s="39" t="s">
        <v>45</v>
      </c>
      <c r="R9" s="39" t="s">
        <v>64</v>
      </c>
      <c r="S9" s="39" t="s">
        <v>48</v>
      </c>
      <c r="T9" s="39">
        <v>1</v>
      </c>
      <c r="U9" s="39">
        <v>0.87</v>
      </c>
      <c r="V9" s="39">
        <v>1.1499999999999999</v>
      </c>
      <c r="W9" s="39">
        <f t="shared" si="0"/>
        <v>1</v>
      </c>
      <c r="X9" s="39">
        <f t="shared" si="1"/>
        <v>0.87</v>
      </c>
      <c r="Y9" s="39">
        <f t="shared" si="2"/>
        <v>1.1499999999999999</v>
      </c>
    </row>
    <row r="10" spans="1:32" ht="13.5" customHeight="1" x14ac:dyDescent="0.45">
      <c r="A10" s="39">
        <v>8</v>
      </c>
      <c r="B10" s="39" t="s">
        <v>65</v>
      </c>
      <c r="C10" s="39">
        <v>2014</v>
      </c>
      <c r="D10" s="39" t="s">
        <v>44</v>
      </c>
      <c r="E10" s="39" t="s">
        <v>66</v>
      </c>
      <c r="F10" s="39" t="s">
        <v>67</v>
      </c>
      <c r="G10" s="39" t="s">
        <v>68</v>
      </c>
      <c r="H10" s="39" t="s">
        <v>63</v>
      </c>
      <c r="I10" s="39" t="s">
        <v>63</v>
      </c>
      <c r="J10" s="39" t="s">
        <v>63</v>
      </c>
      <c r="K10" s="39" t="s">
        <v>68</v>
      </c>
      <c r="L10" s="39" t="s">
        <v>43</v>
      </c>
      <c r="M10" s="39">
        <v>50</v>
      </c>
      <c r="N10" s="39">
        <v>100</v>
      </c>
      <c r="P10" s="39" t="s">
        <v>44</v>
      </c>
      <c r="Q10" s="39" t="s">
        <v>47</v>
      </c>
      <c r="R10" s="39" t="s">
        <v>53</v>
      </c>
      <c r="S10" s="39" t="s">
        <v>53</v>
      </c>
      <c r="T10" s="39">
        <v>0.89</v>
      </c>
      <c r="U10" s="39">
        <v>0.81</v>
      </c>
      <c r="V10" s="39">
        <v>0.97</v>
      </c>
      <c r="W10" s="39">
        <f t="shared" si="0"/>
        <v>0.78</v>
      </c>
      <c r="X10" s="39">
        <f t="shared" si="1"/>
        <v>0.62000000000000011</v>
      </c>
      <c r="Y10" s="39">
        <f t="shared" si="2"/>
        <v>0.94</v>
      </c>
      <c r="AB10" s="27"/>
      <c r="AC10" s="42"/>
      <c r="AD10" s="42"/>
      <c r="AE10" s="42"/>
      <c r="AF10" s="42"/>
    </row>
    <row r="11" spans="1:32" ht="13.5" customHeight="1" x14ac:dyDescent="0.45">
      <c r="A11" s="39">
        <v>10</v>
      </c>
      <c r="B11" s="39" t="s">
        <v>73</v>
      </c>
      <c r="C11" s="39">
        <v>2017</v>
      </c>
      <c r="D11" s="39" t="s">
        <v>44</v>
      </c>
      <c r="E11" s="39" t="s">
        <v>74</v>
      </c>
      <c r="F11" s="39" t="s">
        <v>75</v>
      </c>
      <c r="G11" s="39" t="s">
        <v>68</v>
      </c>
      <c r="H11" s="39" t="s">
        <v>63</v>
      </c>
      <c r="I11" s="39" t="s">
        <v>63</v>
      </c>
      <c r="J11" s="39" t="s">
        <v>63</v>
      </c>
      <c r="K11" s="39" t="s">
        <v>68</v>
      </c>
      <c r="L11" s="39" t="s">
        <v>43</v>
      </c>
      <c r="M11" s="39">
        <v>50</v>
      </c>
      <c r="N11" s="39">
        <v>100</v>
      </c>
      <c r="O11" s="39" t="s">
        <v>76</v>
      </c>
      <c r="P11" s="39" t="s">
        <v>44</v>
      </c>
      <c r="Q11" s="39" t="s">
        <v>47</v>
      </c>
      <c r="R11" s="39" t="s">
        <v>57</v>
      </c>
      <c r="S11" s="39" t="s">
        <v>57</v>
      </c>
      <c r="T11" s="39">
        <v>1.03</v>
      </c>
      <c r="U11" s="39">
        <v>0.9</v>
      </c>
      <c r="V11" s="39">
        <v>1.1599999999999999</v>
      </c>
      <c r="W11" s="39">
        <f t="shared" si="0"/>
        <v>1.06</v>
      </c>
      <c r="X11" s="39">
        <f t="shared" si="1"/>
        <v>0.8</v>
      </c>
      <c r="Y11" s="39">
        <f t="shared" si="2"/>
        <v>1.3199999999999998</v>
      </c>
      <c r="AB11" s="27"/>
      <c r="AC11" s="42"/>
      <c r="AD11" s="42"/>
      <c r="AE11" s="42"/>
      <c r="AF11" s="42"/>
    </row>
    <row r="12" spans="1:32" ht="13.5" customHeight="1" x14ac:dyDescent="0.45">
      <c r="A12" s="39">
        <v>225</v>
      </c>
      <c r="B12" s="25" t="s">
        <v>73</v>
      </c>
      <c r="C12" s="39">
        <v>2018</v>
      </c>
      <c r="D12" s="39" t="s">
        <v>70</v>
      </c>
      <c r="E12" s="39" t="s">
        <v>268</v>
      </c>
      <c r="F12" s="39" t="s">
        <v>269</v>
      </c>
      <c r="G12" s="39" t="s">
        <v>68</v>
      </c>
      <c r="H12" s="39" t="s">
        <v>63</v>
      </c>
      <c r="I12" s="39" t="s">
        <v>63</v>
      </c>
      <c r="J12" s="39" t="s">
        <v>63</v>
      </c>
      <c r="K12" s="39" t="s">
        <v>68</v>
      </c>
      <c r="L12" s="39" t="s">
        <v>43</v>
      </c>
      <c r="M12" s="39">
        <v>100</v>
      </c>
      <c r="N12" s="39">
        <v>100</v>
      </c>
      <c r="P12" s="39" t="s">
        <v>44</v>
      </c>
      <c r="Q12" s="39" t="s">
        <v>47</v>
      </c>
      <c r="R12" s="39" t="s">
        <v>58</v>
      </c>
      <c r="S12" s="25" t="s">
        <v>58</v>
      </c>
      <c r="T12" s="28">
        <v>1</v>
      </c>
      <c r="U12" s="28">
        <v>0.96</v>
      </c>
      <c r="V12" s="28">
        <v>1.03</v>
      </c>
      <c r="W12" s="39">
        <f t="shared" si="0"/>
        <v>1</v>
      </c>
      <c r="X12" s="39">
        <f t="shared" si="1"/>
        <v>0.96</v>
      </c>
      <c r="Y12" s="39">
        <f t="shared" si="2"/>
        <v>1.03</v>
      </c>
      <c r="AB12" s="27"/>
      <c r="AC12" s="42"/>
      <c r="AD12" s="42"/>
      <c r="AE12" s="42"/>
      <c r="AF12" s="42"/>
    </row>
    <row r="13" spans="1:32" ht="13.5" customHeight="1" x14ac:dyDescent="0.45">
      <c r="A13" s="39">
        <v>186</v>
      </c>
      <c r="B13" s="39" t="s">
        <v>77</v>
      </c>
      <c r="C13" s="39">
        <v>2017</v>
      </c>
      <c r="D13" s="39" t="s">
        <v>44</v>
      </c>
      <c r="E13" s="39" t="s">
        <v>246</v>
      </c>
      <c r="F13" s="39" t="s">
        <v>247</v>
      </c>
      <c r="G13" s="39" t="s">
        <v>244</v>
      </c>
      <c r="H13" s="39" t="s">
        <v>244</v>
      </c>
      <c r="I13" s="39" t="s">
        <v>244</v>
      </c>
      <c r="J13" s="39" t="s">
        <v>244</v>
      </c>
      <c r="K13" s="39" t="s">
        <v>244</v>
      </c>
      <c r="L13" s="39" t="s">
        <v>43</v>
      </c>
      <c r="M13" s="39">
        <v>30</v>
      </c>
      <c r="N13" s="39">
        <v>20</v>
      </c>
      <c r="O13" s="29"/>
      <c r="P13" s="39" t="s">
        <v>44</v>
      </c>
      <c r="Q13" s="39" t="s">
        <v>45</v>
      </c>
      <c r="R13" s="39" t="s">
        <v>46</v>
      </c>
      <c r="S13" s="39" t="s">
        <v>46</v>
      </c>
      <c r="T13" s="30">
        <v>0.95</v>
      </c>
      <c r="U13" s="30">
        <v>0.92</v>
      </c>
      <c r="V13" s="30">
        <v>1.03</v>
      </c>
      <c r="W13" s="39">
        <f t="shared" si="0"/>
        <v>0.96666666666666667</v>
      </c>
      <c r="X13" s="39">
        <f t="shared" si="1"/>
        <v>0.94666666666666666</v>
      </c>
      <c r="Y13" s="39">
        <f t="shared" si="2"/>
        <v>1.02</v>
      </c>
    </row>
    <row r="14" spans="1:32" ht="13.5" customHeight="1" x14ac:dyDescent="0.45">
      <c r="A14" s="39">
        <v>191</v>
      </c>
      <c r="B14" s="39" t="s">
        <v>248</v>
      </c>
      <c r="C14" s="39">
        <v>2017</v>
      </c>
      <c r="D14" s="39" t="s">
        <v>44</v>
      </c>
      <c r="E14" s="39" t="s">
        <v>222</v>
      </c>
      <c r="F14" s="39" t="s">
        <v>249</v>
      </c>
      <c r="G14" s="39" t="s">
        <v>244</v>
      </c>
      <c r="H14" s="39" t="s">
        <v>244</v>
      </c>
      <c r="I14" s="39" t="s">
        <v>244</v>
      </c>
      <c r="J14" s="39" t="s">
        <v>244</v>
      </c>
      <c r="K14" s="39" t="s">
        <v>244</v>
      </c>
      <c r="L14" s="39" t="s">
        <v>43</v>
      </c>
      <c r="M14" s="39">
        <f>90/7</f>
        <v>12.857142857142858</v>
      </c>
      <c r="N14" s="39">
        <v>20</v>
      </c>
      <c r="O14" s="39" t="s">
        <v>250</v>
      </c>
      <c r="P14" s="39" t="s">
        <v>44</v>
      </c>
      <c r="Q14" s="39" t="s">
        <v>47</v>
      </c>
      <c r="R14" s="39" t="s">
        <v>48</v>
      </c>
      <c r="S14" s="39" t="s">
        <v>48</v>
      </c>
      <c r="T14" s="30">
        <v>0.91</v>
      </c>
      <c r="U14" s="30">
        <v>0.85</v>
      </c>
      <c r="V14" s="30">
        <v>0.97</v>
      </c>
    </row>
    <row r="15" spans="1:32" ht="13.5" customHeight="1" x14ac:dyDescent="0.45">
      <c r="A15" s="39">
        <v>192</v>
      </c>
      <c r="B15" s="39" t="s">
        <v>248</v>
      </c>
      <c r="C15" s="39">
        <v>2017</v>
      </c>
      <c r="D15" s="39" t="s">
        <v>70</v>
      </c>
      <c r="E15" s="39" t="s">
        <v>222</v>
      </c>
      <c r="F15" s="39" t="s">
        <v>249</v>
      </c>
      <c r="G15" s="39" t="s">
        <v>244</v>
      </c>
      <c r="H15" s="39" t="s">
        <v>244</v>
      </c>
      <c r="I15" s="39" t="s">
        <v>244</v>
      </c>
      <c r="J15" s="39" t="s">
        <v>244</v>
      </c>
      <c r="K15" s="39" t="s">
        <v>244</v>
      </c>
      <c r="L15" s="39" t="s">
        <v>43</v>
      </c>
      <c r="M15" s="39">
        <f>90/7</f>
        <v>12.857142857142858</v>
      </c>
      <c r="N15" s="39">
        <v>20</v>
      </c>
      <c r="O15" s="39" t="s">
        <v>250</v>
      </c>
      <c r="P15" s="39" t="s">
        <v>44</v>
      </c>
      <c r="Q15" s="39" t="s">
        <v>47</v>
      </c>
      <c r="R15" s="39" t="s">
        <v>58</v>
      </c>
      <c r="S15" s="39" t="s">
        <v>58</v>
      </c>
      <c r="T15" s="29">
        <v>0.87</v>
      </c>
      <c r="U15" s="29">
        <v>0.81</v>
      </c>
      <c r="V15" s="29">
        <v>0.94</v>
      </c>
    </row>
    <row r="16" spans="1:32" ht="13.5" customHeight="1" x14ac:dyDescent="0.45">
      <c r="A16" s="39">
        <v>193</v>
      </c>
      <c r="B16" s="39" t="s">
        <v>248</v>
      </c>
      <c r="C16" s="39">
        <v>2017</v>
      </c>
      <c r="D16" s="39" t="s">
        <v>70</v>
      </c>
      <c r="E16" s="39" t="s">
        <v>222</v>
      </c>
      <c r="F16" s="39" t="s">
        <v>249</v>
      </c>
      <c r="G16" s="39" t="s">
        <v>244</v>
      </c>
      <c r="H16" s="39" t="s">
        <v>244</v>
      </c>
      <c r="I16" s="39" t="s">
        <v>244</v>
      </c>
      <c r="J16" s="39" t="s">
        <v>244</v>
      </c>
      <c r="K16" s="39" t="s">
        <v>244</v>
      </c>
      <c r="L16" s="39" t="s">
        <v>43</v>
      </c>
      <c r="M16" s="39">
        <f>90/7</f>
        <v>12.857142857142858</v>
      </c>
      <c r="N16" s="39">
        <v>20</v>
      </c>
      <c r="O16" s="39" t="s">
        <v>250</v>
      </c>
      <c r="P16" s="39" t="s">
        <v>44</v>
      </c>
      <c r="Q16" s="39" t="s">
        <v>47</v>
      </c>
      <c r="R16" s="39" t="s">
        <v>57</v>
      </c>
      <c r="S16" s="39" t="s">
        <v>57</v>
      </c>
      <c r="T16" s="29">
        <v>0.76</v>
      </c>
      <c r="U16" s="29">
        <v>0.63</v>
      </c>
      <c r="V16" s="29">
        <v>0.91</v>
      </c>
    </row>
    <row r="17" spans="1:28" ht="13.5" customHeight="1" x14ac:dyDescent="0.45">
      <c r="A17" s="39">
        <v>185</v>
      </c>
      <c r="B17" s="39" t="s">
        <v>241</v>
      </c>
      <c r="C17" s="39">
        <v>2020</v>
      </c>
      <c r="D17" s="39" t="s">
        <v>70</v>
      </c>
      <c r="E17" s="39" t="s">
        <v>242</v>
      </c>
      <c r="F17" s="39" t="s">
        <v>243</v>
      </c>
      <c r="G17" s="39" t="s">
        <v>244</v>
      </c>
      <c r="H17" s="39" t="s">
        <v>244</v>
      </c>
      <c r="I17" s="39" t="s">
        <v>244</v>
      </c>
      <c r="J17" s="39" t="s">
        <v>244</v>
      </c>
      <c r="K17" s="39" t="s">
        <v>244</v>
      </c>
      <c r="L17" s="39" t="s">
        <v>43</v>
      </c>
      <c r="M17" s="39" t="s">
        <v>192</v>
      </c>
      <c r="N17" s="39">
        <v>20</v>
      </c>
      <c r="O17" s="29" t="s">
        <v>245</v>
      </c>
      <c r="P17" s="39" t="s">
        <v>44</v>
      </c>
      <c r="Q17" s="39" t="s">
        <v>45</v>
      </c>
      <c r="R17" s="39" t="s">
        <v>46</v>
      </c>
      <c r="S17" s="39" t="s">
        <v>46</v>
      </c>
      <c r="T17" s="29">
        <v>0.98</v>
      </c>
      <c r="U17" s="29">
        <v>0.93</v>
      </c>
      <c r="V17" s="29">
        <v>1.03</v>
      </c>
      <c r="W17" s="39" t="s">
        <v>192</v>
      </c>
      <c r="X17" s="39" t="s">
        <v>192</v>
      </c>
      <c r="Y17" s="39" t="s">
        <v>192</v>
      </c>
    </row>
    <row r="18" spans="1:28" ht="13.5" customHeight="1" x14ac:dyDescent="0.45">
      <c r="A18" s="39">
        <v>187</v>
      </c>
      <c r="B18" s="39" t="s">
        <v>241</v>
      </c>
      <c r="C18" s="39">
        <v>2020</v>
      </c>
      <c r="D18" s="39" t="s">
        <v>44</v>
      </c>
      <c r="E18" s="39" t="s">
        <v>242</v>
      </c>
      <c r="F18" s="39" t="s">
        <v>243</v>
      </c>
      <c r="G18" s="39" t="s">
        <v>244</v>
      </c>
      <c r="H18" s="39" t="s">
        <v>244</v>
      </c>
      <c r="I18" s="39" t="s">
        <v>244</v>
      </c>
      <c r="J18" s="39" t="s">
        <v>244</v>
      </c>
      <c r="K18" s="39" t="s">
        <v>244</v>
      </c>
      <c r="L18" s="39" t="s">
        <v>43</v>
      </c>
      <c r="M18" s="39">
        <v>10</v>
      </c>
      <c r="N18" s="39">
        <v>20</v>
      </c>
      <c r="P18" s="39" t="s">
        <v>44</v>
      </c>
      <c r="Q18" s="39" t="s">
        <v>47</v>
      </c>
      <c r="R18" s="39" t="s">
        <v>48</v>
      </c>
      <c r="S18" s="39" t="s">
        <v>48</v>
      </c>
      <c r="T18" s="30">
        <v>0.96</v>
      </c>
      <c r="U18" s="30">
        <v>0.93</v>
      </c>
      <c r="V18" s="30">
        <v>0.99</v>
      </c>
      <c r="W18" s="39">
        <f t="shared" ref="W18:W49" si="3">1-(1-T18)*(N18/M18)</f>
        <v>0.91999999999999993</v>
      </c>
      <c r="X18" s="39">
        <f t="shared" ref="X18:X49" si="4">1-(1-U18)*(N18/M18)</f>
        <v>0.8600000000000001</v>
      </c>
      <c r="Y18" s="39">
        <f t="shared" ref="Y18:Y49" si="5">1-(1-V18)*(N18/M18)</f>
        <v>0.98</v>
      </c>
    </row>
    <row r="19" spans="1:28" ht="13.5" customHeight="1" x14ac:dyDescent="0.45">
      <c r="A19" s="39">
        <v>188</v>
      </c>
      <c r="B19" s="39" t="s">
        <v>241</v>
      </c>
      <c r="C19" s="39">
        <v>2020</v>
      </c>
      <c r="D19" s="39" t="s">
        <v>44</v>
      </c>
      <c r="E19" s="39" t="s">
        <v>242</v>
      </c>
      <c r="F19" s="39" t="s">
        <v>243</v>
      </c>
      <c r="G19" s="39" t="s">
        <v>244</v>
      </c>
      <c r="H19" s="39" t="s">
        <v>244</v>
      </c>
      <c r="I19" s="39" t="s">
        <v>244</v>
      </c>
      <c r="J19" s="39" t="s">
        <v>244</v>
      </c>
      <c r="K19" s="39" t="s">
        <v>244</v>
      </c>
      <c r="L19" s="39" t="s">
        <v>43</v>
      </c>
      <c r="M19" s="39">
        <v>10.7</v>
      </c>
      <c r="N19" s="39">
        <v>20</v>
      </c>
      <c r="O19" s="29" t="s">
        <v>245</v>
      </c>
      <c r="P19" s="39" t="s">
        <v>44</v>
      </c>
      <c r="Q19" s="39" t="s">
        <v>47</v>
      </c>
      <c r="R19" s="39" t="s">
        <v>53</v>
      </c>
      <c r="S19" s="39" t="s">
        <v>53</v>
      </c>
      <c r="T19" s="29">
        <v>1.05</v>
      </c>
      <c r="U19" s="29">
        <v>0.75</v>
      </c>
      <c r="V19" s="29">
        <v>1.47</v>
      </c>
      <c r="W19" s="39">
        <f t="shared" si="3"/>
        <v>1.0934579439252337</v>
      </c>
      <c r="X19" s="39">
        <f t="shared" si="4"/>
        <v>0.53271028037383172</v>
      </c>
      <c r="Y19" s="39">
        <f t="shared" si="5"/>
        <v>1.8785046728971964</v>
      </c>
    </row>
    <row r="20" spans="1:28" ht="13.5" customHeight="1" x14ac:dyDescent="0.45">
      <c r="A20" s="39">
        <v>189</v>
      </c>
      <c r="B20" s="39" t="s">
        <v>241</v>
      </c>
      <c r="C20" s="39">
        <v>2020</v>
      </c>
      <c r="D20" s="39" t="s">
        <v>44</v>
      </c>
      <c r="E20" s="39" t="s">
        <v>242</v>
      </c>
      <c r="F20" s="39" t="s">
        <v>243</v>
      </c>
      <c r="G20" s="39" t="s">
        <v>244</v>
      </c>
      <c r="H20" s="39" t="s">
        <v>244</v>
      </c>
      <c r="I20" s="39" t="s">
        <v>244</v>
      </c>
      <c r="J20" s="39" t="s">
        <v>244</v>
      </c>
      <c r="K20" s="39" t="s">
        <v>244</v>
      </c>
      <c r="L20" s="39" t="s">
        <v>43</v>
      </c>
      <c r="M20" s="39">
        <v>10</v>
      </c>
      <c r="N20" s="39">
        <v>20</v>
      </c>
      <c r="P20" s="39" t="s">
        <v>44</v>
      </c>
      <c r="Q20" s="39" t="s">
        <v>47</v>
      </c>
      <c r="R20" s="39" t="s">
        <v>58</v>
      </c>
      <c r="S20" s="39" t="s">
        <v>58</v>
      </c>
      <c r="T20" s="29">
        <v>0.9</v>
      </c>
      <c r="U20" s="29">
        <v>0.82</v>
      </c>
      <c r="V20" s="29">
        <v>0.98</v>
      </c>
      <c r="W20" s="39">
        <f t="shared" si="3"/>
        <v>0.8</v>
      </c>
      <c r="X20" s="39">
        <f t="shared" si="4"/>
        <v>0.6399999999999999</v>
      </c>
      <c r="Y20" s="39">
        <f t="shared" si="5"/>
        <v>0.96</v>
      </c>
    </row>
    <row r="21" spans="1:28" ht="13.5" customHeight="1" x14ac:dyDescent="0.45">
      <c r="A21" s="39">
        <v>190</v>
      </c>
      <c r="B21" s="39" t="s">
        <v>241</v>
      </c>
      <c r="C21" s="39">
        <v>2020</v>
      </c>
      <c r="D21" s="39" t="s">
        <v>44</v>
      </c>
      <c r="E21" s="39" t="s">
        <v>242</v>
      </c>
      <c r="F21" s="39" t="s">
        <v>243</v>
      </c>
      <c r="G21" s="39" t="s">
        <v>244</v>
      </c>
      <c r="H21" s="39" t="s">
        <v>244</v>
      </c>
      <c r="I21" s="39" t="s">
        <v>244</v>
      </c>
      <c r="J21" s="39" t="s">
        <v>244</v>
      </c>
      <c r="K21" s="39" t="s">
        <v>244</v>
      </c>
      <c r="L21" s="39" t="s">
        <v>43</v>
      </c>
      <c r="M21" s="39">
        <v>10</v>
      </c>
      <c r="N21" s="39">
        <v>20</v>
      </c>
      <c r="P21" s="39" t="s">
        <v>44</v>
      </c>
      <c r="Q21" s="39" t="s">
        <v>47</v>
      </c>
      <c r="R21" s="39" t="s">
        <v>57</v>
      </c>
      <c r="S21" s="39" t="s">
        <v>57</v>
      </c>
      <c r="T21" s="29">
        <v>0.94</v>
      </c>
      <c r="U21" s="29">
        <v>0.88</v>
      </c>
      <c r="V21" s="29">
        <v>1.01</v>
      </c>
      <c r="W21" s="39">
        <f t="shared" si="3"/>
        <v>0.87999999999999989</v>
      </c>
      <c r="X21" s="39">
        <f t="shared" si="4"/>
        <v>0.76</v>
      </c>
      <c r="Y21" s="39">
        <f t="shared" si="5"/>
        <v>1.02</v>
      </c>
    </row>
    <row r="22" spans="1:28" ht="13.5" customHeight="1" x14ac:dyDescent="0.45">
      <c r="A22" s="39">
        <v>14</v>
      </c>
      <c r="B22" s="39" t="s">
        <v>86</v>
      </c>
      <c r="C22" s="39">
        <v>2014</v>
      </c>
      <c r="D22" s="39" t="s">
        <v>44</v>
      </c>
      <c r="E22" s="39" t="s">
        <v>87</v>
      </c>
      <c r="F22" s="39" t="s">
        <v>88</v>
      </c>
      <c r="G22" s="39" t="s">
        <v>80</v>
      </c>
      <c r="H22" s="39" t="s">
        <v>80</v>
      </c>
      <c r="I22" s="39" t="s">
        <v>80</v>
      </c>
      <c r="J22" s="39" t="s">
        <v>80</v>
      </c>
      <c r="K22" s="39" t="s">
        <v>80</v>
      </c>
      <c r="L22" s="39" t="s">
        <v>43</v>
      </c>
      <c r="M22" s="39">
        <v>200</v>
      </c>
      <c r="N22" s="39">
        <v>20</v>
      </c>
      <c r="O22" s="39" t="s">
        <v>85</v>
      </c>
      <c r="P22" s="39" t="s">
        <v>44</v>
      </c>
      <c r="Q22" s="39" t="s">
        <v>47</v>
      </c>
      <c r="R22" s="39" t="s">
        <v>57</v>
      </c>
      <c r="S22" s="39" t="s">
        <v>57</v>
      </c>
      <c r="T22" s="39">
        <v>0.85</v>
      </c>
      <c r="U22" s="39">
        <v>0.82</v>
      </c>
      <c r="V22" s="39">
        <v>0.88</v>
      </c>
      <c r="W22" s="39">
        <f t="shared" si="3"/>
        <v>0.98499999999999999</v>
      </c>
      <c r="X22" s="39">
        <f t="shared" si="4"/>
        <v>0.98199999999999998</v>
      </c>
      <c r="Y22" s="39">
        <f t="shared" si="5"/>
        <v>0.98799999999999999</v>
      </c>
    </row>
    <row r="23" spans="1:28" ht="13.5" customHeight="1" x14ac:dyDescent="0.45">
      <c r="A23" s="39">
        <v>11</v>
      </c>
      <c r="B23" s="39" t="s">
        <v>77</v>
      </c>
      <c r="C23" s="39">
        <v>2016</v>
      </c>
      <c r="D23" s="39" t="s">
        <v>44</v>
      </c>
      <c r="E23" s="39" t="s">
        <v>78</v>
      </c>
      <c r="F23" s="39" t="s">
        <v>79</v>
      </c>
      <c r="G23" s="39" t="s">
        <v>80</v>
      </c>
      <c r="H23" s="39" t="s">
        <v>80</v>
      </c>
      <c r="I23" s="39" t="s">
        <v>80</v>
      </c>
      <c r="J23" s="39" t="s">
        <v>80</v>
      </c>
      <c r="K23" s="39" t="s">
        <v>80</v>
      </c>
      <c r="L23" s="39" t="s">
        <v>43</v>
      </c>
      <c r="M23" s="39">
        <v>200</v>
      </c>
      <c r="N23" s="39">
        <v>20</v>
      </c>
      <c r="O23" s="39" t="s">
        <v>81</v>
      </c>
      <c r="P23" s="39" t="s">
        <v>44</v>
      </c>
      <c r="Q23" s="39" t="s">
        <v>45</v>
      </c>
      <c r="R23" s="39" t="s">
        <v>46</v>
      </c>
      <c r="S23" s="39" t="s">
        <v>46</v>
      </c>
      <c r="T23" s="39">
        <v>0.85</v>
      </c>
      <c r="U23" s="39">
        <v>0.82</v>
      </c>
      <c r="V23" s="39">
        <v>0.89</v>
      </c>
      <c r="W23" s="39">
        <f t="shared" si="3"/>
        <v>0.98499999999999999</v>
      </c>
      <c r="X23" s="39">
        <f t="shared" si="4"/>
        <v>0.98199999999999998</v>
      </c>
      <c r="Y23" s="39">
        <f t="shared" si="5"/>
        <v>0.98899999999999999</v>
      </c>
    </row>
    <row r="24" spans="1:28" ht="13.5" customHeight="1" x14ac:dyDescent="0.45">
      <c r="A24" s="39">
        <v>12</v>
      </c>
      <c r="B24" s="39" t="s">
        <v>77</v>
      </c>
      <c r="C24" s="39">
        <v>2016</v>
      </c>
      <c r="D24" s="39" t="s">
        <v>44</v>
      </c>
      <c r="E24" s="39" t="s">
        <v>78</v>
      </c>
      <c r="F24" s="39" t="s">
        <v>79</v>
      </c>
      <c r="G24" s="39" t="s">
        <v>80</v>
      </c>
      <c r="H24" s="39" t="s">
        <v>80</v>
      </c>
      <c r="I24" s="39" t="s">
        <v>80</v>
      </c>
      <c r="J24" s="39" t="s">
        <v>80</v>
      </c>
      <c r="K24" s="39" t="s">
        <v>80</v>
      </c>
      <c r="L24" s="39" t="s">
        <v>43</v>
      </c>
      <c r="M24" s="39">
        <v>200</v>
      </c>
      <c r="N24" s="39">
        <v>20</v>
      </c>
      <c r="O24" s="39" t="s">
        <v>81</v>
      </c>
      <c r="P24" s="39" t="s">
        <v>44</v>
      </c>
      <c r="Q24" s="39" t="s">
        <v>45</v>
      </c>
      <c r="R24" s="39" t="s">
        <v>48</v>
      </c>
      <c r="S24" s="39" t="s">
        <v>48</v>
      </c>
      <c r="T24" s="39">
        <v>0.86</v>
      </c>
      <c r="U24" s="39">
        <v>0.76</v>
      </c>
      <c r="V24" s="39">
        <v>0.97</v>
      </c>
      <c r="W24" s="39">
        <f t="shared" si="3"/>
        <v>0.98599999999999999</v>
      </c>
      <c r="X24" s="39">
        <f t="shared" si="4"/>
        <v>0.97599999999999998</v>
      </c>
      <c r="Y24" s="39">
        <f t="shared" si="5"/>
        <v>0.997</v>
      </c>
    </row>
    <row r="25" spans="1:28" ht="13.5" customHeight="1" x14ac:dyDescent="0.45">
      <c r="A25" s="39">
        <v>15</v>
      </c>
      <c r="B25" s="39" t="s">
        <v>77</v>
      </c>
      <c r="C25" s="39">
        <v>2016</v>
      </c>
      <c r="D25" s="39" t="s">
        <v>44</v>
      </c>
      <c r="E25" s="39" t="s">
        <v>78</v>
      </c>
      <c r="F25" s="39" t="s">
        <v>79</v>
      </c>
      <c r="G25" s="39" t="s">
        <v>80</v>
      </c>
      <c r="H25" s="39" t="s">
        <v>80</v>
      </c>
      <c r="I25" s="39" t="s">
        <v>80</v>
      </c>
      <c r="J25" s="39" t="s">
        <v>80</v>
      </c>
      <c r="K25" s="39" t="s">
        <v>80</v>
      </c>
      <c r="L25" s="39" t="s">
        <v>43</v>
      </c>
      <c r="M25" s="39">
        <v>200</v>
      </c>
      <c r="N25" s="39">
        <v>20</v>
      </c>
      <c r="O25" s="39" t="s">
        <v>81</v>
      </c>
      <c r="P25" s="39" t="s">
        <v>44</v>
      </c>
      <c r="Q25" s="39" t="s">
        <v>45</v>
      </c>
      <c r="R25" s="39" t="s">
        <v>58</v>
      </c>
      <c r="S25" s="39" t="s">
        <v>58</v>
      </c>
      <c r="T25" s="39">
        <v>0.72</v>
      </c>
      <c r="U25" s="39">
        <v>0.59</v>
      </c>
      <c r="V25" s="39">
        <v>0.88</v>
      </c>
      <c r="W25" s="39">
        <f t="shared" si="3"/>
        <v>0.97199999999999998</v>
      </c>
      <c r="X25" s="39">
        <f t="shared" si="4"/>
        <v>0.95899999999999996</v>
      </c>
      <c r="Y25" s="39">
        <f t="shared" si="5"/>
        <v>0.98799999999999999</v>
      </c>
    </row>
    <row r="26" spans="1:28" ht="13.5" customHeight="1" x14ac:dyDescent="0.45">
      <c r="A26" s="39">
        <v>13</v>
      </c>
      <c r="B26" s="39" t="s">
        <v>82</v>
      </c>
      <c r="C26" s="39">
        <v>2017</v>
      </c>
      <c r="D26" s="39" t="s">
        <v>44</v>
      </c>
      <c r="E26" s="39" t="s">
        <v>83</v>
      </c>
      <c r="F26" s="39" t="s">
        <v>84</v>
      </c>
      <c r="G26" s="39" t="s">
        <v>80</v>
      </c>
      <c r="H26" s="39" t="s">
        <v>80</v>
      </c>
      <c r="I26" s="39" t="s">
        <v>80</v>
      </c>
      <c r="J26" s="39" t="s">
        <v>80</v>
      </c>
      <c r="K26" s="39" t="s">
        <v>80</v>
      </c>
      <c r="L26" s="39" t="s">
        <v>43</v>
      </c>
      <c r="M26" s="39">
        <v>200</v>
      </c>
      <c r="N26" s="39">
        <v>20</v>
      </c>
      <c r="O26" s="39" t="s">
        <v>85</v>
      </c>
      <c r="P26" s="39" t="s">
        <v>44</v>
      </c>
      <c r="Q26" s="39" t="s">
        <v>47</v>
      </c>
      <c r="R26" s="39" t="s">
        <v>53</v>
      </c>
      <c r="S26" s="39" t="s">
        <v>53</v>
      </c>
      <c r="T26" s="39">
        <v>1</v>
      </c>
      <c r="U26" s="39">
        <v>0.96</v>
      </c>
      <c r="V26" s="39">
        <v>1.04</v>
      </c>
      <c r="W26" s="39">
        <f t="shared" si="3"/>
        <v>1</v>
      </c>
      <c r="X26" s="39">
        <f t="shared" si="4"/>
        <v>0.996</v>
      </c>
      <c r="Y26" s="39">
        <f t="shared" si="5"/>
        <v>1.004</v>
      </c>
    </row>
    <row r="27" spans="1:28" ht="13.5" customHeight="1" x14ac:dyDescent="0.45">
      <c r="A27" s="39">
        <v>126</v>
      </c>
      <c r="B27" s="26" t="s">
        <v>100</v>
      </c>
      <c r="C27" s="40">
        <v>2012</v>
      </c>
      <c r="D27" s="40" t="s">
        <v>70</v>
      </c>
      <c r="E27" s="40" t="s">
        <v>207</v>
      </c>
      <c r="F27" s="40" t="s">
        <v>208</v>
      </c>
      <c r="G27" s="26" t="s">
        <v>206</v>
      </c>
      <c r="H27" s="40" t="s">
        <v>8</v>
      </c>
      <c r="I27" s="40" t="s">
        <v>8</v>
      </c>
      <c r="J27" s="40" t="s">
        <v>8</v>
      </c>
      <c r="K27" s="26" t="s">
        <v>194</v>
      </c>
      <c r="L27" s="40" t="s">
        <v>43</v>
      </c>
      <c r="M27" s="40">
        <v>20</v>
      </c>
      <c r="N27" s="40">
        <v>20</v>
      </c>
      <c r="O27" s="40" t="s">
        <v>209</v>
      </c>
      <c r="P27" s="40" t="s">
        <v>44</v>
      </c>
      <c r="Q27" s="40" t="s">
        <v>47</v>
      </c>
      <c r="R27" s="40" t="s">
        <v>53</v>
      </c>
      <c r="S27" s="40" t="s">
        <v>53</v>
      </c>
      <c r="T27" s="31">
        <v>0.91</v>
      </c>
      <c r="U27" s="31">
        <v>0.57999999999999996</v>
      </c>
      <c r="V27" s="31">
        <v>1.43</v>
      </c>
      <c r="W27" s="40">
        <f t="shared" si="3"/>
        <v>0.91</v>
      </c>
      <c r="X27" s="40">
        <f t="shared" si="4"/>
        <v>0.57999999999999996</v>
      </c>
      <c r="Y27" s="40">
        <f t="shared" si="5"/>
        <v>1.43</v>
      </c>
      <c r="AB27" s="25"/>
    </row>
    <row r="28" spans="1:28" ht="13.5" customHeight="1" x14ac:dyDescent="0.45">
      <c r="A28" s="39">
        <v>136</v>
      </c>
      <c r="B28" s="27" t="s">
        <v>100</v>
      </c>
      <c r="C28" s="42">
        <v>2012</v>
      </c>
      <c r="D28" s="42" t="s">
        <v>70</v>
      </c>
      <c r="E28" s="42" t="s">
        <v>207</v>
      </c>
      <c r="F28" s="42" t="s">
        <v>208</v>
      </c>
      <c r="G28" s="42" t="s">
        <v>195</v>
      </c>
      <c r="H28" s="42" t="s">
        <v>8</v>
      </c>
      <c r="I28" s="42" t="s">
        <v>8</v>
      </c>
      <c r="J28" s="42" t="s">
        <v>8</v>
      </c>
      <c r="K28" s="27" t="s">
        <v>194</v>
      </c>
      <c r="L28" s="42" t="s">
        <v>43</v>
      </c>
      <c r="M28" s="42">
        <v>50</v>
      </c>
      <c r="N28" s="42">
        <v>50</v>
      </c>
      <c r="O28" s="42"/>
      <c r="P28" s="42" t="s">
        <v>44</v>
      </c>
      <c r="Q28" s="42" t="s">
        <v>47</v>
      </c>
      <c r="R28" s="42" t="s">
        <v>53</v>
      </c>
      <c r="S28" s="42" t="s">
        <v>53</v>
      </c>
      <c r="T28" s="32">
        <v>0.96</v>
      </c>
      <c r="U28" s="32">
        <v>0.83</v>
      </c>
      <c r="V28" s="32">
        <v>1.1200000000000001</v>
      </c>
      <c r="W28" s="42">
        <f t="shared" si="3"/>
        <v>0.96</v>
      </c>
      <c r="X28" s="42">
        <f t="shared" si="4"/>
        <v>0.83</v>
      </c>
      <c r="Y28" s="42">
        <f t="shared" si="5"/>
        <v>1.1200000000000001</v>
      </c>
    </row>
    <row r="29" spans="1:28" ht="13.5" customHeight="1" x14ac:dyDescent="0.45">
      <c r="A29" s="39">
        <v>141</v>
      </c>
      <c r="B29" s="27" t="s">
        <v>100</v>
      </c>
      <c r="C29" s="42">
        <v>2012</v>
      </c>
      <c r="D29" s="42" t="s">
        <v>70</v>
      </c>
      <c r="E29" s="42" t="s">
        <v>207</v>
      </c>
      <c r="F29" s="42" t="s">
        <v>208</v>
      </c>
      <c r="G29" s="42" t="s">
        <v>197</v>
      </c>
      <c r="H29" s="42" t="s">
        <v>8</v>
      </c>
      <c r="I29" s="42" t="s">
        <v>8</v>
      </c>
      <c r="J29" s="42" t="s">
        <v>8</v>
      </c>
      <c r="K29" s="27" t="s">
        <v>194</v>
      </c>
      <c r="L29" s="42" t="s">
        <v>43</v>
      </c>
      <c r="M29" s="42">
        <v>200</v>
      </c>
      <c r="N29" s="42">
        <v>100</v>
      </c>
      <c r="O29" s="42"/>
      <c r="P29" s="42" t="s">
        <v>44</v>
      </c>
      <c r="Q29" s="42" t="s">
        <v>47</v>
      </c>
      <c r="R29" s="42" t="s">
        <v>53</v>
      </c>
      <c r="S29" s="42" t="s">
        <v>53</v>
      </c>
      <c r="T29" s="32">
        <v>1</v>
      </c>
      <c r="U29" s="32">
        <v>0.67</v>
      </c>
      <c r="V29" s="32">
        <v>1.48</v>
      </c>
      <c r="W29" s="42">
        <f t="shared" si="3"/>
        <v>1</v>
      </c>
      <c r="X29" s="42">
        <f t="shared" si="4"/>
        <v>0.83499999999999996</v>
      </c>
      <c r="Y29" s="42">
        <f t="shared" si="5"/>
        <v>1.24</v>
      </c>
    </row>
    <row r="30" spans="1:28" ht="13.5" customHeight="1" x14ac:dyDescent="0.45">
      <c r="A30" s="39">
        <v>152</v>
      </c>
      <c r="B30" s="27" t="s">
        <v>100</v>
      </c>
      <c r="C30" s="42">
        <v>2012</v>
      </c>
      <c r="D30" s="42" t="s">
        <v>70</v>
      </c>
      <c r="E30" s="42" t="s">
        <v>207</v>
      </c>
      <c r="F30" s="42" t="s">
        <v>208</v>
      </c>
      <c r="G30" s="27" t="s">
        <v>191</v>
      </c>
      <c r="H30" s="42" t="s">
        <v>8</v>
      </c>
      <c r="I30" s="42" t="s">
        <v>8</v>
      </c>
      <c r="J30" s="42" t="s">
        <v>8</v>
      </c>
      <c r="K30" s="27" t="s">
        <v>191</v>
      </c>
      <c r="L30" s="42" t="s">
        <v>43</v>
      </c>
      <c r="M30" s="42">
        <v>200</v>
      </c>
      <c r="N30" s="42">
        <v>200</v>
      </c>
      <c r="O30" s="42"/>
      <c r="P30" s="42" t="s">
        <v>44</v>
      </c>
      <c r="Q30" s="42" t="s">
        <v>47</v>
      </c>
      <c r="R30" s="42" t="s">
        <v>53</v>
      </c>
      <c r="S30" s="42" t="s">
        <v>53</v>
      </c>
      <c r="T30" s="32">
        <v>0.9</v>
      </c>
      <c r="U30" s="32">
        <v>0.85</v>
      </c>
      <c r="V30" s="32">
        <v>0.94</v>
      </c>
      <c r="W30" s="42">
        <f t="shared" si="3"/>
        <v>0.9</v>
      </c>
      <c r="X30" s="42">
        <f t="shared" si="4"/>
        <v>0.85</v>
      </c>
      <c r="Y30" s="42">
        <f t="shared" si="5"/>
        <v>0.94</v>
      </c>
    </row>
    <row r="31" spans="1:28" ht="13.5" customHeight="1" x14ac:dyDescent="0.45">
      <c r="A31" s="39">
        <v>21</v>
      </c>
      <c r="B31" s="41" t="s">
        <v>100</v>
      </c>
      <c r="C31" s="41">
        <v>2013</v>
      </c>
      <c r="D31" s="41" t="s">
        <v>44</v>
      </c>
      <c r="E31" s="41" t="s">
        <v>55</v>
      </c>
      <c r="F31" s="41" t="s">
        <v>101</v>
      </c>
      <c r="G31" s="41" t="s">
        <v>195</v>
      </c>
      <c r="H31" s="41" t="s">
        <v>8</v>
      </c>
      <c r="I31" s="41" t="s">
        <v>8</v>
      </c>
      <c r="J31" s="41" t="s">
        <v>8</v>
      </c>
      <c r="K31" s="33" t="s">
        <v>194</v>
      </c>
      <c r="L31" s="41" t="s">
        <v>43</v>
      </c>
      <c r="M31" s="41">
        <v>50</v>
      </c>
      <c r="N31" s="42">
        <v>50</v>
      </c>
      <c r="O31" s="41" t="s">
        <v>196</v>
      </c>
      <c r="P31" s="41" t="s">
        <v>44</v>
      </c>
      <c r="Q31" s="41" t="s">
        <v>47</v>
      </c>
      <c r="R31" s="41" t="s">
        <v>57</v>
      </c>
      <c r="S31" s="41" t="s">
        <v>57</v>
      </c>
      <c r="T31" s="41">
        <v>0.92</v>
      </c>
      <c r="U31" s="41">
        <v>0.86</v>
      </c>
      <c r="V31" s="41">
        <v>0.99</v>
      </c>
      <c r="W31" s="41">
        <f t="shared" si="3"/>
        <v>0.92</v>
      </c>
      <c r="X31" s="41">
        <f t="shared" si="4"/>
        <v>0.86</v>
      </c>
      <c r="Y31" s="41">
        <f t="shared" si="5"/>
        <v>0.99</v>
      </c>
    </row>
    <row r="32" spans="1:28" ht="13.5" customHeight="1" x14ac:dyDescent="0.45">
      <c r="A32" s="41">
        <v>21</v>
      </c>
      <c r="B32" s="41" t="s">
        <v>100</v>
      </c>
      <c r="C32" s="41">
        <v>2013</v>
      </c>
      <c r="D32" s="41" t="s">
        <v>44</v>
      </c>
      <c r="E32" s="41" t="s">
        <v>55</v>
      </c>
      <c r="F32" s="41" t="s">
        <v>101</v>
      </c>
      <c r="G32" s="41" t="s">
        <v>197</v>
      </c>
      <c r="H32" s="41" t="s">
        <v>8</v>
      </c>
      <c r="I32" s="41" t="s">
        <v>8</v>
      </c>
      <c r="J32" s="41" t="s">
        <v>8</v>
      </c>
      <c r="K32" s="33" t="s">
        <v>194</v>
      </c>
      <c r="L32" s="41" t="s">
        <v>43</v>
      </c>
      <c r="M32" s="41">
        <v>200</v>
      </c>
      <c r="N32" s="42">
        <v>100</v>
      </c>
      <c r="O32" s="41" t="s">
        <v>196</v>
      </c>
      <c r="P32" s="41" t="s">
        <v>44</v>
      </c>
      <c r="Q32" s="41" t="s">
        <v>47</v>
      </c>
      <c r="R32" s="41" t="s">
        <v>57</v>
      </c>
      <c r="S32" s="41" t="s">
        <v>57</v>
      </c>
      <c r="T32" s="41">
        <v>0.78</v>
      </c>
      <c r="U32" s="41">
        <v>0.6</v>
      </c>
      <c r="V32" s="41">
        <v>1.02</v>
      </c>
      <c r="W32" s="41">
        <f t="shared" si="3"/>
        <v>0.89</v>
      </c>
      <c r="X32" s="41">
        <f t="shared" si="4"/>
        <v>0.8</v>
      </c>
      <c r="Y32" s="41">
        <f t="shared" si="5"/>
        <v>1.01</v>
      </c>
    </row>
    <row r="33" spans="1:32" ht="13.5" customHeight="1" x14ac:dyDescent="0.45">
      <c r="A33" s="42">
        <v>21</v>
      </c>
      <c r="B33" s="42" t="s">
        <v>100</v>
      </c>
      <c r="C33" s="42">
        <v>2013</v>
      </c>
      <c r="D33" s="42" t="s">
        <v>44</v>
      </c>
      <c r="E33" s="42" t="s">
        <v>55</v>
      </c>
      <c r="F33" s="42" t="s">
        <v>101</v>
      </c>
      <c r="G33" s="27" t="s">
        <v>191</v>
      </c>
      <c r="H33" s="42" t="s">
        <v>8</v>
      </c>
      <c r="I33" s="42" t="s">
        <v>8</v>
      </c>
      <c r="J33" s="42" t="s">
        <v>8</v>
      </c>
      <c r="K33" s="27" t="s">
        <v>191</v>
      </c>
      <c r="L33" s="42" t="s">
        <v>43</v>
      </c>
      <c r="M33" s="42">
        <v>200</v>
      </c>
      <c r="N33" s="42">
        <v>200</v>
      </c>
      <c r="O33" s="42" t="s">
        <v>102</v>
      </c>
      <c r="P33" s="42" t="s">
        <v>44</v>
      </c>
      <c r="Q33" s="42" t="s">
        <v>47</v>
      </c>
      <c r="R33" s="42" t="s">
        <v>57</v>
      </c>
      <c r="S33" s="42" t="s">
        <v>57</v>
      </c>
      <c r="T33" s="42">
        <v>0.87</v>
      </c>
      <c r="U33" s="42">
        <v>0.72</v>
      </c>
      <c r="V33" s="42">
        <v>1.04</v>
      </c>
      <c r="W33" s="42">
        <f t="shared" si="3"/>
        <v>0.87</v>
      </c>
      <c r="X33" s="42">
        <f t="shared" si="4"/>
        <v>0.72</v>
      </c>
      <c r="Y33" s="42">
        <f t="shared" si="5"/>
        <v>1.04</v>
      </c>
    </row>
    <row r="34" spans="1:32" ht="13.5" customHeight="1" x14ac:dyDescent="0.45">
      <c r="A34" s="41">
        <v>16</v>
      </c>
      <c r="B34" s="41" t="s">
        <v>89</v>
      </c>
      <c r="C34" s="41">
        <v>2016</v>
      </c>
      <c r="D34" s="41" t="s">
        <v>70</v>
      </c>
      <c r="E34" s="41" t="s">
        <v>90</v>
      </c>
      <c r="F34" s="41" t="s">
        <v>91</v>
      </c>
      <c r="G34" s="41" t="s">
        <v>191</v>
      </c>
      <c r="H34" s="41" t="s">
        <v>8</v>
      </c>
      <c r="I34" s="41" t="s">
        <v>8</v>
      </c>
      <c r="J34" s="41" t="s">
        <v>8</v>
      </c>
      <c r="K34" s="41" t="s">
        <v>192</v>
      </c>
      <c r="L34" s="41" t="s">
        <v>43</v>
      </c>
      <c r="M34" s="41">
        <v>200</v>
      </c>
      <c r="N34" s="41">
        <v>200</v>
      </c>
      <c r="O34" s="41" t="s">
        <v>92</v>
      </c>
      <c r="P34" s="41" t="s">
        <v>44</v>
      </c>
      <c r="Q34" s="41" t="s">
        <v>45</v>
      </c>
      <c r="R34" s="41" t="s">
        <v>46</v>
      </c>
      <c r="S34" s="41" t="s">
        <v>46</v>
      </c>
      <c r="T34" s="41">
        <v>1.01</v>
      </c>
      <c r="U34" s="41">
        <v>0.96</v>
      </c>
      <c r="V34" s="41">
        <v>1.06</v>
      </c>
      <c r="W34" s="41">
        <f t="shared" si="3"/>
        <v>1.01</v>
      </c>
      <c r="X34" s="41">
        <f t="shared" si="4"/>
        <v>0.96</v>
      </c>
      <c r="Y34" s="41">
        <f t="shared" si="5"/>
        <v>1.06</v>
      </c>
      <c r="Z34" s="41"/>
      <c r="AA34" s="41"/>
    </row>
    <row r="35" spans="1:32" ht="13.5" customHeight="1" x14ac:dyDescent="0.45">
      <c r="A35" s="41">
        <v>18</v>
      </c>
      <c r="B35" s="41" t="s">
        <v>89</v>
      </c>
      <c r="C35" s="41">
        <v>2016</v>
      </c>
      <c r="D35" s="41" t="s">
        <v>70</v>
      </c>
      <c r="E35" s="41" t="s">
        <v>90</v>
      </c>
      <c r="F35" s="41" t="s">
        <v>91</v>
      </c>
      <c r="G35" s="41" t="s">
        <v>191</v>
      </c>
      <c r="H35" s="41" t="s">
        <v>8</v>
      </c>
      <c r="I35" s="41" t="s">
        <v>8</v>
      </c>
      <c r="J35" s="41" t="s">
        <v>8</v>
      </c>
      <c r="K35" s="41" t="s">
        <v>192</v>
      </c>
      <c r="L35" s="41" t="s">
        <v>43</v>
      </c>
      <c r="M35" s="41">
        <v>200</v>
      </c>
      <c r="N35" s="41">
        <v>200</v>
      </c>
      <c r="O35" s="41" t="s">
        <v>92</v>
      </c>
      <c r="P35" s="41" t="s">
        <v>44</v>
      </c>
      <c r="Q35" s="41" t="s">
        <v>47</v>
      </c>
      <c r="R35" s="41" t="s">
        <v>48</v>
      </c>
      <c r="S35" s="41" t="s">
        <v>48</v>
      </c>
      <c r="T35" s="41">
        <v>1.01</v>
      </c>
      <c r="U35" s="41">
        <v>0.98</v>
      </c>
      <c r="V35" s="41">
        <v>1.05</v>
      </c>
      <c r="W35" s="41">
        <f t="shared" si="3"/>
        <v>1.01</v>
      </c>
      <c r="X35" s="41">
        <f t="shared" si="4"/>
        <v>0.98</v>
      </c>
      <c r="Y35" s="41">
        <f t="shared" si="5"/>
        <v>1.05</v>
      </c>
      <c r="Z35" s="41"/>
      <c r="AA35" s="41"/>
    </row>
    <row r="36" spans="1:32" ht="13.5" customHeight="1" x14ac:dyDescent="0.45">
      <c r="A36" s="39">
        <v>22</v>
      </c>
      <c r="B36" s="39" t="s">
        <v>89</v>
      </c>
      <c r="C36" s="39">
        <v>2016</v>
      </c>
      <c r="D36" s="39" t="s">
        <v>70</v>
      </c>
      <c r="E36" s="39" t="s">
        <v>90</v>
      </c>
      <c r="F36" s="39" t="s">
        <v>91</v>
      </c>
      <c r="G36" s="39" t="s">
        <v>8</v>
      </c>
      <c r="H36" s="39" t="s">
        <v>8</v>
      </c>
      <c r="I36" s="39" t="s">
        <v>8</v>
      </c>
      <c r="J36" s="39" t="s">
        <v>8</v>
      </c>
      <c r="K36" s="39" t="s">
        <v>192</v>
      </c>
      <c r="L36" s="39" t="s">
        <v>43</v>
      </c>
      <c r="M36" s="39">
        <v>200</v>
      </c>
      <c r="N36" s="39">
        <v>200</v>
      </c>
      <c r="O36" s="39" t="s">
        <v>92</v>
      </c>
      <c r="P36" s="39" t="s">
        <v>44</v>
      </c>
      <c r="Q36" s="39" t="s">
        <v>103</v>
      </c>
      <c r="R36" s="39" t="s">
        <v>58</v>
      </c>
      <c r="S36" s="39" t="s">
        <v>58</v>
      </c>
      <c r="T36" s="39">
        <v>0.91</v>
      </c>
      <c r="U36" s="39">
        <v>0.82</v>
      </c>
      <c r="V36" s="39">
        <v>1.02</v>
      </c>
      <c r="W36" s="39">
        <f t="shared" si="3"/>
        <v>0.91</v>
      </c>
      <c r="X36" s="39">
        <f t="shared" si="4"/>
        <v>0.82</v>
      </c>
      <c r="Y36" s="39">
        <f t="shared" si="5"/>
        <v>1.02</v>
      </c>
    </row>
    <row r="37" spans="1:32" ht="13.5" customHeight="1" x14ac:dyDescent="0.45">
      <c r="A37" s="39">
        <v>124</v>
      </c>
      <c r="B37" s="27" t="s">
        <v>203</v>
      </c>
      <c r="C37" s="42">
        <v>2016</v>
      </c>
      <c r="D37" s="39" t="s">
        <v>44</v>
      </c>
      <c r="E37" s="42" t="s">
        <v>204</v>
      </c>
      <c r="F37" s="42" t="s">
        <v>205</v>
      </c>
      <c r="G37" s="27" t="s">
        <v>206</v>
      </c>
      <c r="H37" s="42" t="s">
        <v>8</v>
      </c>
      <c r="I37" s="42" t="s">
        <v>8</v>
      </c>
      <c r="J37" s="42" t="s">
        <v>8</v>
      </c>
      <c r="K37" s="27" t="s">
        <v>206</v>
      </c>
      <c r="L37" s="42" t="s">
        <v>43</v>
      </c>
      <c r="M37" s="42">
        <v>14</v>
      </c>
      <c r="N37" s="42">
        <v>20</v>
      </c>
      <c r="O37" s="42"/>
      <c r="P37" s="42" t="s">
        <v>44</v>
      </c>
      <c r="Q37" s="42" t="s">
        <v>45</v>
      </c>
      <c r="R37" s="42" t="s">
        <v>46</v>
      </c>
      <c r="S37" s="27" t="s">
        <v>46</v>
      </c>
      <c r="T37" s="32">
        <v>1.0134000000000001</v>
      </c>
      <c r="U37" s="32">
        <v>0.93</v>
      </c>
      <c r="V37" s="32">
        <v>1.03</v>
      </c>
      <c r="W37" s="42">
        <f t="shared" si="3"/>
        <v>1.0191428571428574</v>
      </c>
      <c r="X37" s="42">
        <f t="shared" si="4"/>
        <v>0.9</v>
      </c>
      <c r="Y37" s="42">
        <f t="shared" si="5"/>
        <v>1.0428571428571429</v>
      </c>
    </row>
    <row r="38" spans="1:32" ht="13.5" customHeight="1" x14ac:dyDescent="0.45">
      <c r="A38" s="39">
        <v>125</v>
      </c>
      <c r="B38" s="27" t="s">
        <v>203</v>
      </c>
      <c r="C38" s="42">
        <v>2016</v>
      </c>
      <c r="D38" s="39" t="s">
        <v>44</v>
      </c>
      <c r="E38" s="42" t="s">
        <v>204</v>
      </c>
      <c r="F38" s="42" t="s">
        <v>205</v>
      </c>
      <c r="G38" s="27" t="s">
        <v>206</v>
      </c>
      <c r="H38" s="42" t="s">
        <v>8</v>
      </c>
      <c r="I38" s="42" t="s">
        <v>8</v>
      </c>
      <c r="J38" s="42" t="s">
        <v>8</v>
      </c>
      <c r="K38" s="27" t="s">
        <v>206</v>
      </c>
      <c r="L38" s="42" t="s">
        <v>43</v>
      </c>
      <c r="M38" s="42">
        <v>14</v>
      </c>
      <c r="N38" s="42">
        <v>20</v>
      </c>
      <c r="O38" s="42"/>
      <c r="P38" s="42" t="s">
        <v>44</v>
      </c>
      <c r="Q38" s="42" t="s">
        <v>45</v>
      </c>
      <c r="R38" s="42" t="s">
        <v>48</v>
      </c>
      <c r="S38" s="42" t="s">
        <v>48</v>
      </c>
      <c r="T38" s="32">
        <v>0.99</v>
      </c>
      <c r="U38" s="32">
        <v>0.96</v>
      </c>
      <c r="V38" s="32">
        <v>1.03</v>
      </c>
      <c r="W38" s="42">
        <f t="shared" si="3"/>
        <v>0.98571428571428565</v>
      </c>
      <c r="X38" s="42">
        <f t="shared" si="4"/>
        <v>0.94285714285714284</v>
      </c>
      <c r="Y38" s="42">
        <f t="shared" si="5"/>
        <v>1.0428571428571429</v>
      </c>
    </row>
    <row r="39" spans="1:32" ht="13.5" customHeight="1" x14ac:dyDescent="0.45">
      <c r="A39" s="39">
        <v>127</v>
      </c>
      <c r="B39" s="27" t="s">
        <v>210</v>
      </c>
      <c r="C39" s="42">
        <v>2016</v>
      </c>
      <c r="D39" s="39" t="s">
        <v>44</v>
      </c>
      <c r="E39" s="42" t="s">
        <v>211</v>
      </c>
      <c r="F39" s="42" t="s">
        <v>212</v>
      </c>
      <c r="G39" s="27" t="s">
        <v>206</v>
      </c>
      <c r="H39" s="42" t="s">
        <v>8</v>
      </c>
      <c r="I39" s="42" t="s">
        <v>8</v>
      </c>
      <c r="J39" s="42" t="s">
        <v>8</v>
      </c>
      <c r="K39" s="27" t="s">
        <v>206</v>
      </c>
      <c r="L39" s="42" t="s">
        <v>43</v>
      </c>
      <c r="M39" s="42">
        <v>10</v>
      </c>
      <c r="N39" s="42">
        <v>20</v>
      </c>
      <c r="O39" s="42"/>
      <c r="P39" s="42" t="s">
        <v>44</v>
      </c>
      <c r="Q39" s="42" t="s">
        <v>47</v>
      </c>
      <c r="R39" s="42" t="s">
        <v>213</v>
      </c>
      <c r="S39" s="42" t="s">
        <v>53</v>
      </c>
      <c r="T39" s="32">
        <v>1.1299999999999999</v>
      </c>
      <c r="U39" s="32">
        <v>0.89</v>
      </c>
      <c r="V39" s="32">
        <v>1.44</v>
      </c>
      <c r="W39" s="42">
        <f t="shared" si="3"/>
        <v>1.2599999999999998</v>
      </c>
      <c r="X39" s="42">
        <f t="shared" si="4"/>
        <v>0.78</v>
      </c>
      <c r="Y39" s="42">
        <f t="shared" si="5"/>
        <v>1.88</v>
      </c>
    </row>
    <row r="40" spans="1:32" ht="13.5" customHeight="1" x14ac:dyDescent="0.45">
      <c r="A40" s="39">
        <v>128</v>
      </c>
      <c r="B40" s="27" t="s">
        <v>203</v>
      </c>
      <c r="C40" s="42">
        <v>2016</v>
      </c>
      <c r="D40" s="39" t="s">
        <v>44</v>
      </c>
      <c r="E40" s="42" t="s">
        <v>204</v>
      </c>
      <c r="F40" s="42" t="s">
        <v>205</v>
      </c>
      <c r="G40" s="27" t="s">
        <v>206</v>
      </c>
      <c r="H40" s="42" t="s">
        <v>8</v>
      </c>
      <c r="I40" s="42" t="s">
        <v>8</v>
      </c>
      <c r="J40" s="42" t="s">
        <v>8</v>
      </c>
      <c r="K40" s="27" t="s">
        <v>206</v>
      </c>
      <c r="L40" s="42" t="s">
        <v>43</v>
      </c>
      <c r="M40" s="42">
        <v>14</v>
      </c>
      <c r="N40" s="42">
        <v>20</v>
      </c>
      <c r="O40" s="42"/>
      <c r="P40" s="42" t="s">
        <v>44</v>
      </c>
      <c r="Q40" s="42" t="s">
        <v>47</v>
      </c>
      <c r="R40" s="42" t="s">
        <v>57</v>
      </c>
      <c r="S40" s="27" t="s">
        <v>57</v>
      </c>
      <c r="T40" s="32">
        <v>0.96</v>
      </c>
      <c r="U40" s="32">
        <v>0.93</v>
      </c>
      <c r="V40" s="32">
        <v>0.99</v>
      </c>
      <c r="W40" s="42">
        <f t="shared" si="3"/>
        <v>0.94285714285714284</v>
      </c>
      <c r="X40" s="42">
        <f t="shared" si="4"/>
        <v>0.9</v>
      </c>
      <c r="Y40" s="42">
        <f t="shared" si="5"/>
        <v>0.98571428571428565</v>
      </c>
      <c r="AB40" s="41"/>
      <c r="AC40" s="41"/>
      <c r="AD40" s="41"/>
      <c r="AE40" s="41"/>
      <c r="AF40" s="41"/>
    </row>
    <row r="41" spans="1:32" ht="13.5" customHeight="1" x14ac:dyDescent="0.45">
      <c r="A41" s="39">
        <v>130</v>
      </c>
      <c r="B41" s="27" t="s">
        <v>203</v>
      </c>
      <c r="C41" s="42">
        <v>2016</v>
      </c>
      <c r="D41" s="39" t="s">
        <v>44</v>
      </c>
      <c r="E41" s="42" t="s">
        <v>204</v>
      </c>
      <c r="F41" s="42" t="s">
        <v>205</v>
      </c>
      <c r="G41" s="27" t="s">
        <v>206</v>
      </c>
      <c r="H41" s="42" t="s">
        <v>8</v>
      </c>
      <c r="I41" s="42" t="s">
        <v>8</v>
      </c>
      <c r="J41" s="42" t="s">
        <v>8</v>
      </c>
      <c r="K41" s="27" t="s">
        <v>206</v>
      </c>
      <c r="L41" s="42" t="s">
        <v>43</v>
      </c>
      <c r="M41" s="42">
        <v>14</v>
      </c>
      <c r="N41" s="42">
        <v>20</v>
      </c>
      <c r="O41" s="42"/>
      <c r="P41" s="42" t="s">
        <v>44</v>
      </c>
      <c r="Q41" s="42" t="s">
        <v>47</v>
      </c>
      <c r="R41" s="42" t="s">
        <v>58</v>
      </c>
      <c r="S41" s="27" t="s">
        <v>58</v>
      </c>
      <c r="T41" s="32">
        <v>1.01</v>
      </c>
      <c r="U41" s="32">
        <v>0.98</v>
      </c>
      <c r="V41" s="32">
        <v>1.03</v>
      </c>
      <c r="W41" s="42">
        <f t="shared" si="3"/>
        <v>1.0142857142857142</v>
      </c>
      <c r="X41" s="42">
        <f t="shared" si="4"/>
        <v>0.97142857142857142</v>
      </c>
      <c r="Y41" s="42">
        <f t="shared" si="5"/>
        <v>1.0428571428571429</v>
      </c>
      <c r="AB41" s="27"/>
      <c r="AC41" s="42"/>
      <c r="AE41" s="42"/>
      <c r="AF41" s="42"/>
    </row>
    <row r="42" spans="1:32" ht="13.5" customHeight="1" x14ac:dyDescent="0.45">
      <c r="A42" s="39">
        <v>131</v>
      </c>
      <c r="B42" s="27" t="s">
        <v>215</v>
      </c>
      <c r="C42" s="42">
        <v>2016</v>
      </c>
      <c r="D42" s="39" t="s">
        <v>44</v>
      </c>
      <c r="E42" s="42" t="s">
        <v>216</v>
      </c>
      <c r="F42" s="42" t="s">
        <v>217</v>
      </c>
      <c r="G42" s="42" t="s">
        <v>206</v>
      </c>
      <c r="H42" s="42" t="s">
        <v>8</v>
      </c>
      <c r="I42" s="42" t="s">
        <v>8</v>
      </c>
      <c r="J42" s="42" t="s">
        <v>8</v>
      </c>
      <c r="K42" s="42" t="s">
        <v>206</v>
      </c>
      <c r="L42" s="42" t="s">
        <v>43</v>
      </c>
      <c r="M42" s="42">
        <v>10</v>
      </c>
      <c r="N42" s="42">
        <v>20</v>
      </c>
      <c r="O42" s="42"/>
      <c r="P42" s="42" t="s">
        <v>44</v>
      </c>
      <c r="Q42" s="42" t="s">
        <v>47</v>
      </c>
      <c r="R42" s="27" t="s">
        <v>58</v>
      </c>
      <c r="S42" s="27" t="s">
        <v>58</v>
      </c>
      <c r="T42" s="32">
        <v>1</v>
      </c>
      <c r="U42" s="32">
        <v>0.99</v>
      </c>
      <c r="V42" s="32">
        <v>1.01</v>
      </c>
      <c r="W42" s="42">
        <f t="shared" si="3"/>
        <v>1</v>
      </c>
      <c r="X42" s="42">
        <f t="shared" si="4"/>
        <v>0.98</v>
      </c>
      <c r="Y42" s="42">
        <f t="shared" si="5"/>
        <v>1.02</v>
      </c>
      <c r="AB42" s="27"/>
      <c r="AC42" s="42"/>
      <c r="AE42" s="42"/>
      <c r="AF42" s="42"/>
    </row>
    <row r="43" spans="1:32" ht="13.5" customHeight="1" x14ac:dyDescent="0.45">
      <c r="A43" s="39">
        <v>135</v>
      </c>
      <c r="B43" s="27" t="s">
        <v>210</v>
      </c>
      <c r="C43" s="42">
        <v>2016</v>
      </c>
      <c r="D43" s="39" t="s">
        <v>44</v>
      </c>
      <c r="E43" s="42" t="s">
        <v>211</v>
      </c>
      <c r="F43" s="42" t="s">
        <v>212</v>
      </c>
      <c r="G43" s="42" t="s">
        <v>195</v>
      </c>
      <c r="H43" s="42" t="s">
        <v>8</v>
      </c>
      <c r="I43" s="42" t="s">
        <v>8</v>
      </c>
      <c r="J43" s="42" t="s">
        <v>8</v>
      </c>
      <c r="K43" s="27" t="s">
        <v>194</v>
      </c>
      <c r="L43" s="42" t="s">
        <v>43</v>
      </c>
      <c r="M43" s="42">
        <v>20</v>
      </c>
      <c r="N43" s="42">
        <v>50</v>
      </c>
      <c r="O43" s="42"/>
      <c r="P43" s="42" t="s">
        <v>44</v>
      </c>
      <c r="Q43" s="42" t="s">
        <v>47</v>
      </c>
      <c r="R43" s="42" t="s">
        <v>213</v>
      </c>
      <c r="S43" s="42" t="s">
        <v>53</v>
      </c>
      <c r="T43" s="32">
        <v>1.23</v>
      </c>
      <c r="U43" s="32">
        <v>0.94</v>
      </c>
      <c r="V43" s="32">
        <v>1.61</v>
      </c>
      <c r="W43" s="42">
        <f t="shared" si="3"/>
        <v>1.575</v>
      </c>
      <c r="X43" s="42">
        <f t="shared" si="4"/>
        <v>0.84999999999999987</v>
      </c>
      <c r="Y43" s="42">
        <f t="shared" si="5"/>
        <v>2.5250000000000004</v>
      </c>
      <c r="AB43" s="27"/>
      <c r="AC43" s="42"/>
      <c r="AE43" s="42"/>
      <c r="AF43" s="42"/>
    </row>
    <row r="44" spans="1:32" ht="13.5" customHeight="1" x14ac:dyDescent="0.45">
      <c r="A44" s="39">
        <v>137</v>
      </c>
      <c r="B44" s="27" t="s">
        <v>224</v>
      </c>
      <c r="C44" s="42">
        <v>2016</v>
      </c>
      <c r="D44" s="42" t="s">
        <v>70</v>
      </c>
      <c r="E44" s="42" t="s">
        <v>225</v>
      </c>
      <c r="F44" s="42" t="s">
        <v>226</v>
      </c>
      <c r="G44" s="42" t="s">
        <v>195</v>
      </c>
      <c r="H44" s="42" t="s">
        <v>8</v>
      </c>
      <c r="I44" s="42" t="s">
        <v>8</v>
      </c>
      <c r="J44" s="42" t="s">
        <v>8</v>
      </c>
      <c r="K44" s="27" t="s">
        <v>194</v>
      </c>
      <c r="L44" s="42" t="s">
        <v>43</v>
      </c>
      <c r="M44" s="42">
        <v>40</v>
      </c>
      <c r="N44" s="42">
        <v>50</v>
      </c>
      <c r="O44" s="42"/>
      <c r="P44" s="42" t="s">
        <v>44</v>
      </c>
      <c r="Q44" s="42" t="s">
        <v>47</v>
      </c>
      <c r="R44" s="42" t="s">
        <v>57</v>
      </c>
      <c r="S44" s="27" t="s">
        <v>57</v>
      </c>
      <c r="T44" s="32">
        <v>1.02</v>
      </c>
      <c r="U44" s="32">
        <v>0.95</v>
      </c>
      <c r="V44" s="32">
        <v>1.0900000000000001</v>
      </c>
      <c r="W44" s="42">
        <f t="shared" si="3"/>
        <v>1.0249999999999999</v>
      </c>
      <c r="X44" s="42">
        <f t="shared" si="4"/>
        <v>0.9375</v>
      </c>
      <c r="Y44" s="42">
        <f t="shared" si="5"/>
        <v>1.1125</v>
      </c>
      <c r="AB44" s="27"/>
      <c r="AC44" s="42"/>
      <c r="AE44" s="42"/>
      <c r="AF44" s="42"/>
    </row>
    <row r="45" spans="1:32" ht="13.5" customHeight="1" x14ac:dyDescent="0.45">
      <c r="A45" s="39">
        <v>138</v>
      </c>
      <c r="B45" s="27" t="s">
        <v>215</v>
      </c>
      <c r="C45" s="42">
        <v>2016</v>
      </c>
      <c r="D45" s="39" t="s">
        <v>44</v>
      </c>
      <c r="E45" s="42" t="s">
        <v>216</v>
      </c>
      <c r="F45" s="42" t="s">
        <v>217</v>
      </c>
      <c r="G45" s="42" t="s">
        <v>195</v>
      </c>
      <c r="H45" s="42" t="s">
        <v>8</v>
      </c>
      <c r="I45" s="42" t="s">
        <v>8</v>
      </c>
      <c r="J45" s="42" t="s">
        <v>8</v>
      </c>
      <c r="K45" s="27" t="s">
        <v>194</v>
      </c>
      <c r="L45" s="42" t="s">
        <v>43</v>
      </c>
      <c r="M45" s="42">
        <v>200</v>
      </c>
      <c r="N45" s="42">
        <v>50</v>
      </c>
      <c r="O45" s="42"/>
      <c r="P45" s="42" t="s">
        <v>44</v>
      </c>
      <c r="Q45" s="42" t="s">
        <v>47</v>
      </c>
      <c r="R45" s="27" t="s">
        <v>58</v>
      </c>
      <c r="S45" s="27" t="s">
        <v>58</v>
      </c>
      <c r="T45" s="32">
        <v>0.91</v>
      </c>
      <c r="U45" s="32">
        <v>0.86</v>
      </c>
      <c r="V45" s="32">
        <v>0.96</v>
      </c>
      <c r="W45" s="42">
        <f t="shared" si="3"/>
        <v>0.97750000000000004</v>
      </c>
      <c r="X45" s="42">
        <f t="shared" si="4"/>
        <v>0.96499999999999997</v>
      </c>
      <c r="Y45" s="42">
        <f t="shared" si="5"/>
        <v>0.99</v>
      </c>
    </row>
    <row r="46" spans="1:32" ht="13.5" customHeight="1" x14ac:dyDescent="0.45">
      <c r="A46" s="39">
        <v>142</v>
      </c>
      <c r="B46" s="27" t="s">
        <v>224</v>
      </c>
      <c r="C46" s="42">
        <v>2016</v>
      </c>
      <c r="D46" s="42" t="s">
        <v>70</v>
      </c>
      <c r="E46" s="42" t="s">
        <v>225</v>
      </c>
      <c r="F46" s="42" t="s">
        <v>226</v>
      </c>
      <c r="G46" s="42" t="s">
        <v>197</v>
      </c>
      <c r="H46" s="42" t="s">
        <v>8</v>
      </c>
      <c r="I46" s="42" t="s">
        <v>8</v>
      </c>
      <c r="J46" s="42" t="s">
        <v>8</v>
      </c>
      <c r="K46" s="27" t="s">
        <v>194</v>
      </c>
      <c r="L46" s="42" t="s">
        <v>43</v>
      </c>
      <c r="M46" s="42">
        <v>200</v>
      </c>
      <c r="N46" s="42">
        <v>100</v>
      </c>
      <c r="O46" s="42" t="s">
        <v>196</v>
      </c>
      <c r="P46" s="42" t="s">
        <v>44</v>
      </c>
      <c r="Q46" s="42" t="s">
        <v>47</v>
      </c>
      <c r="R46" s="42" t="s">
        <v>57</v>
      </c>
      <c r="S46" s="27" t="s">
        <v>57</v>
      </c>
      <c r="T46" s="32">
        <v>0.9</v>
      </c>
      <c r="U46" s="32">
        <v>0.85</v>
      </c>
      <c r="V46" s="32">
        <v>0.95</v>
      </c>
      <c r="W46" s="42">
        <f t="shared" si="3"/>
        <v>0.95</v>
      </c>
      <c r="X46" s="42">
        <f t="shared" si="4"/>
        <v>0.92500000000000004</v>
      </c>
      <c r="Y46" s="42">
        <f t="shared" si="5"/>
        <v>0.97499999999999998</v>
      </c>
    </row>
    <row r="47" spans="1:32" ht="13.5" customHeight="1" x14ac:dyDescent="0.45">
      <c r="A47" s="39">
        <v>143</v>
      </c>
      <c r="B47" s="27" t="s">
        <v>228</v>
      </c>
      <c r="C47" s="42">
        <v>2016</v>
      </c>
      <c r="D47" s="39" t="s">
        <v>44</v>
      </c>
      <c r="E47" s="42" t="s">
        <v>216</v>
      </c>
      <c r="F47" s="42" t="s">
        <v>217</v>
      </c>
      <c r="G47" s="42" t="s">
        <v>197</v>
      </c>
      <c r="H47" s="42" t="s">
        <v>8</v>
      </c>
      <c r="I47" s="42" t="s">
        <v>8</v>
      </c>
      <c r="J47" s="42" t="s">
        <v>8</v>
      </c>
      <c r="K47" s="27" t="s">
        <v>194</v>
      </c>
      <c r="L47" s="42" t="s">
        <v>43</v>
      </c>
      <c r="M47" s="42">
        <v>100</v>
      </c>
      <c r="N47" s="42">
        <v>100</v>
      </c>
      <c r="O47" s="42"/>
      <c r="P47" s="42" t="s">
        <v>44</v>
      </c>
      <c r="Q47" s="42" t="s">
        <v>47</v>
      </c>
      <c r="R47" s="42" t="s">
        <v>58</v>
      </c>
      <c r="S47" s="27" t="s">
        <v>58</v>
      </c>
      <c r="T47" s="32">
        <v>1.02</v>
      </c>
      <c r="U47" s="32">
        <v>0.9</v>
      </c>
      <c r="V47" s="32">
        <v>1.17</v>
      </c>
      <c r="W47" s="42">
        <f t="shared" si="3"/>
        <v>1.02</v>
      </c>
      <c r="X47" s="42">
        <f t="shared" si="4"/>
        <v>0.9</v>
      </c>
      <c r="Y47" s="42">
        <f t="shared" si="5"/>
        <v>1.17</v>
      </c>
    </row>
    <row r="48" spans="1:32" ht="13.5" customHeight="1" x14ac:dyDescent="0.45">
      <c r="A48" s="39">
        <v>151</v>
      </c>
      <c r="B48" s="27" t="s">
        <v>210</v>
      </c>
      <c r="C48" s="42">
        <v>2016</v>
      </c>
      <c r="D48" s="39" t="s">
        <v>44</v>
      </c>
      <c r="E48" s="42" t="s">
        <v>211</v>
      </c>
      <c r="F48" s="42" t="s">
        <v>212</v>
      </c>
      <c r="G48" s="27" t="s">
        <v>191</v>
      </c>
      <c r="H48" s="42" t="s">
        <v>8</v>
      </c>
      <c r="I48" s="42" t="s">
        <v>8</v>
      </c>
      <c r="J48" s="42" t="s">
        <v>8</v>
      </c>
      <c r="K48" s="27" t="s">
        <v>191</v>
      </c>
      <c r="L48" s="42" t="s">
        <v>43</v>
      </c>
      <c r="M48" s="42">
        <v>200</v>
      </c>
      <c r="N48" s="42">
        <v>200</v>
      </c>
      <c r="O48" s="42"/>
      <c r="P48" s="42" t="s">
        <v>44</v>
      </c>
      <c r="Q48" s="42" t="s">
        <v>47</v>
      </c>
      <c r="R48" s="42" t="s">
        <v>213</v>
      </c>
      <c r="S48" s="42" t="s">
        <v>53</v>
      </c>
      <c r="T48" s="32">
        <v>0.97</v>
      </c>
      <c r="U48" s="32">
        <v>0.92</v>
      </c>
      <c r="V48" s="32">
        <v>1.03</v>
      </c>
      <c r="W48" s="42">
        <f t="shared" si="3"/>
        <v>0.97</v>
      </c>
      <c r="X48" s="42">
        <f t="shared" si="4"/>
        <v>0.92</v>
      </c>
      <c r="Y48" s="42">
        <f t="shared" si="5"/>
        <v>1.03</v>
      </c>
      <c r="Z48" s="39">
        <f>AVERAGE(W48:W49)</f>
        <v>0.97</v>
      </c>
      <c r="AA48" s="39">
        <f>AVERAGE(X48:X49)</f>
        <v>0.92500000000000004</v>
      </c>
    </row>
    <row r="49" spans="1:32" ht="13.5" customHeight="1" x14ac:dyDescent="0.45">
      <c r="A49" s="39">
        <v>153</v>
      </c>
      <c r="B49" s="27" t="s">
        <v>224</v>
      </c>
      <c r="C49" s="42">
        <v>2016</v>
      </c>
      <c r="D49" s="42" t="s">
        <v>70</v>
      </c>
      <c r="E49" s="42" t="s">
        <v>225</v>
      </c>
      <c r="F49" s="42" t="s">
        <v>226</v>
      </c>
      <c r="G49" s="27" t="s">
        <v>191</v>
      </c>
      <c r="H49" s="42" t="s">
        <v>8</v>
      </c>
      <c r="I49" s="42" t="s">
        <v>8</v>
      </c>
      <c r="J49" s="42" t="s">
        <v>8</v>
      </c>
      <c r="K49" s="27" t="s">
        <v>191</v>
      </c>
      <c r="L49" s="42" t="s">
        <v>43</v>
      </c>
      <c r="M49" s="42">
        <v>200</v>
      </c>
      <c r="N49" s="42">
        <v>200</v>
      </c>
      <c r="O49" s="42"/>
      <c r="P49" s="42" t="s">
        <v>44</v>
      </c>
      <c r="Q49" s="42" t="s">
        <v>47</v>
      </c>
      <c r="R49" s="42" t="s">
        <v>57</v>
      </c>
      <c r="S49" s="27" t="s">
        <v>57</v>
      </c>
      <c r="T49" s="32">
        <v>0.97</v>
      </c>
      <c r="U49" s="32">
        <v>0.93</v>
      </c>
      <c r="V49" s="32">
        <v>1.02</v>
      </c>
      <c r="W49" s="42">
        <f t="shared" si="3"/>
        <v>0.97</v>
      </c>
      <c r="X49" s="42">
        <f t="shared" si="4"/>
        <v>0.93</v>
      </c>
      <c r="Y49" s="42">
        <f t="shared" si="5"/>
        <v>1.02</v>
      </c>
    </row>
    <row r="50" spans="1:32" ht="13.5" customHeight="1" x14ac:dyDescent="0.45">
      <c r="A50" s="39">
        <v>154</v>
      </c>
      <c r="B50" s="27" t="s">
        <v>215</v>
      </c>
      <c r="C50" s="42">
        <v>2016</v>
      </c>
      <c r="D50" s="39" t="s">
        <v>44</v>
      </c>
      <c r="E50" s="42" t="s">
        <v>216</v>
      </c>
      <c r="F50" s="42" t="s">
        <v>217</v>
      </c>
      <c r="G50" s="42" t="s">
        <v>191</v>
      </c>
      <c r="H50" s="42" t="s">
        <v>8</v>
      </c>
      <c r="I50" s="42" t="s">
        <v>8</v>
      </c>
      <c r="J50" s="42" t="s">
        <v>8</v>
      </c>
      <c r="K50" s="27" t="s">
        <v>191</v>
      </c>
      <c r="L50" s="42" t="s">
        <v>43</v>
      </c>
      <c r="M50" s="42">
        <v>200</v>
      </c>
      <c r="N50" s="42">
        <v>200</v>
      </c>
      <c r="O50" s="42"/>
      <c r="P50" s="42" t="s">
        <v>44</v>
      </c>
      <c r="Q50" s="42" t="s">
        <v>47</v>
      </c>
      <c r="R50" s="42" t="s">
        <v>58</v>
      </c>
      <c r="S50" s="27" t="s">
        <v>58</v>
      </c>
      <c r="T50" s="32">
        <v>0.93</v>
      </c>
      <c r="U50" s="32">
        <v>0.88</v>
      </c>
      <c r="V50" s="32">
        <v>0.98</v>
      </c>
      <c r="W50" s="42">
        <f t="shared" ref="W50:W81" si="6">1-(1-T50)*(N50/M50)</f>
        <v>0.93</v>
      </c>
      <c r="X50" s="42">
        <f t="shared" ref="X50:X81" si="7">1-(1-U50)*(N50/M50)</f>
        <v>0.88</v>
      </c>
      <c r="Y50" s="42">
        <f t="shared" ref="Y50:Y81" si="8">1-(1-V50)*(N50/M50)</f>
        <v>0.98</v>
      </c>
    </row>
    <row r="51" spans="1:32" ht="13.5" customHeight="1" x14ac:dyDescent="0.45">
      <c r="A51" s="39">
        <v>17</v>
      </c>
      <c r="B51" s="39" t="s">
        <v>93</v>
      </c>
      <c r="C51" s="39">
        <v>2017</v>
      </c>
      <c r="D51" s="39" t="s">
        <v>44</v>
      </c>
      <c r="E51" s="39" t="s">
        <v>55</v>
      </c>
      <c r="F51" s="39" t="s">
        <v>94</v>
      </c>
      <c r="G51" s="39" t="s">
        <v>8</v>
      </c>
      <c r="H51" s="39" t="s">
        <v>8</v>
      </c>
      <c r="I51" s="39" t="s">
        <v>8</v>
      </c>
      <c r="J51" s="39" t="s">
        <v>8</v>
      </c>
      <c r="K51" s="39" t="s">
        <v>192</v>
      </c>
      <c r="L51" s="39" t="s">
        <v>43</v>
      </c>
      <c r="M51" s="39">
        <v>200</v>
      </c>
      <c r="N51" s="39">
        <v>200</v>
      </c>
      <c r="P51" s="39" t="s">
        <v>44</v>
      </c>
      <c r="Q51" s="39" t="s">
        <v>45</v>
      </c>
      <c r="R51" s="39" t="s">
        <v>46</v>
      </c>
      <c r="S51" s="39" t="s">
        <v>46</v>
      </c>
      <c r="T51" s="39">
        <v>0.98</v>
      </c>
      <c r="U51" s="39">
        <v>0.93</v>
      </c>
      <c r="V51" s="39">
        <v>1.03</v>
      </c>
      <c r="W51" s="39">
        <f t="shared" si="6"/>
        <v>0.98</v>
      </c>
      <c r="X51" s="39">
        <f t="shared" si="7"/>
        <v>0.93</v>
      </c>
      <c r="Y51" s="39">
        <f t="shared" si="8"/>
        <v>1.03</v>
      </c>
    </row>
    <row r="52" spans="1:32" ht="13.5" customHeight="1" x14ac:dyDescent="0.45">
      <c r="A52" s="39">
        <v>19</v>
      </c>
      <c r="B52" s="39" t="s">
        <v>95</v>
      </c>
      <c r="C52" s="39">
        <v>2017</v>
      </c>
      <c r="D52" s="39" t="s">
        <v>44</v>
      </c>
      <c r="E52" s="39" t="s">
        <v>96</v>
      </c>
      <c r="F52" s="39" t="s">
        <v>193</v>
      </c>
      <c r="G52" s="39" t="s">
        <v>8</v>
      </c>
      <c r="H52" s="39" t="s">
        <v>8</v>
      </c>
      <c r="I52" s="39" t="s">
        <v>8</v>
      </c>
      <c r="J52" s="39" t="s">
        <v>8</v>
      </c>
      <c r="K52" s="39" t="s">
        <v>192</v>
      </c>
      <c r="L52" s="39" t="s">
        <v>43</v>
      </c>
      <c r="M52" s="39">
        <v>200</v>
      </c>
      <c r="N52" s="39">
        <v>200</v>
      </c>
      <c r="P52" s="39" t="s">
        <v>44</v>
      </c>
      <c r="Q52" s="39" t="s">
        <v>47</v>
      </c>
      <c r="R52" s="39" t="s">
        <v>48</v>
      </c>
      <c r="S52" s="39" t="s">
        <v>48</v>
      </c>
      <c r="T52" s="39">
        <v>0.99</v>
      </c>
      <c r="U52" s="39">
        <v>0.96</v>
      </c>
      <c r="V52" s="39">
        <v>1.02</v>
      </c>
      <c r="W52" s="39">
        <f t="shared" si="6"/>
        <v>0.99</v>
      </c>
      <c r="X52" s="39">
        <f t="shared" si="7"/>
        <v>0.96</v>
      </c>
      <c r="Y52" s="39">
        <f t="shared" si="8"/>
        <v>1.02</v>
      </c>
      <c r="AB52" s="27"/>
    </row>
    <row r="53" spans="1:32" ht="13.5" customHeight="1" x14ac:dyDescent="0.45">
      <c r="A53" s="39">
        <v>23</v>
      </c>
      <c r="B53" s="39" t="s">
        <v>95</v>
      </c>
      <c r="C53" s="39">
        <v>2017</v>
      </c>
      <c r="D53" s="39" t="s">
        <v>70</v>
      </c>
      <c r="E53" s="39" t="s">
        <v>96</v>
      </c>
      <c r="F53" s="39" t="s">
        <v>97</v>
      </c>
      <c r="G53" s="39" t="s">
        <v>8</v>
      </c>
      <c r="H53" s="39" t="s">
        <v>8</v>
      </c>
      <c r="I53" s="39" t="s">
        <v>8</v>
      </c>
      <c r="J53" s="39" t="s">
        <v>8</v>
      </c>
      <c r="K53" s="39" t="s">
        <v>192</v>
      </c>
      <c r="L53" s="39" t="s">
        <v>43</v>
      </c>
      <c r="M53" s="39">
        <v>200</v>
      </c>
      <c r="N53" s="39">
        <v>200</v>
      </c>
      <c r="P53" s="39" t="s">
        <v>44</v>
      </c>
      <c r="Q53" s="39" t="s">
        <v>47</v>
      </c>
      <c r="R53" s="39" t="s">
        <v>58</v>
      </c>
      <c r="S53" s="39" t="s">
        <v>58</v>
      </c>
      <c r="T53" s="39">
        <v>0.98</v>
      </c>
      <c r="U53" s="39">
        <v>0.96</v>
      </c>
      <c r="V53" s="39">
        <v>1</v>
      </c>
      <c r="W53" s="39">
        <f t="shared" si="6"/>
        <v>0.98</v>
      </c>
      <c r="X53" s="39">
        <f t="shared" si="7"/>
        <v>0.96</v>
      </c>
      <c r="Y53" s="39">
        <f t="shared" si="8"/>
        <v>1</v>
      </c>
    </row>
    <row r="54" spans="1:32" ht="13.5" customHeight="1" x14ac:dyDescent="0.45">
      <c r="A54" s="39">
        <v>132</v>
      </c>
      <c r="B54" s="27" t="s">
        <v>218</v>
      </c>
      <c r="C54" s="42">
        <v>2017</v>
      </c>
      <c r="D54" s="42" t="s">
        <v>70</v>
      </c>
      <c r="E54" s="42" t="s">
        <v>219</v>
      </c>
      <c r="F54" s="42" t="s">
        <v>220</v>
      </c>
      <c r="G54" s="42" t="s">
        <v>195</v>
      </c>
      <c r="H54" s="42" t="s">
        <v>8</v>
      </c>
      <c r="I54" s="42" t="s">
        <v>8</v>
      </c>
      <c r="J54" s="42" t="s">
        <v>8</v>
      </c>
      <c r="K54" s="27" t="s">
        <v>194</v>
      </c>
      <c r="L54" s="42" t="s">
        <v>43</v>
      </c>
      <c r="M54" s="42">
        <v>10</v>
      </c>
      <c r="N54" s="42">
        <v>50</v>
      </c>
      <c r="O54" s="42"/>
      <c r="P54" s="42" t="s">
        <v>44</v>
      </c>
      <c r="Q54" s="42" t="s">
        <v>45</v>
      </c>
      <c r="R54" s="42" t="s">
        <v>46</v>
      </c>
      <c r="S54" s="27" t="s">
        <v>46</v>
      </c>
      <c r="T54" s="32">
        <v>0.99</v>
      </c>
      <c r="U54" s="32">
        <v>0.96</v>
      </c>
      <c r="V54" s="32">
        <v>1.01</v>
      </c>
      <c r="W54" s="42">
        <f t="shared" si="6"/>
        <v>0.95</v>
      </c>
      <c r="X54" s="42">
        <f t="shared" si="7"/>
        <v>0.79999999999999982</v>
      </c>
      <c r="Y54" s="42">
        <f t="shared" si="8"/>
        <v>1.05</v>
      </c>
      <c r="Z54" s="39">
        <f>AVERAGE(W54:W55)</f>
        <v>0.99244186046511629</v>
      </c>
      <c r="AA54" s="39">
        <f>AVERAGE(X54:X55)</f>
        <v>0.89418604651162781</v>
      </c>
      <c r="AB54" s="25"/>
    </row>
    <row r="55" spans="1:32" ht="13.5" customHeight="1" x14ac:dyDescent="0.45">
      <c r="A55" s="39">
        <v>133</v>
      </c>
      <c r="B55" s="27" t="s">
        <v>221</v>
      </c>
      <c r="C55" s="42">
        <v>2017</v>
      </c>
      <c r="D55" s="42" t="s">
        <v>70</v>
      </c>
      <c r="E55" s="42" t="s">
        <v>222</v>
      </c>
      <c r="F55" s="42" t="s">
        <v>223</v>
      </c>
      <c r="G55" s="27" t="s">
        <v>195</v>
      </c>
      <c r="H55" s="42" t="s">
        <v>8</v>
      </c>
      <c r="I55" s="42" t="s">
        <v>8</v>
      </c>
      <c r="J55" s="42" t="s">
        <v>8</v>
      </c>
      <c r="K55" s="27" t="s">
        <v>194</v>
      </c>
      <c r="L55" s="42" t="s">
        <v>43</v>
      </c>
      <c r="M55" s="42">
        <v>43</v>
      </c>
      <c r="N55" s="42">
        <v>50</v>
      </c>
      <c r="O55" s="42"/>
      <c r="P55" s="42" t="s">
        <v>44</v>
      </c>
      <c r="Q55" s="42" t="s">
        <v>45</v>
      </c>
      <c r="R55" s="42" t="s">
        <v>46</v>
      </c>
      <c r="S55" s="27" t="s">
        <v>46</v>
      </c>
      <c r="T55" s="32">
        <v>1.03</v>
      </c>
      <c r="U55" s="32">
        <v>0.99</v>
      </c>
      <c r="V55" s="32">
        <v>1.07</v>
      </c>
      <c r="W55" s="42">
        <f t="shared" si="6"/>
        <v>1.0348837209302326</v>
      </c>
      <c r="X55" s="42">
        <f t="shared" si="7"/>
        <v>0.98837209302325579</v>
      </c>
      <c r="Y55" s="42">
        <f t="shared" si="8"/>
        <v>1.0813953488372094</v>
      </c>
    </row>
    <row r="56" spans="1:32" ht="13.5" customHeight="1" x14ac:dyDescent="0.45">
      <c r="A56" s="39">
        <v>134</v>
      </c>
      <c r="B56" s="27" t="s">
        <v>218</v>
      </c>
      <c r="C56" s="42">
        <v>2017</v>
      </c>
      <c r="D56" s="42" t="s">
        <v>70</v>
      </c>
      <c r="E56" s="42" t="s">
        <v>219</v>
      </c>
      <c r="F56" s="42" t="s">
        <v>220</v>
      </c>
      <c r="G56" s="42" t="s">
        <v>195</v>
      </c>
      <c r="H56" s="42" t="s">
        <v>8</v>
      </c>
      <c r="I56" s="42" t="s">
        <v>8</v>
      </c>
      <c r="J56" s="42" t="s">
        <v>8</v>
      </c>
      <c r="K56" s="27" t="s">
        <v>194</v>
      </c>
      <c r="L56" s="42" t="s">
        <v>43</v>
      </c>
      <c r="M56" s="42">
        <v>10</v>
      </c>
      <c r="N56" s="42">
        <v>50</v>
      </c>
      <c r="O56" s="42"/>
      <c r="P56" s="42" t="s">
        <v>44</v>
      </c>
      <c r="Q56" s="42" t="s">
        <v>47</v>
      </c>
      <c r="R56" s="42" t="s">
        <v>48</v>
      </c>
      <c r="S56" s="42" t="s">
        <v>48</v>
      </c>
      <c r="T56" s="32">
        <v>0.99</v>
      </c>
      <c r="U56" s="32">
        <v>0.97</v>
      </c>
      <c r="V56" s="32">
        <v>1.02</v>
      </c>
      <c r="W56" s="42">
        <f t="shared" si="6"/>
        <v>0.95</v>
      </c>
      <c r="X56" s="42">
        <f t="shared" si="7"/>
        <v>0.84999999999999987</v>
      </c>
      <c r="Y56" s="42">
        <f t="shared" si="8"/>
        <v>1.1000000000000001</v>
      </c>
    </row>
    <row r="57" spans="1:32" s="41" customFormat="1" ht="13.5" customHeight="1" x14ac:dyDescent="0.45">
      <c r="A57" s="39">
        <v>139</v>
      </c>
      <c r="B57" s="27" t="s">
        <v>218</v>
      </c>
      <c r="C57" s="42">
        <v>2017</v>
      </c>
      <c r="D57" s="42" t="s">
        <v>70</v>
      </c>
      <c r="E57" s="42" t="s">
        <v>219</v>
      </c>
      <c r="F57" s="42" t="s">
        <v>220</v>
      </c>
      <c r="G57" s="42" t="s">
        <v>197</v>
      </c>
      <c r="H57" s="42" t="s">
        <v>8</v>
      </c>
      <c r="I57" s="42" t="s">
        <v>8</v>
      </c>
      <c r="J57" s="42" t="s">
        <v>8</v>
      </c>
      <c r="K57" s="27" t="s">
        <v>194</v>
      </c>
      <c r="L57" s="42" t="s">
        <v>43</v>
      </c>
      <c r="M57" s="42">
        <v>50</v>
      </c>
      <c r="N57" s="42">
        <v>100</v>
      </c>
      <c r="O57" s="42"/>
      <c r="P57" s="42" t="s">
        <v>44</v>
      </c>
      <c r="Q57" s="42" t="s">
        <v>45</v>
      </c>
      <c r="R57" s="42" t="s">
        <v>46</v>
      </c>
      <c r="S57" s="27" t="s">
        <v>46</v>
      </c>
      <c r="T57" s="32">
        <v>0.97</v>
      </c>
      <c r="U57" s="32">
        <v>0.85</v>
      </c>
      <c r="V57" s="32">
        <v>1.1100000000000001</v>
      </c>
      <c r="W57" s="42">
        <f t="shared" si="6"/>
        <v>0.94</v>
      </c>
      <c r="X57" s="42">
        <f t="shared" si="7"/>
        <v>0.7</v>
      </c>
      <c r="Y57" s="42">
        <f t="shared" si="8"/>
        <v>1.2200000000000002</v>
      </c>
      <c r="Z57" s="39"/>
      <c r="AA57" s="39"/>
      <c r="AB57" s="39"/>
      <c r="AC57" s="39"/>
      <c r="AD57" s="39"/>
      <c r="AE57" s="39"/>
      <c r="AF57" s="39"/>
    </row>
    <row r="58" spans="1:32" s="41" customFormat="1" ht="13.5" customHeight="1" x14ac:dyDescent="0.45">
      <c r="A58" s="39">
        <v>140</v>
      </c>
      <c r="B58" s="27" t="s">
        <v>227</v>
      </c>
      <c r="C58" s="42">
        <v>2017</v>
      </c>
      <c r="D58" s="42" t="s">
        <v>70</v>
      </c>
      <c r="E58" s="42" t="s">
        <v>219</v>
      </c>
      <c r="F58" s="42" t="s">
        <v>220</v>
      </c>
      <c r="G58" s="42" t="s">
        <v>197</v>
      </c>
      <c r="H58" s="42" t="s">
        <v>8</v>
      </c>
      <c r="I58" s="42" t="s">
        <v>8</v>
      </c>
      <c r="J58" s="42" t="s">
        <v>8</v>
      </c>
      <c r="K58" s="27" t="s">
        <v>194</v>
      </c>
      <c r="L58" s="42" t="s">
        <v>43</v>
      </c>
      <c r="M58" s="42">
        <v>50</v>
      </c>
      <c r="N58" s="42">
        <v>100</v>
      </c>
      <c r="O58" s="42"/>
      <c r="P58" s="42" t="s">
        <v>44</v>
      </c>
      <c r="Q58" s="42" t="s">
        <v>47</v>
      </c>
      <c r="R58" s="42" t="s">
        <v>48</v>
      </c>
      <c r="S58" s="27" t="s">
        <v>48</v>
      </c>
      <c r="T58" s="32">
        <v>1.03</v>
      </c>
      <c r="U58" s="32">
        <v>0.97</v>
      </c>
      <c r="V58" s="32">
        <v>1.0900000000000001</v>
      </c>
      <c r="W58" s="42">
        <f t="shared" si="6"/>
        <v>1.06</v>
      </c>
      <c r="X58" s="42">
        <f t="shared" si="7"/>
        <v>0.94</v>
      </c>
      <c r="Y58" s="42">
        <f t="shared" si="8"/>
        <v>1.1800000000000002</v>
      </c>
      <c r="Z58" s="39"/>
      <c r="AA58" s="39"/>
      <c r="AB58" s="39"/>
      <c r="AC58" s="39"/>
      <c r="AD58" s="39"/>
      <c r="AE58" s="39"/>
      <c r="AF58" s="39"/>
    </row>
    <row r="59" spans="1:32" ht="13.5" customHeight="1" x14ac:dyDescent="0.45">
      <c r="A59" s="39">
        <v>149</v>
      </c>
      <c r="B59" s="27" t="s">
        <v>227</v>
      </c>
      <c r="C59" s="42">
        <v>2017</v>
      </c>
      <c r="D59" s="42" t="s">
        <v>70</v>
      </c>
      <c r="E59" s="42" t="s">
        <v>219</v>
      </c>
      <c r="F59" s="42" t="s">
        <v>220</v>
      </c>
      <c r="G59" s="27" t="s">
        <v>191</v>
      </c>
      <c r="H59" s="42" t="s">
        <v>8</v>
      </c>
      <c r="I59" s="42" t="s">
        <v>8</v>
      </c>
      <c r="J59" s="42" t="s">
        <v>8</v>
      </c>
      <c r="K59" s="27" t="s">
        <v>191</v>
      </c>
      <c r="L59" s="42" t="s">
        <v>43</v>
      </c>
      <c r="M59" s="42">
        <v>244</v>
      </c>
      <c r="N59" s="42">
        <v>200</v>
      </c>
      <c r="O59" s="42"/>
      <c r="P59" s="42" t="s">
        <v>44</v>
      </c>
      <c r="Q59" s="42" t="s">
        <v>45</v>
      </c>
      <c r="R59" s="42" t="s">
        <v>46</v>
      </c>
      <c r="S59" s="27" t="s">
        <v>46</v>
      </c>
      <c r="T59" s="32">
        <v>1</v>
      </c>
      <c r="U59" s="32">
        <v>0.93</v>
      </c>
      <c r="V59" s="32">
        <v>1.07</v>
      </c>
      <c r="W59" s="42">
        <f t="shared" si="6"/>
        <v>1</v>
      </c>
      <c r="X59" s="42">
        <f t="shared" si="7"/>
        <v>0.94262295081967218</v>
      </c>
      <c r="Y59" s="42">
        <f t="shared" si="8"/>
        <v>1.0573770491803278</v>
      </c>
    </row>
    <row r="60" spans="1:32" ht="13.5" customHeight="1" x14ac:dyDescent="0.45">
      <c r="A60" s="39">
        <v>150</v>
      </c>
      <c r="B60" s="27" t="s">
        <v>227</v>
      </c>
      <c r="C60" s="42">
        <v>2017</v>
      </c>
      <c r="D60" s="42" t="s">
        <v>70</v>
      </c>
      <c r="E60" s="42" t="s">
        <v>219</v>
      </c>
      <c r="F60" s="42" t="s">
        <v>220</v>
      </c>
      <c r="G60" s="27" t="s">
        <v>191</v>
      </c>
      <c r="H60" s="42" t="s">
        <v>8</v>
      </c>
      <c r="I60" s="42" t="s">
        <v>8</v>
      </c>
      <c r="J60" s="42" t="s">
        <v>8</v>
      </c>
      <c r="K60" s="27" t="s">
        <v>191</v>
      </c>
      <c r="L60" s="42" t="s">
        <v>43</v>
      </c>
      <c r="M60" s="42">
        <v>244</v>
      </c>
      <c r="N60" s="42">
        <v>200</v>
      </c>
      <c r="O60" s="42"/>
      <c r="P60" s="42" t="s">
        <v>44</v>
      </c>
      <c r="Q60" s="42" t="s">
        <v>47</v>
      </c>
      <c r="R60" s="42" t="s">
        <v>48</v>
      </c>
      <c r="S60" s="27" t="s">
        <v>48</v>
      </c>
      <c r="T60" s="32">
        <v>1.01</v>
      </c>
      <c r="U60" s="32">
        <v>0.96</v>
      </c>
      <c r="V60" s="32">
        <v>1.06</v>
      </c>
      <c r="W60" s="42">
        <f t="shared" si="6"/>
        <v>1.0081967213114753</v>
      </c>
      <c r="X60" s="42">
        <f t="shared" si="7"/>
        <v>0.96721311475409832</v>
      </c>
      <c r="Y60" s="42">
        <f t="shared" si="8"/>
        <v>1.0491803278688525</v>
      </c>
    </row>
    <row r="61" spans="1:32" ht="13.5" customHeight="1" x14ac:dyDescent="0.45">
      <c r="A61" s="39">
        <v>20</v>
      </c>
      <c r="B61" s="39" t="s">
        <v>93</v>
      </c>
      <c r="C61" s="39">
        <v>2018</v>
      </c>
      <c r="D61" s="39" t="s">
        <v>44</v>
      </c>
      <c r="E61" s="39" t="s">
        <v>98</v>
      </c>
      <c r="F61" s="39" t="s">
        <v>99</v>
      </c>
      <c r="G61" s="39" t="s">
        <v>8</v>
      </c>
      <c r="H61" s="39" t="s">
        <v>8</v>
      </c>
      <c r="I61" s="39" t="s">
        <v>8</v>
      </c>
      <c r="J61" s="39" t="s">
        <v>8</v>
      </c>
      <c r="K61" s="39" t="s">
        <v>192</v>
      </c>
      <c r="L61" s="39" t="s">
        <v>43</v>
      </c>
      <c r="M61" s="39">
        <v>200</v>
      </c>
      <c r="N61" s="39">
        <v>200</v>
      </c>
      <c r="P61" s="39" t="s">
        <v>44</v>
      </c>
      <c r="Q61" s="39" t="s">
        <v>47</v>
      </c>
      <c r="R61" s="39" t="s">
        <v>53</v>
      </c>
      <c r="S61" s="39" t="s">
        <v>53</v>
      </c>
      <c r="T61" s="39">
        <v>0.93</v>
      </c>
      <c r="U61" s="39">
        <v>0.91</v>
      </c>
      <c r="V61" s="39">
        <v>0.94</v>
      </c>
      <c r="W61" s="39">
        <f t="shared" si="6"/>
        <v>0.93</v>
      </c>
      <c r="X61" s="39">
        <f t="shared" si="7"/>
        <v>0.91</v>
      </c>
      <c r="Y61" s="39">
        <f t="shared" si="8"/>
        <v>0.94</v>
      </c>
    </row>
    <row r="62" spans="1:32" ht="13.5" customHeight="1" x14ac:dyDescent="0.45">
      <c r="A62" s="39">
        <v>20</v>
      </c>
      <c r="B62" s="39" t="s">
        <v>93</v>
      </c>
      <c r="C62" s="39">
        <v>2018</v>
      </c>
      <c r="D62" s="39" t="s">
        <v>44</v>
      </c>
      <c r="E62" s="39" t="s">
        <v>98</v>
      </c>
      <c r="F62" s="39" t="s">
        <v>99</v>
      </c>
      <c r="G62" s="39" t="s">
        <v>8</v>
      </c>
      <c r="H62" s="39" t="s">
        <v>8</v>
      </c>
      <c r="I62" s="39" t="s">
        <v>8</v>
      </c>
      <c r="J62" s="39" t="s">
        <v>8</v>
      </c>
      <c r="K62" s="25" t="s">
        <v>194</v>
      </c>
      <c r="L62" s="39" t="s">
        <v>43</v>
      </c>
      <c r="M62" s="39">
        <v>200</v>
      </c>
      <c r="N62" s="39">
        <v>200</v>
      </c>
      <c r="P62" s="39" t="s">
        <v>44</v>
      </c>
      <c r="Q62" s="39" t="s">
        <v>47</v>
      </c>
      <c r="R62" s="39" t="s">
        <v>53</v>
      </c>
      <c r="S62" s="39" t="s">
        <v>53</v>
      </c>
      <c r="T62" s="39">
        <v>0.93</v>
      </c>
      <c r="U62" s="39">
        <v>0.91</v>
      </c>
      <c r="V62" s="39">
        <v>0.94</v>
      </c>
      <c r="W62" s="39">
        <f t="shared" si="6"/>
        <v>0.93</v>
      </c>
      <c r="X62" s="39">
        <f t="shared" si="7"/>
        <v>0.91</v>
      </c>
      <c r="Y62" s="39">
        <f t="shared" si="8"/>
        <v>0.94</v>
      </c>
    </row>
    <row r="63" spans="1:32" ht="13.5" customHeight="1" x14ac:dyDescent="0.45">
      <c r="A63" s="39">
        <v>25</v>
      </c>
      <c r="B63" s="39" t="s">
        <v>105</v>
      </c>
      <c r="C63" s="39">
        <v>2013</v>
      </c>
      <c r="D63" s="39" t="s">
        <v>70</v>
      </c>
      <c r="E63" s="39" t="s">
        <v>40</v>
      </c>
      <c r="F63" s="39" t="s">
        <v>106</v>
      </c>
      <c r="G63" s="39" t="s">
        <v>104</v>
      </c>
      <c r="H63" s="39" t="s">
        <v>104</v>
      </c>
      <c r="I63" s="39" t="s">
        <v>104</v>
      </c>
      <c r="J63" s="39" t="s">
        <v>104</v>
      </c>
      <c r="K63" s="39" t="s">
        <v>104</v>
      </c>
      <c r="L63" s="39" t="s">
        <v>43</v>
      </c>
      <c r="M63" s="39">
        <v>50</v>
      </c>
      <c r="N63" s="39">
        <v>50</v>
      </c>
      <c r="O63" s="39" t="s">
        <v>107</v>
      </c>
      <c r="P63" s="39" t="s">
        <v>44</v>
      </c>
      <c r="Q63" s="39" t="s">
        <v>47</v>
      </c>
      <c r="R63" s="39" t="s">
        <v>48</v>
      </c>
      <c r="S63" s="39" t="s">
        <v>48</v>
      </c>
      <c r="T63" s="39">
        <v>0.99</v>
      </c>
      <c r="U63" s="39">
        <v>0.85</v>
      </c>
      <c r="V63" s="39">
        <v>1.1499999999999999</v>
      </c>
      <c r="W63" s="39">
        <f t="shared" si="6"/>
        <v>0.99</v>
      </c>
      <c r="X63" s="39">
        <f t="shared" si="7"/>
        <v>0.85</v>
      </c>
      <c r="Y63" s="39">
        <f t="shared" si="8"/>
        <v>1.1499999999999999</v>
      </c>
    </row>
    <row r="64" spans="1:32" ht="13.5" customHeight="1" x14ac:dyDescent="0.45">
      <c r="A64" s="39">
        <v>28</v>
      </c>
      <c r="B64" s="39" t="s">
        <v>108</v>
      </c>
      <c r="C64" s="39">
        <v>2013</v>
      </c>
      <c r="D64" s="39" t="s">
        <v>44</v>
      </c>
      <c r="E64" s="39" t="s">
        <v>109</v>
      </c>
      <c r="F64" s="39" t="s">
        <v>110</v>
      </c>
      <c r="G64" s="39" t="s">
        <v>104</v>
      </c>
      <c r="H64" s="39" t="s">
        <v>104</v>
      </c>
      <c r="I64" s="39" t="s">
        <v>104</v>
      </c>
      <c r="J64" s="39" t="s">
        <v>104</v>
      </c>
      <c r="K64" s="39" t="s">
        <v>104</v>
      </c>
      <c r="L64" s="39" t="s">
        <v>43</v>
      </c>
      <c r="M64" s="39">
        <v>21.428571430000002</v>
      </c>
      <c r="N64" s="39">
        <v>50</v>
      </c>
      <c r="O64" s="39" t="s">
        <v>111</v>
      </c>
      <c r="P64" s="39" t="s">
        <v>44</v>
      </c>
      <c r="Q64" s="39" t="s">
        <v>47</v>
      </c>
      <c r="R64" s="39" t="s">
        <v>57</v>
      </c>
      <c r="S64" s="39" t="s">
        <v>57</v>
      </c>
      <c r="T64" s="39">
        <v>1.03</v>
      </c>
      <c r="U64" s="39">
        <v>0.96</v>
      </c>
      <c r="V64" s="39">
        <v>1.1000000000000001</v>
      </c>
      <c r="W64" s="39">
        <f t="shared" si="6"/>
        <v>1.0699999999953334</v>
      </c>
      <c r="X64" s="39">
        <f t="shared" si="7"/>
        <v>0.90666666667288887</v>
      </c>
      <c r="Y64" s="39">
        <f t="shared" si="8"/>
        <v>1.2333333333177778</v>
      </c>
      <c r="AB64" s="25"/>
      <c r="AF64" s="25"/>
    </row>
    <row r="65" spans="1:32" ht="13.5" customHeight="1" x14ac:dyDescent="0.45">
      <c r="A65" s="39">
        <v>29</v>
      </c>
      <c r="B65" s="39" t="s">
        <v>105</v>
      </c>
      <c r="C65" s="39">
        <v>2013</v>
      </c>
      <c r="D65" s="39" t="s">
        <v>70</v>
      </c>
      <c r="E65" s="39" t="s">
        <v>40</v>
      </c>
      <c r="F65" s="39" t="s">
        <v>106</v>
      </c>
      <c r="G65" s="39" t="s">
        <v>104</v>
      </c>
      <c r="H65" s="39" t="s">
        <v>104</v>
      </c>
      <c r="I65" s="39" t="s">
        <v>104</v>
      </c>
      <c r="J65" s="39" t="s">
        <v>104</v>
      </c>
      <c r="K65" s="39" t="s">
        <v>104</v>
      </c>
      <c r="L65" s="39" t="s">
        <v>43</v>
      </c>
      <c r="M65" s="39">
        <v>50</v>
      </c>
      <c r="N65" s="39">
        <v>50</v>
      </c>
      <c r="O65" s="39" t="s">
        <v>107</v>
      </c>
      <c r="P65" s="39" t="s">
        <v>44</v>
      </c>
      <c r="Q65" s="39" t="s">
        <v>47</v>
      </c>
      <c r="R65" s="39" t="s">
        <v>58</v>
      </c>
      <c r="S65" s="39" t="s">
        <v>58</v>
      </c>
      <c r="T65" s="39">
        <v>0.91</v>
      </c>
      <c r="U65" s="39">
        <v>0.81</v>
      </c>
      <c r="V65" s="39">
        <v>1.02</v>
      </c>
      <c r="W65" s="39">
        <f t="shared" si="6"/>
        <v>0.91</v>
      </c>
      <c r="X65" s="39">
        <f t="shared" si="7"/>
        <v>0.81</v>
      </c>
      <c r="Y65" s="39">
        <f t="shared" si="8"/>
        <v>1.02</v>
      </c>
    </row>
    <row r="66" spans="1:32" ht="13.5" customHeight="1" x14ac:dyDescent="0.45">
      <c r="A66" s="39">
        <v>24</v>
      </c>
      <c r="B66" s="39" t="s">
        <v>93</v>
      </c>
      <c r="C66" s="39">
        <v>2017</v>
      </c>
      <c r="D66" s="39" t="s">
        <v>44</v>
      </c>
      <c r="E66" s="39" t="s">
        <v>55</v>
      </c>
      <c r="F66" s="39" t="s">
        <v>94</v>
      </c>
      <c r="G66" s="39" t="s">
        <v>104</v>
      </c>
      <c r="H66" s="39" t="s">
        <v>104</v>
      </c>
      <c r="I66" s="39" t="s">
        <v>104</v>
      </c>
      <c r="J66" s="39" t="s">
        <v>104</v>
      </c>
      <c r="K66" s="39" t="s">
        <v>104</v>
      </c>
      <c r="L66" s="39" t="s">
        <v>43</v>
      </c>
      <c r="M66" s="39">
        <v>50</v>
      </c>
      <c r="N66" s="39">
        <v>50</v>
      </c>
      <c r="P66" s="39" t="s">
        <v>44</v>
      </c>
      <c r="Q66" s="39" t="s">
        <v>45</v>
      </c>
      <c r="R66" s="39" t="s">
        <v>46</v>
      </c>
      <c r="S66" s="39" t="s">
        <v>46</v>
      </c>
      <c r="T66" s="39">
        <v>1.1499999999999999</v>
      </c>
      <c r="U66" s="39">
        <v>0.99</v>
      </c>
      <c r="V66" s="39">
        <v>1.34</v>
      </c>
      <c r="W66" s="39">
        <f t="shared" si="6"/>
        <v>1.1499999999999999</v>
      </c>
      <c r="X66" s="39">
        <f t="shared" si="7"/>
        <v>0.99</v>
      </c>
      <c r="Y66" s="39">
        <f t="shared" si="8"/>
        <v>1.34</v>
      </c>
    </row>
    <row r="67" spans="1:32" ht="13.5" customHeight="1" x14ac:dyDescent="0.45">
      <c r="A67" s="39">
        <v>26</v>
      </c>
      <c r="B67" s="39" t="s">
        <v>95</v>
      </c>
      <c r="C67" s="39">
        <v>2017</v>
      </c>
      <c r="D67" s="39" t="s">
        <v>44</v>
      </c>
      <c r="E67" s="39" t="s">
        <v>96</v>
      </c>
      <c r="F67" s="39" t="s">
        <v>97</v>
      </c>
      <c r="G67" s="39" t="s">
        <v>104</v>
      </c>
      <c r="H67" s="39" t="s">
        <v>104</v>
      </c>
      <c r="I67" s="39" t="s">
        <v>104</v>
      </c>
      <c r="J67" s="39" t="s">
        <v>104</v>
      </c>
      <c r="K67" s="39" t="s">
        <v>104</v>
      </c>
      <c r="L67" s="39" t="s">
        <v>43</v>
      </c>
      <c r="M67" s="39">
        <v>50</v>
      </c>
      <c r="N67" s="39">
        <v>50</v>
      </c>
      <c r="P67" s="39" t="s">
        <v>44</v>
      </c>
      <c r="Q67" s="39" t="s">
        <v>47</v>
      </c>
      <c r="R67" s="39" t="s">
        <v>48</v>
      </c>
      <c r="S67" s="39" t="s">
        <v>48</v>
      </c>
      <c r="T67" s="39">
        <v>1</v>
      </c>
      <c r="U67" s="39">
        <v>0.95</v>
      </c>
      <c r="V67" s="39">
        <v>1.06</v>
      </c>
      <c r="W67" s="39">
        <f t="shared" si="6"/>
        <v>1</v>
      </c>
      <c r="X67" s="39">
        <f t="shared" si="7"/>
        <v>0.95</v>
      </c>
      <c r="Y67" s="39">
        <f t="shared" si="8"/>
        <v>1.06</v>
      </c>
      <c r="AB67" s="30"/>
    </row>
    <row r="68" spans="1:32" ht="13.5" customHeight="1" x14ac:dyDescent="0.45">
      <c r="A68" s="39">
        <v>30</v>
      </c>
      <c r="B68" s="39" t="s">
        <v>95</v>
      </c>
      <c r="C68" s="39">
        <v>2017</v>
      </c>
      <c r="D68" s="39" t="s">
        <v>44</v>
      </c>
      <c r="E68" s="39" t="s">
        <v>96</v>
      </c>
      <c r="F68" s="39" t="s">
        <v>97</v>
      </c>
      <c r="G68" s="39" t="s">
        <v>104</v>
      </c>
      <c r="H68" s="39" t="s">
        <v>104</v>
      </c>
      <c r="I68" s="39" t="s">
        <v>104</v>
      </c>
      <c r="J68" s="39" t="s">
        <v>104</v>
      </c>
      <c r="K68" s="39" t="s">
        <v>104</v>
      </c>
      <c r="L68" s="39" t="s">
        <v>43</v>
      </c>
      <c r="M68" s="39">
        <v>50</v>
      </c>
      <c r="N68" s="39">
        <v>50</v>
      </c>
      <c r="P68" s="39" t="s">
        <v>44</v>
      </c>
      <c r="Q68" s="39" t="s">
        <v>47</v>
      </c>
      <c r="R68" s="39" t="s">
        <v>58</v>
      </c>
      <c r="S68" s="39" t="s">
        <v>58</v>
      </c>
      <c r="T68" s="39">
        <v>0.99</v>
      </c>
      <c r="U68" s="39">
        <v>0.93</v>
      </c>
      <c r="V68" s="39">
        <v>1.05</v>
      </c>
      <c r="W68" s="39">
        <f t="shared" si="6"/>
        <v>0.99</v>
      </c>
      <c r="X68" s="39">
        <f t="shared" si="7"/>
        <v>0.93</v>
      </c>
      <c r="Y68" s="39">
        <f t="shared" si="8"/>
        <v>1.05</v>
      </c>
      <c r="AB68" s="30"/>
    </row>
    <row r="69" spans="1:32" ht="13.5" customHeight="1" x14ac:dyDescent="0.45">
      <c r="A69" s="39">
        <v>27</v>
      </c>
      <c r="B69" s="39" t="s">
        <v>93</v>
      </c>
      <c r="C69" s="39">
        <v>2018</v>
      </c>
      <c r="D69" s="39" t="s">
        <v>44</v>
      </c>
      <c r="E69" s="39" t="s">
        <v>98</v>
      </c>
      <c r="F69" s="39" t="s">
        <v>99</v>
      </c>
      <c r="G69" s="39" t="s">
        <v>104</v>
      </c>
      <c r="H69" s="39" t="s">
        <v>104</v>
      </c>
      <c r="I69" s="39" t="s">
        <v>104</v>
      </c>
      <c r="J69" s="39" t="s">
        <v>104</v>
      </c>
      <c r="K69" s="39" t="s">
        <v>104</v>
      </c>
      <c r="L69" s="39" t="s">
        <v>43</v>
      </c>
      <c r="M69" s="39">
        <v>50</v>
      </c>
      <c r="N69" s="39">
        <v>50</v>
      </c>
      <c r="P69" s="39" t="s">
        <v>44</v>
      </c>
      <c r="Q69" s="39" t="s">
        <v>47</v>
      </c>
      <c r="R69" s="39" t="s">
        <v>53</v>
      </c>
      <c r="S69" s="39" t="s">
        <v>53</v>
      </c>
      <c r="T69" s="39">
        <v>1.18</v>
      </c>
      <c r="U69" s="39">
        <v>0.89</v>
      </c>
      <c r="V69" s="39">
        <v>1.56</v>
      </c>
      <c r="W69" s="39">
        <f t="shared" si="6"/>
        <v>1.18</v>
      </c>
      <c r="X69" s="39">
        <f t="shared" si="7"/>
        <v>0.89</v>
      </c>
      <c r="Y69" s="39">
        <f t="shared" si="8"/>
        <v>1.56</v>
      </c>
      <c r="AB69" s="30"/>
    </row>
    <row r="70" spans="1:32" ht="13.5" customHeight="1" x14ac:dyDescent="0.45">
      <c r="A70" s="39">
        <v>146</v>
      </c>
      <c r="B70" s="27" t="s">
        <v>100</v>
      </c>
      <c r="C70" s="42">
        <v>2012</v>
      </c>
      <c r="D70" s="42" t="s">
        <v>70</v>
      </c>
      <c r="E70" s="42" t="s">
        <v>207</v>
      </c>
      <c r="F70" s="42" t="s">
        <v>208</v>
      </c>
      <c r="G70" s="42" t="s">
        <v>229</v>
      </c>
      <c r="H70" s="42" t="s">
        <v>8</v>
      </c>
      <c r="I70" s="27" t="s">
        <v>194</v>
      </c>
      <c r="J70" s="42" t="s">
        <v>8</v>
      </c>
      <c r="K70" s="27" t="s">
        <v>194</v>
      </c>
      <c r="L70" s="42" t="s">
        <v>43</v>
      </c>
      <c r="M70" s="42">
        <v>50</v>
      </c>
      <c r="N70" s="42">
        <v>100</v>
      </c>
      <c r="O70" s="40" t="s">
        <v>209</v>
      </c>
      <c r="P70" s="42" t="s">
        <v>44</v>
      </c>
      <c r="Q70" s="42" t="s">
        <v>47</v>
      </c>
      <c r="R70" s="42" t="s">
        <v>53</v>
      </c>
      <c r="S70" s="42" t="s">
        <v>53</v>
      </c>
      <c r="T70" s="32">
        <v>0.93</v>
      </c>
      <c r="U70" s="32">
        <v>0.78</v>
      </c>
      <c r="V70" s="32">
        <v>1.1100000000000001</v>
      </c>
      <c r="W70" s="42">
        <f t="shared" si="6"/>
        <v>0.8600000000000001</v>
      </c>
      <c r="X70" s="42">
        <f t="shared" si="7"/>
        <v>0.56000000000000005</v>
      </c>
      <c r="Y70" s="42">
        <f t="shared" si="8"/>
        <v>1.2200000000000002</v>
      </c>
      <c r="AB70" s="30"/>
    </row>
    <row r="71" spans="1:32" ht="13.5" customHeight="1" x14ac:dyDescent="0.45">
      <c r="A71" s="39">
        <v>147</v>
      </c>
      <c r="B71" s="27" t="s">
        <v>224</v>
      </c>
      <c r="C71" s="42">
        <v>2016</v>
      </c>
      <c r="D71" s="42" t="s">
        <v>70</v>
      </c>
      <c r="E71" s="42" t="s">
        <v>225</v>
      </c>
      <c r="F71" s="42" t="s">
        <v>226</v>
      </c>
      <c r="G71" s="42" t="s">
        <v>229</v>
      </c>
      <c r="H71" s="42" t="s">
        <v>8</v>
      </c>
      <c r="I71" s="27" t="s">
        <v>194</v>
      </c>
      <c r="J71" s="42" t="s">
        <v>8</v>
      </c>
      <c r="K71" s="27" t="s">
        <v>194</v>
      </c>
      <c r="L71" s="42" t="s">
        <v>43</v>
      </c>
      <c r="M71" s="42">
        <v>200</v>
      </c>
      <c r="N71" s="42">
        <v>100</v>
      </c>
      <c r="O71" s="42" t="s">
        <v>196</v>
      </c>
      <c r="P71" s="42" t="s">
        <v>44</v>
      </c>
      <c r="Q71" s="42" t="s">
        <v>47</v>
      </c>
      <c r="R71" s="42" t="s">
        <v>57</v>
      </c>
      <c r="S71" s="27" t="s">
        <v>57</v>
      </c>
      <c r="T71" s="32">
        <v>0.95</v>
      </c>
      <c r="U71" s="32">
        <v>0.78</v>
      </c>
      <c r="V71" s="32">
        <v>1.1200000000000001</v>
      </c>
      <c r="W71" s="42">
        <f t="shared" si="6"/>
        <v>0.97499999999999998</v>
      </c>
      <c r="X71" s="42">
        <f t="shared" si="7"/>
        <v>0.89</v>
      </c>
      <c r="Y71" s="42">
        <f t="shared" si="8"/>
        <v>1.06</v>
      </c>
      <c r="AB71" s="30"/>
    </row>
    <row r="72" spans="1:32" ht="13.5" customHeight="1" x14ac:dyDescent="0.45">
      <c r="A72" s="39">
        <v>148</v>
      </c>
      <c r="B72" s="27" t="s">
        <v>215</v>
      </c>
      <c r="C72" s="42">
        <v>2016</v>
      </c>
      <c r="D72" s="39" t="s">
        <v>44</v>
      </c>
      <c r="E72" s="42" t="s">
        <v>216</v>
      </c>
      <c r="F72" s="42" t="s">
        <v>217</v>
      </c>
      <c r="G72" s="42" t="s">
        <v>229</v>
      </c>
      <c r="H72" s="42" t="s">
        <v>8</v>
      </c>
      <c r="I72" s="27" t="s">
        <v>194</v>
      </c>
      <c r="J72" s="42" t="s">
        <v>8</v>
      </c>
      <c r="K72" s="27" t="s">
        <v>194</v>
      </c>
      <c r="L72" s="42" t="s">
        <v>43</v>
      </c>
      <c r="M72" s="42">
        <v>200</v>
      </c>
      <c r="N72" s="42">
        <v>100</v>
      </c>
      <c r="O72" s="42"/>
      <c r="P72" s="42" t="s">
        <v>44</v>
      </c>
      <c r="Q72" s="42" t="s">
        <v>47</v>
      </c>
      <c r="R72" s="42" t="s">
        <v>58</v>
      </c>
      <c r="S72" s="27" t="s">
        <v>58</v>
      </c>
      <c r="T72" s="32">
        <v>0.91</v>
      </c>
      <c r="U72" s="32">
        <v>0.82</v>
      </c>
      <c r="V72" s="32">
        <v>1.01</v>
      </c>
      <c r="W72" s="42">
        <f t="shared" si="6"/>
        <v>0.95500000000000007</v>
      </c>
      <c r="X72" s="42">
        <f t="shared" si="7"/>
        <v>0.90999999999999992</v>
      </c>
      <c r="Y72" s="42">
        <f t="shared" si="8"/>
        <v>1.0049999999999999</v>
      </c>
    </row>
    <row r="73" spans="1:32" ht="13.5" customHeight="1" x14ac:dyDescent="0.45">
      <c r="A73" s="39">
        <v>144</v>
      </c>
      <c r="B73" s="27" t="s">
        <v>227</v>
      </c>
      <c r="C73" s="42">
        <v>2017</v>
      </c>
      <c r="D73" s="42" t="s">
        <v>70</v>
      </c>
      <c r="E73" s="42" t="s">
        <v>219</v>
      </c>
      <c r="F73" s="42" t="s">
        <v>220</v>
      </c>
      <c r="G73" s="42" t="s">
        <v>229</v>
      </c>
      <c r="H73" s="42" t="s">
        <v>8</v>
      </c>
      <c r="I73" s="27" t="s">
        <v>194</v>
      </c>
      <c r="J73" s="42" t="s">
        <v>8</v>
      </c>
      <c r="K73" s="27" t="s">
        <v>194</v>
      </c>
      <c r="L73" s="42" t="s">
        <v>43</v>
      </c>
      <c r="M73" s="42">
        <v>20</v>
      </c>
      <c r="N73" s="42">
        <v>100</v>
      </c>
      <c r="O73" s="42" t="s">
        <v>196</v>
      </c>
      <c r="P73" s="42" t="s">
        <v>44</v>
      </c>
      <c r="Q73" s="42" t="s">
        <v>45</v>
      </c>
      <c r="R73" s="42" t="s">
        <v>46</v>
      </c>
      <c r="S73" s="27" t="s">
        <v>46</v>
      </c>
      <c r="T73" s="32">
        <v>0.98</v>
      </c>
      <c r="U73" s="32">
        <v>0.97</v>
      </c>
      <c r="V73" s="32">
        <v>0.99</v>
      </c>
      <c r="W73" s="42">
        <f t="shared" si="6"/>
        <v>0.89999999999999991</v>
      </c>
      <c r="X73" s="42">
        <f t="shared" si="7"/>
        <v>0.84999999999999987</v>
      </c>
      <c r="Y73" s="42">
        <f t="shared" si="8"/>
        <v>0.95</v>
      </c>
    </row>
    <row r="74" spans="1:32" ht="13.5" customHeight="1" x14ac:dyDescent="0.45">
      <c r="A74" s="39">
        <v>145</v>
      </c>
      <c r="B74" s="27" t="s">
        <v>227</v>
      </c>
      <c r="C74" s="42">
        <v>2017</v>
      </c>
      <c r="D74" s="42" t="s">
        <v>70</v>
      </c>
      <c r="E74" s="42" t="s">
        <v>219</v>
      </c>
      <c r="F74" s="42" t="s">
        <v>220</v>
      </c>
      <c r="G74" s="42" t="s">
        <v>229</v>
      </c>
      <c r="H74" s="42" t="s">
        <v>8</v>
      </c>
      <c r="I74" s="27" t="s">
        <v>194</v>
      </c>
      <c r="J74" s="42" t="s">
        <v>8</v>
      </c>
      <c r="K74" s="27" t="s">
        <v>194</v>
      </c>
      <c r="L74" s="42" t="s">
        <v>43</v>
      </c>
      <c r="M74" s="42">
        <v>20</v>
      </c>
      <c r="N74" s="42">
        <v>100</v>
      </c>
      <c r="O74" s="42" t="s">
        <v>196</v>
      </c>
      <c r="P74" s="42" t="s">
        <v>44</v>
      </c>
      <c r="Q74" s="42" t="s">
        <v>47</v>
      </c>
      <c r="R74" s="42" t="s">
        <v>48</v>
      </c>
      <c r="S74" s="27" t="s">
        <v>48</v>
      </c>
      <c r="T74" s="32">
        <v>0.99</v>
      </c>
      <c r="U74" s="32">
        <v>0.98</v>
      </c>
      <c r="V74" s="32">
        <v>1.01</v>
      </c>
      <c r="W74" s="42">
        <f t="shared" si="6"/>
        <v>0.95</v>
      </c>
      <c r="X74" s="42">
        <f t="shared" si="7"/>
        <v>0.89999999999999991</v>
      </c>
      <c r="Y74" s="42">
        <f t="shared" si="8"/>
        <v>1.05</v>
      </c>
    </row>
    <row r="75" spans="1:32" ht="13.5" customHeight="1" x14ac:dyDescent="0.45">
      <c r="A75" s="39">
        <v>37</v>
      </c>
      <c r="B75" s="39" t="s">
        <v>120</v>
      </c>
      <c r="C75" s="39">
        <v>2011</v>
      </c>
      <c r="D75" s="39" t="s">
        <v>70</v>
      </c>
      <c r="E75" s="39" t="s">
        <v>58</v>
      </c>
      <c r="F75" s="39" t="s">
        <v>121</v>
      </c>
      <c r="G75" s="39" t="s">
        <v>115</v>
      </c>
      <c r="H75" s="39" t="s">
        <v>115</v>
      </c>
      <c r="I75" s="39" t="s">
        <v>115</v>
      </c>
      <c r="J75" s="39" t="s">
        <v>115</v>
      </c>
      <c r="K75" s="39" t="s">
        <v>115</v>
      </c>
      <c r="L75" s="39" t="s">
        <v>43</v>
      </c>
      <c r="M75" s="39">
        <v>42.857142860000003</v>
      </c>
      <c r="N75" s="39">
        <v>100</v>
      </c>
      <c r="P75" s="39" t="s">
        <v>44</v>
      </c>
      <c r="Q75" s="39" t="s">
        <v>47</v>
      </c>
      <c r="R75" s="39" t="s">
        <v>58</v>
      </c>
      <c r="S75" s="39" t="s">
        <v>58</v>
      </c>
      <c r="T75" s="39">
        <v>0.94</v>
      </c>
      <c r="U75" s="39">
        <v>0.89</v>
      </c>
      <c r="V75" s="39">
        <v>0.99</v>
      </c>
      <c r="W75" s="39">
        <f t="shared" si="6"/>
        <v>0.86000000000933319</v>
      </c>
      <c r="X75" s="39">
        <f t="shared" si="7"/>
        <v>0.74333333335044449</v>
      </c>
      <c r="Y75" s="39">
        <f t="shared" si="8"/>
        <v>0.97666666666822222</v>
      </c>
    </row>
    <row r="76" spans="1:32" ht="13.5" customHeight="1" x14ac:dyDescent="0.45">
      <c r="A76" s="39">
        <v>235</v>
      </c>
      <c r="B76" s="39" t="s">
        <v>120</v>
      </c>
      <c r="C76" s="39">
        <v>2011</v>
      </c>
      <c r="D76" s="39" t="s">
        <v>70</v>
      </c>
      <c r="E76" s="39" t="s">
        <v>58</v>
      </c>
      <c r="F76" s="39" t="s">
        <v>121</v>
      </c>
      <c r="G76" s="39" t="s">
        <v>115</v>
      </c>
      <c r="H76" s="39" t="s">
        <v>115</v>
      </c>
      <c r="I76" s="39" t="s">
        <v>115</v>
      </c>
      <c r="J76" s="39" t="s">
        <v>115</v>
      </c>
      <c r="K76" s="39" t="s">
        <v>279</v>
      </c>
      <c r="L76" s="39" t="s">
        <v>43</v>
      </c>
      <c r="M76" s="39">
        <v>42.857142860000003</v>
      </c>
      <c r="N76" s="39">
        <v>100</v>
      </c>
      <c r="P76" s="39" t="s">
        <v>44</v>
      </c>
      <c r="Q76" s="39" t="s">
        <v>47</v>
      </c>
      <c r="R76" s="39" t="s">
        <v>58</v>
      </c>
      <c r="S76" s="39" t="s">
        <v>58</v>
      </c>
      <c r="T76" s="39">
        <v>0.94</v>
      </c>
      <c r="U76" s="39">
        <v>0.89</v>
      </c>
      <c r="V76" s="39">
        <v>0.99</v>
      </c>
      <c r="W76" s="39">
        <f t="shared" si="6"/>
        <v>0.86000000000933319</v>
      </c>
      <c r="X76" s="39">
        <f t="shared" si="7"/>
        <v>0.74333333335044449</v>
      </c>
      <c r="Y76" s="39">
        <f t="shared" si="8"/>
        <v>0.97666666666822222</v>
      </c>
    </row>
    <row r="77" spans="1:32" ht="13.5" customHeight="1" x14ac:dyDescent="0.45">
      <c r="A77" s="39">
        <v>33</v>
      </c>
      <c r="B77" s="39" t="s">
        <v>116</v>
      </c>
      <c r="C77" s="39">
        <v>2012</v>
      </c>
      <c r="D77" s="39" t="s">
        <v>70</v>
      </c>
      <c r="E77" s="39" t="s">
        <v>117</v>
      </c>
      <c r="F77" s="39" t="s">
        <v>118</v>
      </c>
      <c r="G77" s="39" t="s">
        <v>115</v>
      </c>
      <c r="H77" s="39" t="s">
        <v>115</v>
      </c>
      <c r="I77" s="39" t="s">
        <v>115</v>
      </c>
      <c r="J77" s="39" t="s">
        <v>115</v>
      </c>
      <c r="K77" s="39" t="s">
        <v>115</v>
      </c>
      <c r="L77" s="39" t="s">
        <v>43</v>
      </c>
      <c r="M77" s="39">
        <v>15</v>
      </c>
      <c r="N77" s="39">
        <v>100</v>
      </c>
      <c r="P77" s="39" t="s">
        <v>44</v>
      </c>
      <c r="Q77" s="39" t="s">
        <v>45</v>
      </c>
      <c r="R77" s="39" t="s">
        <v>48</v>
      </c>
      <c r="S77" s="39" t="s">
        <v>48</v>
      </c>
      <c r="T77" s="39">
        <v>0.94</v>
      </c>
      <c r="U77" s="39">
        <v>0.9</v>
      </c>
      <c r="V77" s="39">
        <v>0.98</v>
      </c>
      <c r="W77" s="39">
        <f t="shared" si="6"/>
        <v>0.59999999999999964</v>
      </c>
      <c r="X77" s="39">
        <f t="shared" si="7"/>
        <v>0.33333333333333348</v>
      </c>
      <c r="Y77" s="39">
        <f t="shared" si="8"/>
        <v>0.86666666666666647</v>
      </c>
      <c r="AB77" s="25"/>
      <c r="AF77" s="25"/>
    </row>
    <row r="78" spans="1:32" ht="13.5" customHeight="1" x14ac:dyDescent="0.45">
      <c r="A78" s="39">
        <v>36</v>
      </c>
      <c r="B78" s="39" t="s">
        <v>108</v>
      </c>
      <c r="C78" s="39">
        <v>2012</v>
      </c>
      <c r="D78" s="39" t="s">
        <v>44</v>
      </c>
      <c r="E78" s="39" t="s">
        <v>87</v>
      </c>
      <c r="F78" s="39" t="s">
        <v>119</v>
      </c>
      <c r="G78" s="39" t="s">
        <v>115</v>
      </c>
      <c r="H78" s="39" t="s">
        <v>115</v>
      </c>
      <c r="I78" s="39" t="s">
        <v>115</v>
      </c>
      <c r="J78" s="39" t="s">
        <v>115</v>
      </c>
      <c r="K78" s="39" t="s">
        <v>115</v>
      </c>
      <c r="L78" s="39" t="s">
        <v>43</v>
      </c>
      <c r="M78" s="39">
        <v>14.28571429</v>
      </c>
      <c r="N78" s="39">
        <v>100</v>
      </c>
      <c r="P78" s="39" t="s">
        <v>44</v>
      </c>
      <c r="Q78" s="39" t="s">
        <v>47</v>
      </c>
      <c r="R78" s="39" t="s">
        <v>57</v>
      </c>
      <c r="S78" s="39" t="s">
        <v>57</v>
      </c>
      <c r="T78" s="39">
        <v>1.01</v>
      </c>
      <c r="U78" s="39">
        <v>0.98</v>
      </c>
      <c r="V78" s="39">
        <v>1.05</v>
      </c>
      <c r="W78" s="39">
        <f t="shared" si="6"/>
        <v>1.069999999979</v>
      </c>
      <c r="X78" s="39">
        <f t="shared" si="7"/>
        <v>0.86000000004199983</v>
      </c>
      <c r="Y78" s="39">
        <f t="shared" si="8"/>
        <v>1.3499999998950003</v>
      </c>
    </row>
    <row r="79" spans="1:32" ht="13.5" customHeight="1" x14ac:dyDescent="0.45">
      <c r="A79" s="39">
        <v>238</v>
      </c>
      <c r="B79" s="39" t="s">
        <v>108</v>
      </c>
      <c r="C79" s="39">
        <v>2012</v>
      </c>
      <c r="D79" s="39" t="s">
        <v>44</v>
      </c>
      <c r="E79" s="39" t="s">
        <v>87</v>
      </c>
      <c r="F79" s="39" t="s">
        <v>119</v>
      </c>
      <c r="G79" s="39" t="s">
        <v>115</v>
      </c>
      <c r="H79" s="39" t="s">
        <v>115</v>
      </c>
      <c r="I79" s="39" t="s">
        <v>115</v>
      </c>
      <c r="J79" s="39" t="s">
        <v>115</v>
      </c>
      <c r="K79" s="39" t="s">
        <v>279</v>
      </c>
      <c r="L79" s="39" t="s">
        <v>43</v>
      </c>
      <c r="M79" s="39">
        <v>14.28571429</v>
      </c>
      <c r="N79" s="39">
        <v>100</v>
      </c>
      <c r="P79" s="39" t="s">
        <v>44</v>
      </c>
      <c r="Q79" s="39" t="s">
        <v>47</v>
      </c>
      <c r="R79" s="39" t="s">
        <v>57</v>
      </c>
      <c r="S79" s="39" t="s">
        <v>57</v>
      </c>
      <c r="T79" s="39">
        <v>1.01</v>
      </c>
      <c r="U79" s="39">
        <v>0.98</v>
      </c>
      <c r="V79" s="39">
        <v>1.05</v>
      </c>
      <c r="W79" s="39">
        <f t="shared" si="6"/>
        <v>1.069999999979</v>
      </c>
      <c r="X79" s="39">
        <f t="shared" si="7"/>
        <v>0.86000000004199983</v>
      </c>
      <c r="Y79" s="39">
        <f t="shared" si="8"/>
        <v>1.3499999998950003</v>
      </c>
      <c r="AB79" s="43"/>
      <c r="AC79" s="43"/>
      <c r="AD79" s="43"/>
      <c r="AE79" s="43"/>
      <c r="AF79" s="43"/>
    </row>
    <row r="80" spans="1:32" ht="13.5" customHeight="1" x14ac:dyDescent="0.45">
      <c r="A80" s="39">
        <v>240</v>
      </c>
      <c r="B80" s="39" t="s">
        <v>116</v>
      </c>
      <c r="C80" s="39">
        <v>2012</v>
      </c>
      <c r="D80" s="39" t="s">
        <v>70</v>
      </c>
      <c r="E80" s="39" t="s">
        <v>117</v>
      </c>
      <c r="F80" s="39" t="s">
        <v>118</v>
      </c>
      <c r="G80" s="39" t="s">
        <v>115</v>
      </c>
      <c r="H80" s="39" t="s">
        <v>115</v>
      </c>
      <c r="I80" s="39" t="s">
        <v>115</v>
      </c>
      <c r="J80" s="39" t="s">
        <v>115</v>
      </c>
      <c r="K80" s="39" t="s">
        <v>279</v>
      </c>
      <c r="L80" s="39" t="s">
        <v>43</v>
      </c>
      <c r="M80" s="39">
        <v>15</v>
      </c>
      <c r="N80" s="39">
        <v>100</v>
      </c>
      <c r="P80" s="39" t="s">
        <v>44</v>
      </c>
      <c r="Q80" s="39" t="s">
        <v>45</v>
      </c>
      <c r="R80" s="39" t="s">
        <v>48</v>
      </c>
      <c r="S80" s="39" t="s">
        <v>48</v>
      </c>
      <c r="T80" s="39">
        <v>0.94</v>
      </c>
      <c r="U80" s="39">
        <v>0.9</v>
      </c>
      <c r="V80" s="39">
        <v>0.98</v>
      </c>
      <c r="W80" s="39">
        <f t="shared" si="6"/>
        <v>0.59999999999999964</v>
      </c>
      <c r="X80" s="39">
        <f t="shared" si="7"/>
        <v>0.33333333333333348</v>
      </c>
      <c r="Y80" s="39">
        <f t="shared" si="8"/>
        <v>0.86666666666666647</v>
      </c>
      <c r="AB80" s="43"/>
      <c r="AC80" s="43"/>
      <c r="AD80" s="43"/>
      <c r="AE80" s="43"/>
      <c r="AF80" s="43"/>
    </row>
    <row r="81" spans="1:32" ht="13.5" customHeight="1" x14ac:dyDescent="0.45">
      <c r="A81" s="39">
        <v>31</v>
      </c>
      <c r="B81" s="39" t="s">
        <v>112</v>
      </c>
      <c r="C81" s="39">
        <v>2015</v>
      </c>
      <c r="D81" s="39" t="s">
        <v>70</v>
      </c>
      <c r="E81" s="39" t="s">
        <v>113</v>
      </c>
      <c r="F81" s="39" t="s">
        <v>114</v>
      </c>
      <c r="G81" s="39" t="s">
        <v>115</v>
      </c>
      <c r="H81" s="39" t="s">
        <v>115</v>
      </c>
      <c r="I81" s="39" t="s">
        <v>115</v>
      </c>
      <c r="J81" s="39" t="s">
        <v>115</v>
      </c>
      <c r="K81" s="39" t="s">
        <v>115</v>
      </c>
      <c r="L81" s="39" t="s">
        <v>43</v>
      </c>
      <c r="M81" s="39">
        <v>20</v>
      </c>
      <c r="N81" s="39">
        <v>100</v>
      </c>
      <c r="P81" s="39" t="s">
        <v>44</v>
      </c>
      <c r="Q81" s="39" t="s">
        <v>45</v>
      </c>
      <c r="R81" s="39" t="s">
        <v>46</v>
      </c>
      <c r="S81" s="39" t="s">
        <v>46</v>
      </c>
      <c r="T81" s="39">
        <v>0.94</v>
      </c>
      <c r="U81" s="39">
        <v>0.92</v>
      </c>
      <c r="V81" s="39">
        <v>0.97</v>
      </c>
      <c r="W81" s="39">
        <f t="shared" si="6"/>
        <v>0.69999999999999973</v>
      </c>
      <c r="X81" s="39">
        <f t="shared" si="7"/>
        <v>0.6000000000000002</v>
      </c>
      <c r="Y81" s="39">
        <f t="shared" si="8"/>
        <v>0.84999999999999987</v>
      </c>
      <c r="AB81" s="43"/>
      <c r="AC81" s="43"/>
      <c r="AD81" s="43"/>
      <c r="AE81" s="43"/>
      <c r="AF81" s="43"/>
    </row>
    <row r="82" spans="1:32" ht="13.5" customHeight="1" x14ac:dyDescent="0.45">
      <c r="A82" s="39">
        <v>239</v>
      </c>
      <c r="B82" s="39" t="s">
        <v>112</v>
      </c>
      <c r="C82" s="39">
        <v>2015</v>
      </c>
      <c r="D82" s="39" t="s">
        <v>70</v>
      </c>
      <c r="E82" s="39" t="s">
        <v>113</v>
      </c>
      <c r="F82" s="39" t="s">
        <v>114</v>
      </c>
      <c r="G82" s="39" t="s">
        <v>115</v>
      </c>
      <c r="H82" s="39" t="s">
        <v>115</v>
      </c>
      <c r="I82" s="39" t="s">
        <v>115</v>
      </c>
      <c r="J82" s="39" t="s">
        <v>115</v>
      </c>
      <c r="K82" s="39" t="s">
        <v>279</v>
      </c>
      <c r="L82" s="39" t="s">
        <v>43</v>
      </c>
      <c r="M82" s="39">
        <v>20</v>
      </c>
      <c r="N82" s="39">
        <v>100</v>
      </c>
      <c r="P82" s="39" t="s">
        <v>44</v>
      </c>
      <c r="Q82" s="39" t="s">
        <v>45</v>
      </c>
      <c r="R82" s="39" t="s">
        <v>46</v>
      </c>
      <c r="S82" s="39" t="s">
        <v>46</v>
      </c>
      <c r="T82" s="39">
        <v>0.94</v>
      </c>
      <c r="U82" s="39">
        <v>0.92</v>
      </c>
      <c r="V82" s="39">
        <v>0.97</v>
      </c>
      <c r="W82" s="39">
        <f t="shared" ref="W82:W113" si="9">1-(1-T82)*(N82/M82)</f>
        <v>0.69999999999999973</v>
      </c>
      <c r="X82" s="39">
        <f t="shared" ref="X82:X113" si="10">1-(1-U82)*(N82/M82)</f>
        <v>0.6000000000000002</v>
      </c>
      <c r="Y82" s="39">
        <f t="shared" ref="Y82:Y113" si="11">1-(1-V82)*(N82/M82)</f>
        <v>0.84999999999999987</v>
      </c>
      <c r="AB82" s="43"/>
      <c r="AC82" s="43"/>
      <c r="AD82" s="43"/>
      <c r="AE82" s="43"/>
      <c r="AF82" s="43"/>
    </row>
    <row r="83" spans="1:32" ht="13.5" customHeight="1" x14ac:dyDescent="0.45">
      <c r="A83" s="39">
        <v>32</v>
      </c>
      <c r="B83" s="39" t="s">
        <v>93</v>
      </c>
      <c r="C83" s="39">
        <v>2017</v>
      </c>
      <c r="D83" s="39" t="s">
        <v>44</v>
      </c>
      <c r="E83" s="39" t="s">
        <v>55</v>
      </c>
      <c r="F83" s="39" t="s">
        <v>94</v>
      </c>
      <c r="G83" s="39" t="s">
        <v>115</v>
      </c>
      <c r="H83" s="39" t="s">
        <v>115</v>
      </c>
      <c r="I83" s="39" t="s">
        <v>115</v>
      </c>
      <c r="J83" s="39" t="s">
        <v>115</v>
      </c>
      <c r="K83" s="39" t="s">
        <v>115</v>
      </c>
      <c r="L83" s="39" t="s">
        <v>43</v>
      </c>
      <c r="M83" s="39">
        <v>100</v>
      </c>
      <c r="N83" s="39">
        <v>100</v>
      </c>
      <c r="P83" s="39" t="s">
        <v>44</v>
      </c>
      <c r="Q83" s="39" t="s">
        <v>45</v>
      </c>
      <c r="R83" s="39" t="s">
        <v>46</v>
      </c>
      <c r="S83" s="39" t="s">
        <v>46</v>
      </c>
      <c r="T83" s="39">
        <v>0.93</v>
      </c>
      <c r="U83" s="39">
        <v>0.88</v>
      </c>
      <c r="V83" s="39">
        <v>0.98</v>
      </c>
      <c r="W83" s="39">
        <f t="shared" si="9"/>
        <v>0.93</v>
      </c>
      <c r="X83" s="39">
        <f t="shared" si="10"/>
        <v>0.88</v>
      </c>
      <c r="Y83" s="39">
        <f t="shared" si="11"/>
        <v>0.98</v>
      </c>
      <c r="AB83" s="43"/>
      <c r="AC83" s="43"/>
      <c r="AD83" s="43"/>
      <c r="AE83" s="43"/>
      <c r="AF83" s="43"/>
    </row>
    <row r="84" spans="1:32" ht="13.5" customHeight="1" x14ac:dyDescent="0.45">
      <c r="A84" s="39">
        <v>34</v>
      </c>
      <c r="B84" s="39" t="s">
        <v>95</v>
      </c>
      <c r="C84" s="39">
        <v>2017</v>
      </c>
      <c r="D84" s="39" t="s">
        <v>44</v>
      </c>
      <c r="E84" s="39" t="s">
        <v>96</v>
      </c>
      <c r="F84" s="39" t="s">
        <v>97</v>
      </c>
      <c r="G84" s="39" t="s">
        <v>115</v>
      </c>
      <c r="H84" s="39" t="s">
        <v>115</v>
      </c>
      <c r="I84" s="39" t="s">
        <v>115</v>
      </c>
      <c r="J84" s="39" t="s">
        <v>115</v>
      </c>
      <c r="K84" s="39" t="s">
        <v>115</v>
      </c>
      <c r="L84" s="39" t="s">
        <v>43</v>
      </c>
      <c r="M84" s="39">
        <v>100</v>
      </c>
      <c r="N84" s="39">
        <v>100</v>
      </c>
      <c r="P84" s="39" t="s">
        <v>44</v>
      </c>
      <c r="Q84" s="39" t="s">
        <v>47</v>
      </c>
      <c r="R84" s="39" t="s">
        <v>48</v>
      </c>
      <c r="S84" s="39" t="s">
        <v>48</v>
      </c>
      <c r="T84" s="39">
        <v>0.88</v>
      </c>
      <c r="U84" s="39">
        <v>0.79</v>
      </c>
      <c r="V84" s="39">
        <v>0.99</v>
      </c>
      <c r="W84" s="39">
        <f t="shared" si="9"/>
        <v>0.88</v>
      </c>
      <c r="X84" s="39">
        <f t="shared" si="10"/>
        <v>0.79</v>
      </c>
      <c r="Y84" s="39">
        <f t="shared" si="11"/>
        <v>0.99</v>
      </c>
      <c r="AB84" s="43"/>
      <c r="AC84" s="43"/>
      <c r="AD84" s="43"/>
      <c r="AE84" s="43"/>
      <c r="AF84" s="43"/>
    </row>
    <row r="85" spans="1:32" ht="13.5" customHeight="1" x14ac:dyDescent="0.45">
      <c r="A85" s="39">
        <v>38</v>
      </c>
      <c r="B85" s="39" t="s">
        <v>95</v>
      </c>
      <c r="C85" s="39">
        <v>2017</v>
      </c>
      <c r="D85" s="39" t="s">
        <v>44</v>
      </c>
      <c r="E85" s="39" t="s">
        <v>96</v>
      </c>
      <c r="F85" s="39" t="s">
        <v>97</v>
      </c>
      <c r="G85" s="39" t="s">
        <v>115</v>
      </c>
      <c r="H85" s="39" t="s">
        <v>115</v>
      </c>
      <c r="I85" s="39" t="s">
        <v>115</v>
      </c>
      <c r="J85" s="39" t="s">
        <v>115</v>
      </c>
      <c r="K85" s="39" t="s">
        <v>115</v>
      </c>
      <c r="L85" s="39" t="s">
        <v>43</v>
      </c>
      <c r="M85" s="39">
        <v>100</v>
      </c>
      <c r="N85" s="39">
        <v>100</v>
      </c>
      <c r="P85" s="39" t="s">
        <v>44</v>
      </c>
      <c r="Q85" s="39" t="s">
        <v>47</v>
      </c>
      <c r="R85" s="39" t="s">
        <v>58</v>
      </c>
      <c r="S85" s="39" t="s">
        <v>58</v>
      </c>
      <c r="T85" s="39">
        <v>0.86</v>
      </c>
      <c r="U85" s="39">
        <v>0.75</v>
      </c>
      <c r="V85" s="39">
        <v>0.99</v>
      </c>
      <c r="W85" s="39">
        <f t="shared" si="9"/>
        <v>0.86</v>
      </c>
      <c r="X85" s="39">
        <f t="shared" si="10"/>
        <v>0.75</v>
      </c>
      <c r="Y85" s="39">
        <f t="shared" si="11"/>
        <v>0.99</v>
      </c>
      <c r="AB85" s="43"/>
      <c r="AC85" s="43"/>
      <c r="AD85" s="43"/>
      <c r="AE85" s="43"/>
      <c r="AF85" s="43"/>
    </row>
    <row r="86" spans="1:32" ht="13.5" customHeight="1" x14ac:dyDescent="0.45">
      <c r="A86" s="39">
        <v>233</v>
      </c>
      <c r="B86" s="39" t="s">
        <v>95</v>
      </c>
      <c r="C86" s="39">
        <v>2017</v>
      </c>
      <c r="D86" s="39" t="s">
        <v>44</v>
      </c>
      <c r="E86" s="39" t="s">
        <v>96</v>
      </c>
      <c r="F86" s="39" t="s">
        <v>97</v>
      </c>
      <c r="G86" s="39" t="s">
        <v>115</v>
      </c>
      <c r="H86" s="39" t="s">
        <v>115</v>
      </c>
      <c r="I86" s="39" t="s">
        <v>115</v>
      </c>
      <c r="J86" s="39" t="s">
        <v>115</v>
      </c>
      <c r="K86" s="39" t="s">
        <v>279</v>
      </c>
      <c r="L86" s="39" t="s">
        <v>43</v>
      </c>
      <c r="M86" s="39">
        <v>100</v>
      </c>
      <c r="N86" s="39">
        <v>100</v>
      </c>
      <c r="P86" s="39" t="s">
        <v>44</v>
      </c>
      <c r="Q86" s="39" t="s">
        <v>47</v>
      </c>
      <c r="R86" s="39" t="s">
        <v>48</v>
      </c>
      <c r="S86" s="39" t="s">
        <v>48</v>
      </c>
      <c r="T86" s="39">
        <v>0.88</v>
      </c>
      <c r="U86" s="39">
        <v>0.79</v>
      </c>
      <c r="V86" s="39">
        <v>0.99</v>
      </c>
      <c r="W86" s="39">
        <f t="shared" si="9"/>
        <v>0.88</v>
      </c>
      <c r="X86" s="39">
        <f t="shared" si="10"/>
        <v>0.79</v>
      </c>
      <c r="Y86" s="39">
        <f t="shared" si="11"/>
        <v>0.99</v>
      </c>
      <c r="AB86" s="43"/>
      <c r="AC86" s="43"/>
      <c r="AD86" s="43"/>
      <c r="AE86" s="43"/>
      <c r="AF86" s="43"/>
    </row>
    <row r="87" spans="1:32" ht="13.5" customHeight="1" x14ac:dyDescent="0.45">
      <c r="A87" s="39">
        <v>234</v>
      </c>
      <c r="B87" s="39" t="s">
        <v>95</v>
      </c>
      <c r="C87" s="39">
        <v>2017</v>
      </c>
      <c r="D87" s="39" t="s">
        <v>44</v>
      </c>
      <c r="E87" s="39" t="s">
        <v>96</v>
      </c>
      <c r="F87" s="39" t="s">
        <v>97</v>
      </c>
      <c r="G87" s="39" t="s">
        <v>115</v>
      </c>
      <c r="H87" s="39" t="s">
        <v>115</v>
      </c>
      <c r="I87" s="39" t="s">
        <v>115</v>
      </c>
      <c r="J87" s="39" t="s">
        <v>115</v>
      </c>
      <c r="K87" s="39" t="s">
        <v>279</v>
      </c>
      <c r="L87" s="39" t="s">
        <v>43</v>
      </c>
      <c r="M87" s="39">
        <v>100</v>
      </c>
      <c r="N87" s="39">
        <v>100</v>
      </c>
      <c r="P87" s="39" t="s">
        <v>44</v>
      </c>
      <c r="Q87" s="39" t="s">
        <v>47</v>
      </c>
      <c r="R87" s="39" t="s">
        <v>58</v>
      </c>
      <c r="S87" s="39" t="s">
        <v>58</v>
      </c>
      <c r="T87" s="39">
        <v>0.86</v>
      </c>
      <c r="U87" s="39">
        <v>0.75</v>
      </c>
      <c r="V87" s="39">
        <v>0.99</v>
      </c>
      <c r="W87" s="39">
        <f t="shared" si="9"/>
        <v>0.86</v>
      </c>
      <c r="X87" s="39">
        <f t="shared" si="10"/>
        <v>0.75</v>
      </c>
      <c r="Y87" s="39">
        <f t="shared" si="11"/>
        <v>0.99</v>
      </c>
      <c r="AB87" s="43"/>
      <c r="AC87" s="43"/>
      <c r="AD87" s="43"/>
      <c r="AE87" s="43"/>
      <c r="AF87" s="43"/>
    </row>
    <row r="88" spans="1:32" ht="13.5" customHeight="1" x14ac:dyDescent="0.45">
      <c r="A88" s="39">
        <v>236</v>
      </c>
      <c r="B88" s="39" t="s">
        <v>93</v>
      </c>
      <c r="C88" s="39">
        <v>2017</v>
      </c>
      <c r="D88" s="39" t="s">
        <v>44</v>
      </c>
      <c r="E88" s="39" t="s">
        <v>55</v>
      </c>
      <c r="F88" s="39" t="s">
        <v>94</v>
      </c>
      <c r="G88" s="39" t="s">
        <v>115</v>
      </c>
      <c r="H88" s="39" t="s">
        <v>115</v>
      </c>
      <c r="I88" s="39" t="s">
        <v>115</v>
      </c>
      <c r="J88" s="39" t="s">
        <v>115</v>
      </c>
      <c r="K88" s="39" t="s">
        <v>279</v>
      </c>
      <c r="L88" s="39" t="s">
        <v>43</v>
      </c>
      <c r="M88" s="39">
        <v>100</v>
      </c>
      <c r="N88" s="39">
        <v>100</v>
      </c>
      <c r="P88" s="39" t="s">
        <v>44</v>
      </c>
      <c r="Q88" s="39" t="s">
        <v>45</v>
      </c>
      <c r="R88" s="39" t="s">
        <v>46</v>
      </c>
      <c r="S88" s="39" t="s">
        <v>46</v>
      </c>
      <c r="T88" s="39">
        <v>0.93</v>
      </c>
      <c r="U88" s="39">
        <v>0.88</v>
      </c>
      <c r="V88" s="39">
        <v>0.98</v>
      </c>
      <c r="W88" s="39">
        <f t="shared" si="9"/>
        <v>0.93</v>
      </c>
      <c r="X88" s="39">
        <f t="shared" si="10"/>
        <v>0.88</v>
      </c>
      <c r="Y88" s="39">
        <f t="shared" si="11"/>
        <v>0.98</v>
      </c>
      <c r="AB88" s="43"/>
      <c r="AC88" s="43"/>
      <c r="AD88" s="43"/>
      <c r="AE88" s="43"/>
      <c r="AF88" s="43"/>
    </row>
    <row r="89" spans="1:32" ht="13.5" customHeight="1" x14ac:dyDescent="0.45">
      <c r="A89" s="39">
        <v>35</v>
      </c>
      <c r="B89" s="39" t="s">
        <v>93</v>
      </c>
      <c r="C89" s="39">
        <v>2018</v>
      </c>
      <c r="D89" s="39" t="s">
        <v>44</v>
      </c>
      <c r="E89" s="39" t="s">
        <v>98</v>
      </c>
      <c r="F89" s="39" t="s">
        <v>99</v>
      </c>
      <c r="G89" s="39" t="s">
        <v>115</v>
      </c>
      <c r="H89" s="39" t="s">
        <v>115</v>
      </c>
      <c r="I89" s="39" t="s">
        <v>115</v>
      </c>
      <c r="J89" s="39" t="s">
        <v>115</v>
      </c>
      <c r="K89" s="39" t="s">
        <v>115</v>
      </c>
      <c r="L89" s="39" t="s">
        <v>43</v>
      </c>
      <c r="M89" s="39">
        <v>100</v>
      </c>
      <c r="N89" s="39">
        <v>100</v>
      </c>
      <c r="P89" s="39" t="s">
        <v>44</v>
      </c>
      <c r="Q89" s="39" t="s">
        <v>47</v>
      </c>
      <c r="R89" s="39" t="s">
        <v>53</v>
      </c>
      <c r="S89" s="39" t="s">
        <v>53</v>
      </c>
      <c r="T89" s="39">
        <v>0.93</v>
      </c>
      <c r="U89" s="39">
        <v>0.85</v>
      </c>
      <c r="V89" s="39">
        <v>1.01</v>
      </c>
      <c r="W89" s="39">
        <f t="shared" si="9"/>
        <v>0.93</v>
      </c>
      <c r="X89" s="39">
        <f t="shared" si="10"/>
        <v>0.85</v>
      </c>
      <c r="Y89" s="39">
        <f t="shared" si="11"/>
        <v>1.01</v>
      </c>
      <c r="AB89" s="43"/>
      <c r="AC89" s="43"/>
      <c r="AD89" s="43"/>
      <c r="AE89" s="43"/>
      <c r="AF89" s="43"/>
    </row>
    <row r="90" spans="1:32" ht="13.5" customHeight="1" x14ac:dyDescent="0.45">
      <c r="A90" s="39">
        <v>237</v>
      </c>
      <c r="B90" s="39" t="s">
        <v>93</v>
      </c>
      <c r="C90" s="39">
        <v>2018</v>
      </c>
      <c r="D90" s="39" t="s">
        <v>44</v>
      </c>
      <c r="E90" s="39" t="s">
        <v>98</v>
      </c>
      <c r="F90" s="39" t="s">
        <v>99</v>
      </c>
      <c r="G90" s="39" t="s">
        <v>115</v>
      </c>
      <c r="H90" s="39" t="s">
        <v>115</v>
      </c>
      <c r="I90" s="39" t="s">
        <v>115</v>
      </c>
      <c r="J90" s="39" t="s">
        <v>115</v>
      </c>
      <c r="K90" s="39" t="s">
        <v>279</v>
      </c>
      <c r="L90" s="39" t="s">
        <v>43</v>
      </c>
      <c r="M90" s="39">
        <v>100</v>
      </c>
      <c r="N90" s="39">
        <v>100</v>
      </c>
      <c r="P90" s="39" t="s">
        <v>44</v>
      </c>
      <c r="Q90" s="39" t="s">
        <v>47</v>
      </c>
      <c r="R90" s="39" t="s">
        <v>53</v>
      </c>
      <c r="S90" s="39" t="s">
        <v>53</v>
      </c>
      <c r="T90" s="39">
        <v>0.93</v>
      </c>
      <c r="U90" s="39">
        <v>0.85</v>
      </c>
      <c r="V90" s="39">
        <v>1.01</v>
      </c>
      <c r="W90" s="39">
        <f t="shared" si="9"/>
        <v>0.93</v>
      </c>
      <c r="X90" s="39">
        <f t="shared" si="10"/>
        <v>0.85</v>
      </c>
      <c r="Y90" s="39">
        <f t="shared" si="11"/>
        <v>1.01</v>
      </c>
      <c r="AB90" s="43"/>
      <c r="AC90" s="43"/>
      <c r="AD90" s="43"/>
      <c r="AE90" s="43"/>
      <c r="AF90" s="43"/>
    </row>
    <row r="91" spans="1:32" ht="13.5" customHeight="1" x14ac:dyDescent="0.45">
      <c r="A91" s="39">
        <v>44</v>
      </c>
      <c r="B91" s="39" t="s">
        <v>126</v>
      </c>
      <c r="C91" s="39">
        <v>2015</v>
      </c>
      <c r="D91" s="39" t="s">
        <v>44</v>
      </c>
      <c r="E91" s="39" t="s">
        <v>127</v>
      </c>
      <c r="F91" s="39" t="s">
        <v>128</v>
      </c>
      <c r="G91" s="39" t="s">
        <v>124</v>
      </c>
      <c r="H91" s="39" t="s">
        <v>124</v>
      </c>
      <c r="I91" s="39" t="s">
        <v>124</v>
      </c>
      <c r="J91" s="39" t="s">
        <v>124</v>
      </c>
      <c r="K91" s="39" t="s">
        <v>198</v>
      </c>
      <c r="L91" s="39" t="s">
        <v>43</v>
      </c>
      <c r="M91" s="39">
        <v>106</v>
      </c>
      <c r="N91" s="39">
        <v>100</v>
      </c>
      <c r="P91" s="39" t="s">
        <v>44</v>
      </c>
      <c r="Q91" s="39" t="s">
        <v>47</v>
      </c>
      <c r="R91" s="39" t="s">
        <v>57</v>
      </c>
      <c r="S91" s="39" t="s">
        <v>57</v>
      </c>
      <c r="T91" s="39">
        <v>0.99</v>
      </c>
      <c r="U91" s="39">
        <v>0.97</v>
      </c>
      <c r="V91" s="39">
        <v>1</v>
      </c>
      <c r="W91" s="39">
        <f t="shared" si="9"/>
        <v>0.99056603773584906</v>
      </c>
      <c r="X91" s="39">
        <f t="shared" si="10"/>
        <v>0.97169811320754718</v>
      </c>
      <c r="Y91" s="39">
        <f t="shared" si="11"/>
        <v>1</v>
      </c>
      <c r="AB91" s="43"/>
      <c r="AC91" s="43"/>
      <c r="AD91" s="43"/>
      <c r="AE91" s="43"/>
      <c r="AF91" s="43"/>
    </row>
    <row r="92" spans="1:32" ht="13.5" customHeight="1" x14ac:dyDescent="0.45">
      <c r="A92" s="39">
        <v>173</v>
      </c>
      <c r="B92" s="27" t="s">
        <v>236</v>
      </c>
      <c r="C92" s="39">
        <v>2016</v>
      </c>
      <c r="D92" s="39" t="s">
        <v>44</v>
      </c>
      <c r="E92" s="39" t="s">
        <v>237</v>
      </c>
      <c r="F92" s="39" t="s">
        <v>238</v>
      </c>
      <c r="G92" s="39" t="s">
        <v>124</v>
      </c>
      <c r="H92" s="39" t="s">
        <v>124</v>
      </c>
      <c r="I92" s="39" t="s">
        <v>124</v>
      </c>
      <c r="J92" s="39" t="s">
        <v>124</v>
      </c>
      <c r="K92" s="39" t="s">
        <v>7</v>
      </c>
      <c r="L92" s="39" t="s">
        <v>43</v>
      </c>
      <c r="M92" s="39">
        <v>100</v>
      </c>
      <c r="N92" s="39">
        <v>100</v>
      </c>
      <c r="P92" s="39" t="s">
        <v>44</v>
      </c>
      <c r="Q92" s="39" t="s">
        <v>47</v>
      </c>
      <c r="R92" s="39" t="s">
        <v>57</v>
      </c>
      <c r="S92" s="39" t="s">
        <v>57</v>
      </c>
      <c r="T92" s="39">
        <v>0.71</v>
      </c>
      <c r="U92" s="39">
        <f>T92-0.04</f>
        <v>0.66999999999999993</v>
      </c>
      <c r="V92" s="39">
        <f>T92+0.04</f>
        <v>0.75</v>
      </c>
      <c r="W92" s="39">
        <f t="shared" si="9"/>
        <v>0.71</v>
      </c>
      <c r="X92" s="39">
        <f t="shared" si="10"/>
        <v>0.66999999999999993</v>
      </c>
      <c r="Y92" s="39">
        <f t="shared" si="11"/>
        <v>0.75</v>
      </c>
      <c r="AB92" s="43"/>
      <c r="AC92" s="43"/>
      <c r="AD92" s="43"/>
      <c r="AE92" s="43"/>
      <c r="AF92" s="43"/>
    </row>
    <row r="93" spans="1:32" ht="13.5" customHeight="1" x14ac:dyDescent="0.45">
      <c r="A93" s="39">
        <v>39</v>
      </c>
      <c r="B93" s="39" t="s">
        <v>100</v>
      </c>
      <c r="C93" s="39">
        <v>2017</v>
      </c>
      <c r="D93" s="39" t="s">
        <v>44</v>
      </c>
      <c r="E93" s="39" t="s">
        <v>122</v>
      </c>
      <c r="F93" s="39" t="s">
        <v>123</v>
      </c>
      <c r="G93" s="39" t="s">
        <v>124</v>
      </c>
      <c r="H93" s="39" t="s">
        <v>124</v>
      </c>
      <c r="I93" s="39" t="s">
        <v>124</v>
      </c>
      <c r="J93" s="39" t="s">
        <v>124</v>
      </c>
      <c r="K93" s="39" t="s">
        <v>198</v>
      </c>
      <c r="L93" s="39" t="s">
        <v>43</v>
      </c>
      <c r="M93" s="39">
        <v>100</v>
      </c>
      <c r="N93" s="39">
        <v>100</v>
      </c>
      <c r="O93" s="39" t="s">
        <v>125</v>
      </c>
      <c r="P93" s="39" t="s">
        <v>44</v>
      </c>
      <c r="Q93" s="39" t="s">
        <v>45</v>
      </c>
      <c r="R93" s="39" t="s">
        <v>46</v>
      </c>
      <c r="S93" s="39" t="s">
        <v>46</v>
      </c>
      <c r="T93" s="39">
        <v>0.89</v>
      </c>
      <c r="U93" s="39">
        <v>0.88</v>
      </c>
      <c r="V93" s="39">
        <v>0.9</v>
      </c>
      <c r="W93" s="39">
        <f t="shared" si="9"/>
        <v>0.89</v>
      </c>
      <c r="X93" s="39">
        <f t="shared" si="10"/>
        <v>0.88</v>
      </c>
      <c r="Y93" s="39">
        <f t="shared" si="11"/>
        <v>0.9</v>
      </c>
      <c r="AB93" s="43"/>
      <c r="AC93" s="43"/>
      <c r="AD93" s="43"/>
      <c r="AE93" s="43"/>
      <c r="AF93" s="43"/>
    </row>
    <row r="94" spans="1:32" ht="13.5" customHeight="1" x14ac:dyDescent="0.45">
      <c r="A94" s="39">
        <v>40</v>
      </c>
      <c r="B94" s="39" t="s">
        <v>93</v>
      </c>
      <c r="C94" s="39">
        <v>2017</v>
      </c>
      <c r="D94" s="39" t="s">
        <v>70</v>
      </c>
      <c r="E94" s="39" t="s">
        <v>55</v>
      </c>
      <c r="F94" s="39" t="s">
        <v>94</v>
      </c>
      <c r="G94" s="39" t="s">
        <v>124</v>
      </c>
      <c r="H94" s="39" t="s">
        <v>124</v>
      </c>
      <c r="I94" s="39" t="s">
        <v>124</v>
      </c>
      <c r="J94" s="39" t="s">
        <v>124</v>
      </c>
      <c r="K94" s="39" t="s">
        <v>198</v>
      </c>
      <c r="L94" s="39" t="s">
        <v>43</v>
      </c>
      <c r="M94" s="39">
        <v>80</v>
      </c>
      <c r="N94" s="39">
        <v>100</v>
      </c>
      <c r="P94" s="39" t="s">
        <v>44</v>
      </c>
      <c r="Q94" s="39" t="s">
        <v>45</v>
      </c>
      <c r="R94" s="39" t="s">
        <v>46</v>
      </c>
      <c r="S94" s="39" t="s">
        <v>46</v>
      </c>
      <c r="T94" s="39">
        <v>0.94</v>
      </c>
      <c r="U94" s="39">
        <v>0.92</v>
      </c>
      <c r="V94" s="39">
        <v>0.97</v>
      </c>
      <c r="W94" s="39">
        <f t="shared" si="9"/>
        <v>0.92499999999999993</v>
      </c>
      <c r="X94" s="39">
        <f t="shared" si="10"/>
        <v>0.9</v>
      </c>
      <c r="Y94" s="39">
        <f t="shared" si="11"/>
        <v>0.96249999999999991</v>
      </c>
      <c r="AB94" s="43"/>
      <c r="AC94" s="43"/>
      <c r="AD94" s="43"/>
      <c r="AE94" s="43"/>
      <c r="AF94" s="43"/>
    </row>
    <row r="95" spans="1:32" ht="13.5" customHeight="1" x14ac:dyDescent="0.45">
      <c r="A95" s="39">
        <v>41</v>
      </c>
      <c r="B95" s="39" t="s">
        <v>100</v>
      </c>
      <c r="C95" s="39">
        <v>2017</v>
      </c>
      <c r="D95" s="39" t="s">
        <v>44</v>
      </c>
      <c r="E95" s="39" t="s">
        <v>122</v>
      </c>
      <c r="F95" s="39" t="s">
        <v>123</v>
      </c>
      <c r="G95" s="39" t="s">
        <v>124</v>
      </c>
      <c r="H95" s="39" t="s">
        <v>124</v>
      </c>
      <c r="I95" s="39" t="s">
        <v>124</v>
      </c>
      <c r="J95" s="39" t="s">
        <v>124</v>
      </c>
      <c r="K95" s="39" t="s">
        <v>198</v>
      </c>
      <c r="L95" s="39" t="s">
        <v>43</v>
      </c>
      <c r="M95" s="39">
        <v>100</v>
      </c>
      <c r="N95" s="39">
        <v>100</v>
      </c>
      <c r="O95" s="39" t="s">
        <v>125</v>
      </c>
      <c r="P95" s="39" t="s">
        <v>44</v>
      </c>
      <c r="Q95" s="39" t="s">
        <v>47</v>
      </c>
      <c r="R95" s="39" t="s">
        <v>48</v>
      </c>
      <c r="S95" s="39" t="s">
        <v>48</v>
      </c>
      <c r="T95" s="39">
        <v>0.86</v>
      </c>
      <c r="U95" s="39">
        <v>0.84</v>
      </c>
      <c r="V95" s="39">
        <v>0.88</v>
      </c>
      <c r="W95" s="39">
        <f t="shared" si="9"/>
        <v>0.86</v>
      </c>
      <c r="X95" s="39">
        <f t="shared" si="10"/>
        <v>0.84</v>
      </c>
      <c r="Y95" s="39">
        <f t="shared" si="11"/>
        <v>0.88</v>
      </c>
      <c r="AB95" s="43"/>
      <c r="AC95" s="43"/>
      <c r="AD95" s="43"/>
      <c r="AE95" s="43"/>
      <c r="AF95" s="43"/>
    </row>
    <row r="96" spans="1:32" ht="13.5" customHeight="1" x14ac:dyDescent="0.45">
      <c r="A96" s="39">
        <v>42</v>
      </c>
      <c r="B96" s="39" t="s">
        <v>95</v>
      </c>
      <c r="C96" s="39">
        <v>2017</v>
      </c>
      <c r="D96" s="39" t="s">
        <v>70</v>
      </c>
      <c r="E96" s="39" t="s">
        <v>96</v>
      </c>
      <c r="F96" s="39" t="s">
        <v>97</v>
      </c>
      <c r="G96" s="39" t="s">
        <v>124</v>
      </c>
      <c r="H96" s="39" t="s">
        <v>124</v>
      </c>
      <c r="I96" s="39" t="s">
        <v>124</v>
      </c>
      <c r="J96" s="39" t="s">
        <v>124</v>
      </c>
      <c r="K96" s="39" t="s">
        <v>198</v>
      </c>
      <c r="L96" s="39" t="s">
        <v>43</v>
      </c>
      <c r="M96" s="39">
        <v>100</v>
      </c>
      <c r="N96" s="39">
        <v>100</v>
      </c>
      <c r="P96" s="39" t="s">
        <v>44</v>
      </c>
      <c r="Q96" s="39" t="s">
        <v>47</v>
      </c>
      <c r="R96" s="39" t="s">
        <v>48</v>
      </c>
      <c r="S96" s="39" t="s">
        <v>48</v>
      </c>
      <c r="T96" s="39">
        <v>0.94</v>
      </c>
      <c r="U96" s="39">
        <v>0.9</v>
      </c>
      <c r="V96" s="39">
        <v>0.97</v>
      </c>
      <c r="W96" s="39">
        <f t="shared" si="9"/>
        <v>0.94</v>
      </c>
      <c r="X96" s="39">
        <f t="shared" si="10"/>
        <v>0.9</v>
      </c>
      <c r="Y96" s="39">
        <f t="shared" si="11"/>
        <v>0.97</v>
      </c>
      <c r="AB96" s="43"/>
      <c r="AC96" s="43"/>
      <c r="AD96" s="43"/>
      <c r="AE96" s="43"/>
      <c r="AF96" s="43"/>
    </row>
    <row r="97" spans="1:32" ht="13.5" customHeight="1" x14ac:dyDescent="0.45">
      <c r="A97" s="39">
        <v>45</v>
      </c>
      <c r="B97" s="39" t="s">
        <v>100</v>
      </c>
      <c r="C97" s="39">
        <v>2017</v>
      </c>
      <c r="D97" s="39" t="s">
        <v>44</v>
      </c>
      <c r="E97" s="39" t="s">
        <v>122</v>
      </c>
      <c r="F97" s="39" t="s">
        <v>123</v>
      </c>
      <c r="G97" s="39" t="s">
        <v>124</v>
      </c>
      <c r="H97" s="39" t="s">
        <v>124</v>
      </c>
      <c r="I97" s="39" t="s">
        <v>124</v>
      </c>
      <c r="J97" s="39" t="s">
        <v>124</v>
      </c>
      <c r="K97" s="39" t="s">
        <v>198</v>
      </c>
      <c r="L97" s="39" t="s">
        <v>43</v>
      </c>
      <c r="M97" s="39">
        <v>100</v>
      </c>
      <c r="N97" s="39">
        <v>100</v>
      </c>
      <c r="P97" s="39" t="s">
        <v>44</v>
      </c>
      <c r="Q97" s="39" t="s">
        <v>47</v>
      </c>
      <c r="R97" s="39" t="s">
        <v>58</v>
      </c>
      <c r="S97" s="39" t="s">
        <v>58</v>
      </c>
      <c r="T97" s="39">
        <v>0.86</v>
      </c>
      <c r="U97" s="39">
        <v>0.84</v>
      </c>
      <c r="V97" s="39">
        <v>0.88</v>
      </c>
      <c r="W97" s="39">
        <f t="shared" si="9"/>
        <v>0.86</v>
      </c>
      <c r="X97" s="39">
        <f t="shared" si="10"/>
        <v>0.84</v>
      </c>
      <c r="Y97" s="39">
        <f t="shared" si="11"/>
        <v>0.88</v>
      </c>
      <c r="AB97" s="43"/>
      <c r="AC97" s="43"/>
      <c r="AD97" s="43"/>
      <c r="AE97" s="43"/>
      <c r="AF97" s="43"/>
    </row>
    <row r="98" spans="1:32" ht="13.5" customHeight="1" x14ac:dyDescent="0.45">
      <c r="A98" s="39">
        <v>46</v>
      </c>
      <c r="B98" s="39" t="s">
        <v>95</v>
      </c>
      <c r="C98" s="39">
        <v>2017</v>
      </c>
      <c r="D98" s="39" t="s">
        <v>70</v>
      </c>
      <c r="E98" s="39" t="s">
        <v>96</v>
      </c>
      <c r="F98" s="39" t="s">
        <v>97</v>
      </c>
      <c r="G98" s="39" t="s">
        <v>124</v>
      </c>
      <c r="H98" s="39" t="s">
        <v>124</v>
      </c>
      <c r="I98" s="39" t="s">
        <v>124</v>
      </c>
      <c r="J98" s="39" t="s">
        <v>124</v>
      </c>
      <c r="K98" s="39" t="s">
        <v>198</v>
      </c>
      <c r="L98" s="39" t="s">
        <v>43</v>
      </c>
      <c r="M98" s="39">
        <v>100</v>
      </c>
      <c r="N98" s="39">
        <v>100</v>
      </c>
      <c r="P98" s="39" t="s">
        <v>44</v>
      </c>
      <c r="Q98" s="39" t="s">
        <v>47</v>
      </c>
      <c r="R98" s="39" t="s">
        <v>58</v>
      </c>
      <c r="S98" s="39" t="s">
        <v>58</v>
      </c>
      <c r="T98" s="39">
        <v>0.9</v>
      </c>
      <c r="U98" s="39">
        <v>0.84</v>
      </c>
      <c r="V98" s="39">
        <v>0.97</v>
      </c>
      <c r="W98" s="39">
        <f t="shared" si="9"/>
        <v>0.9</v>
      </c>
      <c r="X98" s="39">
        <f t="shared" si="10"/>
        <v>0.84</v>
      </c>
      <c r="Y98" s="39">
        <f t="shared" si="11"/>
        <v>0.97</v>
      </c>
      <c r="AB98" s="43"/>
      <c r="AC98" s="43"/>
      <c r="AD98" s="43"/>
      <c r="AE98" s="43"/>
      <c r="AF98" s="43"/>
    </row>
    <row r="99" spans="1:32" ht="13.5" customHeight="1" x14ac:dyDescent="0.45">
      <c r="A99" s="39">
        <v>160</v>
      </c>
      <c r="B99" s="25" t="s">
        <v>100</v>
      </c>
      <c r="C99" s="39">
        <v>2017</v>
      </c>
      <c r="D99" s="39" t="s">
        <v>44</v>
      </c>
      <c r="E99" s="39" t="s">
        <v>122</v>
      </c>
      <c r="F99" s="39" t="s">
        <v>123</v>
      </c>
      <c r="G99" s="39" t="s">
        <v>124</v>
      </c>
      <c r="H99" s="39" t="s">
        <v>124</v>
      </c>
      <c r="I99" s="39" t="s">
        <v>124</v>
      </c>
      <c r="J99" s="39" t="s">
        <v>124</v>
      </c>
      <c r="K99" s="39" t="s">
        <v>234</v>
      </c>
      <c r="L99" s="39" t="s">
        <v>43</v>
      </c>
      <c r="M99" s="39">
        <v>100</v>
      </c>
      <c r="N99" s="39">
        <v>100</v>
      </c>
      <c r="P99" s="39" t="s">
        <v>44</v>
      </c>
      <c r="Q99" s="39" t="s">
        <v>45</v>
      </c>
      <c r="R99" s="39" t="s">
        <v>46</v>
      </c>
      <c r="S99" s="25" t="s">
        <v>46</v>
      </c>
      <c r="T99" s="34">
        <v>0.8</v>
      </c>
      <c r="U99" s="44">
        <v>0.64</v>
      </c>
      <c r="V99" s="44">
        <v>1.01</v>
      </c>
      <c r="W99" s="39">
        <f t="shared" si="9"/>
        <v>0.8</v>
      </c>
      <c r="X99" s="39">
        <f t="shared" si="10"/>
        <v>0.64</v>
      </c>
      <c r="Y99" s="39">
        <f t="shared" si="11"/>
        <v>1.01</v>
      </c>
      <c r="AB99" s="43"/>
      <c r="AC99" s="43"/>
      <c r="AD99" s="43"/>
      <c r="AE99" s="43"/>
      <c r="AF99" s="43"/>
    </row>
    <row r="100" spans="1:32" ht="13.5" customHeight="1" x14ac:dyDescent="0.45">
      <c r="A100" s="39">
        <v>161</v>
      </c>
      <c r="B100" s="25" t="s">
        <v>100</v>
      </c>
      <c r="C100" s="39">
        <v>2017</v>
      </c>
      <c r="D100" s="39" t="s">
        <v>44</v>
      </c>
      <c r="E100" s="39" t="s">
        <v>122</v>
      </c>
      <c r="F100" s="39" t="s">
        <v>123</v>
      </c>
      <c r="G100" s="39" t="s">
        <v>124</v>
      </c>
      <c r="H100" s="39" t="s">
        <v>124</v>
      </c>
      <c r="I100" s="39" t="s">
        <v>124</v>
      </c>
      <c r="J100" s="39" t="s">
        <v>124</v>
      </c>
      <c r="K100" s="39" t="s">
        <v>234</v>
      </c>
      <c r="L100" s="39" t="s">
        <v>43</v>
      </c>
      <c r="M100" s="39">
        <v>100</v>
      </c>
      <c r="N100" s="39">
        <v>100</v>
      </c>
      <c r="P100" s="39" t="s">
        <v>44</v>
      </c>
      <c r="Q100" s="39" t="s">
        <v>47</v>
      </c>
      <c r="R100" s="39" t="s">
        <v>48</v>
      </c>
      <c r="S100" s="25" t="s">
        <v>48</v>
      </c>
      <c r="T100" s="35">
        <v>0.99</v>
      </c>
      <c r="U100" s="44">
        <v>0.89</v>
      </c>
      <c r="V100" s="44">
        <v>1.0900000000000001</v>
      </c>
      <c r="W100" s="39">
        <f t="shared" si="9"/>
        <v>0.99</v>
      </c>
      <c r="X100" s="39">
        <f t="shared" si="10"/>
        <v>0.89</v>
      </c>
      <c r="Y100" s="39">
        <f t="shared" si="11"/>
        <v>1.0900000000000001</v>
      </c>
      <c r="AB100" s="43"/>
      <c r="AC100" s="43"/>
      <c r="AD100" s="43"/>
      <c r="AE100" s="43"/>
      <c r="AF100" s="43"/>
    </row>
    <row r="101" spans="1:32" ht="13.5" customHeight="1" x14ac:dyDescent="0.45">
      <c r="A101" s="39">
        <v>164</v>
      </c>
      <c r="B101" s="25" t="s">
        <v>100</v>
      </c>
      <c r="C101" s="39">
        <v>2017</v>
      </c>
      <c r="D101" s="39" t="s">
        <v>44</v>
      </c>
      <c r="E101" s="39" t="s">
        <v>122</v>
      </c>
      <c r="F101" s="39" t="s">
        <v>123</v>
      </c>
      <c r="G101" s="39" t="s">
        <v>124</v>
      </c>
      <c r="H101" s="39" t="s">
        <v>124</v>
      </c>
      <c r="I101" s="39" t="s">
        <v>124</v>
      </c>
      <c r="J101" s="39" t="s">
        <v>124</v>
      </c>
      <c r="K101" s="39" t="s">
        <v>234</v>
      </c>
      <c r="L101" s="39" t="s">
        <v>43</v>
      </c>
      <c r="M101" s="39">
        <v>100</v>
      </c>
      <c r="N101" s="39">
        <v>100</v>
      </c>
      <c r="P101" s="39" t="s">
        <v>44</v>
      </c>
      <c r="Q101" s="39" t="s">
        <v>47</v>
      </c>
      <c r="R101" s="39" t="s">
        <v>58</v>
      </c>
      <c r="S101" s="39" t="s">
        <v>58</v>
      </c>
      <c r="T101" s="35">
        <v>0.94</v>
      </c>
      <c r="U101" s="44">
        <v>0.84</v>
      </c>
      <c r="V101" s="44">
        <v>1.05</v>
      </c>
      <c r="W101" s="39">
        <f t="shared" si="9"/>
        <v>0.94</v>
      </c>
      <c r="X101" s="39">
        <f t="shared" si="10"/>
        <v>0.84</v>
      </c>
      <c r="Y101" s="39">
        <f t="shared" si="11"/>
        <v>1.05</v>
      </c>
      <c r="AB101" s="43"/>
      <c r="AC101" s="43"/>
      <c r="AD101" s="43"/>
      <c r="AE101" s="43"/>
      <c r="AF101" s="43"/>
    </row>
    <row r="102" spans="1:32" ht="13.5" customHeight="1" x14ac:dyDescent="0.45">
      <c r="A102" s="39">
        <v>165</v>
      </c>
      <c r="B102" s="25" t="s">
        <v>100</v>
      </c>
      <c r="C102" s="39">
        <v>2017</v>
      </c>
      <c r="D102" s="39" t="s">
        <v>44</v>
      </c>
      <c r="E102" s="39" t="s">
        <v>122</v>
      </c>
      <c r="F102" s="39" t="s">
        <v>123</v>
      </c>
      <c r="G102" s="39" t="s">
        <v>124</v>
      </c>
      <c r="H102" s="39" t="s">
        <v>124</v>
      </c>
      <c r="I102" s="39" t="s">
        <v>124</v>
      </c>
      <c r="J102" s="39" t="s">
        <v>124</v>
      </c>
      <c r="K102" s="39" t="s">
        <v>235</v>
      </c>
      <c r="L102" s="39" t="s">
        <v>43</v>
      </c>
      <c r="M102" s="39">
        <v>100</v>
      </c>
      <c r="N102" s="39">
        <v>100</v>
      </c>
      <c r="P102" s="39" t="s">
        <v>44</v>
      </c>
      <c r="Q102" s="39" t="s">
        <v>45</v>
      </c>
      <c r="R102" s="39" t="s">
        <v>46</v>
      </c>
      <c r="S102" s="25" t="s">
        <v>46</v>
      </c>
      <c r="T102" s="34">
        <v>0.95</v>
      </c>
      <c r="U102" s="44">
        <v>0.8</v>
      </c>
      <c r="V102" s="44">
        <v>1.1399999999999999</v>
      </c>
      <c r="W102" s="39">
        <f t="shared" si="9"/>
        <v>0.95</v>
      </c>
      <c r="X102" s="39">
        <f t="shared" si="10"/>
        <v>0.8</v>
      </c>
      <c r="Y102" s="39">
        <f t="shared" si="11"/>
        <v>1.1399999999999999</v>
      </c>
      <c r="AB102" s="43"/>
      <c r="AC102" s="43"/>
      <c r="AD102" s="43"/>
      <c r="AE102" s="43"/>
      <c r="AF102" s="43"/>
    </row>
    <row r="103" spans="1:32" ht="13.5" customHeight="1" x14ac:dyDescent="0.45">
      <c r="A103" s="39">
        <v>166</v>
      </c>
      <c r="B103" s="25" t="s">
        <v>100</v>
      </c>
      <c r="C103" s="39">
        <v>2017</v>
      </c>
      <c r="D103" s="39" t="s">
        <v>44</v>
      </c>
      <c r="E103" s="39" t="s">
        <v>122</v>
      </c>
      <c r="F103" s="39" t="s">
        <v>123</v>
      </c>
      <c r="G103" s="39" t="s">
        <v>124</v>
      </c>
      <c r="H103" s="39" t="s">
        <v>124</v>
      </c>
      <c r="I103" s="39" t="s">
        <v>124</v>
      </c>
      <c r="J103" s="39" t="s">
        <v>124</v>
      </c>
      <c r="K103" s="39" t="s">
        <v>235</v>
      </c>
      <c r="L103" s="39" t="s">
        <v>43</v>
      </c>
      <c r="M103" s="39">
        <v>100</v>
      </c>
      <c r="N103" s="39">
        <v>100</v>
      </c>
      <c r="P103" s="39" t="s">
        <v>44</v>
      </c>
      <c r="Q103" s="39" t="s">
        <v>47</v>
      </c>
      <c r="R103" s="39" t="s">
        <v>48</v>
      </c>
      <c r="S103" s="25" t="s">
        <v>48</v>
      </c>
      <c r="T103" s="35">
        <v>0.81</v>
      </c>
      <c r="U103" s="44">
        <v>0.26</v>
      </c>
      <c r="V103" s="44">
        <v>2.58</v>
      </c>
      <c r="W103" s="39">
        <f t="shared" si="9"/>
        <v>0.81</v>
      </c>
      <c r="X103" s="39">
        <f t="shared" si="10"/>
        <v>0.26</v>
      </c>
      <c r="Y103" s="39">
        <f t="shared" si="11"/>
        <v>2.58</v>
      </c>
      <c r="AB103" s="43"/>
      <c r="AC103" s="43"/>
      <c r="AD103" s="43"/>
      <c r="AE103" s="43"/>
      <c r="AF103" s="43"/>
    </row>
    <row r="104" spans="1:32" ht="13.5" customHeight="1" x14ac:dyDescent="0.45">
      <c r="A104" s="39">
        <v>170</v>
      </c>
      <c r="B104" s="25" t="s">
        <v>100</v>
      </c>
      <c r="C104" s="39">
        <v>2017</v>
      </c>
      <c r="D104" s="39" t="s">
        <v>44</v>
      </c>
      <c r="E104" s="39" t="s">
        <v>122</v>
      </c>
      <c r="F104" s="39" t="s">
        <v>123</v>
      </c>
      <c r="G104" s="39" t="s">
        <v>124</v>
      </c>
      <c r="H104" s="39" t="s">
        <v>124</v>
      </c>
      <c r="I104" s="39" t="s">
        <v>124</v>
      </c>
      <c r="J104" s="39" t="s">
        <v>124</v>
      </c>
      <c r="K104" s="39" t="s">
        <v>7</v>
      </c>
      <c r="L104" s="39" t="s">
        <v>43</v>
      </c>
      <c r="M104" s="39">
        <v>100</v>
      </c>
      <c r="N104" s="39">
        <v>100</v>
      </c>
      <c r="P104" s="39" t="s">
        <v>44</v>
      </c>
      <c r="Q104" s="39" t="s">
        <v>45</v>
      </c>
      <c r="R104" s="39" t="s">
        <v>46</v>
      </c>
      <c r="S104" s="25" t="s">
        <v>46</v>
      </c>
      <c r="T104" s="34">
        <v>0.85</v>
      </c>
      <c r="U104" s="44">
        <v>0.7</v>
      </c>
      <c r="V104" s="44">
        <v>1.03</v>
      </c>
      <c r="W104" s="39">
        <f t="shared" si="9"/>
        <v>0.85</v>
      </c>
      <c r="X104" s="39">
        <f t="shared" si="10"/>
        <v>0.7</v>
      </c>
      <c r="Y104" s="39">
        <f t="shared" si="11"/>
        <v>1.03</v>
      </c>
      <c r="AB104" s="43"/>
      <c r="AC104" s="43"/>
      <c r="AD104" s="43"/>
      <c r="AE104" s="43"/>
      <c r="AF104" s="43"/>
    </row>
    <row r="105" spans="1:32" ht="13.5" customHeight="1" x14ac:dyDescent="0.45">
      <c r="A105" s="39">
        <v>171</v>
      </c>
      <c r="B105" s="25" t="s">
        <v>100</v>
      </c>
      <c r="C105" s="39">
        <v>2017</v>
      </c>
      <c r="D105" s="39" t="s">
        <v>44</v>
      </c>
      <c r="E105" s="39" t="s">
        <v>122</v>
      </c>
      <c r="F105" s="39" t="s">
        <v>123</v>
      </c>
      <c r="G105" s="39" t="s">
        <v>124</v>
      </c>
      <c r="H105" s="39" t="s">
        <v>124</v>
      </c>
      <c r="I105" s="39" t="s">
        <v>124</v>
      </c>
      <c r="J105" s="39" t="s">
        <v>124</v>
      </c>
      <c r="K105" s="39" t="s">
        <v>7</v>
      </c>
      <c r="L105" s="39" t="s">
        <v>43</v>
      </c>
      <c r="M105" s="39">
        <v>100</v>
      </c>
      <c r="N105" s="39">
        <v>100</v>
      </c>
      <c r="P105" s="39" t="s">
        <v>44</v>
      </c>
      <c r="Q105" s="39" t="s">
        <v>47</v>
      </c>
      <c r="R105" s="39" t="s">
        <v>48</v>
      </c>
      <c r="S105" s="25" t="s">
        <v>48</v>
      </c>
      <c r="T105" s="35">
        <v>1.1299999999999999</v>
      </c>
      <c r="U105" s="44">
        <v>0.9</v>
      </c>
      <c r="V105" s="44">
        <v>1.43</v>
      </c>
      <c r="W105" s="39">
        <f t="shared" si="9"/>
        <v>1.1299999999999999</v>
      </c>
      <c r="X105" s="39">
        <f t="shared" si="10"/>
        <v>0.9</v>
      </c>
      <c r="Y105" s="39">
        <f t="shared" si="11"/>
        <v>1.43</v>
      </c>
      <c r="AB105" s="43"/>
      <c r="AC105" s="43"/>
      <c r="AD105" s="43"/>
      <c r="AE105" s="43"/>
      <c r="AF105" s="43"/>
    </row>
    <row r="106" spans="1:32" ht="13.5" customHeight="1" x14ac:dyDescent="0.45">
      <c r="A106" s="39">
        <v>174</v>
      </c>
      <c r="B106" s="25" t="s">
        <v>100</v>
      </c>
      <c r="C106" s="39">
        <v>2017</v>
      </c>
      <c r="D106" s="39" t="s">
        <v>44</v>
      </c>
      <c r="E106" s="39" t="s">
        <v>122</v>
      </c>
      <c r="F106" s="39" t="s">
        <v>123</v>
      </c>
      <c r="G106" s="39" t="s">
        <v>124</v>
      </c>
      <c r="H106" s="39" t="s">
        <v>124</v>
      </c>
      <c r="I106" s="39" t="s">
        <v>124</v>
      </c>
      <c r="J106" s="39" t="s">
        <v>124</v>
      </c>
      <c r="K106" s="39" t="s">
        <v>7</v>
      </c>
      <c r="L106" s="39" t="s">
        <v>43</v>
      </c>
      <c r="M106" s="39">
        <v>100</v>
      </c>
      <c r="N106" s="39">
        <v>100</v>
      </c>
      <c r="P106" s="39" t="s">
        <v>44</v>
      </c>
      <c r="Q106" s="39" t="s">
        <v>47</v>
      </c>
      <c r="R106" s="39" t="s">
        <v>58</v>
      </c>
      <c r="S106" s="25" t="s">
        <v>58</v>
      </c>
      <c r="T106" s="35">
        <v>1.07</v>
      </c>
      <c r="U106" s="44">
        <v>0.79</v>
      </c>
      <c r="V106" s="44">
        <v>1.45</v>
      </c>
      <c r="W106" s="39">
        <f t="shared" si="9"/>
        <v>1.07</v>
      </c>
      <c r="X106" s="39">
        <f t="shared" si="10"/>
        <v>0.79</v>
      </c>
      <c r="Y106" s="39">
        <f t="shared" si="11"/>
        <v>1.45</v>
      </c>
      <c r="AB106" s="43"/>
      <c r="AC106" s="43"/>
      <c r="AD106" s="43"/>
      <c r="AE106" s="43"/>
      <c r="AF106" s="43"/>
    </row>
    <row r="107" spans="1:32" ht="13.5" customHeight="1" x14ac:dyDescent="0.45">
      <c r="A107" s="39">
        <v>175</v>
      </c>
      <c r="B107" s="25" t="s">
        <v>100</v>
      </c>
      <c r="C107" s="39">
        <v>2017</v>
      </c>
      <c r="D107" s="39" t="s">
        <v>44</v>
      </c>
      <c r="E107" s="39" t="s">
        <v>122</v>
      </c>
      <c r="F107" s="39" t="s">
        <v>123</v>
      </c>
      <c r="G107" s="39" t="s">
        <v>124</v>
      </c>
      <c r="H107" s="39" t="s">
        <v>124</v>
      </c>
      <c r="I107" s="39" t="s">
        <v>124</v>
      </c>
      <c r="J107" s="39" t="s">
        <v>124</v>
      </c>
      <c r="K107" s="36" t="s">
        <v>239</v>
      </c>
      <c r="L107" s="39" t="s">
        <v>43</v>
      </c>
      <c r="M107" s="39">
        <v>100</v>
      </c>
      <c r="N107" s="39">
        <v>100</v>
      </c>
      <c r="P107" s="39" t="s">
        <v>44</v>
      </c>
      <c r="Q107" s="39" t="s">
        <v>45</v>
      </c>
      <c r="R107" s="39" t="s">
        <v>46</v>
      </c>
      <c r="S107" s="25" t="s">
        <v>46</v>
      </c>
      <c r="T107" s="34">
        <v>0.76</v>
      </c>
      <c r="U107" s="44">
        <v>0.66</v>
      </c>
      <c r="V107" s="44">
        <v>0.88</v>
      </c>
      <c r="W107" s="39">
        <f t="shared" si="9"/>
        <v>0.76</v>
      </c>
      <c r="X107" s="39">
        <f t="shared" si="10"/>
        <v>0.66</v>
      </c>
      <c r="Y107" s="39">
        <f t="shared" si="11"/>
        <v>0.88</v>
      </c>
      <c r="AB107" s="43"/>
      <c r="AC107" s="43"/>
      <c r="AD107" s="43"/>
      <c r="AE107" s="43"/>
      <c r="AF107" s="43"/>
    </row>
    <row r="108" spans="1:32" ht="13.5" customHeight="1" x14ac:dyDescent="0.45">
      <c r="A108" s="39">
        <v>176</v>
      </c>
      <c r="B108" s="25" t="s">
        <v>100</v>
      </c>
      <c r="C108" s="39">
        <v>2017</v>
      </c>
      <c r="D108" s="39" t="s">
        <v>44</v>
      </c>
      <c r="E108" s="39" t="s">
        <v>122</v>
      </c>
      <c r="F108" s="39" t="s">
        <v>123</v>
      </c>
      <c r="G108" s="39" t="s">
        <v>124</v>
      </c>
      <c r="H108" s="39" t="s">
        <v>124</v>
      </c>
      <c r="I108" s="39" t="s">
        <v>124</v>
      </c>
      <c r="J108" s="39" t="s">
        <v>124</v>
      </c>
      <c r="K108" s="36" t="s">
        <v>239</v>
      </c>
      <c r="L108" s="39" t="s">
        <v>43</v>
      </c>
      <c r="M108" s="39">
        <v>100</v>
      </c>
      <c r="N108" s="39">
        <v>100</v>
      </c>
      <c r="P108" s="39" t="s">
        <v>44</v>
      </c>
      <c r="Q108" s="39" t="s">
        <v>47</v>
      </c>
      <c r="R108" s="39" t="s">
        <v>48</v>
      </c>
      <c r="S108" s="25" t="s">
        <v>48</v>
      </c>
      <c r="T108" s="35">
        <v>0.77</v>
      </c>
      <c r="U108" s="44">
        <v>0.65</v>
      </c>
      <c r="V108" s="44">
        <v>0.91</v>
      </c>
      <c r="W108" s="39">
        <f t="shared" si="9"/>
        <v>0.77</v>
      </c>
      <c r="X108" s="39">
        <f t="shared" si="10"/>
        <v>0.65</v>
      </c>
      <c r="Y108" s="39">
        <f t="shared" si="11"/>
        <v>0.91</v>
      </c>
      <c r="AB108" s="43"/>
      <c r="AC108" s="43"/>
      <c r="AD108" s="43"/>
      <c r="AE108" s="43"/>
      <c r="AF108" s="43"/>
    </row>
    <row r="109" spans="1:32" ht="13.5" customHeight="1" x14ac:dyDescent="0.45">
      <c r="A109" s="39">
        <v>179</v>
      </c>
      <c r="B109" s="25" t="s">
        <v>100</v>
      </c>
      <c r="C109" s="39">
        <v>2017</v>
      </c>
      <c r="D109" s="39" t="s">
        <v>44</v>
      </c>
      <c r="E109" s="39" t="s">
        <v>122</v>
      </c>
      <c r="F109" s="39" t="s">
        <v>123</v>
      </c>
      <c r="G109" s="39" t="s">
        <v>124</v>
      </c>
      <c r="H109" s="39" t="s">
        <v>124</v>
      </c>
      <c r="I109" s="39" t="s">
        <v>124</v>
      </c>
      <c r="J109" s="39" t="s">
        <v>124</v>
      </c>
      <c r="K109" s="36" t="s">
        <v>239</v>
      </c>
      <c r="L109" s="39" t="s">
        <v>43</v>
      </c>
      <c r="M109" s="39">
        <v>100</v>
      </c>
      <c r="N109" s="39">
        <v>100</v>
      </c>
      <c r="P109" s="39" t="s">
        <v>44</v>
      </c>
      <c r="Q109" s="39" t="s">
        <v>47</v>
      </c>
      <c r="R109" s="39" t="s">
        <v>58</v>
      </c>
      <c r="S109" s="39" t="s">
        <v>58</v>
      </c>
      <c r="T109" s="35">
        <v>0.96</v>
      </c>
      <c r="U109" s="44">
        <v>0.78</v>
      </c>
      <c r="V109" s="44">
        <v>1.18</v>
      </c>
      <c r="W109" s="39">
        <f t="shared" si="9"/>
        <v>0.96</v>
      </c>
      <c r="X109" s="39">
        <f t="shared" si="10"/>
        <v>0.78</v>
      </c>
      <c r="Y109" s="39">
        <f t="shared" si="11"/>
        <v>1.18</v>
      </c>
      <c r="AB109" s="43"/>
      <c r="AC109" s="43"/>
      <c r="AD109" s="43"/>
      <c r="AE109" s="43"/>
      <c r="AF109" s="43"/>
    </row>
    <row r="110" spans="1:32" ht="13.5" customHeight="1" x14ac:dyDescent="0.45">
      <c r="A110" s="39">
        <v>180</v>
      </c>
      <c r="B110" s="25" t="s">
        <v>100</v>
      </c>
      <c r="C110" s="39">
        <v>2017</v>
      </c>
      <c r="D110" s="39" t="s">
        <v>44</v>
      </c>
      <c r="E110" s="39" t="s">
        <v>122</v>
      </c>
      <c r="F110" s="39" t="s">
        <v>123</v>
      </c>
      <c r="G110" s="39" t="s">
        <v>124</v>
      </c>
      <c r="H110" s="39" t="s">
        <v>124</v>
      </c>
      <c r="I110" s="39" t="s">
        <v>124</v>
      </c>
      <c r="J110" s="39" t="s">
        <v>124</v>
      </c>
      <c r="K110" s="36" t="s">
        <v>240</v>
      </c>
      <c r="L110" s="39" t="s">
        <v>43</v>
      </c>
      <c r="M110" s="39">
        <v>100</v>
      </c>
      <c r="N110" s="39">
        <v>100</v>
      </c>
      <c r="P110" s="39" t="s">
        <v>44</v>
      </c>
      <c r="Q110" s="39" t="s">
        <v>45</v>
      </c>
      <c r="R110" s="39" t="s">
        <v>46</v>
      </c>
      <c r="S110" s="25" t="s">
        <v>46</v>
      </c>
      <c r="T110" s="34">
        <v>0.94</v>
      </c>
      <c r="U110" s="44">
        <v>0.88</v>
      </c>
      <c r="V110" s="44">
        <v>1</v>
      </c>
      <c r="W110" s="39">
        <f t="shared" si="9"/>
        <v>0.94</v>
      </c>
      <c r="X110" s="39">
        <f t="shared" si="10"/>
        <v>0.88</v>
      </c>
      <c r="Y110" s="39">
        <f t="shared" si="11"/>
        <v>1</v>
      </c>
      <c r="AB110" s="43"/>
      <c r="AC110" s="43"/>
      <c r="AD110" s="43"/>
      <c r="AE110" s="43"/>
      <c r="AF110" s="43"/>
    </row>
    <row r="111" spans="1:32" ht="13.5" customHeight="1" x14ac:dyDescent="0.45">
      <c r="A111" s="39">
        <v>181</v>
      </c>
      <c r="B111" s="25" t="s">
        <v>100</v>
      </c>
      <c r="C111" s="39">
        <v>2017</v>
      </c>
      <c r="D111" s="39" t="s">
        <v>44</v>
      </c>
      <c r="E111" s="39" t="s">
        <v>122</v>
      </c>
      <c r="F111" s="39" t="s">
        <v>123</v>
      </c>
      <c r="G111" s="39" t="s">
        <v>124</v>
      </c>
      <c r="H111" s="39" t="s">
        <v>124</v>
      </c>
      <c r="I111" s="39" t="s">
        <v>124</v>
      </c>
      <c r="J111" s="39" t="s">
        <v>124</v>
      </c>
      <c r="K111" s="36" t="s">
        <v>240</v>
      </c>
      <c r="L111" s="39" t="s">
        <v>43</v>
      </c>
      <c r="M111" s="39">
        <v>100</v>
      </c>
      <c r="N111" s="39">
        <v>100</v>
      </c>
      <c r="P111" s="39" t="s">
        <v>44</v>
      </c>
      <c r="Q111" s="39" t="s">
        <v>47</v>
      </c>
      <c r="R111" s="39" t="s">
        <v>48</v>
      </c>
      <c r="S111" s="25" t="s">
        <v>48</v>
      </c>
      <c r="T111" s="35">
        <v>0.95</v>
      </c>
      <c r="U111" s="44">
        <v>0.89</v>
      </c>
      <c r="V111" s="44">
        <v>1.01</v>
      </c>
      <c r="W111" s="39">
        <f t="shared" si="9"/>
        <v>0.95</v>
      </c>
      <c r="X111" s="39">
        <f t="shared" si="10"/>
        <v>0.89</v>
      </c>
      <c r="Y111" s="39">
        <f t="shared" si="11"/>
        <v>1.01</v>
      </c>
      <c r="AB111" s="43"/>
      <c r="AC111" s="43"/>
      <c r="AD111" s="43"/>
      <c r="AE111" s="43"/>
      <c r="AF111" s="43"/>
    </row>
    <row r="112" spans="1:32" ht="13.5" customHeight="1" x14ac:dyDescent="0.45">
      <c r="A112" s="39">
        <v>182</v>
      </c>
      <c r="B112" s="25" t="s">
        <v>100</v>
      </c>
      <c r="C112" s="39">
        <v>2017</v>
      </c>
      <c r="D112" s="39" t="s">
        <v>44</v>
      </c>
      <c r="E112" s="39" t="s">
        <v>122</v>
      </c>
      <c r="F112" s="39" t="s">
        <v>123</v>
      </c>
      <c r="G112" s="39" t="s">
        <v>124</v>
      </c>
      <c r="H112" s="39" t="s">
        <v>124</v>
      </c>
      <c r="I112" s="39" t="s">
        <v>124</v>
      </c>
      <c r="J112" s="39" t="s">
        <v>124</v>
      </c>
      <c r="K112" s="36" t="s">
        <v>240</v>
      </c>
      <c r="L112" s="39" t="s">
        <v>43</v>
      </c>
      <c r="M112" s="39">
        <v>100</v>
      </c>
      <c r="N112" s="39">
        <v>100</v>
      </c>
      <c r="P112" s="39" t="s">
        <v>44</v>
      </c>
      <c r="Q112" s="39" t="s">
        <v>47</v>
      </c>
      <c r="R112" s="39" t="s">
        <v>53</v>
      </c>
      <c r="S112" s="25" t="s">
        <v>53</v>
      </c>
      <c r="T112" s="37">
        <v>0.97</v>
      </c>
      <c r="U112" s="37">
        <v>0.95</v>
      </c>
      <c r="V112" s="37">
        <v>0.99</v>
      </c>
      <c r="W112" s="39">
        <f t="shared" si="9"/>
        <v>0.97</v>
      </c>
      <c r="X112" s="39">
        <f t="shared" si="10"/>
        <v>0.95</v>
      </c>
      <c r="Y112" s="39">
        <f t="shared" si="11"/>
        <v>0.99</v>
      </c>
      <c r="AB112" s="43"/>
      <c r="AC112" s="43"/>
      <c r="AD112" s="43"/>
      <c r="AE112" s="43"/>
      <c r="AF112" s="43"/>
    </row>
    <row r="113" spans="1:32" ht="13.5" customHeight="1" x14ac:dyDescent="0.45">
      <c r="A113" s="39">
        <v>183</v>
      </c>
      <c r="B113" s="25" t="s">
        <v>100</v>
      </c>
      <c r="C113" s="39">
        <v>2017</v>
      </c>
      <c r="D113" s="39" t="s">
        <v>44</v>
      </c>
      <c r="E113" s="39" t="s">
        <v>122</v>
      </c>
      <c r="F113" s="39" t="s">
        <v>123</v>
      </c>
      <c r="G113" s="39" t="s">
        <v>124</v>
      </c>
      <c r="H113" s="39" t="s">
        <v>124</v>
      </c>
      <c r="I113" s="39" t="s">
        <v>124</v>
      </c>
      <c r="J113" s="39" t="s">
        <v>124</v>
      </c>
      <c r="K113" s="36" t="s">
        <v>240</v>
      </c>
      <c r="L113" s="39" t="s">
        <v>43</v>
      </c>
      <c r="M113" s="39">
        <v>100</v>
      </c>
      <c r="N113" s="39">
        <v>100</v>
      </c>
      <c r="P113" s="39" t="s">
        <v>44</v>
      </c>
      <c r="Q113" s="39" t="s">
        <v>47</v>
      </c>
      <c r="R113" s="39" t="s">
        <v>57</v>
      </c>
      <c r="S113" s="39" t="s">
        <v>57</v>
      </c>
      <c r="T113" s="37">
        <v>0.99056335829414599</v>
      </c>
      <c r="U113" s="37">
        <v>0.97167382541318204</v>
      </c>
      <c r="V113" s="37">
        <v>1</v>
      </c>
      <c r="W113" s="39">
        <f t="shared" si="9"/>
        <v>0.99056335829414599</v>
      </c>
      <c r="X113" s="39">
        <f t="shared" si="10"/>
        <v>0.97167382541318204</v>
      </c>
      <c r="Y113" s="39">
        <f t="shared" si="11"/>
        <v>1</v>
      </c>
      <c r="AB113" s="43"/>
      <c r="AC113" s="43"/>
      <c r="AD113" s="43"/>
      <c r="AE113" s="43"/>
      <c r="AF113" s="43"/>
    </row>
    <row r="114" spans="1:32" ht="13.5" customHeight="1" x14ac:dyDescent="0.45">
      <c r="A114" s="39">
        <v>184</v>
      </c>
      <c r="B114" s="25" t="s">
        <v>100</v>
      </c>
      <c r="C114" s="39">
        <v>2017</v>
      </c>
      <c r="D114" s="39" t="s">
        <v>44</v>
      </c>
      <c r="E114" s="39" t="s">
        <v>122</v>
      </c>
      <c r="F114" s="39" t="s">
        <v>123</v>
      </c>
      <c r="G114" s="39" t="s">
        <v>124</v>
      </c>
      <c r="H114" s="39" t="s">
        <v>124</v>
      </c>
      <c r="I114" s="39" t="s">
        <v>124</v>
      </c>
      <c r="J114" s="39" t="s">
        <v>124</v>
      </c>
      <c r="K114" s="36" t="s">
        <v>240</v>
      </c>
      <c r="L114" s="39" t="s">
        <v>43</v>
      </c>
      <c r="M114" s="39">
        <v>100</v>
      </c>
      <c r="N114" s="39">
        <v>100</v>
      </c>
      <c r="P114" s="39" t="s">
        <v>44</v>
      </c>
      <c r="Q114" s="39" t="s">
        <v>47</v>
      </c>
      <c r="R114" s="39" t="s">
        <v>58</v>
      </c>
      <c r="S114" s="39" t="s">
        <v>58</v>
      </c>
      <c r="T114" s="35">
        <v>0.78</v>
      </c>
      <c r="U114" s="44">
        <v>0.69</v>
      </c>
      <c r="V114" s="44">
        <v>0.9</v>
      </c>
      <c r="W114" s="39">
        <f t="shared" ref="W114:W143" si="12">1-(1-T114)*(N114/M114)</f>
        <v>0.78</v>
      </c>
      <c r="X114" s="39">
        <f t="shared" ref="X114:X143" si="13">1-(1-U114)*(N114/M114)</f>
        <v>0.69</v>
      </c>
      <c r="Y114" s="39">
        <f t="shared" ref="Y114:Y143" si="14">1-(1-V114)*(N114/M114)</f>
        <v>0.9</v>
      </c>
      <c r="AB114" s="43"/>
      <c r="AC114" s="43"/>
      <c r="AD114" s="43"/>
      <c r="AE114" s="43"/>
      <c r="AF114" s="43"/>
    </row>
    <row r="115" spans="1:32" ht="13.5" customHeight="1" x14ac:dyDescent="0.45">
      <c r="A115" s="39">
        <v>211</v>
      </c>
      <c r="B115" s="25" t="s">
        <v>100</v>
      </c>
      <c r="C115" s="39">
        <v>2017</v>
      </c>
      <c r="D115" s="39" t="s">
        <v>44</v>
      </c>
      <c r="E115" s="39" t="s">
        <v>122</v>
      </c>
      <c r="F115" s="39" t="s">
        <v>123</v>
      </c>
      <c r="G115" s="39" t="s">
        <v>124</v>
      </c>
      <c r="H115" s="39" t="s">
        <v>124</v>
      </c>
      <c r="I115" s="39" t="s">
        <v>124</v>
      </c>
      <c r="J115" s="39" t="s">
        <v>124</v>
      </c>
      <c r="K115" s="36" t="s">
        <v>263</v>
      </c>
      <c r="L115" s="39" t="s">
        <v>43</v>
      </c>
      <c r="M115" s="39">
        <v>100</v>
      </c>
      <c r="N115" s="39">
        <v>100</v>
      </c>
      <c r="P115" s="39" t="s">
        <v>44</v>
      </c>
      <c r="Q115" s="39" t="s">
        <v>45</v>
      </c>
      <c r="R115" s="39" t="s">
        <v>46</v>
      </c>
      <c r="S115" s="25" t="s">
        <v>46</v>
      </c>
      <c r="T115" s="37">
        <v>0.89</v>
      </c>
      <c r="U115" s="37">
        <v>0.88</v>
      </c>
      <c r="V115" s="37">
        <v>0.9</v>
      </c>
      <c r="W115" s="39">
        <f t="shared" si="12"/>
        <v>0.89</v>
      </c>
      <c r="X115" s="39">
        <f t="shared" si="13"/>
        <v>0.88</v>
      </c>
      <c r="Y115" s="39">
        <f t="shared" si="14"/>
        <v>0.9</v>
      </c>
      <c r="AB115" s="43"/>
      <c r="AC115" s="43"/>
      <c r="AD115" s="43"/>
      <c r="AE115" s="43"/>
      <c r="AF115" s="43"/>
    </row>
    <row r="116" spans="1:32" ht="13.5" customHeight="1" x14ac:dyDescent="0.45">
      <c r="A116" s="39">
        <v>212</v>
      </c>
      <c r="B116" s="25" t="s">
        <v>100</v>
      </c>
      <c r="C116" s="39">
        <v>2017</v>
      </c>
      <c r="D116" s="39" t="s">
        <v>44</v>
      </c>
      <c r="E116" s="39" t="s">
        <v>122</v>
      </c>
      <c r="F116" s="39" t="s">
        <v>123</v>
      </c>
      <c r="G116" s="39" t="s">
        <v>124</v>
      </c>
      <c r="H116" s="39" t="s">
        <v>124</v>
      </c>
      <c r="I116" s="39" t="s">
        <v>124</v>
      </c>
      <c r="J116" s="39" t="s">
        <v>124</v>
      </c>
      <c r="K116" s="36" t="s">
        <v>263</v>
      </c>
      <c r="L116" s="39" t="s">
        <v>43</v>
      </c>
      <c r="M116" s="39">
        <v>100</v>
      </c>
      <c r="N116" s="39">
        <v>100</v>
      </c>
      <c r="P116" s="39" t="s">
        <v>44</v>
      </c>
      <c r="Q116" s="39" t="s">
        <v>47</v>
      </c>
      <c r="R116" s="39" t="s">
        <v>48</v>
      </c>
      <c r="S116" s="25" t="s">
        <v>48</v>
      </c>
      <c r="T116" s="35">
        <v>0.88</v>
      </c>
      <c r="U116" s="44">
        <v>0.77</v>
      </c>
      <c r="V116" s="44">
        <v>1.01</v>
      </c>
      <c r="W116" s="39">
        <f t="shared" si="12"/>
        <v>0.88</v>
      </c>
      <c r="X116" s="39">
        <f t="shared" si="13"/>
        <v>0.77</v>
      </c>
      <c r="Y116" s="39">
        <f t="shared" si="14"/>
        <v>1.01</v>
      </c>
      <c r="AB116" s="43"/>
      <c r="AC116" s="43"/>
      <c r="AD116" s="43"/>
      <c r="AE116" s="43"/>
      <c r="AF116" s="43"/>
    </row>
    <row r="117" spans="1:32" ht="13.5" customHeight="1" x14ac:dyDescent="0.45">
      <c r="A117" s="39">
        <v>253</v>
      </c>
      <c r="B117" s="25" t="s">
        <v>100</v>
      </c>
      <c r="C117" s="39">
        <v>2017</v>
      </c>
      <c r="D117" s="39" t="s">
        <v>44</v>
      </c>
      <c r="E117" s="39" t="s">
        <v>122</v>
      </c>
      <c r="F117" s="39" t="s">
        <v>123</v>
      </c>
      <c r="G117" s="39" t="s">
        <v>124</v>
      </c>
      <c r="H117" s="39" t="s">
        <v>124</v>
      </c>
      <c r="I117" s="39" t="s">
        <v>124</v>
      </c>
      <c r="J117" s="39" t="s">
        <v>124</v>
      </c>
      <c r="K117" s="36" t="s">
        <v>304</v>
      </c>
      <c r="M117" s="39">
        <v>100</v>
      </c>
      <c r="N117" s="39">
        <v>100</v>
      </c>
      <c r="P117" s="39" t="s">
        <v>44</v>
      </c>
      <c r="Q117" s="39" t="s">
        <v>45</v>
      </c>
      <c r="R117" s="39" t="s">
        <v>46</v>
      </c>
      <c r="S117" s="25" t="s">
        <v>46</v>
      </c>
      <c r="T117" s="37">
        <v>0.89</v>
      </c>
      <c r="U117" s="37">
        <v>0.88</v>
      </c>
      <c r="V117" s="37">
        <v>0.9</v>
      </c>
      <c r="W117" s="39">
        <f t="shared" si="12"/>
        <v>0.89</v>
      </c>
      <c r="X117" s="39">
        <f t="shared" si="13"/>
        <v>0.88</v>
      </c>
      <c r="Y117" s="39">
        <f t="shared" si="14"/>
        <v>0.9</v>
      </c>
      <c r="AB117" s="43"/>
      <c r="AC117" s="43"/>
      <c r="AD117" s="43"/>
      <c r="AE117" s="43"/>
      <c r="AF117" s="43"/>
    </row>
    <row r="118" spans="1:32" ht="13.5" customHeight="1" x14ac:dyDescent="0.45">
      <c r="A118" s="39">
        <v>254</v>
      </c>
      <c r="B118" s="25" t="s">
        <v>100</v>
      </c>
      <c r="C118" s="39">
        <v>2017</v>
      </c>
      <c r="D118" s="39" t="s">
        <v>44</v>
      </c>
      <c r="E118" s="39" t="s">
        <v>122</v>
      </c>
      <c r="F118" s="39" t="s">
        <v>123</v>
      </c>
      <c r="G118" s="39" t="s">
        <v>124</v>
      </c>
      <c r="H118" s="39" t="s">
        <v>124</v>
      </c>
      <c r="I118" s="39" t="s">
        <v>124</v>
      </c>
      <c r="J118" s="39" t="s">
        <v>124</v>
      </c>
      <c r="K118" s="36" t="s">
        <v>304</v>
      </c>
      <c r="M118" s="39">
        <v>100</v>
      </c>
      <c r="N118" s="39">
        <v>100</v>
      </c>
      <c r="P118" s="39" t="s">
        <v>44</v>
      </c>
      <c r="Q118" s="39" t="s">
        <v>47</v>
      </c>
      <c r="R118" s="39" t="s">
        <v>48</v>
      </c>
      <c r="S118" s="25" t="s">
        <v>48</v>
      </c>
      <c r="T118" s="35">
        <v>0.91</v>
      </c>
      <c r="U118" s="44">
        <v>0.85</v>
      </c>
      <c r="V118" s="44">
        <v>0.99</v>
      </c>
      <c r="W118" s="39">
        <f t="shared" si="12"/>
        <v>0.91</v>
      </c>
      <c r="X118" s="39">
        <f t="shared" si="13"/>
        <v>0.85</v>
      </c>
      <c r="Y118" s="39">
        <f t="shared" si="14"/>
        <v>0.99</v>
      </c>
      <c r="AB118" s="43"/>
      <c r="AC118" s="43"/>
      <c r="AD118" s="43"/>
      <c r="AE118" s="43"/>
      <c r="AF118" s="43"/>
    </row>
    <row r="119" spans="1:32" ht="13.5" customHeight="1" x14ac:dyDescent="0.45">
      <c r="A119" s="39">
        <v>43</v>
      </c>
      <c r="B119" s="39" t="s">
        <v>93</v>
      </c>
      <c r="C119" s="39">
        <v>2018</v>
      </c>
      <c r="D119" s="39" t="s">
        <v>44</v>
      </c>
      <c r="E119" s="39" t="s">
        <v>98</v>
      </c>
      <c r="F119" s="39" t="s">
        <v>99</v>
      </c>
      <c r="G119" s="39" t="s">
        <v>124</v>
      </c>
      <c r="H119" s="39" t="s">
        <v>124</v>
      </c>
      <c r="I119" s="39" t="s">
        <v>124</v>
      </c>
      <c r="J119" s="39" t="s">
        <v>124</v>
      </c>
      <c r="K119" s="39" t="s">
        <v>198</v>
      </c>
      <c r="L119" s="39" t="s">
        <v>43</v>
      </c>
      <c r="M119" s="39">
        <v>100</v>
      </c>
      <c r="N119" s="39">
        <v>100</v>
      </c>
      <c r="P119" s="39" t="s">
        <v>44</v>
      </c>
      <c r="Q119" s="39" t="s">
        <v>47</v>
      </c>
      <c r="R119" s="39" t="s">
        <v>53</v>
      </c>
      <c r="S119" s="39" t="s">
        <v>53</v>
      </c>
      <c r="T119" s="39">
        <v>0.97</v>
      </c>
      <c r="U119" s="39">
        <v>0.95</v>
      </c>
      <c r="V119" s="39">
        <v>0.99</v>
      </c>
      <c r="W119" s="39">
        <f t="shared" si="12"/>
        <v>0.97</v>
      </c>
      <c r="X119" s="39">
        <f t="shared" si="13"/>
        <v>0.95</v>
      </c>
      <c r="Y119" s="39">
        <f t="shared" si="14"/>
        <v>0.99</v>
      </c>
      <c r="AB119" s="43"/>
      <c r="AC119" s="43"/>
      <c r="AD119" s="43"/>
      <c r="AE119" s="43"/>
      <c r="AF119" s="43"/>
    </row>
    <row r="120" spans="1:32" ht="13.5" customHeight="1" x14ac:dyDescent="0.45">
      <c r="A120" s="39">
        <v>162</v>
      </c>
      <c r="B120" s="25" t="s">
        <v>231</v>
      </c>
      <c r="C120" s="39">
        <v>2019</v>
      </c>
      <c r="D120" s="39" t="s">
        <v>44</v>
      </c>
      <c r="E120" s="39" t="s">
        <v>232</v>
      </c>
      <c r="F120" s="39" t="s">
        <v>233</v>
      </c>
      <c r="G120" s="39" t="s">
        <v>124</v>
      </c>
      <c r="H120" s="39" t="s">
        <v>124</v>
      </c>
      <c r="I120" s="39" t="s">
        <v>124</v>
      </c>
      <c r="J120" s="39" t="s">
        <v>124</v>
      </c>
      <c r="K120" s="39" t="s">
        <v>234</v>
      </c>
      <c r="L120" s="39" t="s">
        <v>43</v>
      </c>
      <c r="M120" s="39">
        <v>100</v>
      </c>
      <c r="N120" s="39">
        <v>100</v>
      </c>
      <c r="P120" s="39" t="s">
        <v>44</v>
      </c>
      <c r="Q120" s="39" t="s">
        <v>47</v>
      </c>
      <c r="R120" s="39" t="s">
        <v>53</v>
      </c>
      <c r="S120" s="25" t="s">
        <v>53</v>
      </c>
      <c r="T120" s="37">
        <v>0.97</v>
      </c>
      <c r="U120" s="37">
        <v>0.95</v>
      </c>
      <c r="V120" s="37">
        <v>0.99</v>
      </c>
      <c r="W120" s="39">
        <f t="shared" si="12"/>
        <v>0.97</v>
      </c>
      <c r="X120" s="39">
        <f t="shared" si="13"/>
        <v>0.95</v>
      </c>
      <c r="Y120" s="39">
        <f t="shared" si="14"/>
        <v>0.99</v>
      </c>
      <c r="AB120" s="43"/>
      <c r="AC120" s="43"/>
      <c r="AD120" s="43"/>
      <c r="AE120" s="43"/>
      <c r="AF120" s="43"/>
    </row>
    <row r="121" spans="1:32" ht="13.5" customHeight="1" x14ac:dyDescent="0.45">
      <c r="A121" s="39">
        <v>163</v>
      </c>
      <c r="B121" s="25" t="s">
        <v>231</v>
      </c>
      <c r="C121" s="39">
        <v>2019</v>
      </c>
      <c r="D121" s="39" t="s">
        <v>44</v>
      </c>
      <c r="E121" s="39" t="s">
        <v>232</v>
      </c>
      <c r="F121" s="39" t="s">
        <v>233</v>
      </c>
      <c r="G121" s="39" t="s">
        <v>124</v>
      </c>
      <c r="H121" s="39" t="s">
        <v>124</v>
      </c>
      <c r="I121" s="39" t="s">
        <v>124</v>
      </c>
      <c r="J121" s="39" t="s">
        <v>124</v>
      </c>
      <c r="K121" s="39" t="s">
        <v>234</v>
      </c>
      <c r="L121" s="39" t="s">
        <v>43</v>
      </c>
      <c r="M121" s="39">
        <v>100</v>
      </c>
      <c r="N121" s="39">
        <v>100</v>
      </c>
      <c r="P121" s="39" t="s">
        <v>44</v>
      </c>
      <c r="Q121" s="39" t="s">
        <v>47</v>
      </c>
      <c r="R121" s="39" t="s">
        <v>57</v>
      </c>
      <c r="S121" s="39" t="s">
        <v>57</v>
      </c>
      <c r="T121" s="37">
        <v>0.99056335829414599</v>
      </c>
      <c r="U121" s="37">
        <v>0.97167382541318204</v>
      </c>
      <c r="V121" s="37">
        <v>1</v>
      </c>
      <c r="W121" s="39">
        <f t="shared" si="12"/>
        <v>0.99056335829414599</v>
      </c>
      <c r="X121" s="39">
        <f t="shared" si="13"/>
        <v>0.97167382541318204</v>
      </c>
      <c r="Y121" s="39">
        <f t="shared" si="14"/>
        <v>1</v>
      </c>
      <c r="AB121" s="43"/>
      <c r="AC121" s="43"/>
      <c r="AD121" s="43"/>
      <c r="AE121" s="43"/>
      <c r="AF121" s="43"/>
    </row>
    <row r="122" spans="1:32" ht="13.5" customHeight="1" x14ac:dyDescent="0.45">
      <c r="A122" s="39">
        <v>167</v>
      </c>
      <c r="B122" s="25" t="s">
        <v>231</v>
      </c>
      <c r="C122" s="39">
        <v>2019</v>
      </c>
      <c r="D122" s="39" t="s">
        <v>44</v>
      </c>
      <c r="E122" s="39" t="s">
        <v>232</v>
      </c>
      <c r="F122" s="39" t="s">
        <v>233</v>
      </c>
      <c r="G122" s="39" t="s">
        <v>124</v>
      </c>
      <c r="H122" s="39" t="s">
        <v>124</v>
      </c>
      <c r="I122" s="39" t="s">
        <v>124</v>
      </c>
      <c r="J122" s="39" t="s">
        <v>124</v>
      </c>
      <c r="K122" s="39" t="s">
        <v>235</v>
      </c>
      <c r="L122" s="39" t="s">
        <v>43</v>
      </c>
      <c r="M122" s="39">
        <v>100</v>
      </c>
      <c r="N122" s="39">
        <v>100</v>
      </c>
      <c r="P122" s="39" t="s">
        <v>44</v>
      </c>
      <c r="Q122" s="39" t="s">
        <v>47</v>
      </c>
      <c r="R122" s="39" t="s">
        <v>53</v>
      </c>
      <c r="S122" s="25" t="s">
        <v>53</v>
      </c>
      <c r="T122" s="37">
        <v>0.97</v>
      </c>
      <c r="U122" s="37">
        <v>0.95</v>
      </c>
      <c r="V122" s="37">
        <v>0.99</v>
      </c>
      <c r="W122" s="39">
        <f t="shared" si="12"/>
        <v>0.97</v>
      </c>
      <c r="X122" s="39">
        <f t="shared" si="13"/>
        <v>0.95</v>
      </c>
      <c r="Y122" s="39">
        <f t="shared" si="14"/>
        <v>0.99</v>
      </c>
      <c r="AB122" s="43"/>
      <c r="AC122" s="43"/>
      <c r="AD122" s="43"/>
      <c r="AE122" s="43"/>
      <c r="AF122" s="43"/>
    </row>
    <row r="123" spans="1:32" ht="13.5" customHeight="1" x14ac:dyDescent="0.45">
      <c r="A123" s="39">
        <v>168</v>
      </c>
      <c r="B123" s="25" t="s">
        <v>231</v>
      </c>
      <c r="C123" s="39">
        <v>2019</v>
      </c>
      <c r="D123" s="39" t="s">
        <v>44</v>
      </c>
      <c r="E123" s="39" t="s">
        <v>232</v>
      </c>
      <c r="F123" s="39" t="s">
        <v>233</v>
      </c>
      <c r="G123" s="39" t="s">
        <v>124</v>
      </c>
      <c r="H123" s="39" t="s">
        <v>124</v>
      </c>
      <c r="I123" s="39" t="s">
        <v>124</v>
      </c>
      <c r="J123" s="39" t="s">
        <v>124</v>
      </c>
      <c r="K123" s="39" t="s">
        <v>235</v>
      </c>
      <c r="L123" s="39" t="s">
        <v>43</v>
      </c>
      <c r="M123" s="39">
        <v>100</v>
      </c>
      <c r="N123" s="39">
        <v>100</v>
      </c>
      <c r="P123" s="39" t="s">
        <v>44</v>
      </c>
      <c r="Q123" s="39" t="s">
        <v>47</v>
      </c>
      <c r="R123" s="39" t="s">
        <v>57</v>
      </c>
      <c r="S123" s="39" t="s">
        <v>57</v>
      </c>
      <c r="T123" s="37">
        <v>0.99056335829414599</v>
      </c>
      <c r="U123" s="37">
        <v>0.97167382541318204</v>
      </c>
      <c r="V123" s="37">
        <v>1</v>
      </c>
      <c r="W123" s="39">
        <f t="shared" si="12"/>
        <v>0.99056335829414599</v>
      </c>
      <c r="X123" s="39">
        <f t="shared" si="13"/>
        <v>0.97167382541318204</v>
      </c>
      <c r="Y123" s="39">
        <f t="shared" si="14"/>
        <v>1</v>
      </c>
      <c r="AB123" s="43"/>
      <c r="AC123" s="43"/>
      <c r="AD123" s="43"/>
      <c r="AE123" s="43"/>
      <c r="AF123" s="43"/>
    </row>
    <row r="124" spans="1:32" ht="13.5" customHeight="1" x14ac:dyDescent="0.45">
      <c r="A124" s="39">
        <v>169</v>
      </c>
      <c r="B124" s="25" t="s">
        <v>231</v>
      </c>
      <c r="C124" s="39">
        <v>2019</v>
      </c>
      <c r="D124" s="39" t="s">
        <v>44</v>
      </c>
      <c r="E124" s="39" t="s">
        <v>232</v>
      </c>
      <c r="F124" s="39" t="s">
        <v>233</v>
      </c>
      <c r="G124" s="39" t="s">
        <v>124</v>
      </c>
      <c r="H124" s="39" t="s">
        <v>124</v>
      </c>
      <c r="I124" s="39" t="s">
        <v>124</v>
      </c>
      <c r="J124" s="39" t="s">
        <v>124</v>
      </c>
      <c r="K124" s="39" t="s">
        <v>235</v>
      </c>
      <c r="L124" s="39" t="s">
        <v>43</v>
      </c>
      <c r="M124" s="39">
        <v>100</v>
      </c>
      <c r="N124" s="39">
        <v>100</v>
      </c>
      <c r="P124" s="39" t="s">
        <v>44</v>
      </c>
      <c r="Q124" s="39" t="s">
        <v>47</v>
      </c>
      <c r="R124" s="39" t="s">
        <v>58</v>
      </c>
      <c r="S124" s="39" t="s">
        <v>58</v>
      </c>
      <c r="T124" s="37">
        <v>0.86</v>
      </c>
      <c r="U124" s="37">
        <v>0.84</v>
      </c>
      <c r="V124" s="37">
        <v>0.88</v>
      </c>
      <c r="W124" s="39">
        <f t="shared" si="12"/>
        <v>0.86</v>
      </c>
      <c r="X124" s="39">
        <f t="shared" si="13"/>
        <v>0.84</v>
      </c>
      <c r="Y124" s="39">
        <f t="shared" si="14"/>
        <v>0.88</v>
      </c>
      <c r="AB124" s="43"/>
      <c r="AC124" s="43"/>
      <c r="AD124" s="43"/>
      <c r="AE124" s="43"/>
      <c r="AF124" s="43"/>
    </row>
    <row r="125" spans="1:32" ht="13.5" customHeight="1" x14ac:dyDescent="0.45">
      <c r="A125" s="39">
        <v>172</v>
      </c>
      <c r="B125" s="25" t="s">
        <v>231</v>
      </c>
      <c r="C125" s="39">
        <v>2019</v>
      </c>
      <c r="D125" s="39" t="s">
        <v>44</v>
      </c>
      <c r="E125" s="39" t="s">
        <v>232</v>
      </c>
      <c r="F125" s="39" t="s">
        <v>233</v>
      </c>
      <c r="G125" s="39" t="s">
        <v>124</v>
      </c>
      <c r="H125" s="39" t="s">
        <v>124</v>
      </c>
      <c r="I125" s="39" t="s">
        <v>124</v>
      </c>
      <c r="J125" s="39" t="s">
        <v>124</v>
      </c>
      <c r="K125" s="39" t="s">
        <v>7</v>
      </c>
      <c r="L125" s="39" t="s">
        <v>43</v>
      </c>
      <c r="M125" s="39">
        <v>100</v>
      </c>
      <c r="N125" s="39">
        <v>100</v>
      </c>
      <c r="P125" s="39" t="s">
        <v>44</v>
      </c>
      <c r="Q125" s="39" t="s">
        <v>47</v>
      </c>
      <c r="R125" s="39" t="s">
        <v>53</v>
      </c>
      <c r="S125" s="25" t="s">
        <v>53</v>
      </c>
      <c r="T125" s="28">
        <v>0.97</v>
      </c>
      <c r="U125" s="28">
        <v>0.95</v>
      </c>
      <c r="V125" s="28">
        <v>0.99</v>
      </c>
      <c r="W125" s="39">
        <f t="shared" si="12"/>
        <v>0.97</v>
      </c>
      <c r="X125" s="39">
        <f t="shared" si="13"/>
        <v>0.95</v>
      </c>
      <c r="Y125" s="39">
        <f t="shared" si="14"/>
        <v>0.99</v>
      </c>
      <c r="AB125" s="43"/>
      <c r="AC125" s="43"/>
      <c r="AD125" s="43"/>
      <c r="AE125" s="43"/>
      <c r="AF125" s="43"/>
    </row>
    <row r="126" spans="1:32" ht="13.5" customHeight="1" x14ac:dyDescent="0.45">
      <c r="A126" s="39">
        <v>177</v>
      </c>
      <c r="B126" s="25" t="s">
        <v>231</v>
      </c>
      <c r="C126" s="39">
        <v>2019</v>
      </c>
      <c r="D126" s="39" t="s">
        <v>44</v>
      </c>
      <c r="E126" s="39" t="s">
        <v>232</v>
      </c>
      <c r="F126" s="39" t="s">
        <v>233</v>
      </c>
      <c r="G126" s="39" t="s">
        <v>124</v>
      </c>
      <c r="H126" s="39" t="s">
        <v>124</v>
      </c>
      <c r="I126" s="39" t="s">
        <v>124</v>
      </c>
      <c r="J126" s="39" t="s">
        <v>124</v>
      </c>
      <c r="K126" s="36" t="s">
        <v>239</v>
      </c>
      <c r="L126" s="39" t="s">
        <v>43</v>
      </c>
      <c r="M126" s="39">
        <v>100</v>
      </c>
      <c r="N126" s="39">
        <v>100</v>
      </c>
      <c r="P126" s="39" t="s">
        <v>44</v>
      </c>
      <c r="Q126" s="39" t="s">
        <v>47</v>
      </c>
      <c r="R126" s="39" t="s">
        <v>53</v>
      </c>
      <c r="S126" s="25" t="s">
        <v>53</v>
      </c>
      <c r="T126" s="37">
        <v>0.97</v>
      </c>
      <c r="U126" s="37">
        <v>0.96</v>
      </c>
      <c r="V126" s="37">
        <v>0.98</v>
      </c>
      <c r="W126" s="39">
        <f t="shared" si="12"/>
        <v>0.97</v>
      </c>
      <c r="X126" s="39">
        <f t="shared" si="13"/>
        <v>0.96</v>
      </c>
      <c r="Y126" s="39">
        <f t="shared" si="14"/>
        <v>0.98</v>
      </c>
      <c r="AB126" s="43"/>
      <c r="AC126" s="43"/>
      <c r="AD126" s="43"/>
      <c r="AE126" s="43"/>
      <c r="AF126" s="43"/>
    </row>
    <row r="127" spans="1:32" ht="13.5" customHeight="1" x14ac:dyDescent="0.45">
      <c r="A127" s="39">
        <v>178</v>
      </c>
      <c r="B127" s="25" t="s">
        <v>231</v>
      </c>
      <c r="C127" s="39">
        <v>2019</v>
      </c>
      <c r="D127" s="39" t="s">
        <v>44</v>
      </c>
      <c r="E127" s="39" t="s">
        <v>232</v>
      </c>
      <c r="F127" s="39" t="s">
        <v>233</v>
      </c>
      <c r="G127" s="39" t="s">
        <v>124</v>
      </c>
      <c r="H127" s="39" t="s">
        <v>124</v>
      </c>
      <c r="I127" s="39" t="s">
        <v>124</v>
      </c>
      <c r="J127" s="39" t="s">
        <v>124</v>
      </c>
      <c r="K127" s="36" t="s">
        <v>239</v>
      </c>
      <c r="L127" s="39" t="s">
        <v>43</v>
      </c>
      <c r="M127" s="39">
        <v>100</v>
      </c>
      <c r="N127" s="39">
        <v>100</v>
      </c>
      <c r="P127" s="39" t="s">
        <v>44</v>
      </c>
      <c r="Q127" s="39" t="s">
        <v>47</v>
      </c>
      <c r="R127" s="39" t="s">
        <v>57</v>
      </c>
      <c r="S127" s="39" t="s">
        <v>57</v>
      </c>
      <c r="T127" s="37">
        <v>0.98112131950135195</v>
      </c>
      <c r="U127" s="37">
        <v>0.95276223230482204</v>
      </c>
      <c r="V127" s="37">
        <v>1.0094313016305101</v>
      </c>
      <c r="W127" s="39">
        <f t="shared" si="12"/>
        <v>0.98112131950135195</v>
      </c>
      <c r="X127" s="39">
        <f t="shared" si="13"/>
        <v>0.95276223230482204</v>
      </c>
      <c r="Y127" s="39">
        <f t="shared" si="14"/>
        <v>1.0094313016305101</v>
      </c>
      <c r="AB127" s="43"/>
      <c r="AC127" s="43"/>
      <c r="AD127" s="43"/>
      <c r="AE127" s="43"/>
      <c r="AF127" s="43"/>
    </row>
    <row r="128" spans="1:32" ht="13.5" customHeight="1" x14ac:dyDescent="0.45">
      <c r="A128" s="39">
        <v>213</v>
      </c>
      <c r="B128" s="25" t="s">
        <v>231</v>
      </c>
      <c r="C128" s="39">
        <v>2019</v>
      </c>
      <c r="D128" s="39" t="s">
        <v>44</v>
      </c>
      <c r="E128" s="39" t="s">
        <v>232</v>
      </c>
      <c r="F128" s="39" t="s">
        <v>233</v>
      </c>
      <c r="G128" s="39" t="s">
        <v>124</v>
      </c>
      <c r="H128" s="39" t="s">
        <v>124</v>
      </c>
      <c r="I128" s="39" t="s">
        <v>124</v>
      </c>
      <c r="J128" s="39" t="s">
        <v>124</v>
      </c>
      <c r="K128" s="36" t="s">
        <v>263</v>
      </c>
      <c r="L128" s="39" t="s">
        <v>43</v>
      </c>
      <c r="M128" s="39">
        <v>100</v>
      </c>
      <c r="N128" s="39">
        <v>100</v>
      </c>
      <c r="P128" s="39" t="s">
        <v>44</v>
      </c>
      <c r="Q128" s="39" t="s">
        <v>47</v>
      </c>
      <c r="R128" s="39" t="s">
        <v>53</v>
      </c>
      <c r="S128" s="25" t="s">
        <v>53</v>
      </c>
      <c r="T128" s="37">
        <v>0.97</v>
      </c>
      <c r="U128" s="37">
        <v>0.95</v>
      </c>
      <c r="V128" s="37">
        <v>0.99</v>
      </c>
      <c r="W128" s="39">
        <f t="shared" si="12"/>
        <v>0.97</v>
      </c>
      <c r="X128" s="39">
        <f t="shared" si="13"/>
        <v>0.95</v>
      </c>
      <c r="Y128" s="39">
        <f t="shared" si="14"/>
        <v>0.99</v>
      </c>
      <c r="AB128" s="43"/>
      <c r="AC128" s="43"/>
      <c r="AD128" s="43"/>
      <c r="AE128" s="43"/>
      <c r="AF128" s="43"/>
    </row>
    <row r="129" spans="1:32" ht="13.5" customHeight="1" x14ac:dyDescent="0.45">
      <c r="A129" s="39">
        <v>214</v>
      </c>
      <c r="B129" s="25" t="s">
        <v>231</v>
      </c>
      <c r="C129" s="39">
        <v>2019</v>
      </c>
      <c r="D129" s="39" t="s">
        <v>44</v>
      </c>
      <c r="E129" s="39" t="s">
        <v>232</v>
      </c>
      <c r="F129" s="39" t="s">
        <v>233</v>
      </c>
      <c r="G129" s="39" t="s">
        <v>124</v>
      </c>
      <c r="H129" s="39" t="s">
        <v>124</v>
      </c>
      <c r="I129" s="39" t="s">
        <v>124</v>
      </c>
      <c r="J129" s="39" t="s">
        <v>124</v>
      </c>
      <c r="K129" s="36" t="s">
        <v>263</v>
      </c>
      <c r="L129" s="39" t="s">
        <v>43</v>
      </c>
      <c r="M129" s="39">
        <v>100</v>
      </c>
      <c r="N129" s="39">
        <v>100</v>
      </c>
      <c r="P129" s="39" t="s">
        <v>44</v>
      </c>
      <c r="Q129" s="39" t="s">
        <v>47</v>
      </c>
      <c r="R129" s="39" t="s">
        <v>57</v>
      </c>
      <c r="S129" s="39" t="s">
        <v>57</v>
      </c>
      <c r="T129" s="37">
        <v>0.99056335829414599</v>
      </c>
      <c r="U129" s="37">
        <v>0.97167382541318204</v>
      </c>
      <c r="V129" s="37">
        <v>1</v>
      </c>
      <c r="W129" s="39">
        <f t="shared" si="12"/>
        <v>0.99056335829414599</v>
      </c>
      <c r="X129" s="39">
        <f t="shared" si="13"/>
        <v>0.97167382541318204</v>
      </c>
      <c r="Y129" s="39">
        <f t="shared" si="14"/>
        <v>1</v>
      </c>
      <c r="AB129" s="43"/>
      <c r="AC129" s="43"/>
      <c r="AD129" s="43"/>
      <c r="AE129" s="43"/>
      <c r="AF129" s="43"/>
    </row>
    <row r="130" spans="1:32" ht="13.5" customHeight="1" x14ac:dyDescent="0.45">
      <c r="A130" s="39">
        <v>215</v>
      </c>
      <c r="B130" s="25" t="s">
        <v>231</v>
      </c>
      <c r="C130" s="39">
        <v>2019</v>
      </c>
      <c r="D130" s="39" t="s">
        <v>44</v>
      </c>
      <c r="E130" s="39" t="s">
        <v>232</v>
      </c>
      <c r="F130" s="39" t="s">
        <v>233</v>
      </c>
      <c r="G130" s="39" t="s">
        <v>124</v>
      </c>
      <c r="H130" s="39" t="s">
        <v>124</v>
      </c>
      <c r="I130" s="39" t="s">
        <v>124</v>
      </c>
      <c r="J130" s="39" t="s">
        <v>124</v>
      </c>
      <c r="K130" s="36" t="s">
        <v>263</v>
      </c>
      <c r="L130" s="39" t="s">
        <v>43</v>
      </c>
      <c r="M130" s="39">
        <v>100</v>
      </c>
      <c r="N130" s="39">
        <v>100</v>
      </c>
      <c r="P130" s="39" t="s">
        <v>44</v>
      </c>
      <c r="Q130" s="39" t="s">
        <v>47</v>
      </c>
      <c r="R130" s="39" t="s">
        <v>58</v>
      </c>
      <c r="S130" s="39" t="s">
        <v>58</v>
      </c>
      <c r="T130" s="37">
        <v>0.86</v>
      </c>
      <c r="U130" s="37">
        <v>0.84</v>
      </c>
      <c r="V130" s="37">
        <v>0.88</v>
      </c>
      <c r="W130" s="39">
        <f t="shared" si="12"/>
        <v>0.86</v>
      </c>
      <c r="X130" s="39">
        <f t="shared" si="13"/>
        <v>0.84</v>
      </c>
      <c r="Y130" s="39">
        <f t="shared" si="14"/>
        <v>0.88</v>
      </c>
      <c r="AB130" s="43"/>
      <c r="AC130" s="43"/>
      <c r="AD130" s="43"/>
      <c r="AE130" s="43"/>
      <c r="AF130" s="43"/>
    </row>
    <row r="131" spans="1:32" ht="13.5" customHeight="1" x14ac:dyDescent="0.45">
      <c r="A131" s="39">
        <v>255</v>
      </c>
      <c r="B131" s="25" t="s">
        <v>231</v>
      </c>
      <c r="C131" s="39">
        <v>2019</v>
      </c>
      <c r="D131" s="39" t="s">
        <v>44</v>
      </c>
      <c r="E131" s="39" t="s">
        <v>232</v>
      </c>
      <c r="F131" s="39" t="s">
        <v>233</v>
      </c>
      <c r="G131" s="39" t="s">
        <v>124</v>
      </c>
      <c r="H131" s="39" t="s">
        <v>124</v>
      </c>
      <c r="I131" s="39" t="s">
        <v>124</v>
      </c>
      <c r="J131" s="39" t="s">
        <v>124</v>
      </c>
      <c r="K131" s="36" t="s">
        <v>304</v>
      </c>
      <c r="M131" s="39">
        <v>100</v>
      </c>
      <c r="N131" s="39">
        <v>100</v>
      </c>
      <c r="P131" s="39" t="s">
        <v>44</v>
      </c>
      <c r="Q131" s="39" t="s">
        <v>47</v>
      </c>
      <c r="R131" s="39" t="s">
        <v>53</v>
      </c>
      <c r="S131" s="25" t="s">
        <v>53</v>
      </c>
      <c r="T131" s="37">
        <v>0.97</v>
      </c>
      <c r="U131" s="37">
        <v>0.95</v>
      </c>
      <c r="V131" s="37">
        <v>0.99</v>
      </c>
      <c r="W131" s="39">
        <f t="shared" si="12"/>
        <v>0.97</v>
      </c>
      <c r="X131" s="39">
        <f t="shared" si="13"/>
        <v>0.95</v>
      </c>
      <c r="Y131" s="39">
        <f t="shared" si="14"/>
        <v>0.99</v>
      </c>
      <c r="AB131" s="43"/>
      <c r="AC131" s="43"/>
      <c r="AD131" s="43"/>
      <c r="AE131" s="43"/>
      <c r="AF131" s="43"/>
    </row>
    <row r="132" spans="1:32" ht="13.5" customHeight="1" x14ac:dyDescent="0.45">
      <c r="A132" s="39">
        <v>256</v>
      </c>
      <c r="B132" s="25" t="s">
        <v>231</v>
      </c>
      <c r="C132" s="39">
        <v>2019</v>
      </c>
      <c r="D132" s="39" t="s">
        <v>44</v>
      </c>
      <c r="E132" s="39" t="s">
        <v>232</v>
      </c>
      <c r="F132" s="39" t="s">
        <v>233</v>
      </c>
      <c r="G132" s="39" t="s">
        <v>124</v>
      </c>
      <c r="H132" s="39" t="s">
        <v>124</v>
      </c>
      <c r="I132" s="39" t="s">
        <v>124</v>
      </c>
      <c r="J132" s="39" t="s">
        <v>124</v>
      </c>
      <c r="K132" s="36" t="s">
        <v>304</v>
      </c>
      <c r="M132" s="39">
        <v>100</v>
      </c>
      <c r="N132" s="39">
        <v>100</v>
      </c>
      <c r="P132" s="39" t="s">
        <v>44</v>
      </c>
      <c r="Q132" s="39" t="s">
        <v>47</v>
      </c>
      <c r="R132" s="39" t="s">
        <v>57</v>
      </c>
      <c r="S132" s="39" t="s">
        <v>57</v>
      </c>
      <c r="T132" s="37">
        <v>0.99056335829414599</v>
      </c>
      <c r="U132" s="37">
        <v>0.97167382541318204</v>
      </c>
      <c r="V132" s="37">
        <v>1</v>
      </c>
      <c r="W132" s="39">
        <f t="shared" si="12"/>
        <v>0.99056335829414599</v>
      </c>
      <c r="X132" s="39">
        <f t="shared" si="13"/>
        <v>0.97167382541318204</v>
      </c>
      <c r="Y132" s="39">
        <f t="shared" si="14"/>
        <v>1</v>
      </c>
      <c r="AB132" s="43"/>
      <c r="AC132" s="43"/>
      <c r="AD132" s="43"/>
      <c r="AE132" s="43"/>
      <c r="AF132" s="43"/>
    </row>
    <row r="133" spans="1:32" ht="13.5" customHeight="1" x14ac:dyDescent="0.45">
      <c r="A133" s="39">
        <v>257</v>
      </c>
      <c r="B133" s="25" t="s">
        <v>231</v>
      </c>
      <c r="C133" s="39">
        <v>2019</v>
      </c>
      <c r="D133" s="39" t="s">
        <v>44</v>
      </c>
      <c r="E133" s="39" t="s">
        <v>232</v>
      </c>
      <c r="F133" s="39" t="s">
        <v>233</v>
      </c>
      <c r="G133" s="39" t="s">
        <v>124</v>
      </c>
      <c r="H133" s="39" t="s">
        <v>124</v>
      </c>
      <c r="I133" s="39" t="s">
        <v>124</v>
      </c>
      <c r="J133" s="39" t="s">
        <v>124</v>
      </c>
      <c r="K133" s="36" t="s">
        <v>304</v>
      </c>
      <c r="M133" s="39">
        <v>100</v>
      </c>
      <c r="N133" s="39">
        <v>100</v>
      </c>
      <c r="P133" s="39" t="s">
        <v>44</v>
      </c>
      <c r="Q133" s="39" t="s">
        <v>47</v>
      </c>
      <c r="R133" s="39" t="s">
        <v>58</v>
      </c>
      <c r="S133" s="39" t="s">
        <v>58</v>
      </c>
      <c r="T133" s="37">
        <v>0.86</v>
      </c>
      <c r="U133" s="37">
        <v>0.84</v>
      </c>
      <c r="V133" s="37">
        <v>0.88</v>
      </c>
      <c r="W133" s="39">
        <f t="shared" si="12"/>
        <v>0.86</v>
      </c>
      <c r="X133" s="39">
        <f t="shared" si="13"/>
        <v>0.84</v>
      </c>
      <c r="Y133" s="39">
        <f t="shared" si="14"/>
        <v>0.88</v>
      </c>
      <c r="AB133" s="43"/>
      <c r="AC133" s="43"/>
      <c r="AD133" s="43"/>
      <c r="AE133" s="43"/>
      <c r="AF133" s="43"/>
    </row>
    <row r="134" spans="1:32" ht="13.5" customHeight="1" x14ac:dyDescent="0.45">
      <c r="A134" s="39">
        <v>129</v>
      </c>
      <c r="B134" s="42" t="s">
        <v>100</v>
      </c>
      <c r="C134" s="42">
        <v>2013</v>
      </c>
      <c r="D134" s="42" t="s">
        <v>44</v>
      </c>
      <c r="E134" s="42" t="s">
        <v>55</v>
      </c>
      <c r="F134" s="42" t="s">
        <v>101</v>
      </c>
      <c r="G134" s="27" t="s">
        <v>206</v>
      </c>
      <c r="H134" s="42" t="s">
        <v>8</v>
      </c>
      <c r="I134" s="42" t="s">
        <v>214</v>
      </c>
      <c r="J134" s="42" t="s">
        <v>8</v>
      </c>
      <c r="K134" s="27" t="s">
        <v>206</v>
      </c>
      <c r="L134" s="42" t="s">
        <v>43</v>
      </c>
      <c r="M134" s="42">
        <v>200</v>
      </c>
      <c r="N134" s="42">
        <v>20</v>
      </c>
      <c r="O134" s="42"/>
      <c r="P134" s="42" t="s">
        <v>44</v>
      </c>
      <c r="Q134" s="42" t="s">
        <v>47</v>
      </c>
      <c r="R134" s="42" t="s">
        <v>57</v>
      </c>
      <c r="S134" s="27" t="s">
        <v>57</v>
      </c>
      <c r="T134" s="32">
        <v>0.98</v>
      </c>
      <c r="U134" s="32">
        <v>0.94</v>
      </c>
      <c r="V134" s="32">
        <v>1.03</v>
      </c>
      <c r="W134" s="42">
        <f t="shared" si="12"/>
        <v>0.998</v>
      </c>
      <c r="X134" s="42">
        <f t="shared" si="13"/>
        <v>0.99399999999999999</v>
      </c>
      <c r="Y134" s="42">
        <f t="shared" si="14"/>
        <v>1.0030000000000001</v>
      </c>
      <c r="AB134" s="43"/>
      <c r="AC134" s="43"/>
      <c r="AD134" s="43"/>
      <c r="AE134" s="43"/>
      <c r="AF134" s="43"/>
    </row>
    <row r="135" spans="1:32" ht="13.5" customHeight="1" x14ac:dyDescent="0.45">
      <c r="A135" s="39">
        <v>48</v>
      </c>
      <c r="B135" s="39" t="s">
        <v>130</v>
      </c>
      <c r="C135" s="39">
        <v>2014</v>
      </c>
      <c r="D135" s="39" t="s">
        <v>70</v>
      </c>
      <c r="E135" s="39" t="s">
        <v>55</v>
      </c>
      <c r="F135" s="39" t="s">
        <v>131</v>
      </c>
      <c r="G135" s="39" t="s">
        <v>13</v>
      </c>
      <c r="H135" s="39" t="s">
        <v>13</v>
      </c>
      <c r="I135" s="39" t="s">
        <v>13</v>
      </c>
      <c r="J135" s="39" t="s">
        <v>129</v>
      </c>
      <c r="K135" s="39" t="s">
        <v>13</v>
      </c>
      <c r="L135" s="39" t="s">
        <v>43</v>
      </c>
      <c r="M135" s="39">
        <v>57.142857139999997</v>
      </c>
      <c r="N135" s="39">
        <v>50</v>
      </c>
      <c r="O135" s="39" t="s">
        <v>132</v>
      </c>
      <c r="P135" s="39" t="s">
        <v>44</v>
      </c>
      <c r="Q135" s="39" t="s">
        <v>47</v>
      </c>
      <c r="R135" s="39" t="s">
        <v>48</v>
      </c>
      <c r="S135" s="39" t="s">
        <v>48</v>
      </c>
      <c r="T135" s="39">
        <v>0.86</v>
      </c>
      <c r="U135" s="39">
        <v>0.78</v>
      </c>
      <c r="V135" s="39">
        <v>0.94</v>
      </c>
      <c r="W135" s="39">
        <f t="shared" si="12"/>
        <v>0.87749999999387496</v>
      </c>
      <c r="X135" s="39">
        <f t="shared" si="13"/>
        <v>0.80749999999037503</v>
      </c>
      <c r="Y135" s="39">
        <f t="shared" si="14"/>
        <v>0.947499999997375</v>
      </c>
      <c r="AB135" s="43"/>
      <c r="AC135" s="43"/>
      <c r="AD135" s="43"/>
      <c r="AE135" s="43"/>
      <c r="AF135" s="43"/>
    </row>
    <row r="136" spans="1:32" ht="13.5" customHeight="1" x14ac:dyDescent="0.45">
      <c r="A136" s="39">
        <v>51</v>
      </c>
      <c r="B136" s="39" t="s">
        <v>130</v>
      </c>
      <c r="C136" s="39">
        <v>2014</v>
      </c>
      <c r="D136" s="39" t="s">
        <v>44</v>
      </c>
      <c r="E136" s="39" t="s">
        <v>55</v>
      </c>
      <c r="F136" s="39" t="s">
        <v>131</v>
      </c>
      <c r="G136" s="39" t="s">
        <v>13</v>
      </c>
      <c r="H136" s="39" t="s">
        <v>13</v>
      </c>
      <c r="I136" s="39" t="s">
        <v>13</v>
      </c>
      <c r="J136" s="39" t="s">
        <v>129</v>
      </c>
      <c r="K136" s="39" t="s">
        <v>13</v>
      </c>
      <c r="L136" s="39" t="s">
        <v>43</v>
      </c>
      <c r="M136" s="39">
        <v>57.142857139999997</v>
      </c>
      <c r="N136" s="39">
        <v>50</v>
      </c>
      <c r="O136" s="39" t="s">
        <v>132</v>
      </c>
      <c r="P136" s="39" t="s">
        <v>44</v>
      </c>
      <c r="Q136" s="39" t="s">
        <v>47</v>
      </c>
      <c r="R136" s="39" t="s">
        <v>57</v>
      </c>
      <c r="S136" s="39" t="s">
        <v>57</v>
      </c>
      <c r="T136" s="39">
        <v>0.78</v>
      </c>
      <c r="U136" s="39">
        <v>0.5</v>
      </c>
      <c r="V136" s="39">
        <v>1.24</v>
      </c>
      <c r="W136" s="39">
        <f t="shared" si="12"/>
        <v>0.80749999999037503</v>
      </c>
      <c r="X136" s="39">
        <f t="shared" si="13"/>
        <v>0.56249999997812505</v>
      </c>
      <c r="Y136" s="39">
        <f t="shared" si="14"/>
        <v>1.2100000000105</v>
      </c>
      <c r="AB136" s="43"/>
      <c r="AC136" s="43"/>
      <c r="AD136" s="43"/>
      <c r="AE136" s="43"/>
      <c r="AF136" s="43"/>
    </row>
    <row r="137" spans="1:32" ht="13.5" customHeight="1" x14ac:dyDescent="0.45">
      <c r="A137" s="39">
        <v>52</v>
      </c>
      <c r="B137" s="39" t="s">
        <v>130</v>
      </c>
      <c r="C137" s="39">
        <v>2014</v>
      </c>
      <c r="D137" s="39" t="s">
        <v>70</v>
      </c>
      <c r="E137" s="39" t="s">
        <v>55</v>
      </c>
      <c r="F137" s="39" t="s">
        <v>131</v>
      </c>
      <c r="G137" s="39" t="s">
        <v>13</v>
      </c>
      <c r="H137" s="39" t="s">
        <v>13</v>
      </c>
      <c r="I137" s="39" t="s">
        <v>13</v>
      </c>
      <c r="J137" s="39" t="s">
        <v>129</v>
      </c>
      <c r="K137" s="39" t="s">
        <v>13</v>
      </c>
      <c r="L137" s="39" t="s">
        <v>43</v>
      </c>
      <c r="M137" s="39">
        <v>57.142857139999997</v>
      </c>
      <c r="N137" s="39">
        <v>50</v>
      </c>
      <c r="O137" s="39" t="s">
        <v>132</v>
      </c>
      <c r="P137" s="39" t="s">
        <v>44</v>
      </c>
      <c r="Q137" s="39" t="s">
        <v>47</v>
      </c>
      <c r="R137" s="39" t="s">
        <v>58</v>
      </c>
      <c r="S137" s="39" t="s">
        <v>58</v>
      </c>
      <c r="T137" s="39">
        <v>0.98</v>
      </c>
      <c r="U137" s="39">
        <v>0.84</v>
      </c>
      <c r="V137" s="39">
        <v>1.1399999999999999</v>
      </c>
      <c r="W137" s="39">
        <f t="shared" si="12"/>
        <v>0.98249999999912496</v>
      </c>
      <c r="X137" s="39">
        <f t="shared" si="13"/>
        <v>0.85999999999299992</v>
      </c>
      <c r="Y137" s="39">
        <f t="shared" si="14"/>
        <v>1.1225000000061249</v>
      </c>
      <c r="AB137" s="43"/>
      <c r="AC137" s="43"/>
      <c r="AD137" s="43"/>
      <c r="AE137" s="43"/>
      <c r="AF137" s="43"/>
    </row>
    <row r="138" spans="1:32" ht="13.5" customHeight="1" x14ac:dyDescent="0.45">
      <c r="A138" s="39">
        <v>47</v>
      </c>
      <c r="B138" s="39" t="s">
        <v>93</v>
      </c>
      <c r="C138" s="39">
        <v>2017</v>
      </c>
      <c r="D138" s="39" t="s">
        <v>44</v>
      </c>
      <c r="E138" s="39" t="s">
        <v>55</v>
      </c>
      <c r="F138" s="39" t="s">
        <v>94</v>
      </c>
      <c r="G138" s="39" t="s">
        <v>13</v>
      </c>
      <c r="H138" s="39" t="s">
        <v>13</v>
      </c>
      <c r="I138" s="39" t="s">
        <v>13</v>
      </c>
      <c r="J138" s="39" t="s">
        <v>129</v>
      </c>
      <c r="K138" s="39" t="s">
        <v>13</v>
      </c>
      <c r="L138" s="39" t="s">
        <v>43</v>
      </c>
      <c r="M138" s="39">
        <v>50</v>
      </c>
      <c r="N138" s="39">
        <v>50</v>
      </c>
      <c r="P138" s="39" t="s">
        <v>44</v>
      </c>
      <c r="Q138" s="39" t="s">
        <v>45</v>
      </c>
      <c r="R138" s="39" t="s">
        <v>46</v>
      </c>
      <c r="S138" s="39" t="s">
        <v>46</v>
      </c>
      <c r="T138" s="39">
        <v>0.96</v>
      </c>
      <c r="U138" s="39">
        <v>0.9</v>
      </c>
      <c r="V138" s="39">
        <v>1.01</v>
      </c>
      <c r="W138" s="39">
        <f t="shared" si="12"/>
        <v>0.96</v>
      </c>
      <c r="X138" s="39">
        <f t="shared" si="13"/>
        <v>0.9</v>
      </c>
      <c r="Y138" s="39">
        <f t="shared" si="14"/>
        <v>1.01</v>
      </c>
      <c r="AB138" s="43"/>
      <c r="AC138" s="43"/>
      <c r="AD138" s="43"/>
      <c r="AE138" s="43"/>
      <c r="AF138" s="43"/>
    </row>
    <row r="139" spans="1:32" ht="13.5" customHeight="1" x14ac:dyDescent="0.45">
      <c r="A139" s="39">
        <v>49</v>
      </c>
      <c r="B139" s="39" t="s">
        <v>95</v>
      </c>
      <c r="C139" s="39">
        <v>2017</v>
      </c>
      <c r="D139" s="39" t="s">
        <v>44</v>
      </c>
      <c r="E139" s="39" t="s">
        <v>96</v>
      </c>
      <c r="F139" s="39" t="s">
        <v>97</v>
      </c>
      <c r="G139" s="39" t="s">
        <v>13</v>
      </c>
      <c r="H139" s="39" t="s">
        <v>13</v>
      </c>
      <c r="I139" s="39" t="s">
        <v>13</v>
      </c>
      <c r="J139" s="39" t="s">
        <v>129</v>
      </c>
      <c r="K139" s="39" t="s">
        <v>13</v>
      </c>
      <c r="L139" s="39" t="s">
        <v>43</v>
      </c>
      <c r="M139" s="39">
        <v>50</v>
      </c>
      <c r="N139" s="39">
        <v>50</v>
      </c>
      <c r="P139" s="39" t="s">
        <v>44</v>
      </c>
      <c r="Q139" s="39" t="s">
        <v>47</v>
      </c>
      <c r="R139" s="39" t="s">
        <v>48</v>
      </c>
      <c r="S139" s="39" t="s">
        <v>48</v>
      </c>
      <c r="T139" s="39">
        <v>0.96</v>
      </c>
      <c r="U139" s="39">
        <v>0.92</v>
      </c>
      <c r="V139" s="39">
        <v>1.01</v>
      </c>
      <c r="W139" s="39">
        <f t="shared" si="12"/>
        <v>0.96</v>
      </c>
      <c r="X139" s="39">
        <f t="shared" si="13"/>
        <v>0.92</v>
      </c>
      <c r="Y139" s="39">
        <f t="shared" si="14"/>
        <v>1.01</v>
      </c>
      <c r="AB139" s="43"/>
      <c r="AC139" s="43"/>
      <c r="AD139" s="43"/>
      <c r="AE139" s="43"/>
      <c r="AF139" s="43"/>
    </row>
    <row r="140" spans="1:32" ht="13.5" customHeight="1" x14ac:dyDescent="0.45">
      <c r="A140" s="39">
        <v>49</v>
      </c>
      <c r="B140" s="39" t="s">
        <v>95</v>
      </c>
      <c r="C140" s="39">
        <v>2017</v>
      </c>
      <c r="D140" s="39" t="s">
        <v>44</v>
      </c>
      <c r="E140" s="39" t="s">
        <v>96</v>
      </c>
      <c r="F140" s="39" t="s">
        <v>97</v>
      </c>
      <c r="G140" s="39" t="s">
        <v>13</v>
      </c>
      <c r="H140" s="39" t="s">
        <v>13</v>
      </c>
      <c r="I140" s="39" t="s">
        <v>13</v>
      </c>
      <c r="J140" s="39" t="s">
        <v>129</v>
      </c>
      <c r="K140" s="39" t="s">
        <v>13</v>
      </c>
      <c r="L140" s="39" t="s">
        <v>43</v>
      </c>
      <c r="M140" s="39">
        <v>50</v>
      </c>
      <c r="N140" s="39">
        <v>50</v>
      </c>
      <c r="P140" s="39" t="s">
        <v>44</v>
      </c>
      <c r="Q140" s="39" t="s">
        <v>47</v>
      </c>
      <c r="R140" s="39" t="s">
        <v>48</v>
      </c>
      <c r="S140" s="39" t="s">
        <v>48</v>
      </c>
      <c r="T140" s="39">
        <v>0.96</v>
      </c>
      <c r="U140" s="39">
        <v>0.92</v>
      </c>
      <c r="V140" s="39">
        <v>1.01</v>
      </c>
      <c r="W140" s="39">
        <f t="shared" si="12"/>
        <v>0.96</v>
      </c>
      <c r="X140" s="39">
        <f t="shared" si="13"/>
        <v>0.92</v>
      </c>
      <c r="Y140" s="39">
        <f t="shared" si="14"/>
        <v>1.01</v>
      </c>
      <c r="AB140" s="43"/>
      <c r="AC140" s="43"/>
      <c r="AD140" s="43"/>
      <c r="AE140" s="43"/>
      <c r="AF140" s="43"/>
    </row>
    <row r="141" spans="1:32" ht="13.5" customHeight="1" x14ac:dyDescent="0.45">
      <c r="A141" s="39">
        <v>53</v>
      </c>
      <c r="B141" s="39" t="s">
        <v>95</v>
      </c>
      <c r="C141" s="39">
        <v>2017</v>
      </c>
      <c r="D141" s="39" t="s">
        <v>44</v>
      </c>
      <c r="E141" s="39" t="s">
        <v>96</v>
      </c>
      <c r="F141" s="39" t="s">
        <v>97</v>
      </c>
      <c r="G141" s="39" t="s">
        <v>13</v>
      </c>
      <c r="H141" s="39" t="s">
        <v>13</v>
      </c>
      <c r="I141" s="39" t="s">
        <v>13</v>
      </c>
      <c r="J141" s="39" t="s">
        <v>129</v>
      </c>
      <c r="K141" s="39" t="s">
        <v>13</v>
      </c>
      <c r="L141" s="39" t="s">
        <v>43</v>
      </c>
      <c r="M141" s="39">
        <v>50</v>
      </c>
      <c r="N141" s="39">
        <v>50</v>
      </c>
      <c r="P141" s="39" t="s">
        <v>44</v>
      </c>
      <c r="Q141" s="39" t="s">
        <v>47</v>
      </c>
      <c r="R141" s="39" t="s">
        <v>58</v>
      </c>
      <c r="S141" s="39" t="s">
        <v>58</v>
      </c>
      <c r="T141" s="39">
        <v>1</v>
      </c>
      <c r="U141" s="39">
        <v>0.88</v>
      </c>
      <c r="V141" s="39">
        <v>1.1299999999999999</v>
      </c>
      <c r="W141" s="39">
        <f t="shared" si="12"/>
        <v>1</v>
      </c>
      <c r="X141" s="39">
        <f t="shared" si="13"/>
        <v>0.88</v>
      </c>
      <c r="Y141" s="39">
        <f t="shared" si="14"/>
        <v>1.1299999999999999</v>
      </c>
      <c r="AB141" s="43"/>
      <c r="AC141" s="43"/>
      <c r="AD141" s="43"/>
      <c r="AE141" s="43"/>
      <c r="AF141" s="43"/>
    </row>
    <row r="142" spans="1:32" ht="13.5" customHeight="1" x14ac:dyDescent="0.45">
      <c r="A142" s="39">
        <v>50</v>
      </c>
      <c r="B142" s="39" t="s">
        <v>93</v>
      </c>
      <c r="C142" s="39">
        <v>2018</v>
      </c>
      <c r="D142" s="39" t="s">
        <v>44</v>
      </c>
      <c r="E142" s="39" t="s">
        <v>98</v>
      </c>
      <c r="F142" s="39" t="s">
        <v>99</v>
      </c>
      <c r="G142" s="39" t="s">
        <v>13</v>
      </c>
      <c r="H142" s="39" t="s">
        <v>13</v>
      </c>
      <c r="I142" s="39" t="s">
        <v>13</v>
      </c>
      <c r="J142" s="39" t="s">
        <v>129</v>
      </c>
      <c r="K142" s="39" t="s">
        <v>13</v>
      </c>
      <c r="L142" s="39" t="s">
        <v>43</v>
      </c>
      <c r="M142" s="39">
        <v>50</v>
      </c>
      <c r="N142" s="39">
        <v>50</v>
      </c>
      <c r="P142" s="39" t="s">
        <v>44</v>
      </c>
      <c r="Q142" s="39" t="s">
        <v>47</v>
      </c>
      <c r="R142" s="39" t="s">
        <v>53</v>
      </c>
      <c r="S142" s="39" t="s">
        <v>53</v>
      </c>
      <c r="T142" s="39">
        <v>1</v>
      </c>
      <c r="U142" s="39">
        <v>0.92</v>
      </c>
      <c r="V142" s="39">
        <v>1.08</v>
      </c>
      <c r="W142" s="39">
        <f t="shared" si="12"/>
        <v>1</v>
      </c>
      <c r="X142" s="39">
        <f t="shared" si="13"/>
        <v>0.92</v>
      </c>
      <c r="Y142" s="39">
        <f t="shared" si="14"/>
        <v>1.08</v>
      </c>
      <c r="AB142" s="43"/>
      <c r="AC142" s="43"/>
      <c r="AD142" s="43"/>
      <c r="AE142" s="43"/>
      <c r="AF142" s="43"/>
    </row>
    <row r="143" spans="1:32" ht="13.5" customHeight="1" x14ac:dyDescent="0.45">
      <c r="A143" s="39">
        <v>241</v>
      </c>
      <c r="B143" s="39" t="s">
        <v>280</v>
      </c>
      <c r="C143" s="39">
        <v>2019</v>
      </c>
      <c r="D143" s="39" t="s">
        <v>44</v>
      </c>
      <c r="E143" s="39" t="s">
        <v>281</v>
      </c>
      <c r="F143" s="39" t="s">
        <v>282</v>
      </c>
      <c r="G143" s="39" t="s">
        <v>283</v>
      </c>
      <c r="H143" s="39" t="s">
        <v>13</v>
      </c>
      <c r="I143" s="39" t="s">
        <v>13</v>
      </c>
      <c r="J143" s="39" t="s">
        <v>129</v>
      </c>
      <c r="K143" s="39" t="s">
        <v>284</v>
      </c>
      <c r="L143" s="39" t="s">
        <v>43</v>
      </c>
      <c r="M143" s="39">
        <v>5</v>
      </c>
      <c r="N143" s="39">
        <v>50</v>
      </c>
      <c r="P143" s="39" t="s">
        <v>44</v>
      </c>
      <c r="Q143" s="39" t="s">
        <v>45</v>
      </c>
      <c r="R143" s="39" t="s">
        <v>213</v>
      </c>
      <c r="S143" s="39" t="s">
        <v>46</v>
      </c>
      <c r="T143" s="38">
        <v>0.99</v>
      </c>
      <c r="U143" s="38">
        <v>0.96</v>
      </c>
      <c r="V143" s="38">
        <v>1.03</v>
      </c>
      <c r="W143" s="39">
        <f t="shared" si="12"/>
        <v>0.89999999999999991</v>
      </c>
      <c r="X143" s="39">
        <f t="shared" si="13"/>
        <v>0.59999999999999964</v>
      </c>
      <c r="Y143" s="39">
        <f t="shared" si="14"/>
        <v>1.3000000000000003</v>
      </c>
      <c r="AB143" s="43"/>
      <c r="AC143" s="43"/>
      <c r="AD143" s="43"/>
      <c r="AE143" s="43"/>
      <c r="AF143" s="43"/>
    </row>
    <row r="144" spans="1:32" ht="13.5" customHeight="1" x14ac:dyDescent="0.45">
      <c r="A144" s="39">
        <v>242</v>
      </c>
      <c r="B144" s="39" t="s">
        <v>280</v>
      </c>
      <c r="C144" s="39">
        <v>2019</v>
      </c>
      <c r="D144" s="39" t="s">
        <v>70</v>
      </c>
      <c r="E144" s="39" t="s">
        <v>281</v>
      </c>
      <c r="F144" s="39" t="s">
        <v>282</v>
      </c>
      <c r="G144" s="39" t="s">
        <v>283</v>
      </c>
      <c r="H144" s="39" t="s">
        <v>13</v>
      </c>
      <c r="I144" s="39" t="s">
        <v>13</v>
      </c>
      <c r="J144" s="39" t="s">
        <v>129</v>
      </c>
      <c r="K144" s="39" t="s">
        <v>284</v>
      </c>
      <c r="L144" s="39" t="s">
        <v>43</v>
      </c>
      <c r="M144" s="39">
        <v>5</v>
      </c>
      <c r="O144" s="39" t="s">
        <v>151</v>
      </c>
      <c r="P144" s="39" t="s">
        <v>44</v>
      </c>
      <c r="Q144" s="39" t="s">
        <v>45</v>
      </c>
      <c r="R144" s="39" t="s">
        <v>64</v>
      </c>
      <c r="S144" s="39" t="s">
        <v>48</v>
      </c>
      <c r="T144" s="38">
        <v>0.88</v>
      </c>
      <c r="U144" s="38">
        <v>0.79</v>
      </c>
      <c r="V144" s="38">
        <v>0.98</v>
      </c>
      <c r="W144" s="39" t="s">
        <v>192</v>
      </c>
      <c r="X144" s="39" t="s">
        <v>192</v>
      </c>
      <c r="Y144" s="39" t="s">
        <v>192</v>
      </c>
      <c r="AB144" s="43"/>
      <c r="AC144" s="43"/>
      <c r="AD144" s="43"/>
      <c r="AE144" s="43"/>
      <c r="AF144" s="43"/>
    </row>
    <row r="145" spans="1:32" ht="13.5" customHeight="1" x14ac:dyDescent="0.45">
      <c r="A145" s="39">
        <v>243</v>
      </c>
      <c r="B145" s="25" t="s">
        <v>231</v>
      </c>
      <c r="C145" s="39">
        <v>2019</v>
      </c>
      <c r="D145" s="39" t="s">
        <v>44</v>
      </c>
      <c r="E145" s="39" t="s">
        <v>232</v>
      </c>
      <c r="F145" s="39" t="s">
        <v>233</v>
      </c>
      <c r="G145" s="39" t="s">
        <v>283</v>
      </c>
      <c r="H145" s="39" t="s">
        <v>13</v>
      </c>
      <c r="I145" s="39" t="s">
        <v>13</v>
      </c>
      <c r="J145" s="39" t="s">
        <v>129</v>
      </c>
      <c r="K145" s="39" t="s">
        <v>284</v>
      </c>
      <c r="L145" s="39" t="s">
        <v>43</v>
      </c>
      <c r="M145" s="39">
        <v>100</v>
      </c>
      <c r="N145" s="39">
        <v>50</v>
      </c>
      <c r="P145" s="39" t="s">
        <v>44</v>
      </c>
      <c r="Q145" s="39" t="s">
        <v>47</v>
      </c>
      <c r="R145" s="39" t="s">
        <v>53</v>
      </c>
      <c r="S145" s="39" t="s">
        <v>53</v>
      </c>
      <c r="T145" s="28">
        <v>1</v>
      </c>
      <c r="U145" s="28">
        <v>0.77868800000000005</v>
      </c>
      <c r="V145" s="28">
        <v>1.2597119999999999</v>
      </c>
      <c r="W145" s="39">
        <f t="shared" ref="W145:W176" si="15">1-(1-T145)*(N145/M145)</f>
        <v>1</v>
      </c>
      <c r="X145" s="39">
        <f t="shared" ref="X145:X176" si="16">1-(1-U145)*(N145/M145)</f>
        <v>0.88934400000000002</v>
      </c>
      <c r="Y145" s="39">
        <f t="shared" ref="Y145:Y176" si="17">1-(1-V145)*(N145/M145)</f>
        <v>1.129856</v>
      </c>
      <c r="AB145" s="43"/>
      <c r="AC145" s="43"/>
      <c r="AD145" s="43"/>
      <c r="AE145" s="43"/>
      <c r="AF145" s="43"/>
    </row>
    <row r="146" spans="1:32" ht="13.5" customHeight="1" x14ac:dyDescent="0.45">
      <c r="A146" s="39">
        <v>245</v>
      </c>
      <c r="B146" s="25" t="s">
        <v>231</v>
      </c>
      <c r="C146" s="39">
        <v>2019</v>
      </c>
      <c r="D146" s="39" t="s">
        <v>44</v>
      </c>
      <c r="E146" s="39" t="s">
        <v>232</v>
      </c>
      <c r="F146" s="39" t="s">
        <v>233</v>
      </c>
      <c r="G146" s="39" t="s">
        <v>283</v>
      </c>
      <c r="H146" s="39" t="s">
        <v>13</v>
      </c>
      <c r="I146" s="39" t="s">
        <v>13</v>
      </c>
      <c r="J146" s="39" t="s">
        <v>129</v>
      </c>
      <c r="K146" s="39" t="s">
        <v>284</v>
      </c>
      <c r="L146" s="39" t="s">
        <v>43</v>
      </c>
      <c r="M146" s="39">
        <v>100</v>
      </c>
      <c r="N146" s="39">
        <v>50</v>
      </c>
      <c r="P146" s="39" t="s">
        <v>44</v>
      </c>
      <c r="Q146" s="39" t="s">
        <v>47</v>
      </c>
      <c r="R146" s="39" t="s">
        <v>58</v>
      </c>
      <c r="S146" s="39" t="s">
        <v>58</v>
      </c>
      <c r="T146" s="28">
        <v>1</v>
      </c>
      <c r="U146" s="28">
        <v>0.68147199999999997</v>
      </c>
      <c r="V146" s="28">
        <v>1.4428970000000001</v>
      </c>
      <c r="W146" s="39">
        <f t="shared" si="15"/>
        <v>1</v>
      </c>
      <c r="X146" s="39">
        <f t="shared" si="16"/>
        <v>0.84073599999999993</v>
      </c>
      <c r="Y146" s="39">
        <f t="shared" si="17"/>
        <v>1.2214485000000002</v>
      </c>
      <c r="AB146" s="43"/>
      <c r="AC146" s="43"/>
      <c r="AD146" s="43"/>
      <c r="AE146" s="43"/>
      <c r="AF146" s="43"/>
    </row>
    <row r="147" spans="1:32" ht="13.5" customHeight="1" x14ac:dyDescent="0.45">
      <c r="A147" s="39">
        <v>210</v>
      </c>
      <c r="B147" s="39" t="s">
        <v>260</v>
      </c>
      <c r="C147" s="39">
        <v>2020</v>
      </c>
      <c r="D147" s="39" t="s">
        <v>44</v>
      </c>
      <c r="E147" s="39" t="s">
        <v>261</v>
      </c>
      <c r="F147" s="39" t="s">
        <v>262</v>
      </c>
      <c r="G147" s="39" t="s">
        <v>13</v>
      </c>
      <c r="H147" s="39" t="s">
        <v>13</v>
      </c>
      <c r="I147" s="39" t="s">
        <v>13</v>
      </c>
      <c r="J147" s="39" t="s">
        <v>129</v>
      </c>
      <c r="K147" s="39" t="s">
        <v>13</v>
      </c>
      <c r="L147" s="39" t="s">
        <v>43</v>
      </c>
      <c r="M147" s="39">
        <v>100</v>
      </c>
      <c r="N147" s="39">
        <v>50</v>
      </c>
      <c r="P147" s="39" t="s">
        <v>44</v>
      </c>
      <c r="Q147" s="39" t="s">
        <v>47</v>
      </c>
      <c r="R147" s="39" t="s">
        <v>57</v>
      </c>
      <c r="S147" s="39" t="s">
        <v>57</v>
      </c>
      <c r="T147" s="30">
        <v>0.96</v>
      </c>
      <c r="U147" s="30">
        <v>0.92</v>
      </c>
      <c r="V147" s="30">
        <v>0.99</v>
      </c>
      <c r="W147" s="39">
        <f t="shared" si="15"/>
        <v>0.98</v>
      </c>
      <c r="X147" s="39">
        <f t="shared" si="16"/>
        <v>0.96</v>
      </c>
      <c r="Y147" s="39">
        <f t="shared" si="17"/>
        <v>0.995</v>
      </c>
      <c r="AB147" s="43"/>
      <c r="AC147" s="43"/>
      <c r="AD147" s="43"/>
      <c r="AE147" s="43"/>
      <c r="AF147" s="43"/>
    </row>
    <row r="148" spans="1:32" ht="13.5" customHeight="1" x14ac:dyDescent="0.45">
      <c r="A148" s="39">
        <v>244</v>
      </c>
      <c r="B148" s="39" t="s">
        <v>260</v>
      </c>
      <c r="C148" s="39">
        <v>2020</v>
      </c>
      <c r="D148" s="39" t="s">
        <v>44</v>
      </c>
      <c r="E148" s="39" t="s">
        <v>261</v>
      </c>
      <c r="F148" s="39" t="s">
        <v>262</v>
      </c>
      <c r="G148" s="39" t="s">
        <v>283</v>
      </c>
      <c r="H148" s="39" t="s">
        <v>13</v>
      </c>
      <c r="I148" s="39" t="s">
        <v>13</v>
      </c>
      <c r="J148" s="39" t="s">
        <v>129</v>
      </c>
      <c r="K148" s="39" t="s">
        <v>284</v>
      </c>
      <c r="L148" s="39" t="s">
        <v>43</v>
      </c>
      <c r="M148" s="39">
        <v>10</v>
      </c>
      <c r="N148" s="39">
        <v>50</v>
      </c>
      <c r="P148" s="39" t="s">
        <v>44</v>
      </c>
      <c r="Q148" s="39" t="s">
        <v>47</v>
      </c>
      <c r="R148" s="39" t="s">
        <v>57</v>
      </c>
      <c r="S148" s="39" t="s">
        <v>57</v>
      </c>
      <c r="T148" s="30">
        <v>0.96</v>
      </c>
      <c r="U148" s="30">
        <v>0.92</v>
      </c>
      <c r="V148" s="30">
        <v>0.99</v>
      </c>
      <c r="W148" s="39">
        <f t="shared" si="15"/>
        <v>0.79999999999999982</v>
      </c>
      <c r="X148" s="39">
        <f t="shared" si="16"/>
        <v>0.6000000000000002</v>
      </c>
      <c r="Y148" s="39">
        <f t="shared" si="17"/>
        <v>0.95</v>
      </c>
      <c r="AB148" s="43"/>
      <c r="AC148" s="43"/>
      <c r="AD148" s="43"/>
      <c r="AE148" s="43"/>
      <c r="AF148" s="43"/>
    </row>
    <row r="149" spans="1:32" ht="13.5" customHeight="1" x14ac:dyDescent="0.45">
      <c r="A149" s="39">
        <v>56</v>
      </c>
      <c r="B149" s="39" t="s">
        <v>130</v>
      </c>
      <c r="C149" s="39">
        <v>2014</v>
      </c>
      <c r="D149" s="39" t="s">
        <v>70</v>
      </c>
      <c r="E149" s="39" t="s">
        <v>55</v>
      </c>
      <c r="F149" s="39" t="s">
        <v>131</v>
      </c>
      <c r="G149" s="39" t="s">
        <v>136</v>
      </c>
      <c r="H149" s="39" t="s">
        <v>15</v>
      </c>
      <c r="I149" s="39" t="s">
        <v>15</v>
      </c>
      <c r="J149" s="39" t="s">
        <v>15</v>
      </c>
      <c r="K149" s="39" t="s">
        <v>15</v>
      </c>
      <c r="L149" s="39" t="s">
        <v>43</v>
      </c>
      <c r="M149" s="39">
        <v>16.228571429999999</v>
      </c>
      <c r="N149" s="39">
        <v>28</v>
      </c>
      <c r="O149" s="39" t="s">
        <v>132</v>
      </c>
      <c r="P149" s="39" t="s">
        <v>44</v>
      </c>
      <c r="Q149" s="39" t="s">
        <v>47</v>
      </c>
      <c r="R149" s="39" t="s">
        <v>48</v>
      </c>
      <c r="S149" s="39" t="s">
        <v>48</v>
      </c>
      <c r="T149" s="39">
        <v>0.78</v>
      </c>
      <c r="U149" s="39">
        <v>0.67</v>
      </c>
      <c r="V149" s="39">
        <v>0.92</v>
      </c>
      <c r="W149" s="39">
        <f t="shared" si="15"/>
        <v>0.62042253524468116</v>
      </c>
      <c r="X149" s="39">
        <f t="shared" si="16"/>
        <v>0.43063380286702169</v>
      </c>
      <c r="Y149" s="39">
        <f t="shared" si="17"/>
        <v>0.86197183099806596</v>
      </c>
      <c r="AB149" s="43"/>
      <c r="AC149" s="43"/>
      <c r="AD149" s="43"/>
      <c r="AE149" s="43"/>
      <c r="AF149" s="43"/>
    </row>
    <row r="150" spans="1:32" ht="13.5" customHeight="1" x14ac:dyDescent="0.45">
      <c r="A150" s="39">
        <v>59</v>
      </c>
      <c r="B150" s="39" t="s">
        <v>130</v>
      </c>
      <c r="C150" s="39">
        <v>2014</v>
      </c>
      <c r="D150" s="39" t="s">
        <v>44</v>
      </c>
      <c r="E150" s="39" t="s">
        <v>55</v>
      </c>
      <c r="F150" s="39" t="s">
        <v>131</v>
      </c>
      <c r="G150" s="39" t="s">
        <v>15</v>
      </c>
      <c r="H150" s="39" t="s">
        <v>15</v>
      </c>
      <c r="I150" s="39" t="s">
        <v>15</v>
      </c>
      <c r="J150" s="39" t="s">
        <v>15</v>
      </c>
      <c r="K150" s="39" t="s">
        <v>15</v>
      </c>
      <c r="L150" s="39" t="s">
        <v>43</v>
      </c>
      <c r="M150" s="39">
        <v>16.228571429999999</v>
      </c>
      <c r="N150" s="39">
        <v>28</v>
      </c>
      <c r="O150" s="39" t="s">
        <v>132</v>
      </c>
      <c r="P150" s="39" t="s">
        <v>44</v>
      </c>
      <c r="Q150" s="39" t="s">
        <v>47</v>
      </c>
      <c r="R150" s="39" t="s">
        <v>57</v>
      </c>
      <c r="S150" s="39" t="s">
        <v>57</v>
      </c>
      <c r="T150" s="39">
        <v>0.87</v>
      </c>
      <c r="U150" s="39">
        <v>0.81</v>
      </c>
      <c r="V150" s="39">
        <v>0.94</v>
      </c>
      <c r="W150" s="39">
        <f t="shared" si="15"/>
        <v>0.77570422537185701</v>
      </c>
      <c r="X150" s="39">
        <f t="shared" si="16"/>
        <v>0.67218309862040648</v>
      </c>
      <c r="Y150" s="39">
        <f t="shared" si="17"/>
        <v>0.89647887324854936</v>
      </c>
      <c r="AB150" s="43"/>
      <c r="AC150" s="43"/>
      <c r="AD150" s="43"/>
      <c r="AE150" s="43"/>
      <c r="AF150" s="43"/>
    </row>
    <row r="151" spans="1:32" ht="13.5" customHeight="1" x14ac:dyDescent="0.45">
      <c r="A151" s="39">
        <v>60</v>
      </c>
      <c r="B151" s="39" t="s">
        <v>130</v>
      </c>
      <c r="C151" s="39">
        <v>2014</v>
      </c>
      <c r="D151" s="39" t="s">
        <v>70</v>
      </c>
      <c r="E151" s="39" t="s">
        <v>55</v>
      </c>
      <c r="F151" s="39" t="s">
        <v>131</v>
      </c>
      <c r="G151" s="39" t="s">
        <v>15</v>
      </c>
      <c r="H151" s="39" t="s">
        <v>15</v>
      </c>
      <c r="I151" s="39" t="s">
        <v>15</v>
      </c>
      <c r="J151" s="39" t="s">
        <v>15</v>
      </c>
      <c r="K151" s="39" t="s">
        <v>15</v>
      </c>
      <c r="L151" s="39" t="s">
        <v>43</v>
      </c>
      <c r="M151" s="39">
        <v>16.228571429999999</v>
      </c>
      <c r="N151" s="39">
        <v>28</v>
      </c>
      <c r="O151" s="39" t="s">
        <v>132</v>
      </c>
      <c r="P151" s="39" t="s">
        <v>44</v>
      </c>
      <c r="Q151" s="39" t="s">
        <v>47</v>
      </c>
      <c r="R151" s="39" t="s">
        <v>58</v>
      </c>
      <c r="S151" s="39" t="s">
        <v>58</v>
      </c>
      <c r="T151" s="39">
        <v>0.89</v>
      </c>
      <c r="U151" s="39">
        <v>0.74</v>
      </c>
      <c r="V151" s="39">
        <v>1.05</v>
      </c>
      <c r="W151" s="39">
        <f t="shared" si="15"/>
        <v>0.81021126762234053</v>
      </c>
      <c r="X151" s="39">
        <f t="shared" si="16"/>
        <v>0.55140845074371403</v>
      </c>
      <c r="Y151" s="39">
        <f t="shared" si="17"/>
        <v>1.0862676056262088</v>
      </c>
      <c r="AB151" s="43"/>
      <c r="AC151" s="43"/>
      <c r="AD151" s="43"/>
      <c r="AE151" s="43"/>
      <c r="AF151" s="43"/>
    </row>
    <row r="152" spans="1:32" ht="13.5" customHeight="1" x14ac:dyDescent="0.45">
      <c r="A152" s="39">
        <v>54</v>
      </c>
      <c r="B152" s="39" t="s">
        <v>100</v>
      </c>
      <c r="C152" s="39">
        <v>2016</v>
      </c>
      <c r="D152" s="39" t="s">
        <v>70</v>
      </c>
      <c r="E152" s="39" t="s">
        <v>133</v>
      </c>
      <c r="F152" s="39" t="s">
        <v>134</v>
      </c>
      <c r="G152" s="39" t="s">
        <v>135</v>
      </c>
      <c r="H152" s="39" t="s">
        <v>15</v>
      </c>
      <c r="I152" s="39" t="s">
        <v>15</v>
      </c>
      <c r="J152" s="39" t="s">
        <v>15</v>
      </c>
      <c r="K152" s="39" t="s">
        <v>15</v>
      </c>
      <c r="L152" s="39" t="s">
        <v>43</v>
      </c>
      <c r="M152" s="39">
        <v>28</v>
      </c>
      <c r="N152" s="39">
        <v>28</v>
      </c>
      <c r="P152" s="39" t="s">
        <v>44</v>
      </c>
      <c r="Q152" s="39" t="s">
        <v>45</v>
      </c>
      <c r="R152" s="39" t="s">
        <v>46</v>
      </c>
      <c r="S152" s="39" t="s">
        <v>46</v>
      </c>
      <c r="T152" s="39">
        <v>0.78</v>
      </c>
      <c r="U152" s="39">
        <v>0.72</v>
      </c>
      <c r="V152" s="39">
        <v>0.84</v>
      </c>
      <c r="W152" s="39">
        <f t="shared" si="15"/>
        <v>0.78</v>
      </c>
      <c r="X152" s="39">
        <f t="shared" si="16"/>
        <v>0.72</v>
      </c>
      <c r="Y152" s="39">
        <f t="shared" si="17"/>
        <v>0.84</v>
      </c>
      <c r="AB152" s="43"/>
      <c r="AC152" s="43"/>
      <c r="AD152" s="43"/>
      <c r="AE152" s="43"/>
      <c r="AF152" s="43"/>
    </row>
    <row r="153" spans="1:32" ht="13.5" customHeight="1" x14ac:dyDescent="0.45">
      <c r="A153" s="39">
        <v>55</v>
      </c>
      <c r="B153" s="39" t="s">
        <v>93</v>
      </c>
      <c r="C153" s="39">
        <v>2017</v>
      </c>
      <c r="D153" s="39" t="s">
        <v>44</v>
      </c>
      <c r="E153" s="39" t="s">
        <v>55</v>
      </c>
      <c r="F153" s="39" t="s">
        <v>94</v>
      </c>
      <c r="G153" s="39" t="s">
        <v>15</v>
      </c>
      <c r="H153" s="39" t="s">
        <v>15</v>
      </c>
      <c r="I153" s="39" t="s">
        <v>15</v>
      </c>
      <c r="J153" s="39" t="s">
        <v>15</v>
      </c>
      <c r="K153" s="39" t="s">
        <v>15</v>
      </c>
      <c r="L153" s="39" t="s">
        <v>43</v>
      </c>
      <c r="M153" s="39">
        <v>28</v>
      </c>
      <c r="N153" s="39">
        <v>28</v>
      </c>
      <c r="P153" s="39" t="s">
        <v>44</v>
      </c>
      <c r="Q153" s="39" t="s">
        <v>45</v>
      </c>
      <c r="R153" s="39" t="s">
        <v>46</v>
      </c>
      <c r="S153" s="39" t="s">
        <v>46</v>
      </c>
      <c r="T153" s="39">
        <v>0.76</v>
      </c>
      <c r="U153" s="39">
        <v>0.69</v>
      </c>
      <c r="V153" s="39">
        <v>0.84</v>
      </c>
      <c r="W153" s="39">
        <f t="shared" si="15"/>
        <v>0.76</v>
      </c>
      <c r="X153" s="39">
        <f t="shared" si="16"/>
        <v>0.69</v>
      </c>
      <c r="Y153" s="39">
        <f t="shared" si="17"/>
        <v>0.84</v>
      </c>
      <c r="AB153" s="43"/>
      <c r="AC153" s="43"/>
      <c r="AD153" s="43"/>
      <c r="AE153" s="43"/>
      <c r="AF153" s="43"/>
    </row>
    <row r="154" spans="1:32" ht="13.5" customHeight="1" x14ac:dyDescent="0.45">
      <c r="A154" s="39">
        <v>57</v>
      </c>
      <c r="B154" s="39" t="s">
        <v>95</v>
      </c>
      <c r="C154" s="39">
        <v>2017</v>
      </c>
      <c r="D154" s="39" t="s">
        <v>44</v>
      </c>
      <c r="E154" s="39" t="s">
        <v>96</v>
      </c>
      <c r="F154" s="39" t="s">
        <v>97</v>
      </c>
      <c r="G154" s="39" t="s">
        <v>15</v>
      </c>
      <c r="H154" s="39" t="s">
        <v>15</v>
      </c>
      <c r="I154" s="39" t="s">
        <v>15</v>
      </c>
      <c r="J154" s="39" t="s">
        <v>15</v>
      </c>
      <c r="K154" s="39" t="s">
        <v>15</v>
      </c>
      <c r="L154" s="39" t="s">
        <v>43</v>
      </c>
      <c r="M154" s="39">
        <v>28</v>
      </c>
      <c r="N154" s="39">
        <v>28</v>
      </c>
      <c r="P154" s="39" t="s">
        <v>44</v>
      </c>
      <c r="Q154" s="39" t="s">
        <v>47</v>
      </c>
      <c r="R154" s="39" t="s">
        <v>48</v>
      </c>
      <c r="S154" s="39" t="s">
        <v>48</v>
      </c>
      <c r="T154" s="39">
        <v>0.67</v>
      </c>
      <c r="U154" s="39">
        <v>0.43</v>
      </c>
      <c r="V154" s="39">
        <v>1.05</v>
      </c>
      <c r="W154" s="39">
        <f t="shared" si="15"/>
        <v>0.67</v>
      </c>
      <c r="X154" s="39">
        <f t="shared" si="16"/>
        <v>0.42999999999999994</v>
      </c>
      <c r="Y154" s="39">
        <f t="shared" si="17"/>
        <v>1.05</v>
      </c>
      <c r="AB154" s="43"/>
      <c r="AC154" s="43"/>
      <c r="AD154" s="43"/>
      <c r="AE154" s="43"/>
      <c r="AF154" s="43"/>
    </row>
    <row r="155" spans="1:32" ht="13.5" customHeight="1" x14ac:dyDescent="0.45">
      <c r="A155" s="39">
        <v>61</v>
      </c>
      <c r="B155" s="39" t="s">
        <v>95</v>
      </c>
      <c r="C155" s="39">
        <v>2017</v>
      </c>
      <c r="D155" s="39" t="s">
        <v>44</v>
      </c>
      <c r="E155" s="39" t="s">
        <v>96</v>
      </c>
      <c r="F155" s="39" t="s">
        <v>97</v>
      </c>
      <c r="G155" s="39" t="s">
        <v>15</v>
      </c>
      <c r="H155" s="39" t="s">
        <v>15</v>
      </c>
      <c r="I155" s="39" t="s">
        <v>15</v>
      </c>
      <c r="J155" s="39" t="s">
        <v>15</v>
      </c>
      <c r="K155" s="39" t="s">
        <v>15</v>
      </c>
      <c r="L155" s="39" t="s">
        <v>43</v>
      </c>
      <c r="M155" s="39">
        <v>28</v>
      </c>
      <c r="N155" s="39">
        <v>28</v>
      </c>
      <c r="P155" s="39" t="s">
        <v>44</v>
      </c>
      <c r="Q155" s="39" t="s">
        <v>47</v>
      </c>
      <c r="R155" s="39" t="s">
        <v>58</v>
      </c>
      <c r="S155" s="39" t="s">
        <v>58</v>
      </c>
      <c r="T155" s="39">
        <v>0.99</v>
      </c>
      <c r="U155" s="39">
        <v>0.84</v>
      </c>
      <c r="V155" s="39">
        <v>1.17</v>
      </c>
      <c r="W155" s="39">
        <f t="shared" si="15"/>
        <v>0.99</v>
      </c>
      <c r="X155" s="39">
        <f t="shared" si="16"/>
        <v>0.84</v>
      </c>
      <c r="Y155" s="39">
        <f t="shared" si="17"/>
        <v>1.17</v>
      </c>
      <c r="AB155" s="43"/>
      <c r="AC155" s="43"/>
      <c r="AD155" s="43"/>
      <c r="AE155" s="43"/>
      <c r="AF155" s="43"/>
    </row>
    <row r="156" spans="1:32" ht="13.5" customHeight="1" x14ac:dyDescent="0.45">
      <c r="A156" s="39">
        <v>58</v>
      </c>
      <c r="B156" s="39" t="s">
        <v>93</v>
      </c>
      <c r="C156" s="39">
        <v>2018</v>
      </c>
      <c r="D156" s="39" t="s">
        <v>44</v>
      </c>
      <c r="E156" s="39" t="s">
        <v>98</v>
      </c>
      <c r="F156" s="39" t="s">
        <v>99</v>
      </c>
      <c r="G156" s="39" t="s">
        <v>15</v>
      </c>
      <c r="H156" s="39" t="s">
        <v>15</v>
      </c>
      <c r="I156" s="39" t="s">
        <v>15</v>
      </c>
      <c r="J156" s="39" t="s">
        <v>15</v>
      </c>
      <c r="K156" s="39" t="s">
        <v>15</v>
      </c>
      <c r="L156" s="39" t="s">
        <v>43</v>
      </c>
      <c r="M156" s="39">
        <v>28</v>
      </c>
      <c r="N156" s="39">
        <v>28</v>
      </c>
      <c r="P156" s="39" t="s">
        <v>44</v>
      </c>
      <c r="Q156" s="39" t="s">
        <v>47</v>
      </c>
      <c r="R156" s="39" t="s">
        <v>53</v>
      </c>
      <c r="S156" s="39" t="s">
        <v>53</v>
      </c>
      <c r="T156" s="39">
        <v>0.96</v>
      </c>
      <c r="U156" s="39">
        <v>0.76</v>
      </c>
      <c r="V156" s="39">
        <v>1.21</v>
      </c>
      <c r="W156" s="39">
        <f t="shared" si="15"/>
        <v>0.96</v>
      </c>
      <c r="X156" s="39">
        <f t="shared" si="16"/>
        <v>0.76</v>
      </c>
      <c r="Y156" s="39">
        <f t="shared" si="17"/>
        <v>1.21</v>
      </c>
      <c r="AB156" s="43"/>
      <c r="AC156" s="43"/>
      <c r="AD156" s="43"/>
      <c r="AE156" s="43"/>
      <c r="AF156" s="43"/>
    </row>
    <row r="157" spans="1:32" ht="13.5" customHeight="1" x14ac:dyDescent="0.45">
      <c r="A157" s="39">
        <v>62</v>
      </c>
      <c r="B157" s="39" t="s">
        <v>137</v>
      </c>
      <c r="C157" s="39">
        <v>2014</v>
      </c>
      <c r="D157" s="39" t="s">
        <v>70</v>
      </c>
      <c r="E157" s="39" t="s">
        <v>133</v>
      </c>
      <c r="F157" s="39" t="s">
        <v>138</v>
      </c>
      <c r="G157" s="39" t="s">
        <v>139</v>
      </c>
      <c r="H157" s="39" t="s">
        <v>139</v>
      </c>
      <c r="I157" s="39" t="s">
        <v>139</v>
      </c>
      <c r="J157" s="39" t="s">
        <v>139</v>
      </c>
      <c r="K157" s="39" t="s">
        <v>199</v>
      </c>
      <c r="L157" s="39" t="s">
        <v>43</v>
      </c>
      <c r="M157" s="39">
        <v>10</v>
      </c>
      <c r="N157" s="39">
        <v>10</v>
      </c>
      <c r="P157" s="39" t="s">
        <v>44</v>
      </c>
      <c r="Q157" s="39" t="s">
        <v>45</v>
      </c>
      <c r="R157" s="39" t="s">
        <v>46</v>
      </c>
      <c r="S157" s="39" t="s">
        <v>46</v>
      </c>
      <c r="T157" s="39">
        <v>0.94</v>
      </c>
      <c r="U157" s="39">
        <v>0.87</v>
      </c>
      <c r="V157" s="39">
        <v>1</v>
      </c>
      <c r="W157" s="39">
        <f t="shared" si="15"/>
        <v>0.94</v>
      </c>
      <c r="X157" s="39">
        <f t="shared" si="16"/>
        <v>0.87</v>
      </c>
      <c r="Y157" s="39">
        <f t="shared" si="17"/>
        <v>1</v>
      </c>
      <c r="AB157" s="43"/>
      <c r="AC157" s="43"/>
      <c r="AD157" s="43"/>
      <c r="AE157" s="43"/>
      <c r="AF157" s="43"/>
    </row>
    <row r="158" spans="1:32" ht="13.5" customHeight="1" x14ac:dyDescent="0.45">
      <c r="A158" s="39">
        <v>63</v>
      </c>
      <c r="B158" s="39" t="s">
        <v>140</v>
      </c>
      <c r="C158" s="39">
        <v>2014</v>
      </c>
      <c r="D158" s="39" t="s">
        <v>44</v>
      </c>
      <c r="E158" s="39" t="s">
        <v>141</v>
      </c>
      <c r="F158" s="39" t="s">
        <v>142</v>
      </c>
      <c r="G158" s="39" t="s">
        <v>139</v>
      </c>
      <c r="H158" s="39" t="s">
        <v>139</v>
      </c>
      <c r="I158" s="39" t="s">
        <v>139</v>
      </c>
      <c r="J158" s="39" t="s">
        <v>139</v>
      </c>
      <c r="K158" s="39" t="s">
        <v>199</v>
      </c>
      <c r="L158" s="39" t="s">
        <v>43</v>
      </c>
      <c r="M158" s="39">
        <v>10</v>
      </c>
      <c r="N158" s="39">
        <v>10</v>
      </c>
      <c r="P158" s="39" t="s">
        <v>44</v>
      </c>
      <c r="Q158" s="39" t="s">
        <v>47</v>
      </c>
      <c r="R158" s="39" t="s">
        <v>48</v>
      </c>
      <c r="S158" s="39" t="s">
        <v>48</v>
      </c>
      <c r="T158" s="39">
        <v>0.94</v>
      </c>
      <c r="U158" s="39">
        <v>0.86</v>
      </c>
      <c r="V158" s="39">
        <v>1.03</v>
      </c>
      <c r="W158" s="39">
        <f t="shared" si="15"/>
        <v>0.94</v>
      </c>
      <c r="X158" s="39">
        <f t="shared" si="16"/>
        <v>0.86</v>
      </c>
      <c r="Y158" s="39">
        <f t="shared" si="17"/>
        <v>1.03</v>
      </c>
      <c r="AB158" s="43"/>
      <c r="AC158" s="43"/>
      <c r="AD158" s="43"/>
      <c r="AE158" s="43"/>
      <c r="AF158" s="43"/>
    </row>
    <row r="159" spans="1:32" ht="13.5" customHeight="1" x14ac:dyDescent="0.45">
      <c r="A159" s="39">
        <v>65</v>
      </c>
      <c r="B159" s="39" t="s">
        <v>140</v>
      </c>
      <c r="C159" s="39">
        <v>2014</v>
      </c>
      <c r="D159" s="39" t="s">
        <v>44</v>
      </c>
      <c r="E159" s="39" t="s">
        <v>141</v>
      </c>
      <c r="F159" s="39" t="s">
        <v>142</v>
      </c>
      <c r="G159" s="39" t="s">
        <v>139</v>
      </c>
      <c r="H159" s="39" t="s">
        <v>139</v>
      </c>
      <c r="I159" s="39" t="s">
        <v>139</v>
      </c>
      <c r="J159" s="39" t="s">
        <v>139</v>
      </c>
      <c r="K159" s="39" t="s">
        <v>199</v>
      </c>
      <c r="L159" s="39" t="s">
        <v>43</v>
      </c>
      <c r="M159" s="39">
        <v>10</v>
      </c>
      <c r="N159" s="39">
        <v>10</v>
      </c>
      <c r="P159" s="39" t="s">
        <v>44</v>
      </c>
      <c r="Q159" s="39" t="s">
        <v>47</v>
      </c>
      <c r="R159" s="39" t="s">
        <v>58</v>
      </c>
      <c r="S159" s="39" t="s">
        <v>58</v>
      </c>
      <c r="T159" s="39">
        <v>0.9</v>
      </c>
      <c r="U159" s="39">
        <v>0.86</v>
      </c>
      <c r="V159" s="39">
        <v>0.95</v>
      </c>
      <c r="W159" s="39">
        <f t="shared" si="15"/>
        <v>0.9</v>
      </c>
      <c r="X159" s="39">
        <f t="shared" si="16"/>
        <v>0.86</v>
      </c>
      <c r="Y159" s="39">
        <f t="shared" si="17"/>
        <v>0.95</v>
      </c>
      <c r="AB159" s="43"/>
      <c r="AC159" s="43"/>
      <c r="AD159" s="43"/>
      <c r="AE159" s="43"/>
      <c r="AF159" s="43"/>
    </row>
    <row r="160" spans="1:32" ht="13.5" customHeight="1" x14ac:dyDescent="0.45">
      <c r="A160" s="39">
        <v>64</v>
      </c>
      <c r="B160" s="39" t="s">
        <v>93</v>
      </c>
      <c r="C160" s="39">
        <v>2017</v>
      </c>
      <c r="D160" s="39" t="s">
        <v>44</v>
      </c>
      <c r="E160" s="39" t="s">
        <v>143</v>
      </c>
      <c r="F160" s="39" t="s">
        <v>144</v>
      </c>
      <c r="G160" s="39" t="s">
        <v>139</v>
      </c>
      <c r="H160" s="39" t="s">
        <v>139</v>
      </c>
      <c r="I160" s="39" t="s">
        <v>139</v>
      </c>
      <c r="J160" s="39" t="s">
        <v>139</v>
      </c>
      <c r="K160" s="39" t="s">
        <v>199</v>
      </c>
      <c r="L160" s="39" t="s">
        <v>43</v>
      </c>
      <c r="M160" s="39">
        <v>10</v>
      </c>
      <c r="N160" s="39">
        <v>10</v>
      </c>
      <c r="P160" s="39" t="s">
        <v>44</v>
      </c>
      <c r="Q160" s="39" t="s">
        <v>47</v>
      </c>
      <c r="R160" s="39" t="s">
        <v>57</v>
      </c>
      <c r="S160" s="39" t="s">
        <v>57</v>
      </c>
      <c r="T160" s="39">
        <v>0.91</v>
      </c>
      <c r="U160" s="39">
        <v>0.87</v>
      </c>
      <c r="V160" s="39">
        <v>0.95</v>
      </c>
      <c r="W160" s="39">
        <f t="shared" si="15"/>
        <v>0.91</v>
      </c>
      <c r="X160" s="39">
        <f t="shared" si="16"/>
        <v>0.87</v>
      </c>
      <c r="Y160" s="39">
        <f t="shared" si="17"/>
        <v>0.95</v>
      </c>
      <c r="AB160" s="43"/>
      <c r="AC160" s="43"/>
      <c r="AD160" s="43"/>
      <c r="AE160" s="43"/>
      <c r="AF160" s="43"/>
    </row>
    <row r="161" spans="1:32" ht="13.5" customHeight="1" x14ac:dyDescent="0.45">
      <c r="A161" s="39">
        <v>66</v>
      </c>
      <c r="B161" s="39" t="s">
        <v>93</v>
      </c>
      <c r="C161" s="39">
        <v>2018</v>
      </c>
      <c r="D161" s="39" t="s">
        <v>44</v>
      </c>
      <c r="E161" s="39" t="s">
        <v>66</v>
      </c>
      <c r="F161" s="39" t="s">
        <v>145</v>
      </c>
      <c r="G161" s="39" t="s">
        <v>146</v>
      </c>
      <c r="H161" s="39" t="s">
        <v>146</v>
      </c>
      <c r="I161" s="39" t="s">
        <v>146</v>
      </c>
      <c r="J161" s="39" t="s">
        <v>146</v>
      </c>
      <c r="K161" s="39" t="s">
        <v>146</v>
      </c>
      <c r="L161" s="39" t="s">
        <v>43</v>
      </c>
      <c r="M161" s="39">
        <v>150</v>
      </c>
      <c r="N161" s="39">
        <v>100</v>
      </c>
      <c r="P161" s="39" t="s">
        <v>44</v>
      </c>
      <c r="Q161" s="39" t="s">
        <v>45</v>
      </c>
      <c r="R161" s="39" t="s">
        <v>46</v>
      </c>
      <c r="S161" s="39" t="s">
        <v>46</v>
      </c>
      <c r="T161" s="39">
        <v>0.88</v>
      </c>
      <c r="U161" s="39">
        <v>0.69</v>
      </c>
      <c r="V161" s="39">
        <v>1.1200000000000001</v>
      </c>
      <c r="W161" s="39">
        <f t="shared" si="15"/>
        <v>0.92</v>
      </c>
      <c r="X161" s="39">
        <f t="shared" si="16"/>
        <v>0.79333333333333333</v>
      </c>
      <c r="Y161" s="39">
        <f t="shared" si="17"/>
        <v>1.08</v>
      </c>
      <c r="AB161" s="43"/>
      <c r="AC161" s="43"/>
      <c r="AD161" s="43"/>
      <c r="AE161" s="43"/>
      <c r="AF161" s="43"/>
    </row>
    <row r="162" spans="1:32" ht="13.5" customHeight="1" x14ac:dyDescent="0.45">
      <c r="A162" s="39">
        <v>67</v>
      </c>
      <c r="B162" s="39" t="s">
        <v>93</v>
      </c>
      <c r="C162" s="39">
        <v>2018</v>
      </c>
      <c r="D162" s="39" t="s">
        <v>44</v>
      </c>
      <c r="E162" s="39" t="s">
        <v>66</v>
      </c>
      <c r="F162" s="39" t="s">
        <v>145</v>
      </c>
      <c r="G162" s="39" t="s">
        <v>146</v>
      </c>
      <c r="H162" s="39" t="s">
        <v>146</v>
      </c>
      <c r="I162" s="39" t="s">
        <v>146</v>
      </c>
      <c r="J162" s="39" t="s">
        <v>146</v>
      </c>
      <c r="K162" s="39" t="s">
        <v>146</v>
      </c>
      <c r="L162" s="39" t="s">
        <v>43</v>
      </c>
      <c r="M162" s="39">
        <v>150</v>
      </c>
      <c r="N162" s="39">
        <v>100</v>
      </c>
      <c r="P162" s="39" t="s">
        <v>44</v>
      </c>
      <c r="Q162" s="39" t="s">
        <v>47</v>
      </c>
      <c r="R162" s="39" t="s">
        <v>48</v>
      </c>
      <c r="S162" s="39" t="s">
        <v>48</v>
      </c>
      <c r="T162" s="39">
        <v>1.03</v>
      </c>
      <c r="U162" s="39">
        <v>0.96</v>
      </c>
      <c r="V162" s="39">
        <v>1.0900000000000001</v>
      </c>
      <c r="W162" s="39">
        <f t="shared" si="15"/>
        <v>1.02</v>
      </c>
      <c r="X162" s="39">
        <f t="shared" si="16"/>
        <v>0.97333333333333327</v>
      </c>
      <c r="Y162" s="39">
        <f t="shared" si="17"/>
        <v>1.06</v>
      </c>
      <c r="AB162" s="43"/>
      <c r="AC162" s="43"/>
      <c r="AD162" s="43"/>
      <c r="AE162" s="43"/>
      <c r="AF162" s="43"/>
    </row>
    <row r="163" spans="1:32" ht="13.5" customHeight="1" x14ac:dyDescent="0.45">
      <c r="A163" s="39">
        <v>68</v>
      </c>
      <c r="B163" s="39" t="s">
        <v>93</v>
      </c>
      <c r="C163" s="39">
        <v>2018</v>
      </c>
      <c r="D163" s="39" t="s">
        <v>44</v>
      </c>
      <c r="E163" s="39" t="s">
        <v>66</v>
      </c>
      <c r="F163" s="39" t="s">
        <v>145</v>
      </c>
      <c r="G163" s="39" t="s">
        <v>146</v>
      </c>
      <c r="H163" s="39" t="s">
        <v>146</v>
      </c>
      <c r="I163" s="39" t="s">
        <v>146</v>
      </c>
      <c r="J163" s="39" t="s">
        <v>146</v>
      </c>
      <c r="K163" s="39" t="s">
        <v>146</v>
      </c>
      <c r="L163" s="39" t="s">
        <v>43</v>
      </c>
      <c r="M163" s="39">
        <v>150</v>
      </c>
      <c r="N163" s="39">
        <v>100</v>
      </c>
      <c r="P163" s="39" t="s">
        <v>44</v>
      </c>
      <c r="Q163" s="39" t="s">
        <v>47</v>
      </c>
      <c r="R163" s="39" t="s">
        <v>53</v>
      </c>
      <c r="S163" s="39" t="s">
        <v>53</v>
      </c>
      <c r="T163" s="39">
        <v>1.05</v>
      </c>
      <c r="U163" s="39">
        <v>0.92</v>
      </c>
      <c r="V163" s="39">
        <v>1.2</v>
      </c>
      <c r="W163" s="39">
        <f t="shared" si="15"/>
        <v>1.0333333333333334</v>
      </c>
      <c r="X163" s="39">
        <f t="shared" si="16"/>
        <v>0.94666666666666666</v>
      </c>
      <c r="Y163" s="39">
        <f t="shared" si="17"/>
        <v>1.1333333333333333</v>
      </c>
      <c r="AB163" s="43"/>
      <c r="AC163" s="43"/>
      <c r="AD163" s="43"/>
      <c r="AE163" s="43"/>
      <c r="AF163" s="43"/>
    </row>
    <row r="164" spans="1:32" ht="13.5" customHeight="1" x14ac:dyDescent="0.45">
      <c r="A164" s="39">
        <v>69</v>
      </c>
      <c r="B164" s="39" t="s">
        <v>93</v>
      </c>
      <c r="C164" s="39">
        <v>2018</v>
      </c>
      <c r="D164" s="39" t="s">
        <v>44</v>
      </c>
      <c r="E164" s="39" t="s">
        <v>66</v>
      </c>
      <c r="F164" s="39" t="s">
        <v>145</v>
      </c>
      <c r="G164" s="39" t="s">
        <v>146</v>
      </c>
      <c r="H164" s="39" t="s">
        <v>146</v>
      </c>
      <c r="I164" s="39" t="s">
        <v>146</v>
      </c>
      <c r="J164" s="39" t="s">
        <v>146</v>
      </c>
      <c r="K164" s="39" t="s">
        <v>146</v>
      </c>
      <c r="L164" s="39" t="s">
        <v>43</v>
      </c>
      <c r="M164" s="39">
        <v>150</v>
      </c>
      <c r="N164" s="39">
        <v>100</v>
      </c>
      <c r="P164" s="39" t="s">
        <v>44</v>
      </c>
      <c r="Q164" s="39" t="s">
        <v>47</v>
      </c>
      <c r="R164" s="39" t="s">
        <v>57</v>
      </c>
      <c r="S164" s="39" t="s">
        <v>57</v>
      </c>
      <c r="T164" s="39">
        <v>1.18</v>
      </c>
      <c r="U164" s="39">
        <v>1.1000000000000001</v>
      </c>
      <c r="V164" s="39">
        <v>1.27</v>
      </c>
      <c r="W164" s="39">
        <f t="shared" si="15"/>
        <v>1.1199999999999999</v>
      </c>
      <c r="X164" s="39">
        <f t="shared" si="16"/>
        <v>1.0666666666666667</v>
      </c>
      <c r="Y164" s="39">
        <f t="shared" si="17"/>
        <v>1.18</v>
      </c>
      <c r="AB164" s="43"/>
      <c r="AC164" s="43"/>
      <c r="AD164" s="43"/>
      <c r="AE164" s="43"/>
      <c r="AF164" s="43"/>
    </row>
    <row r="165" spans="1:32" ht="13.5" customHeight="1" x14ac:dyDescent="0.45">
      <c r="A165" s="39">
        <v>70</v>
      </c>
      <c r="B165" s="39" t="s">
        <v>93</v>
      </c>
      <c r="C165" s="39">
        <v>2018</v>
      </c>
      <c r="D165" s="39" t="s">
        <v>44</v>
      </c>
      <c r="E165" s="39" t="s">
        <v>66</v>
      </c>
      <c r="F165" s="39" t="s">
        <v>145</v>
      </c>
      <c r="G165" s="39" t="s">
        <v>146</v>
      </c>
      <c r="H165" s="39" t="s">
        <v>146</v>
      </c>
      <c r="I165" s="39" t="s">
        <v>146</v>
      </c>
      <c r="J165" s="39" t="s">
        <v>146</v>
      </c>
      <c r="K165" s="39" t="s">
        <v>146</v>
      </c>
      <c r="L165" s="39" t="s">
        <v>43</v>
      </c>
      <c r="M165" s="39">
        <v>150</v>
      </c>
      <c r="N165" s="39">
        <v>100</v>
      </c>
      <c r="P165" s="39" t="s">
        <v>44</v>
      </c>
      <c r="Q165" s="39" t="s">
        <v>47</v>
      </c>
      <c r="R165" s="39" t="s">
        <v>58</v>
      </c>
      <c r="S165" s="39" t="s">
        <v>58</v>
      </c>
      <c r="T165" s="39">
        <v>0.98</v>
      </c>
      <c r="U165" s="39">
        <v>0.93</v>
      </c>
      <c r="V165" s="39">
        <v>1.03</v>
      </c>
      <c r="W165" s="39">
        <f t="shared" si="15"/>
        <v>0.98666666666666669</v>
      </c>
      <c r="X165" s="39">
        <f t="shared" si="16"/>
        <v>0.95333333333333337</v>
      </c>
      <c r="Y165" s="39">
        <f t="shared" si="17"/>
        <v>1.02</v>
      </c>
      <c r="AB165" s="43"/>
      <c r="AC165" s="43"/>
      <c r="AD165" s="43"/>
      <c r="AE165" s="43"/>
      <c r="AF165" s="43"/>
    </row>
    <row r="166" spans="1:32" ht="13.5" customHeight="1" x14ac:dyDescent="0.45">
      <c r="A166" s="39">
        <v>76</v>
      </c>
      <c r="B166" s="39" t="s">
        <v>69</v>
      </c>
      <c r="C166" s="39">
        <v>2013</v>
      </c>
      <c r="D166" s="39" t="s">
        <v>44</v>
      </c>
      <c r="E166" s="39" t="s">
        <v>71</v>
      </c>
      <c r="F166" s="39" t="s">
        <v>72</v>
      </c>
      <c r="G166" s="39" t="s">
        <v>16</v>
      </c>
      <c r="H166" s="39" t="s">
        <v>149</v>
      </c>
      <c r="I166" s="39" t="s">
        <v>16</v>
      </c>
      <c r="J166" s="39" t="s">
        <v>150</v>
      </c>
      <c r="K166" s="39" t="s">
        <v>16</v>
      </c>
      <c r="L166" s="39" t="s">
        <v>43</v>
      </c>
      <c r="M166" s="39">
        <v>50</v>
      </c>
      <c r="N166" s="39">
        <v>50</v>
      </c>
      <c r="P166" s="39" t="s">
        <v>44</v>
      </c>
      <c r="Q166" s="39" t="s">
        <v>47</v>
      </c>
      <c r="R166" s="39" t="s">
        <v>57</v>
      </c>
      <c r="S166" s="39" t="s">
        <v>57</v>
      </c>
      <c r="T166" s="39">
        <v>1.32</v>
      </c>
      <c r="U166" s="39">
        <v>1.19</v>
      </c>
      <c r="V166" s="39">
        <v>1.48</v>
      </c>
      <c r="W166" s="39">
        <f t="shared" si="15"/>
        <v>1.32</v>
      </c>
      <c r="X166" s="39">
        <f t="shared" si="16"/>
        <v>1.19</v>
      </c>
      <c r="Y166" s="39">
        <f t="shared" si="17"/>
        <v>1.48</v>
      </c>
      <c r="AB166" s="43"/>
      <c r="AC166" s="43"/>
      <c r="AD166" s="43"/>
      <c r="AE166" s="43"/>
      <c r="AF166" s="43"/>
    </row>
    <row r="167" spans="1:32" ht="13.5" customHeight="1" x14ac:dyDescent="0.45">
      <c r="A167" s="39">
        <v>77</v>
      </c>
      <c r="B167" s="39" t="s">
        <v>152</v>
      </c>
      <c r="C167" s="39">
        <v>2013</v>
      </c>
      <c r="D167" s="39" t="s">
        <v>70</v>
      </c>
      <c r="E167" s="39" t="s">
        <v>153</v>
      </c>
      <c r="F167" s="39" t="s">
        <v>154</v>
      </c>
      <c r="G167" s="39" t="s">
        <v>16</v>
      </c>
      <c r="H167" s="39" t="s">
        <v>149</v>
      </c>
      <c r="I167" s="39" t="s">
        <v>16</v>
      </c>
      <c r="J167" s="39" t="s">
        <v>150</v>
      </c>
      <c r="K167" s="39" t="s">
        <v>16</v>
      </c>
      <c r="L167" s="39" t="s">
        <v>43</v>
      </c>
      <c r="M167" s="39">
        <v>50</v>
      </c>
      <c r="N167" s="39">
        <v>50</v>
      </c>
      <c r="P167" s="39" t="s">
        <v>44</v>
      </c>
      <c r="Q167" s="39" t="s">
        <v>47</v>
      </c>
      <c r="R167" s="39" t="s">
        <v>58</v>
      </c>
      <c r="S167" s="39" t="s">
        <v>58</v>
      </c>
      <c r="T167" s="39">
        <v>1.1100000000000001</v>
      </c>
      <c r="U167" s="39">
        <v>1.02</v>
      </c>
      <c r="V167" s="39">
        <v>1.2</v>
      </c>
      <c r="W167" s="39">
        <f t="shared" si="15"/>
        <v>1.1100000000000001</v>
      </c>
      <c r="X167" s="39">
        <f t="shared" si="16"/>
        <v>1.02</v>
      </c>
      <c r="Y167" s="39">
        <f t="shared" si="17"/>
        <v>1.2</v>
      </c>
      <c r="AB167" s="43"/>
      <c r="AC167" s="43"/>
      <c r="AD167" s="43"/>
      <c r="AE167" s="43"/>
      <c r="AF167" s="43"/>
    </row>
    <row r="168" spans="1:32" ht="13.5" customHeight="1" x14ac:dyDescent="0.45">
      <c r="A168" s="39">
        <v>71</v>
      </c>
      <c r="B168" s="39" t="s">
        <v>147</v>
      </c>
      <c r="C168" s="39">
        <v>2015</v>
      </c>
      <c r="D168" s="39" t="s">
        <v>70</v>
      </c>
      <c r="E168" s="39" t="s">
        <v>117</v>
      </c>
      <c r="F168" s="39" t="s">
        <v>148</v>
      </c>
      <c r="G168" s="39" t="s">
        <v>16</v>
      </c>
      <c r="H168" s="39" t="s">
        <v>149</v>
      </c>
      <c r="I168" s="39" t="s">
        <v>16</v>
      </c>
      <c r="J168" s="39" t="s">
        <v>150</v>
      </c>
      <c r="K168" s="39" t="s">
        <v>16</v>
      </c>
      <c r="L168" s="39" t="s">
        <v>43</v>
      </c>
      <c r="M168" s="39">
        <v>50</v>
      </c>
      <c r="N168" s="39">
        <v>50</v>
      </c>
      <c r="P168" s="39" t="s">
        <v>44</v>
      </c>
      <c r="Q168" s="39" t="s">
        <v>45</v>
      </c>
      <c r="R168" s="39" t="s">
        <v>46</v>
      </c>
      <c r="S168" s="39" t="s">
        <v>46</v>
      </c>
      <c r="T168" s="39">
        <v>1.1499999999999999</v>
      </c>
      <c r="U168" s="39">
        <v>1.1100000000000001</v>
      </c>
      <c r="V168" s="39">
        <v>1.19</v>
      </c>
      <c r="W168" s="39">
        <f t="shared" si="15"/>
        <v>1.1499999999999999</v>
      </c>
      <c r="X168" s="39">
        <f t="shared" si="16"/>
        <v>1.1100000000000001</v>
      </c>
      <c r="Y168" s="39">
        <f t="shared" si="17"/>
        <v>1.19</v>
      </c>
      <c r="AB168" s="43"/>
      <c r="AC168" s="43"/>
      <c r="AD168" s="43"/>
      <c r="AE168" s="43"/>
      <c r="AF168" s="43"/>
    </row>
    <row r="169" spans="1:32" ht="13.5" customHeight="1" x14ac:dyDescent="0.45">
      <c r="A169" s="39">
        <v>73</v>
      </c>
      <c r="B169" s="39" t="s">
        <v>147</v>
      </c>
      <c r="C169" s="39">
        <v>2015</v>
      </c>
      <c r="D169" s="39" t="s">
        <v>70</v>
      </c>
      <c r="E169" s="39" t="s">
        <v>117</v>
      </c>
      <c r="F169" s="39" t="s">
        <v>148</v>
      </c>
      <c r="G169" s="39" t="s">
        <v>16</v>
      </c>
      <c r="H169" s="39" t="s">
        <v>149</v>
      </c>
      <c r="I169" s="39" t="s">
        <v>16</v>
      </c>
      <c r="J169" s="39" t="s">
        <v>150</v>
      </c>
      <c r="K169" s="39" t="s">
        <v>16</v>
      </c>
      <c r="L169" s="39" t="s">
        <v>43</v>
      </c>
      <c r="M169" s="39">
        <v>50</v>
      </c>
      <c r="N169" s="39">
        <v>50</v>
      </c>
      <c r="O169" s="39" t="s">
        <v>151</v>
      </c>
      <c r="P169" s="39" t="s">
        <v>44</v>
      </c>
      <c r="Q169" s="39" t="s">
        <v>45</v>
      </c>
      <c r="R169" s="39" t="s">
        <v>64</v>
      </c>
      <c r="S169" s="39" t="s">
        <v>48</v>
      </c>
      <c r="T169" s="39">
        <v>1.1499999999999999</v>
      </c>
      <c r="U169" s="39">
        <v>1.07</v>
      </c>
      <c r="V169" s="39">
        <v>1.24</v>
      </c>
      <c r="W169" s="39">
        <f t="shared" si="15"/>
        <v>1.1499999999999999</v>
      </c>
      <c r="X169" s="39">
        <f t="shared" si="16"/>
        <v>1.07</v>
      </c>
      <c r="Y169" s="39">
        <f t="shared" si="17"/>
        <v>1.24</v>
      </c>
      <c r="AB169" s="43"/>
      <c r="AC169" s="43"/>
      <c r="AD169" s="43"/>
      <c r="AE169" s="43"/>
      <c r="AF169" s="43"/>
    </row>
    <row r="170" spans="1:32" ht="13.5" customHeight="1" x14ac:dyDescent="0.45">
      <c r="A170" s="39">
        <v>72</v>
      </c>
      <c r="B170" s="39" t="s">
        <v>93</v>
      </c>
      <c r="C170" s="39">
        <v>2017</v>
      </c>
      <c r="D170" s="39" t="s">
        <v>44</v>
      </c>
      <c r="E170" s="39" t="s">
        <v>55</v>
      </c>
      <c r="F170" s="39" t="s">
        <v>94</v>
      </c>
      <c r="G170" s="39" t="s">
        <v>16</v>
      </c>
      <c r="H170" s="39" t="s">
        <v>149</v>
      </c>
      <c r="I170" s="39" t="s">
        <v>16</v>
      </c>
      <c r="J170" s="39" t="s">
        <v>150</v>
      </c>
      <c r="K170" s="39" t="s">
        <v>16</v>
      </c>
      <c r="L170" s="39" t="s">
        <v>43</v>
      </c>
      <c r="M170" s="39">
        <v>30</v>
      </c>
      <c r="N170" s="39">
        <v>50</v>
      </c>
      <c r="P170" s="39" t="s">
        <v>44</v>
      </c>
      <c r="Q170" s="39" t="s">
        <v>45</v>
      </c>
      <c r="R170" s="39" t="s">
        <v>46</v>
      </c>
      <c r="S170" s="39" t="s">
        <v>46</v>
      </c>
      <c r="T170" s="39">
        <v>1.23</v>
      </c>
      <c r="U170" s="39">
        <v>1.1200000000000001</v>
      </c>
      <c r="V170" s="39">
        <v>1.36</v>
      </c>
      <c r="W170" s="39">
        <f t="shared" si="15"/>
        <v>1.3833333333333333</v>
      </c>
      <c r="X170" s="39">
        <f t="shared" si="16"/>
        <v>1.2000000000000002</v>
      </c>
      <c r="Y170" s="39">
        <f t="shared" si="17"/>
        <v>1.6</v>
      </c>
      <c r="AB170" s="43"/>
      <c r="AC170" s="43"/>
      <c r="AD170" s="43"/>
      <c r="AE170" s="43"/>
      <c r="AF170" s="43"/>
    </row>
    <row r="171" spans="1:32" ht="13.5" customHeight="1" x14ac:dyDescent="0.45">
      <c r="A171" s="39">
        <v>74</v>
      </c>
      <c r="B171" s="39" t="s">
        <v>95</v>
      </c>
      <c r="C171" s="39">
        <v>2017</v>
      </c>
      <c r="D171" s="39" t="s">
        <v>44</v>
      </c>
      <c r="E171" s="39" t="s">
        <v>96</v>
      </c>
      <c r="F171" s="39" t="s">
        <v>97</v>
      </c>
      <c r="G171" s="39" t="s">
        <v>16</v>
      </c>
      <c r="H171" s="39" t="s">
        <v>16</v>
      </c>
      <c r="I171" s="39" t="s">
        <v>16</v>
      </c>
      <c r="J171" s="39" t="s">
        <v>150</v>
      </c>
      <c r="K171" s="39" t="s">
        <v>16</v>
      </c>
      <c r="L171" s="39" t="s">
        <v>43</v>
      </c>
      <c r="M171" s="39">
        <v>50</v>
      </c>
      <c r="N171" s="39">
        <v>50</v>
      </c>
      <c r="P171" s="39" t="s">
        <v>44</v>
      </c>
      <c r="Q171" s="39" t="s">
        <v>47</v>
      </c>
      <c r="R171" s="39" t="s">
        <v>48</v>
      </c>
      <c r="S171" s="39" t="s">
        <v>48</v>
      </c>
      <c r="T171" s="39">
        <v>1.27</v>
      </c>
      <c r="U171" s="39">
        <v>1.0900000000000001</v>
      </c>
      <c r="V171" s="39">
        <v>1.49</v>
      </c>
      <c r="W171" s="39">
        <f t="shared" si="15"/>
        <v>1.27</v>
      </c>
      <c r="X171" s="39">
        <f t="shared" si="16"/>
        <v>1.0900000000000001</v>
      </c>
      <c r="Y171" s="39">
        <f t="shared" si="17"/>
        <v>1.49</v>
      </c>
      <c r="AB171" s="43"/>
      <c r="AC171" s="43"/>
      <c r="AD171" s="43"/>
      <c r="AE171" s="43"/>
      <c r="AF171" s="43"/>
    </row>
    <row r="172" spans="1:32" ht="13.5" customHeight="1" x14ac:dyDescent="0.45">
      <c r="A172" s="39">
        <v>78</v>
      </c>
      <c r="B172" s="39" t="s">
        <v>95</v>
      </c>
      <c r="C172" s="39">
        <v>2017</v>
      </c>
      <c r="D172" s="39" t="s">
        <v>44</v>
      </c>
      <c r="E172" s="39" t="s">
        <v>96</v>
      </c>
      <c r="F172" s="39" t="s">
        <v>97</v>
      </c>
      <c r="G172" s="39" t="s">
        <v>16</v>
      </c>
      <c r="H172" s="39" t="s">
        <v>16</v>
      </c>
      <c r="I172" s="39" t="s">
        <v>16</v>
      </c>
      <c r="J172" s="39" t="s">
        <v>150</v>
      </c>
      <c r="K172" s="39" t="s">
        <v>16</v>
      </c>
      <c r="L172" s="39" t="s">
        <v>43</v>
      </c>
      <c r="M172" s="39">
        <v>50</v>
      </c>
      <c r="N172" s="39">
        <v>50</v>
      </c>
      <c r="P172" s="39" t="s">
        <v>44</v>
      </c>
      <c r="Q172" s="39" t="s">
        <v>47</v>
      </c>
      <c r="R172" s="39" t="s">
        <v>58</v>
      </c>
      <c r="S172" s="39" t="s">
        <v>58</v>
      </c>
      <c r="T172" s="39">
        <v>1.17</v>
      </c>
      <c r="U172" s="39">
        <v>1.02</v>
      </c>
      <c r="V172" s="39">
        <v>1.34</v>
      </c>
      <c r="W172" s="39">
        <f t="shared" si="15"/>
        <v>1.17</v>
      </c>
      <c r="X172" s="39">
        <f t="shared" si="16"/>
        <v>1.02</v>
      </c>
      <c r="Y172" s="39">
        <f t="shared" si="17"/>
        <v>1.34</v>
      </c>
      <c r="AB172" s="43"/>
      <c r="AC172" s="43"/>
      <c r="AD172" s="43"/>
      <c r="AE172" s="43"/>
      <c r="AF172" s="43"/>
    </row>
    <row r="173" spans="1:32" ht="13.5" customHeight="1" x14ac:dyDescent="0.45">
      <c r="A173" s="39">
        <v>75</v>
      </c>
      <c r="B173" s="39" t="s">
        <v>93</v>
      </c>
      <c r="C173" s="39">
        <v>2018</v>
      </c>
      <c r="D173" s="39" t="s">
        <v>44</v>
      </c>
      <c r="E173" s="39" t="s">
        <v>98</v>
      </c>
      <c r="F173" s="39" t="s">
        <v>99</v>
      </c>
      <c r="G173" s="39" t="s">
        <v>16</v>
      </c>
      <c r="H173" s="39" t="s">
        <v>149</v>
      </c>
      <c r="I173" s="39" t="s">
        <v>16</v>
      </c>
      <c r="J173" s="39" t="s">
        <v>150</v>
      </c>
      <c r="K173" s="39" t="s">
        <v>16</v>
      </c>
      <c r="L173" s="39" t="s">
        <v>43</v>
      </c>
      <c r="M173" s="39">
        <v>50</v>
      </c>
      <c r="N173" s="39">
        <v>50</v>
      </c>
      <c r="P173" s="39" t="s">
        <v>44</v>
      </c>
      <c r="Q173" s="39" t="s">
        <v>47</v>
      </c>
      <c r="R173" s="39" t="s">
        <v>53</v>
      </c>
      <c r="S173" s="39" t="s">
        <v>53</v>
      </c>
      <c r="T173" s="39">
        <v>1.17</v>
      </c>
      <c r="U173" s="39">
        <v>1.1000000000000001</v>
      </c>
      <c r="V173" s="39">
        <v>1.23</v>
      </c>
      <c r="W173" s="39">
        <f t="shared" si="15"/>
        <v>1.17</v>
      </c>
      <c r="X173" s="39">
        <f t="shared" si="16"/>
        <v>1.1000000000000001</v>
      </c>
      <c r="Y173" s="39">
        <f t="shared" si="17"/>
        <v>1.23</v>
      </c>
      <c r="AB173" s="43"/>
      <c r="AC173" s="43"/>
      <c r="AD173" s="43"/>
      <c r="AE173" s="43"/>
      <c r="AF173" s="43"/>
    </row>
    <row r="174" spans="1:32" ht="13.5" customHeight="1" x14ac:dyDescent="0.45">
      <c r="A174" s="39">
        <v>84</v>
      </c>
      <c r="B174" s="39" t="s">
        <v>69</v>
      </c>
      <c r="C174" s="39">
        <v>2013</v>
      </c>
      <c r="D174" s="39" t="s">
        <v>44</v>
      </c>
      <c r="E174" s="39" t="s">
        <v>71</v>
      </c>
      <c r="F174" s="39" t="s">
        <v>72</v>
      </c>
      <c r="G174" s="39" t="s">
        <v>155</v>
      </c>
      <c r="H174" s="39" t="s">
        <v>155</v>
      </c>
      <c r="I174" s="39" t="s">
        <v>155</v>
      </c>
      <c r="J174" s="39" t="s">
        <v>150</v>
      </c>
      <c r="K174" s="36" t="s">
        <v>18</v>
      </c>
      <c r="L174" s="39" t="s">
        <v>43</v>
      </c>
      <c r="M174" s="39">
        <v>100</v>
      </c>
      <c r="N174" s="39">
        <v>100</v>
      </c>
      <c r="P174" s="39" t="s">
        <v>44</v>
      </c>
      <c r="Q174" s="39" t="s">
        <v>47</v>
      </c>
      <c r="R174" s="39" t="s">
        <v>57</v>
      </c>
      <c r="S174" s="39" t="s">
        <v>57</v>
      </c>
      <c r="T174" s="39">
        <v>1.1299999999999999</v>
      </c>
      <c r="U174" s="39">
        <v>1.03</v>
      </c>
      <c r="V174" s="39">
        <v>1.23</v>
      </c>
      <c r="W174" s="39">
        <f t="shared" si="15"/>
        <v>1.1299999999999999</v>
      </c>
      <c r="X174" s="39">
        <f t="shared" si="16"/>
        <v>1.03</v>
      </c>
      <c r="Y174" s="39">
        <f t="shared" si="17"/>
        <v>1.23</v>
      </c>
      <c r="AB174" s="43"/>
      <c r="AC174" s="43"/>
      <c r="AD174" s="43"/>
      <c r="AE174" s="43"/>
      <c r="AF174" s="43"/>
    </row>
    <row r="175" spans="1:32" ht="13.5" customHeight="1" x14ac:dyDescent="0.45">
      <c r="A175" s="39">
        <v>85</v>
      </c>
      <c r="B175" s="39" t="s">
        <v>152</v>
      </c>
      <c r="C175" s="39">
        <v>2013</v>
      </c>
      <c r="D175" s="39" t="s">
        <v>70</v>
      </c>
      <c r="E175" s="39" t="s">
        <v>153</v>
      </c>
      <c r="F175" s="39" t="s">
        <v>154</v>
      </c>
      <c r="G175" s="39" t="s">
        <v>155</v>
      </c>
      <c r="H175" s="39" t="s">
        <v>155</v>
      </c>
      <c r="I175" s="39" t="s">
        <v>155</v>
      </c>
      <c r="J175" s="39" t="s">
        <v>150</v>
      </c>
      <c r="K175" s="36" t="s">
        <v>18</v>
      </c>
      <c r="L175" s="39" t="s">
        <v>43</v>
      </c>
      <c r="M175" s="39">
        <v>100</v>
      </c>
      <c r="N175" s="39">
        <v>100</v>
      </c>
      <c r="P175" s="39" t="s">
        <v>44</v>
      </c>
      <c r="Q175" s="39" t="s">
        <v>47</v>
      </c>
      <c r="R175" s="39" t="s">
        <v>58</v>
      </c>
      <c r="S175" s="39" t="s">
        <v>58</v>
      </c>
      <c r="T175" s="39">
        <v>1.1299999999999999</v>
      </c>
      <c r="U175" s="39">
        <v>1.03</v>
      </c>
      <c r="V175" s="39">
        <v>1.23</v>
      </c>
      <c r="W175" s="39">
        <f t="shared" si="15"/>
        <v>1.1299999999999999</v>
      </c>
      <c r="X175" s="39">
        <f t="shared" si="16"/>
        <v>1.03</v>
      </c>
      <c r="Y175" s="39">
        <f t="shared" si="17"/>
        <v>1.23</v>
      </c>
      <c r="AB175" s="43"/>
      <c r="AC175" s="43"/>
      <c r="AD175" s="43"/>
      <c r="AE175" s="43"/>
      <c r="AF175" s="43"/>
    </row>
    <row r="176" spans="1:32" ht="13.5" customHeight="1" x14ac:dyDescent="0.45">
      <c r="A176" s="39">
        <v>79</v>
      </c>
      <c r="B176" s="39" t="s">
        <v>147</v>
      </c>
      <c r="C176" s="39">
        <v>2015</v>
      </c>
      <c r="D176" s="39" t="s">
        <v>70</v>
      </c>
      <c r="E176" s="39" t="s">
        <v>117</v>
      </c>
      <c r="F176" s="39" t="s">
        <v>148</v>
      </c>
      <c r="G176" s="39" t="s">
        <v>155</v>
      </c>
      <c r="H176" s="39" t="s">
        <v>155</v>
      </c>
      <c r="I176" s="39" t="s">
        <v>155</v>
      </c>
      <c r="J176" s="39" t="s">
        <v>150</v>
      </c>
      <c r="K176" s="36" t="s">
        <v>18</v>
      </c>
      <c r="L176" s="39" t="s">
        <v>43</v>
      </c>
      <c r="M176" s="39">
        <v>100</v>
      </c>
      <c r="N176" s="39">
        <v>100</v>
      </c>
      <c r="P176" s="39" t="s">
        <v>44</v>
      </c>
      <c r="Q176" s="39" t="s">
        <v>45</v>
      </c>
      <c r="R176" s="39" t="s">
        <v>46</v>
      </c>
      <c r="S176" s="39" t="s">
        <v>46</v>
      </c>
      <c r="T176" s="39">
        <v>1.05</v>
      </c>
      <c r="U176" s="39">
        <v>0.93</v>
      </c>
      <c r="V176" s="39">
        <v>1.19</v>
      </c>
      <c r="W176" s="39">
        <f t="shared" si="15"/>
        <v>1.05</v>
      </c>
      <c r="X176" s="39">
        <f t="shared" si="16"/>
        <v>0.93</v>
      </c>
      <c r="Y176" s="39">
        <f t="shared" si="17"/>
        <v>1.19</v>
      </c>
      <c r="AB176" s="43"/>
      <c r="AC176" s="43"/>
      <c r="AD176" s="43"/>
      <c r="AE176" s="43"/>
      <c r="AF176" s="43"/>
    </row>
    <row r="177" spans="1:32" ht="13.5" customHeight="1" x14ac:dyDescent="0.45">
      <c r="A177" s="39">
        <v>81</v>
      </c>
      <c r="B177" s="39" t="s">
        <v>147</v>
      </c>
      <c r="C177" s="39">
        <v>2015</v>
      </c>
      <c r="D177" s="39" t="s">
        <v>70</v>
      </c>
      <c r="E177" s="39" t="s">
        <v>117</v>
      </c>
      <c r="F177" s="39" t="s">
        <v>148</v>
      </c>
      <c r="G177" s="39" t="s">
        <v>155</v>
      </c>
      <c r="H177" s="39" t="s">
        <v>155</v>
      </c>
      <c r="I177" s="39" t="s">
        <v>155</v>
      </c>
      <c r="J177" s="39" t="s">
        <v>150</v>
      </c>
      <c r="K177" s="36" t="s">
        <v>18</v>
      </c>
      <c r="L177" s="39" t="s">
        <v>43</v>
      </c>
      <c r="M177" s="39">
        <v>100</v>
      </c>
      <c r="N177" s="39">
        <v>100</v>
      </c>
      <c r="O177" s="39" t="s">
        <v>151</v>
      </c>
      <c r="P177" s="39" t="s">
        <v>44</v>
      </c>
      <c r="Q177" s="39" t="s">
        <v>45</v>
      </c>
      <c r="R177" s="39" t="s">
        <v>64</v>
      </c>
      <c r="S177" s="39" t="s">
        <v>48</v>
      </c>
      <c r="T177" s="39">
        <v>1.06</v>
      </c>
      <c r="U177" s="39">
        <v>0.88</v>
      </c>
      <c r="V177" s="39">
        <v>1.28</v>
      </c>
      <c r="W177" s="39">
        <f t="shared" ref="W177:W208" si="18">1-(1-T177)*(N177/M177)</f>
        <v>1.06</v>
      </c>
      <c r="X177" s="39">
        <f t="shared" ref="X177:X208" si="19">1-(1-U177)*(N177/M177)</f>
        <v>0.88</v>
      </c>
      <c r="Y177" s="39">
        <f t="shared" ref="Y177:Y208" si="20">1-(1-V177)*(N177/M177)</f>
        <v>1.28</v>
      </c>
      <c r="AB177" s="43"/>
      <c r="AC177" s="43"/>
      <c r="AD177" s="43"/>
      <c r="AE177" s="43"/>
      <c r="AF177" s="43"/>
    </row>
    <row r="178" spans="1:32" ht="13.5" customHeight="1" x14ac:dyDescent="0.45">
      <c r="A178" s="39">
        <v>80</v>
      </c>
      <c r="B178" s="39" t="s">
        <v>93</v>
      </c>
      <c r="C178" s="39">
        <v>2017</v>
      </c>
      <c r="D178" s="39" t="s">
        <v>44</v>
      </c>
      <c r="E178" s="39" t="s">
        <v>55</v>
      </c>
      <c r="F178" s="39" t="s">
        <v>94</v>
      </c>
      <c r="G178" s="39" t="s">
        <v>155</v>
      </c>
      <c r="H178" s="39" t="s">
        <v>155</v>
      </c>
      <c r="I178" s="39" t="s">
        <v>155</v>
      </c>
      <c r="J178" s="39" t="s">
        <v>150</v>
      </c>
      <c r="K178" s="36" t="s">
        <v>18</v>
      </c>
      <c r="L178" s="39" t="s">
        <v>43</v>
      </c>
      <c r="M178" s="39">
        <v>85</v>
      </c>
      <c r="N178" s="39">
        <v>100</v>
      </c>
      <c r="P178" s="39" t="s">
        <v>44</v>
      </c>
      <c r="Q178" s="39" t="s">
        <v>45</v>
      </c>
      <c r="R178" s="39" t="s">
        <v>46</v>
      </c>
      <c r="S178" s="39" t="s">
        <v>46</v>
      </c>
      <c r="T178" s="39">
        <v>1.1000000000000001</v>
      </c>
      <c r="U178" s="39">
        <v>1.04</v>
      </c>
      <c r="V178" s="39">
        <v>1.18</v>
      </c>
      <c r="W178" s="39">
        <f t="shared" si="18"/>
        <v>1.1176470588235294</v>
      </c>
      <c r="X178" s="39">
        <f t="shared" si="19"/>
        <v>1.0470588235294118</v>
      </c>
      <c r="Y178" s="39">
        <f t="shared" si="20"/>
        <v>1.2117647058823529</v>
      </c>
      <c r="AB178" s="43"/>
      <c r="AC178" s="43"/>
      <c r="AD178" s="43"/>
      <c r="AE178" s="43"/>
      <c r="AF178" s="43"/>
    </row>
    <row r="179" spans="1:32" ht="13.5" customHeight="1" x14ac:dyDescent="0.45">
      <c r="A179" s="39">
        <v>82</v>
      </c>
      <c r="B179" s="39" t="s">
        <v>95</v>
      </c>
      <c r="C179" s="39">
        <v>2017</v>
      </c>
      <c r="D179" s="39" t="s">
        <v>44</v>
      </c>
      <c r="E179" s="39" t="s">
        <v>96</v>
      </c>
      <c r="F179" s="39" t="s">
        <v>97</v>
      </c>
      <c r="G179" s="39" t="s">
        <v>155</v>
      </c>
      <c r="H179" s="39" t="s">
        <v>155</v>
      </c>
      <c r="I179" s="39" t="s">
        <v>155</v>
      </c>
      <c r="J179" s="39" t="s">
        <v>150</v>
      </c>
      <c r="K179" s="36" t="s">
        <v>18</v>
      </c>
      <c r="L179" s="39" t="s">
        <v>43</v>
      </c>
      <c r="M179" s="39">
        <v>100</v>
      </c>
      <c r="N179" s="39">
        <v>100</v>
      </c>
      <c r="P179" s="39" t="s">
        <v>44</v>
      </c>
      <c r="Q179" s="39" t="s">
        <v>47</v>
      </c>
      <c r="R179" s="39" t="s">
        <v>48</v>
      </c>
      <c r="S179" s="39" t="s">
        <v>48</v>
      </c>
      <c r="T179" s="39">
        <v>1.1499999999999999</v>
      </c>
      <c r="U179" s="39">
        <v>1.08</v>
      </c>
      <c r="V179" s="39">
        <v>1.23</v>
      </c>
      <c r="W179" s="39">
        <f t="shared" si="18"/>
        <v>1.1499999999999999</v>
      </c>
      <c r="X179" s="39">
        <f t="shared" si="19"/>
        <v>1.08</v>
      </c>
      <c r="Y179" s="39">
        <f t="shared" si="20"/>
        <v>1.23</v>
      </c>
      <c r="AB179" s="43"/>
      <c r="AC179" s="43"/>
      <c r="AD179" s="43"/>
      <c r="AE179" s="43"/>
      <c r="AF179" s="43"/>
    </row>
    <row r="180" spans="1:32" ht="13.5" customHeight="1" x14ac:dyDescent="0.45">
      <c r="A180" s="39">
        <v>86</v>
      </c>
      <c r="B180" s="39" t="s">
        <v>95</v>
      </c>
      <c r="C180" s="39">
        <v>2017</v>
      </c>
      <c r="D180" s="39" t="s">
        <v>44</v>
      </c>
      <c r="E180" s="39" t="s">
        <v>96</v>
      </c>
      <c r="F180" s="39" t="s">
        <v>97</v>
      </c>
      <c r="G180" s="39" t="s">
        <v>155</v>
      </c>
      <c r="H180" s="39" t="s">
        <v>155</v>
      </c>
      <c r="I180" s="39" t="s">
        <v>155</v>
      </c>
      <c r="J180" s="39" t="s">
        <v>150</v>
      </c>
      <c r="K180" s="36" t="s">
        <v>18</v>
      </c>
      <c r="L180" s="39" t="s">
        <v>43</v>
      </c>
      <c r="M180" s="39">
        <v>100</v>
      </c>
      <c r="N180" s="39">
        <v>100</v>
      </c>
      <c r="P180" s="39" t="s">
        <v>44</v>
      </c>
      <c r="Q180" s="39" t="s">
        <v>47</v>
      </c>
      <c r="R180" s="39" t="s">
        <v>58</v>
      </c>
      <c r="S180" s="39" t="s">
        <v>58</v>
      </c>
      <c r="T180" s="39">
        <v>1.1200000000000001</v>
      </c>
      <c r="U180" s="39">
        <v>1.06</v>
      </c>
      <c r="V180" s="39">
        <v>1.17</v>
      </c>
      <c r="W180" s="39">
        <f t="shared" si="18"/>
        <v>1.1200000000000001</v>
      </c>
      <c r="X180" s="39">
        <f t="shared" si="19"/>
        <v>1.06</v>
      </c>
      <c r="Y180" s="39">
        <f t="shared" si="20"/>
        <v>1.17</v>
      </c>
      <c r="AB180" s="43"/>
      <c r="AC180" s="43"/>
      <c r="AD180" s="43"/>
      <c r="AE180" s="43"/>
      <c r="AF180" s="43"/>
    </row>
    <row r="181" spans="1:32" ht="13.5" customHeight="1" x14ac:dyDescent="0.45">
      <c r="A181" s="39">
        <v>83</v>
      </c>
      <c r="B181" s="39" t="s">
        <v>93</v>
      </c>
      <c r="C181" s="39">
        <v>2018</v>
      </c>
      <c r="D181" s="39" t="s">
        <v>44</v>
      </c>
      <c r="E181" s="39" t="s">
        <v>98</v>
      </c>
      <c r="F181" s="39" t="s">
        <v>99</v>
      </c>
      <c r="G181" s="39" t="s">
        <v>155</v>
      </c>
      <c r="H181" s="39" t="s">
        <v>155</v>
      </c>
      <c r="I181" s="39" t="s">
        <v>155</v>
      </c>
      <c r="J181" s="39" t="s">
        <v>150</v>
      </c>
      <c r="K181" s="36" t="s">
        <v>18</v>
      </c>
      <c r="L181" s="39" t="s">
        <v>43</v>
      </c>
      <c r="M181" s="39">
        <v>100</v>
      </c>
      <c r="N181" s="39">
        <v>100</v>
      </c>
      <c r="P181" s="39" t="s">
        <v>44</v>
      </c>
      <c r="Q181" s="39" t="s">
        <v>47</v>
      </c>
      <c r="R181" s="39" t="s">
        <v>53</v>
      </c>
      <c r="S181" s="39" t="s">
        <v>53</v>
      </c>
      <c r="T181" s="39">
        <v>1.1200000000000001</v>
      </c>
      <c r="U181" s="39">
        <v>1.06</v>
      </c>
      <c r="V181" s="39">
        <v>1.19</v>
      </c>
      <c r="W181" s="39">
        <f t="shared" si="18"/>
        <v>1.1200000000000001</v>
      </c>
      <c r="X181" s="39">
        <f t="shared" si="19"/>
        <v>1.06</v>
      </c>
      <c r="Y181" s="39">
        <f t="shared" si="20"/>
        <v>1.19</v>
      </c>
      <c r="AB181" s="43"/>
      <c r="AC181" s="43"/>
      <c r="AD181" s="43"/>
      <c r="AE181" s="43"/>
      <c r="AF181" s="43"/>
    </row>
    <row r="182" spans="1:32" ht="13.5" customHeight="1" x14ac:dyDescent="0.45">
      <c r="A182" s="39">
        <v>87</v>
      </c>
      <c r="B182" s="39" t="s">
        <v>100</v>
      </c>
      <c r="C182" s="39">
        <v>2016</v>
      </c>
      <c r="D182" s="39" t="s">
        <v>70</v>
      </c>
      <c r="E182" s="39" t="s">
        <v>40</v>
      </c>
      <c r="F182" s="39" t="s">
        <v>156</v>
      </c>
      <c r="G182" s="39" t="s">
        <v>157</v>
      </c>
      <c r="H182" s="39" t="s">
        <v>157</v>
      </c>
      <c r="I182" s="39" t="s">
        <v>157</v>
      </c>
      <c r="J182" s="39" t="s">
        <v>158</v>
      </c>
      <c r="K182" s="39" t="s">
        <v>157</v>
      </c>
      <c r="L182" s="39" t="s">
        <v>43</v>
      </c>
      <c r="M182" s="39">
        <v>90</v>
      </c>
      <c r="N182" s="39">
        <v>30</v>
      </c>
      <c r="P182" s="39" t="s">
        <v>44</v>
      </c>
      <c r="Q182" s="39" t="s">
        <v>45</v>
      </c>
      <c r="R182" s="39" t="s">
        <v>46</v>
      </c>
      <c r="S182" s="39" t="s">
        <v>46</v>
      </c>
      <c r="T182" s="39">
        <v>0.95</v>
      </c>
      <c r="U182" s="39">
        <v>0.91</v>
      </c>
      <c r="V182" s="39">
        <v>0.99</v>
      </c>
      <c r="W182" s="39">
        <f t="shared" si="18"/>
        <v>0.98333333333333328</v>
      </c>
      <c r="X182" s="39">
        <f t="shared" si="19"/>
        <v>0.97</v>
      </c>
      <c r="Y182" s="39">
        <f t="shared" si="20"/>
        <v>0.9966666666666667</v>
      </c>
      <c r="AB182" s="43"/>
      <c r="AC182" s="43"/>
      <c r="AD182" s="43"/>
      <c r="AE182" s="43"/>
      <c r="AF182" s="43"/>
    </row>
    <row r="183" spans="1:32" ht="13.5" customHeight="1" x14ac:dyDescent="0.45">
      <c r="A183" s="39">
        <v>89</v>
      </c>
      <c r="B183" s="39" t="s">
        <v>100</v>
      </c>
      <c r="C183" s="39">
        <v>2016</v>
      </c>
      <c r="D183" s="39" t="s">
        <v>70</v>
      </c>
      <c r="E183" s="39" t="s">
        <v>40</v>
      </c>
      <c r="F183" s="39" t="s">
        <v>156</v>
      </c>
      <c r="G183" s="39" t="s">
        <v>157</v>
      </c>
      <c r="H183" s="39" t="s">
        <v>157</v>
      </c>
      <c r="I183" s="39" t="s">
        <v>157</v>
      </c>
      <c r="J183" s="39" t="s">
        <v>158</v>
      </c>
      <c r="K183" s="39" t="s">
        <v>157</v>
      </c>
      <c r="L183" s="39" t="s">
        <v>43</v>
      </c>
      <c r="M183" s="39">
        <v>90</v>
      </c>
      <c r="N183" s="39">
        <v>30</v>
      </c>
      <c r="P183" s="39" t="s">
        <v>44</v>
      </c>
      <c r="Q183" s="39" t="s">
        <v>47</v>
      </c>
      <c r="R183" s="39" t="s">
        <v>48</v>
      </c>
      <c r="S183" s="39" t="s">
        <v>48</v>
      </c>
      <c r="T183" s="39">
        <v>1.1299999999999999</v>
      </c>
      <c r="U183" s="39">
        <v>0.9</v>
      </c>
      <c r="V183" s="39">
        <v>1.42</v>
      </c>
      <c r="W183" s="39">
        <f t="shared" si="18"/>
        <v>1.0433333333333332</v>
      </c>
      <c r="X183" s="39">
        <f t="shared" si="19"/>
        <v>0.96666666666666667</v>
      </c>
      <c r="Y183" s="39">
        <f t="shared" si="20"/>
        <v>1.1399999999999999</v>
      </c>
      <c r="AB183" s="43"/>
      <c r="AC183" s="43"/>
      <c r="AD183" s="43"/>
      <c r="AE183" s="43"/>
      <c r="AF183" s="43"/>
    </row>
    <row r="184" spans="1:32" ht="13.5" customHeight="1" x14ac:dyDescent="0.45">
      <c r="A184" s="39">
        <v>92</v>
      </c>
      <c r="B184" s="39" t="s">
        <v>100</v>
      </c>
      <c r="C184" s="39">
        <v>2016</v>
      </c>
      <c r="D184" s="39" t="s">
        <v>44</v>
      </c>
      <c r="E184" s="39" t="s">
        <v>40</v>
      </c>
      <c r="F184" s="39" t="s">
        <v>156</v>
      </c>
      <c r="G184" s="39" t="s">
        <v>157</v>
      </c>
      <c r="H184" s="39" t="s">
        <v>157</v>
      </c>
      <c r="I184" s="39" t="s">
        <v>157</v>
      </c>
      <c r="J184" s="39" t="s">
        <v>158</v>
      </c>
      <c r="K184" s="39" t="s">
        <v>157</v>
      </c>
      <c r="L184" s="39" t="s">
        <v>43</v>
      </c>
      <c r="M184" s="39">
        <v>90</v>
      </c>
      <c r="N184" s="39">
        <v>30</v>
      </c>
      <c r="P184" s="39" t="s">
        <v>44</v>
      </c>
      <c r="Q184" s="39" t="s">
        <v>47</v>
      </c>
      <c r="R184" s="39" t="s">
        <v>57</v>
      </c>
      <c r="S184" s="39" t="s">
        <v>57</v>
      </c>
      <c r="T184" s="39">
        <v>0.95</v>
      </c>
      <c r="U184" s="39">
        <v>0.88</v>
      </c>
      <c r="V184" s="39">
        <v>1.04</v>
      </c>
      <c r="W184" s="39">
        <f t="shared" si="18"/>
        <v>0.98333333333333328</v>
      </c>
      <c r="X184" s="39">
        <f t="shared" si="19"/>
        <v>0.96</v>
      </c>
      <c r="Y184" s="39">
        <f t="shared" si="20"/>
        <v>1.0133333333333334</v>
      </c>
      <c r="AB184" s="43"/>
      <c r="AC184" s="43"/>
      <c r="AD184" s="43"/>
      <c r="AE184" s="43"/>
      <c r="AF184" s="43"/>
    </row>
    <row r="185" spans="1:32" ht="13.5" customHeight="1" x14ac:dyDescent="0.45">
      <c r="A185" s="39">
        <v>93</v>
      </c>
      <c r="B185" s="39" t="s">
        <v>100</v>
      </c>
      <c r="C185" s="39">
        <v>2016</v>
      </c>
      <c r="D185" s="39" t="s">
        <v>70</v>
      </c>
      <c r="E185" s="39" t="s">
        <v>40</v>
      </c>
      <c r="F185" s="39" t="s">
        <v>156</v>
      </c>
      <c r="G185" s="39" t="s">
        <v>157</v>
      </c>
      <c r="H185" s="39" t="s">
        <v>157</v>
      </c>
      <c r="I185" s="39" t="s">
        <v>157</v>
      </c>
      <c r="J185" s="39" t="s">
        <v>158</v>
      </c>
      <c r="K185" s="39" t="s">
        <v>157</v>
      </c>
      <c r="L185" s="39" t="s">
        <v>43</v>
      </c>
      <c r="M185" s="39">
        <v>90</v>
      </c>
      <c r="N185" s="39">
        <v>30</v>
      </c>
      <c r="P185" s="39" t="s">
        <v>44</v>
      </c>
      <c r="Q185" s="39" t="s">
        <v>47</v>
      </c>
      <c r="R185" s="39" t="s">
        <v>58</v>
      </c>
      <c r="S185" s="39" t="s">
        <v>58</v>
      </c>
      <c r="T185" s="39">
        <v>0.91</v>
      </c>
      <c r="U185" s="39">
        <v>0.81</v>
      </c>
      <c r="V185" s="39">
        <v>1.02</v>
      </c>
      <c r="W185" s="39">
        <f t="shared" si="18"/>
        <v>0.97</v>
      </c>
      <c r="X185" s="39">
        <f t="shared" si="19"/>
        <v>0.93666666666666665</v>
      </c>
      <c r="Y185" s="39">
        <f t="shared" si="20"/>
        <v>1.0066666666666666</v>
      </c>
      <c r="AB185" s="43"/>
      <c r="AC185" s="43"/>
      <c r="AD185" s="43"/>
      <c r="AE185" s="43"/>
      <c r="AF185" s="43"/>
    </row>
    <row r="186" spans="1:32" ht="13.5" customHeight="1" x14ac:dyDescent="0.45">
      <c r="A186" s="39">
        <v>88</v>
      </c>
      <c r="B186" s="39" t="s">
        <v>93</v>
      </c>
      <c r="C186" s="39">
        <v>2017</v>
      </c>
      <c r="D186" s="39" t="s">
        <v>44</v>
      </c>
      <c r="E186" s="39" t="s">
        <v>55</v>
      </c>
      <c r="F186" s="39" t="s">
        <v>94</v>
      </c>
      <c r="G186" s="39" t="s">
        <v>157</v>
      </c>
      <c r="H186" s="39" t="s">
        <v>157</v>
      </c>
      <c r="I186" s="39" t="s">
        <v>157</v>
      </c>
      <c r="J186" s="39" t="s">
        <v>158</v>
      </c>
      <c r="K186" s="39" t="s">
        <v>157</v>
      </c>
      <c r="L186" s="39" t="s">
        <v>43</v>
      </c>
      <c r="M186" s="39">
        <v>30</v>
      </c>
      <c r="N186" s="39">
        <v>30</v>
      </c>
      <c r="P186" s="39" t="s">
        <v>44</v>
      </c>
      <c r="Q186" s="39" t="s">
        <v>45</v>
      </c>
      <c r="R186" s="39" t="s">
        <v>46</v>
      </c>
      <c r="S186" s="39" t="s">
        <v>46</v>
      </c>
      <c r="T186" s="39">
        <v>0.99</v>
      </c>
      <c r="U186" s="39">
        <v>0.97</v>
      </c>
      <c r="V186" s="39">
        <v>1.01</v>
      </c>
      <c r="W186" s="39">
        <f t="shared" si="18"/>
        <v>0.99</v>
      </c>
      <c r="X186" s="39">
        <f t="shared" si="19"/>
        <v>0.97</v>
      </c>
      <c r="Y186" s="39">
        <f t="shared" si="20"/>
        <v>1.01</v>
      </c>
      <c r="AB186" s="43"/>
      <c r="AC186" s="43"/>
      <c r="AD186" s="43"/>
      <c r="AE186" s="43"/>
      <c r="AF186" s="43"/>
    </row>
    <row r="187" spans="1:32" ht="13.5" customHeight="1" x14ac:dyDescent="0.45">
      <c r="A187" s="39">
        <v>90</v>
      </c>
      <c r="B187" s="39" t="s">
        <v>95</v>
      </c>
      <c r="C187" s="39">
        <v>2017</v>
      </c>
      <c r="D187" s="39" t="s">
        <v>44</v>
      </c>
      <c r="E187" s="39" t="s">
        <v>96</v>
      </c>
      <c r="F187" s="39" t="s">
        <v>97</v>
      </c>
      <c r="G187" s="39" t="s">
        <v>157</v>
      </c>
      <c r="H187" s="39" t="s">
        <v>157</v>
      </c>
      <c r="I187" s="39" t="s">
        <v>157</v>
      </c>
      <c r="J187" s="39" t="s">
        <v>158</v>
      </c>
      <c r="K187" s="39" t="s">
        <v>157</v>
      </c>
      <c r="L187" s="39" t="s">
        <v>43</v>
      </c>
      <c r="M187" s="39">
        <v>30</v>
      </c>
      <c r="N187" s="39">
        <v>30</v>
      </c>
      <c r="P187" s="39" t="s">
        <v>44</v>
      </c>
      <c r="Q187" s="39" t="s">
        <v>47</v>
      </c>
      <c r="R187" s="39" t="s">
        <v>48</v>
      </c>
      <c r="S187" s="39" t="s">
        <v>48</v>
      </c>
      <c r="T187" s="39">
        <v>1.01</v>
      </c>
      <c r="U187" s="39">
        <v>0.99</v>
      </c>
      <c r="V187" s="39">
        <v>1.04</v>
      </c>
      <c r="W187" s="39">
        <f t="shared" si="18"/>
        <v>1.01</v>
      </c>
      <c r="X187" s="39">
        <f t="shared" si="19"/>
        <v>0.99</v>
      </c>
      <c r="Y187" s="39">
        <f t="shared" si="20"/>
        <v>1.04</v>
      </c>
      <c r="AB187" s="43"/>
      <c r="AC187" s="43"/>
      <c r="AD187" s="43"/>
      <c r="AE187" s="43"/>
      <c r="AF187" s="43"/>
    </row>
    <row r="188" spans="1:32" ht="13.5" customHeight="1" x14ac:dyDescent="0.45">
      <c r="A188" s="39">
        <v>94</v>
      </c>
      <c r="B188" s="39" t="s">
        <v>95</v>
      </c>
      <c r="C188" s="39">
        <v>2017</v>
      </c>
      <c r="D188" s="39" t="s">
        <v>44</v>
      </c>
      <c r="E188" s="39" t="s">
        <v>96</v>
      </c>
      <c r="F188" s="39" t="s">
        <v>97</v>
      </c>
      <c r="G188" s="39" t="s">
        <v>157</v>
      </c>
      <c r="H188" s="39" t="s">
        <v>157</v>
      </c>
      <c r="I188" s="39" t="s">
        <v>157</v>
      </c>
      <c r="J188" s="39" t="s">
        <v>158</v>
      </c>
      <c r="K188" s="39" t="s">
        <v>157</v>
      </c>
      <c r="L188" s="39" t="s">
        <v>43</v>
      </c>
      <c r="M188" s="39">
        <v>30</v>
      </c>
      <c r="N188" s="39">
        <v>30</v>
      </c>
      <c r="P188" s="39" t="s">
        <v>44</v>
      </c>
      <c r="Q188" s="39" t="s">
        <v>47</v>
      </c>
      <c r="R188" s="39" t="s">
        <v>58</v>
      </c>
      <c r="S188" s="39" t="s">
        <v>58</v>
      </c>
      <c r="T188" s="39">
        <v>1</v>
      </c>
      <c r="U188" s="39">
        <v>0.98</v>
      </c>
      <c r="V188" s="39">
        <v>1.01</v>
      </c>
      <c r="W188" s="39">
        <f t="shared" si="18"/>
        <v>1</v>
      </c>
      <c r="X188" s="39">
        <f t="shared" si="19"/>
        <v>0.98</v>
      </c>
      <c r="Y188" s="39">
        <f t="shared" si="20"/>
        <v>1.01</v>
      </c>
      <c r="AB188" s="43"/>
      <c r="AC188" s="43"/>
      <c r="AD188" s="43"/>
      <c r="AE188" s="43"/>
      <c r="AF188" s="43"/>
    </row>
    <row r="189" spans="1:32" ht="13.5" customHeight="1" x14ac:dyDescent="0.45">
      <c r="A189" s="39">
        <v>91</v>
      </c>
      <c r="B189" s="39" t="s">
        <v>93</v>
      </c>
      <c r="C189" s="39">
        <v>2018</v>
      </c>
      <c r="D189" s="39" t="s">
        <v>44</v>
      </c>
      <c r="E189" s="39" t="s">
        <v>98</v>
      </c>
      <c r="F189" s="39" t="s">
        <v>99</v>
      </c>
      <c r="G189" s="39" t="s">
        <v>157</v>
      </c>
      <c r="H189" s="39" t="s">
        <v>157</v>
      </c>
      <c r="I189" s="39" t="s">
        <v>157</v>
      </c>
      <c r="J189" s="39" t="s">
        <v>158</v>
      </c>
      <c r="K189" s="39" t="s">
        <v>157</v>
      </c>
      <c r="L189" s="39" t="s">
        <v>43</v>
      </c>
      <c r="M189" s="39">
        <v>30</v>
      </c>
      <c r="N189" s="39">
        <v>30</v>
      </c>
      <c r="P189" s="39" t="s">
        <v>44</v>
      </c>
      <c r="Q189" s="39" t="s">
        <v>47</v>
      </c>
      <c r="R189" s="39" t="s">
        <v>53</v>
      </c>
      <c r="S189" s="39" t="s">
        <v>53</v>
      </c>
      <c r="W189" s="39">
        <f t="shared" si="18"/>
        <v>0</v>
      </c>
      <c r="X189" s="39">
        <f t="shared" si="19"/>
        <v>0</v>
      </c>
      <c r="Y189" s="39">
        <f t="shared" si="20"/>
        <v>0</v>
      </c>
      <c r="AB189" s="43"/>
      <c r="AC189" s="43"/>
      <c r="AD189" s="43"/>
      <c r="AE189" s="43"/>
      <c r="AF189" s="43"/>
    </row>
    <row r="190" spans="1:32" ht="13.5" customHeight="1" x14ac:dyDescent="0.45">
      <c r="A190" s="39">
        <v>96</v>
      </c>
      <c r="B190" s="39" t="s">
        <v>162</v>
      </c>
      <c r="C190" s="39">
        <v>2014</v>
      </c>
      <c r="D190" s="39" t="s">
        <v>70</v>
      </c>
      <c r="E190" s="39" t="s">
        <v>163</v>
      </c>
      <c r="F190" s="39" t="s">
        <v>164</v>
      </c>
      <c r="G190" s="39" t="s">
        <v>159</v>
      </c>
      <c r="H190" s="39" t="s">
        <v>159</v>
      </c>
      <c r="I190" s="39" t="s">
        <v>159</v>
      </c>
      <c r="J190" s="39" t="s">
        <v>160</v>
      </c>
      <c r="K190" s="39" t="s">
        <v>160</v>
      </c>
      <c r="L190" s="39" t="s">
        <v>43</v>
      </c>
      <c r="M190" s="39">
        <v>33.5</v>
      </c>
      <c r="N190" s="39">
        <v>100</v>
      </c>
      <c r="O190" s="39" t="s">
        <v>165</v>
      </c>
      <c r="P190" s="39" t="s">
        <v>44</v>
      </c>
      <c r="Q190" s="39" t="s">
        <v>47</v>
      </c>
      <c r="R190" s="39" t="s">
        <v>48</v>
      </c>
      <c r="S190" s="39" t="s">
        <v>48</v>
      </c>
      <c r="T190" s="39">
        <v>1.1599999999999999</v>
      </c>
      <c r="U190" s="39">
        <v>1.1000000000000001</v>
      </c>
      <c r="V190" s="39">
        <v>1.23</v>
      </c>
      <c r="W190" s="39">
        <f t="shared" si="18"/>
        <v>1.4776119402985073</v>
      </c>
      <c r="X190" s="39">
        <f t="shared" si="19"/>
        <v>1.2985074626865676</v>
      </c>
      <c r="Y190" s="39">
        <f t="shared" si="20"/>
        <v>1.6865671641791045</v>
      </c>
      <c r="AB190" s="43"/>
      <c r="AC190" s="43"/>
      <c r="AD190" s="43"/>
      <c r="AE190" s="43"/>
      <c r="AF190" s="43"/>
    </row>
    <row r="191" spans="1:32" ht="13.5" customHeight="1" x14ac:dyDescent="0.45">
      <c r="A191" s="39">
        <v>99</v>
      </c>
      <c r="B191" s="39" t="s">
        <v>166</v>
      </c>
      <c r="C191" s="39">
        <v>2015</v>
      </c>
      <c r="D191" s="39" t="s">
        <v>44</v>
      </c>
      <c r="E191" s="39" t="s">
        <v>40</v>
      </c>
      <c r="F191" s="39" t="s">
        <v>167</v>
      </c>
      <c r="G191" s="39" t="s">
        <v>159</v>
      </c>
      <c r="H191" s="39" t="s">
        <v>159</v>
      </c>
      <c r="I191" s="39" t="s">
        <v>159</v>
      </c>
      <c r="J191" s="39" t="s">
        <v>160</v>
      </c>
      <c r="K191" s="39" t="s">
        <v>160</v>
      </c>
      <c r="L191" s="39" t="s">
        <v>43</v>
      </c>
      <c r="M191" s="39">
        <v>25</v>
      </c>
      <c r="N191" s="39">
        <v>100</v>
      </c>
      <c r="O191" s="39" t="s">
        <v>161</v>
      </c>
      <c r="P191" s="39" t="s">
        <v>44</v>
      </c>
      <c r="Q191" s="39" t="s">
        <v>47</v>
      </c>
      <c r="R191" s="39" t="s">
        <v>57</v>
      </c>
      <c r="S191" s="39" t="s">
        <v>57</v>
      </c>
      <c r="T191" s="39">
        <v>1.27</v>
      </c>
      <c r="U191" s="39">
        <v>1.1000000000000001</v>
      </c>
      <c r="V191" s="39">
        <v>1.46</v>
      </c>
      <c r="W191" s="39">
        <f t="shared" si="18"/>
        <v>2.08</v>
      </c>
      <c r="X191" s="39">
        <f t="shared" si="19"/>
        <v>1.4000000000000004</v>
      </c>
      <c r="Y191" s="39">
        <f t="shared" si="20"/>
        <v>2.84</v>
      </c>
      <c r="AB191" s="43"/>
      <c r="AC191" s="43"/>
      <c r="AD191" s="43"/>
      <c r="AE191" s="43"/>
      <c r="AF191" s="43"/>
    </row>
    <row r="192" spans="1:32" ht="13.5" customHeight="1" x14ac:dyDescent="0.45">
      <c r="A192" s="39">
        <v>100</v>
      </c>
      <c r="B192" s="39" t="s">
        <v>168</v>
      </c>
      <c r="C192" s="39">
        <v>2015</v>
      </c>
      <c r="D192" s="39" t="s">
        <v>70</v>
      </c>
      <c r="E192" s="39" t="s">
        <v>141</v>
      </c>
      <c r="F192" s="39" t="s">
        <v>169</v>
      </c>
      <c r="G192" s="39" t="s">
        <v>159</v>
      </c>
      <c r="H192" s="39" t="s">
        <v>159</v>
      </c>
      <c r="I192" s="39" t="s">
        <v>159</v>
      </c>
      <c r="J192" s="39" t="s">
        <v>160</v>
      </c>
      <c r="K192" s="39" t="s">
        <v>160</v>
      </c>
      <c r="L192" s="39" t="s">
        <v>43</v>
      </c>
      <c r="M192" s="39">
        <v>29.25</v>
      </c>
      <c r="N192" s="39">
        <v>100</v>
      </c>
      <c r="O192" s="39" t="s">
        <v>170</v>
      </c>
      <c r="P192" s="39" t="s">
        <v>44</v>
      </c>
      <c r="Q192" s="39" t="s">
        <v>47</v>
      </c>
      <c r="R192" s="39" t="s">
        <v>58</v>
      </c>
      <c r="S192" s="39" t="s">
        <v>58</v>
      </c>
      <c r="T192" s="39">
        <v>1.06</v>
      </c>
      <c r="U192" s="39">
        <v>0.97</v>
      </c>
      <c r="V192" s="39">
        <v>1.1499999999999999</v>
      </c>
      <c r="W192" s="39">
        <f t="shared" si="18"/>
        <v>1.2051282051282053</v>
      </c>
      <c r="X192" s="39">
        <f t="shared" si="19"/>
        <v>0.89743589743589736</v>
      </c>
      <c r="Y192" s="39">
        <f t="shared" si="20"/>
        <v>1.5128205128205123</v>
      </c>
      <c r="AB192" s="43"/>
      <c r="AC192" s="43"/>
      <c r="AD192" s="43"/>
      <c r="AE192" s="43"/>
      <c r="AF192" s="43"/>
    </row>
    <row r="193" spans="1:32" ht="13.5" customHeight="1" x14ac:dyDescent="0.45">
      <c r="A193" s="39">
        <v>95</v>
      </c>
      <c r="B193" s="39" t="s">
        <v>93</v>
      </c>
      <c r="C193" s="39">
        <v>2017</v>
      </c>
      <c r="D193" s="39" t="s">
        <v>44</v>
      </c>
      <c r="E193" s="39" t="s">
        <v>55</v>
      </c>
      <c r="F193" s="39" t="s">
        <v>94</v>
      </c>
      <c r="G193" s="39" t="s">
        <v>159</v>
      </c>
      <c r="H193" s="39" t="s">
        <v>159</v>
      </c>
      <c r="I193" s="39" t="s">
        <v>159</v>
      </c>
      <c r="J193" s="39" t="s">
        <v>160</v>
      </c>
      <c r="K193" s="39" t="s">
        <v>160</v>
      </c>
      <c r="L193" s="39" t="s">
        <v>43</v>
      </c>
      <c r="M193" s="39">
        <v>25</v>
      </c>
      <c r="N193" s="39">
        <v>100</v>
      </c>
      <c r="O193" s="39" t="s">
        <v>161</v>
      </c>
      <c r="P193" s="39" t="s">
        <v>44</v>
      </c>
      <c r="Q193" s="39" t="s">
        <v>45</v>
      </c>
      <c r="R193" s="39" t="s">
        <v>46</v>
      </c>
      <c r="S193" s="39" t="s">
        <v>46</v>
      </c>
      <c r="T193" s="39">
        <v>1.03</v>
      </c>
      <c r="U193" s="39">
        <v>0.91</v>
      </c>
      <c r="V193" s="39">
        <v>1.18</v>
      </c>
      <c r="W193" s="39">
        <f t="shared" si="18"/>
        <v>1.1200000000000001</v>
      </c>
      <c r="X193" s="39">
        <f t="shared" si="19"/>
        <v>0.64000000000000012</v>
      </c>
      <c r="Y193" s="39">
        <f t="shared" si="20"/>
        <v>1.7199999999999998</v>
      </c>
      <c r="AB193" s="43"/>
      <c r="AC193" s="43"/>
      <c r="AD193" s="43"/>
      <c r="AE193" s="43"/>
      <c r="AF193" s="43"/>
    </row>
    <row r="194" spans="1:32" ht="13.5" customHeight="1" x14ac:dyDescent="0.45">
      <c r="A194" s="39">
        <v>97</v>
      </c>
      <c r="B194" s="39" t="s">
        <v>95</v>
      </c>
      <c r="C194" s="39">
        <v>2017</v>
      </c>
      <c r="D194" s="39" t="s">
        <v>44</v>
      </c>
      <c r="E194" s="39" t="s">
        <v>96</v>
      </c>
      <c r="F194" s="39" t="s">
        <v>97</v>
      </c>
      <c r="G194" s="39" t="s">
        <v>159</v>
      </c>
      <c r="H194" s="39" t="s">
        <v>159</v>
      </c>
      <c r="I194" s="39" t="s">
        <v>159</v>
      </c>
      <c r="J194" s="39" t="s">
        <v>160</v>
      </c>
      <c r="K194" s="39" t="s">
        <v>160</v>
      </c>
      <c r="L194" s="39" t="s">
        <v>43</v>
      </c>
      <c r="M194" s="39">
        <v>25</v>
      </c>
      <c r="N194" s="39">
        <v>100</v>
      </c>
      <c r="O194" s="39" t="s">
        <v>161</v>
      </c>
      <c r="P194" s="39" t="s">
        <v>44</v>
      </c>
      <c r="Q194" s="39" t="s">
        <v>47</v>
      </c>
      <c r="R194" s="39" t="s">
        <v>48</v>
      </c>
      <c r="S194" s="39" t="s">
        <v>48</v>
      </c>
      <c r="T194" s="39">
        <v>1.17</v>
      </c>
      <c r="U194" s="39">
        <v>1.1100000000000001</v>
      </c>
      <c r="V194" s="39">
        <v>1.23</v>
      </c>
      <c r="W194" s="39">
        <f t="shared" si="18"/>
        <v>1.6799999999999997</v>
      </c>
      <c r="X194" s="39">
        <f t="shared" si="19"/>
        <v>1.4400000000000004</v>
      </c>
      <c r="Y194" s="39">
        <f t="shared" si="20"/>
        <v>1.92</v>
      </c>
      <c r="AB194" s="43"/>
      <c r="AC194" s="43"/>
      <c r="AD194" s="43"/>
      <c r="AE194" s="43"/>
      <c r="AF194" s="43"/>
    </row>
    <row r="195" spans="1:32" ht="13.5" customHeight="1" x14ac:dyDescent="0.45">
      <c r="A195" s="39">
        <v>101</v>
      </c>
      <c r="B195" s="39" t="s">
        <v>95</v>
      </c>
      <c r="C195" s="39">
        <v>2017</v>
      </c>
      <c r="D195" s="39" t="s">
        <v>44</v>
      </c>
      <c r="E195" s="39" t="s">
        <v>96</v>
      </c>
      <c r="F195" s="39" t="s">
        <v>97</v>
      </c>
      <c r="G195" s="39" t="s">
        <v>159</v>
      </c>
      <c r="H195" s="39" t="s">
        <v>159</v>
      </c>
      <c r="I195" s="39" t="s">
        <v>159</v>
      </c>
      <c r="J195" s="39" t="s">
        <v>160</v>
      </c>
      <c r="K195" s="39" t="s">
        <v>160</v>
      </c>
      <c r="L195" s="39" t="s">
        <v>43</v>
      </c>
      <c r="M195" s="39">
        <v>25</v>
      </c>
      <c r="N195" s="39">
        <v>100</v>
      </c>
      <c r="O195" s="39" t="s">
        <v>161</v>
      </c>
      <c r="P195" s="39" t="s">
        <v>44</v>
      </c>
      <c r="Q195" s="39" t="s">
        <v>47</v>
      </c>
      <c r="R195" s="39" t="s">
        <v>58</v>
      </c>
      <c r="S195" s="39" t="s">
        <v>58</v>
      </c>
      <c r="T195" s="39">
        <v>1.07</v>
      </c>
      <c r="U195" s="39">
        <v>1.02</v>
      </c>
      <c r="V195" s="39">
        <v>1.1200000000000001</v>
      </c>
      <c r="W195" s="39">
        <f t="shared" si="18"/>
        <v>1.2800000000000002</v>
      </c>
      <c r="X195" s="39">
        <f t="shared" si="19"/>
        <v>1.08</v>
      </c>
      <c r="Y195" s="39">
        <f t="shared" si="20"/>
        <v>1.4800000000000004</v>
      </c>
      <c r="AB195" s="43"/>
      <c r="AC195" s="43"/>
      <c r="AD195" s="43"/>
      <c r="AE195" s="43"/>
      <c r="AF195" s="43"/>
    </row>
    <row r="196" spans="1:32" ht="13.5" customHeight="1" x14ac:dyDescent="0.45">
      <c r="A196" s="39">
        <v>204</v>
      </c>
      <c r="B196" s="39" t="s">
        <v>95</v>
      </c>
      <c r="C196" s="39">
        <v>2017</v>
      </c>
      <c r="D196" s="39" t="s">
        <v>44</v>
      </c>
      <c r="E196" s="39" t="s">
        <v>96</v>
      </c>
      <c r="F196" s="39" t="s">
        <v>97</v>
      </c>
      <c r="G196" s="39" t="s">
        <v>159</v>
      </c>
      <c r="H196" s="39" t="s">
        <v>159</v>
      </c>
      <c r="I196" s="39" t="s">
        <v>159</v>
      </c>
      <c r="J196" s="39" t="s">
        <v>160</v>
      </c>
      <c r="K196" s="39" t="s">
        <v>253</v>
      </c>
      <c r="L196" s="39" t="s">
        <v>43</v>
      </c>
      <c r="M196" s="39">
        <v>25</v>
      </c>
      <c r="N196" s="39">
        <v>100</v>
      </c>
      <c r="O196" s="39" t="s">
        <v>161</v>
      </c>
      <c r="P196" s="39" t="s">
        <v>44</v>
      </c>
      <c r="Q196" s="39" t="s">
        <v>47</v>
      </c>
      <c r="R196" s="39" t="s">
        <v>58</v>
      </c>
      <c r="S196" s="39" t="s">
        <v>58</v>
      </c>
      <c r="T196" s="39">
        <v>1.07</v>
      </c>
      <c r="U196" s="39">
        <v>1.02</v>
      </c>
      <c r="V196" s="39">
        <v>1.1200000000000001</v>
      </c>
      <c r="W196" s="42">
        <f t="shared" si="18"/>
        <v>1.2800000000000002</v>
      </c>
      <c r="X196" s="42">
        <f t="shared" si="19"/>
        <v>1.08</v>
      </c>
      <c r="Y196" s="42">
        <f t="shared" si="20"/>
        <v>1.4800000000000004</v>
      </c>
      <c r="AB196" s="43"/>
      <c r="AC196" s="43"/>
      <c r="AD196" s="43"/>
      <c r="AE196" s="43"/>
      <c r="AF196" s="43"/>
    </row>
    <row r="197" spans="1:32" ht="13.5" customHeight="1" x14ac:dyDescent="0.45">
      <c r="A197" s="39">
        <v>206</v>
      </c>
      <c r="B197" s="25" t="s">
        <v>257</v>
      </c>
      <c r="C197" s="39">
        <v>2017</v>
      </c>
      <c r="D197" s="39" t="s">
        <v>44</v>
      </c>
      <c r="E197" s="39" t="s">
        <v>258</v>
      </c>
      <c r="F197" s="25" t="s">
        <v>259</v>
      </c>
      <c r="G197" s="39" t="s">
        <v>159</v>
      </c>
      <c r="H197" s="39" t="s">
        <v>159</v>
      </c>
      <c r="I197" s="39" t="s">
        <v>159</v>
      </c>
      <c r="J197" s="39" t="s">
        <v>160</v>
      </c>
      <c r="K197" s="39" t="s">
        <v>253</v>
      </c>
      <c r="L197" s="39" t="s">
        <v>43</v>
      </c>
      <c r="M197" s="39">
        <v>50</v>
      </c>
      <c r="N197" s="39">
        <v>100</v>
      </c>
      <c r="P197" s="39" t="s">
        <v>44</v>
      </c>
      <c r="Q197" s="39" t="s">
        <v>47</v>
      </c>
      <c r="R197" s="39" t="s">
        <v>57</v>
      </c>
      <c r="S197" s="39" t="s">
        <v>57</v>
      </c>
      <c r="T197" s="39">
        <v>1.0900000000000001</v>
      </c>
      <c r="U197" s="39">
        <v>0.73</v>
      </c>
      <c r="V197" s="39">
        <v>1.63</v>
      </c>
      <c r="W197" s="42">
        <f t="shared" si="18"/>
        <v>1.1800000000000002</v>
      </c>
      <c r="X197" s="42">
        <f t="shared" si="19"/>
        <v>0.45999999999999996</v>
      </c>
      <c r="Y197" s="42">
        <f t="shared" si="20"/>
        <v>2.2599999999999998</v>
      </c>
      <c r="AB197" s="43"/>
      <c r="AC197" s="43"/>
      <c r="AD197" s="43"/>
      <c r="AE197" s="43"/>
      <c r="AF197" s="43"/>
    </row>
    <row r="198" spans="1:32" ht="13.5" customHeight="1" x14ac:dyDescent="0.45">
      <c r="A198" s="39">
        <v>207</v>
      </c>
      <c r="B198" s="39" t="s">
        <v>93</v>
      </c>
      <c r="C198" s="39">
        <v>2017</v>
      </c>
      <c r="D198" s="39" t="s">
        <v>44</v>
      </c>
      <c r="E198" s="39" t="s">
        <v>55</v>
      </c>
      <c r="F198" s="39" t="s">
        <v>94</v>
      </c>
      <c r="G198" s="39" t="s">
        <v>159</v>
      </c>
      <c r="H198" s="39" t="s">
        <v>159</v>
      </c>
      <c r="I198" s="39" t="s">
        <v>159</v>
      </c>
      <c r="J198" s="39" t="s">
        <v>160</v>
      </c>
      <c r="K198" s="39" t="s">
        <v>253</v>
      </c>
      <c r="L198" s="39" t="s">
        <v>43</v>
      </c>
      <c r="M198" s="39">
        <v>25</v>
      </c>
      <c r="N198" s="39">
        <v>100</v>
      </c>
      <c r="O198" s="39" t="s">
        <v>161</v>
      </c>
      <c r="P198" s="39" t="s">
        <v>44</v>
      </c>
      <c r="Q198" s="39" t="s">
        <v>45</v>
      </c>
      <c r="R198" s="39" t="s">
        <v>46</v>
      </c>
      <c r="S198" s="39" t="s">
        <v>46</v>
      </c>
      <c r="T198" s="39">
        <v>1.03</v>
      </c>
      <c r="U198" s="39">
        <v>0.91</v>
      </c>
      <c r="V198" s="39">
        <v>1.18</v>
      </c>
      <c r="W198" s="39">
        <f t="shared" si="18"/>
        <v>1.1200000000000001</v>
      </c>
      <c r="X198" s="39">
        <f t="shared" si="19"/>
        <v>0.64000000000000012</v>
      </c>
      <c r="Y198" s="39">
        <f t="shared" si="20"/>
        <v>1.7199999999999998</v>
      </c>
      <c r="AB198" s="43"/>
      <c r="AC198" s="43"/>
      <c r="AD198" s="43"/>
      <c r="AE198" s="43"/>
      <c r="AF198" s="43"/>
    </row>
    <row r="199" spans="1:32" ht="13.5" customHeight="1" x14ac:dyDescent="0.45">
      <c r="A199" s="39">
        <v>98</v>
      </c>
      <c r="B199" s="39" t="s">
        <v>93</v>
      </c>
      <c r="C199" s="39">
        <v>2018</v>
      </c>
      <c r="D199" s="39" t="s">
        <v>44</v>
      </c>
      <c r="E199" s="39" t="s">
        <v>98</v>
      </c>
      <c r="F199" s="39" t="s">
        <v>99</v>
      </c>
      <c r="G199" s="39" t="s">
        <v>159</v>
      </c>
      <c r="H199" s="39" t="s">
        <v>159</v>
      </c>
      <c r="I199" s="39" t="s">
        <v>159</v>
      </c>
      <c r="J199" s="39" t="s">
        <v>160</v>
      </c>
      <c r="K199" s="39" t="s">
        <v>160</v>
      </c>
      <c r="L199" s="39" t="s">
        <v>43</v>
      </c>
      <c r="M199" s="39">
        <v>25</v>
      </c>
      <c r="N199" s="39">
        <v>100</v>
      </c>
      <c r="P199" s="39" t="s">
        <v>44</v>
      </c>
      <c r="Q199" s="39" t="s">
        <v>47</v>
      </c>
      <c r="R199" s="39" t="s">
        <v>53</v>
      </c>
      <c r="S199" s="39" t="s">
        <v>53</v>
      </c>
      <c r="T199" s="39">
        <v>1.0900000000000001</v>
      </c>
      <c r="U199" s="39">
        <v>0.97</v>
      </c>
      <c r="V199" s="39">
        <v>1.22</v>
      </c>
      <c r="W199" s="39">
        <f t="shared" si="18"/>
        <v>1.3600000000000003</v>
      </c>
      <c r="X199" s="39">
        <f t="shared" si="19"/>
        <v>0.87999999999999989</v>
      </c>
      <c r="Y199" s="39">
        <f t="shared" si="20"/>
        <v>1.88</v>
      </c>
      <c r="AB199" s="43"/>
      <c r="AC199" s="43"/>
      <c r="AD199" s="43"/>
      <c r="AE199" s="43"/>
      <c r="AF199" s="43"/>
    </row>
    <row r="200" spans="1:32" ht="13.5" customHeight="1" x14ac:dyDescent="0.45">
      <c r="A200" s="39">
        <v>208</v>
      </c>
      <c r="B200" s="39" t="s">
        <v>93</v>
      </c>
      <c r="C200" s="39">
        <v>2018</v>
      </c>
      <c r="D200" s="39" t="s">
        <v>44</v>
      </c>
      <c r="E200" s="39" t="s">
        <v>98</v>
      </c>
      <c r="F200" s="39" t="s">
        <v>99</v>
      </c>
      <c r="G200" s="39" t="s">
        <v>159</v>
      </c>
      <c r="H200" s="39" t="s">
        <v>159</v>
      </c>
      <c r="I200" s="39" t="s">
        <v>159</v>
      </c>
      <c r="J200" s="39" t="s">
        <v>160</v>
      </c>
      <c r="K200" s="39" t="s">
        <v>253</v>
      </c>
      <c r="L200" s="39" t="s">
        <v>43</v>
      </c>
      <c r="M200" s="39">
        <v>25</v>
      </c>
      <c r="N200" s="39">
        <v>100</v>
      </c>
      <c r="P200" s="39" t="s">
        <v>44</v>
      </c>
      <c r="Q200" s="39" t="s">
        <v>47</v>
      </c>
      <c r="R200" s="39" t="s">
        <v>53</v>
      </c>
      <c r="S200" s="39" t="s">
        <v>53</v>
      </c>
      <c r="T200" s="39">
        <v>1.0900000000000001</v>
      </c>
      <c r="U200" s="39">
        <v>0.97</v>
      </c>
      <c r="V200" s="39">
        <v>1.22</v>
      </c>
      <c r="W200" s="39">
        <f t="shared" si="18"/>
        <v>1.3600000000000003</v>
      </c>
      <c r="X200" s="39">
        <f t="shared" si="19"/>
        <v>0.87999999999999989</v>
      </c>
      <c r="Y200" s="39">
        <f t="shared" si="20"/>
        <v>1.88</v>
      </c>
      <c r="AB200" s="43"/>
      <c r="AC200" s="43"/>
      <c r="AD200" s="43"/>
      <c r="AE200" s="43"/>
      <c r="AF200" s="43"/>
    </row>
    <row r="201" spans="1:32" ht="13.5" customHeight="1" x14ac:dyDescent="0.45">
      <c r="A201" s="39">
        <v>205</v>
      </c>
      <c r="B201" s="25" t="s">
        <v>254</v>
      </c>
      <c r="C201" s="39">
        <v>2019</v>
      </c>
      <c r="D201" s="39" t="s">
        <v>44</v>
      </c>
      <c r="E201" s="39" t="s">
        <v>255</v>
      </c>
      <c r="F201" s="25" t="s">
        <v>256</v>
      </c>
      <c r="G201" s="39" t="s">
        <v>159</v>
      </c>
      <c r="H201" s="39" t="s">
        <v>159</v>
      </c>
      <c r="I201" s="39" t="s">
        <v>159</v>
      </c>
      <c r="J201" s="39" t="s">
        <v>160</v>
      </c>
      <c r="K201" s="39" t="s">
        <v>253</v>
      </c>
      <c r="L201" s="39" t="s">
        <v>43</v>
      </c>
      <c r="M201" s="39">
        <v>58</v>
      </c>
      <c r="N201" s="39">
        <v>100</v>
      </c>
      <c r="P201" s="39" t="s">
        <v>44</v>
      </c>
      <c r="Q201" s="39" t="s">
        <v>47</v>
      </c>
      <c r="R201" s="39" t="s">
        <v>64</v>
      </c>
      <c r="S201" s="39" t="s">
        <v>48</v>
      </c>
      <c r="T201" s="39">
        <v>1.07</v>
      </c>
      <c r="U201" s="39">
        <v>0.82</v>
      </c>
      <c r="V201" s="39">
        <v>1.4</v>
      </c>
      <c r="W201" s="42">
        <f t="shared" si="18"/>
        <v>1.1206896551724139</v>
      </c>
      <c r="X201" s="42">
        <f t="shared" si="19"/>
        <v>0.68965517241379304</v>
      </c>
      <c r="Y201" s="42">
        <f t="shared" si="20"/>
        <v>1.6896551724137929</v>
      </c>
      <c r="AB201" s="43"/>
      <c r="AC201" s="43"/>
      <c r="AD201" s="43"/>
      <c r="AE201" s="43"/>
      <c r="AF201" s="43"/>
    </row>
    <row r="202" spans="1:32" ht="13.5" customHeight="1" x14ac:dyDescent="0.45">
      <c r="A202" s="39">
        <v>102</v>
      </c>
      <c r="B202" s="39" t="s">
        <v>171</v>
      </c>
      <c r="C202" s="39">
        <v>2014</v>
      </c>
      <c r="D202" s="39" t="s">
        <v>44</v>
      </c>
      <c r="E202" s="39" t="s">
        <v>55</v>
      </c>
      <c r="F202" s="39" t="s">
        <v>172</v>
      </c>
      <c r="G202" s="39" t="s">
        <v>160</v>
      </c>
      <c r="H202" s="39" t="s">
        <v>160</v>
      </c>
      <c r="I202" s="39" t="s">
        <v>160</v>
      </c>
      <c r="J202" s="39" t="s">
        <v>160</v>
      </c>
      <c r="K202" s="39" t="s">
        <v>160</v>
      </c>
      <c r="L202" s="39" t="s">
        <v>173</v>
      </c>
      <c r="M202" s="39">
        <v>42</v>
      </c>
      <c r="N202" s="39">
        <v>100</v>
      </c>
      <c r="O202" s="39" t="s">
        <v>174</v>
      </c>
      <c r="P202" s="39" t="s">
        <v>70</v>
      </c>
      <c r="Q202" s="39" t="s">
        <v>45</v>
      </c>
      <c r="R202" s="39" t="s">
        <v>46</v>
      </c>
      <c r="S202" s="39" t="s">
        <v>46</v>
      </c>
      <c r="T202" s="39">
        <v>1</v>
      </c>
      <c r="U202" s="39">
        <v>0.95</v>
      </c>
      <c r="V202" s="39">
        <v>1.06</v>
      </c>
      <c r="W202" s="39">
        <f t="shared" si="18"/>
        <v>1</v>
      </c>
      <c r="X202" s="39">
        <f t="shared" si="19"/>
        <v>0.88095238095238082</v>
      </c>
      <c r="Y202" s="39">
        <f t="shared" si="20"/>
        <v>1.142857142857143</v>
      </c>
      <c r="AB202" s="43"/>
      <c r="AC202" s="43"/>
      <c r="AD202" s="43"/>
      <c r="AE202" s="43"/>
      <c r="AF202" s="43"/>
    </row>
    <row r="203" spans="1:32" ht="13.5" customHeight="1" x14ac:dyDescent="0.45">
      <c r="A203" s="39">
        <v>103</v>
      </c>
      <c r="B203" s="39" t="s">
        <v>175</v>
      </c>
      <c r="C203" s="39">
        <v>2014</v>
      </c>
      <c r="D203" s="39" t="s">
        <v>44</v>
      </c>
      <c r="E203" s="39" t="s">
        <v>176</v>
      </c>
      <c r="F203" s="39" t="s">
        <v>177</v>
      </c>
      <c r="G203" s="39" t="s">
        <v>160</v>
      </c>
      <c r="H203" s="39" t="s">
        <v>160</v>
      </c>
      <c r="I203" s="39" t="s">
        <v>160</v>
      </c>
      <c r="J203" s="39" t="s">
        <v>160</v>
      </c>
      <c r="K203" s="39" t="s">
        <v>160</v>
      </c>
      <c r="L203" s="39" t="s">
        <v>52</v>
      </c>
      <c r="M203" s="39">
        <v>42.9</v>
      </c>
      <c r="N203" s="39">
        <v>100</v>
      </c>
      <c r="O203" s="39" t="s">
        <v>178</v>
      </c>
      <c r="P203" s="39" t="s">
        <v>44</v>
      </c>
      <c r="Q203" s="39" t="s">
        <v>45</v>
      </c>
      <c r="R203" s="39" t="s">
        <v>48</v>
      </c>
      <c r="S203" s="39" t="s">
        <v>48</v>
      </c>
      <c r="T203" s="39">
        <v>1.18</v>
      </c>
      <c r="U203" s="39">
        <v>1.06</v>
      </c>
      <c r="V203" s="39">
        <v>1.31</v>
      </c>
      <c r="W203" s="39">
        <f t="shared" si="18"/>
        <v>1.4195804195804196</v>
      </c>
      <c r="X203" s="39">
        <f t="shared" si="19"/>
        <v>1.13986013986014</v>
      </c>
      <c r="Y203" s="39">
        <f t="shared" si="20"/>
        <v>1.7226107226107228</v>
      </c>
      <c r="AB203" s="43"/>
      <c r="AC203" s="43"/>
      <c r="AD203" s="43"/>
      <c r="AE203" s="43"/>
      <c r="AF203" s="43"/>
    </row>
    <row r="204" spans="1:32" ht="13.5" customHeight="1" x14ac:dyDescent="0.45">
      <c r="A204" s="39">
        <v>209</v>
      </c>
      <c r="B204" s="39" t="s">
        <v>175</v>
      </c>
      <c r="C204" s="39">
        <v>2014</v>
      </c>
      <c r="D204" s="39" t="s">
        <v>44</v>
      </c>
      <c r="E204" s="39" t="s">
        <v>176</v>
      </c>
      <c r="F204" s="39" t="s">
        <v>177</v>
      </c>
      <c r="G204" s="39" t="s">
        <v>159</v>
      </c>
      <c r="H204" s="39" t="s">
        <v>160</v>
      </c>
      <c r="I204" s="39" t="s">
        <v>160</v>
      </c>
      <c r="J204" s="39" t="s">
        <v>160</v>
      </c>
      <c r="K204" s="39" t="s">
        <v>253</v>
      </c>
      <c r="L204" s="39" t="s">
        <v>52</v>
      </c>
      <c r="M204" s="39">
        <v>42.9</v>
      </c>
      <c r="N204" s="39">
        <v>100</v>
      </c>
      <c r="O204" s="39" t="s">
        <v>178</v>
      </c>
      <c r="P204" s="39" t="s">
        <v>44</v>
      </c>
      <c r="Q204" s="39" t="s">
        <v>45</v>
      </c>
      <c r="R204" s="39" t="s">
        <v>48</v>
      </c>
      <c r="S204" s="39" t="s">
        <v>48</v>
      </c>
      <c r="T204" s="39">
        <v>1.18</v>
      </c>
      <c r="U204" s="39">
        <v>1.06</v>
      </c>
      <c r="V204" s="39">
        <v>1.31</v>
      </c>
      <c r="W204" s="39">
        <f t="shared" si="18"/>
        <v>1.4195804195804196</v>
      </c>
      <c r="X204" s="39">
        <f t="shared" si="19"/>
        <v>1.13986013986014</v>
      </c>
      <c r="Y204" s="39">
        <f t="shared" si="20"/>
        <v>1.7226107226107228</v>
      </c>
      <c r="AB204" s="43"/>
      <c r="AC204" s="43"/>
      <c r="AD204" s="43"/>
      <c r="AE204" s="43"/>
      <c r="AF204" s="43"/>
    </row>
    <row r="205" spans="1:32" ht="13.5" customHeight="1" x14ac:dyDescent="0.45">
      <c r="A205" s="39">
        <v>249</v>
      </c>
      <c r="B205" s="30" t="s">
        <v>295</v>
      </c>
      <c r="C205" s="39">
        <v>2012</v>
      </c>
      <c r="D205" s="39" t="s">
        <v>44</v>
      </c>
      <c r="E205" s="39" t="s">
        <v>296</v>
      </c>
      <c r="F205" s="39" t="s">
        <v>297</v>
      </c>
      <c r="G205" s="39" t="s">
        <v>288</v>
      </c>
      <c r="H205" s="39" t="s">
        <v>288</v>
      </c>
      <c r="I205" s="39" t="s">
        <v>288</v>
      </c>
      <c r="J205" s="39" t="s">
        <v>288</v>
      </c>
      <c r="K205" s="39" t="s">
        <v>288</v>
      </c>
      <c r="L205" s="39" t="s">
        <v>43</v>
      </c>
      <c r="M205" s="39">
        <v>300</v>
      </c>
      <c r="N205" s="39">
        <v>200</v>
      </c>
      <c r="O205" s="39" t="s">
        <v>289</v>
      </c>
      <c r="P205" s="39" t="s">
        <v>44</v>
      </c>
      <c r="Q205" s="39" t="s">
        <v>47</v>
      </c>
      <c r="R205" s="39" t="s">
        <v>58</v>
      </c>
      <c r="S205" s="39" t="s">
        <v>58</v>
      </c>
      <c r="T205" s="30">
        <f>0.87</f>
        <v>0.87</v>
      </c>
      <c r="U205" s="30">
        <f>0.81</f>
        <v>0.81</v>
      </c>
      <c r="V205" s="30">
        <f>0.94</f>
        <v>0.94</v>
      </c>
      <c r="W205" s="39">
        <f t="shared" si="18"/>
        <v>0.91333333333333333</v>
      </c>
      <c r="X205" s="39">
        <f t="shared" si="19"/>
        <v>0.87333333333333341</v>
      </c>
      <c r="Y205" s="39">
        <f t="shared" si="20"/>
        <v>0.96</v>
      </c>
      <c r="AB205" s="43"/>
      <c r="AC205" s="43"/>
      <c r="AD205" s="43"/>
      <c r="AE205" s="43"/>
      <c r="AF205" s="43"/>
    </row>
    <row r="206" spans="1:32" ht="13.5" customHeight="1" x14ac:dyDescent="0.45">
      <c r="A206" s="39">
        <v>250</v>
      </c>
      <c r="B206" s="30" t="s">
        <v>175</v>
      </c>
      <c r="C206" s="39">
        <v>2014</v>
      </c>
      <c r="D206" s="39" t="s">
        <v>44</v>
      </c>
      <c r="E206" s="39" t="s">
        <v>298</v>
      </c>
      <c r="F206" s="39" t="s">
        <v>299</v>
      </c>
      <c r="G206" s="39" t="s">
        <v>288</v>
      </c>
      <c r="H206" s="39" t="s">
        <v>288</v>
      </c>
      <c r="I206" s="39" t="s">
        <v>288</v>
      </c>
      <c r="J206" s="39" t="s">
        <v>288</v>
      </c>
      <c r="K206" s="39" t="s">
        <v>288</v>
      </c>
      <c r="L206" s="39" t="s">
        <v>43</v>
      </c>
      <c r="M206" s="39">
        <v>300</v>
      </c>
      <c r="N206" s="39">
        <v>200</v>
      </c>
      <c r="O206" s="39" t="s">
        <v>289</v>
      </c>
      <c r="P206" s="39" t="s">
        <v>44</v>
      </c>
      <c r="Q206" s="39" t="s">
        <v>47</v>
      </c>
      <c r="R206" s="39" t="s">
        <v>57</v>
      </c>
      <c r="S206" s="39" t="s">
        <v>57</v>
      </c>
      <c r="T206" s="30">
        <v>0.9</v>
      </c>
      <c r="U206" s="30">
        <v>0.85</v>
      </c>
      <c r="V206" s="30">
        <v>0.96</v>
      </c>
      <c r="W206" s="39">
        <f t="shared" si="18"/>
        <v>0.93333333333333335</v>
      </c>
      <c r="X206" s="39">
        <f t="shared" si="19"/>
        <v>0.9</v>
      </c>
      <c r="Y206" s="39">
        <f t="shared" si="20"/>
        <v>0.97333333333333327</v>
      </c>
      <c r="AB206" s="43"/>
      <c r="AC206" s="43"/>
      <c r="AD206" s="43"/>
      <c r="AE206" s="43"/>
      <c r="AF206" s="43"/>
    </row>
    <row r="207" spans="1:32" ht="13.5" customHeight="1" x14ac:dyDescent="0.45">
      <c r="A207" s="39">
        <v>247</v>
      </c>
      <c r="B207" s="30" t="s">
        <v>290</v>
      </c>
      <c r="C207" s="39">
        <v>2015</v>
      </c>
      <c r="D207" s="39" t="s">
        <v>44</v>
      </c>
      <c r="E207" s="39" t="s">
        <v>291</v>
      </c>
      <c r="F207" s="39" t="s">
        <v>292</v>
      </c>
      <c r="G207" s="39" t="s">
        <v>288</v>
      </c>
      <c r="H207" s="39" t="s">
        <v>288</v>
      </c>
      <c r="I207" s="39" t="s">
        <v>288</v>
      </c>
      <c r="J207" s="39" t="s">
        <v>288</v>
      </c>
      <c r="K207" s="39" t="s">
        <v>288</v>
      </c>
      <c r="L207" s="39" t="s">
        <v>43</v>
      </c>
      <c r="M207" s="39">
        <v>300</v>
      </c>
      <c r="N207" s="39">
        <v>200</v>
      </c>
      <c r="O207" s="39" t="s">
        <v>289</v>
      </c>
      <c r="P207" s="39" t="s">
        <v>44</v>
      </c>
      <c r="Q207" s="39" t="s">
        <v>47</v>
      </c>
      <c r="R207" s="39" t="s">
        <v>48</v>
      </c>
      <c r="S207" s="39" t="s">
        <v>48</v>
      </c>
      <c r="T207" s="30">
        <v>0.73</v>
      </c>
      <c r="U207" s="30">
        <v>0.53</v>
      </c>
      <c r="V207" s="30">
        <v>0.99</v>
      </c>
      <c r="W207" s="39">
        <f t="shared" si="18"/>
        <v>0.82000000000000006</v>
      </c>
      <c r="X207" s="39">
        <f t="shared" si="19"/>
        <v>0.68666666666666676</v>
      </c>
      <c r="Y207" s="39">
        <f t="shared" si="20"/>
        <v>0.99333333333333329</v>
      </c>
      <c r="AB207" s="43"/>
      <c r="AC207" s="43"/>
      <c r="AD207" s="43"/>
      <c r="AE207" s="43"/>
      <c r="AF207" s="43"/>
    </row>
    <row r="208" spans="1:32" ht="13.5" customHeight="1" x14ac:dyDescent="0.45">
      <c r="A208" s="39">
        <v>248</v>
      </c>
      <c r="B208" s="30" t="s">
        <v>152</v>
      </c>
      <c r="C208" s="39">
        <v>2017</v>
      </c>
      <c r="D208" s="39" t="s">
        <v>44</v>
      </c>
      <c r="E208" s="39" t="s">
        <v>293</v>
      </c>
      <c r="F208" s="39" t="s">
        <v>294</v>
      </c>
      <c r="G208" s="39" t="s">
        <v>288</v>
      </c>
      <c r="H208" s="39" t="s">
        <v>288</v>
      </c>
      <c r="I208" s="39" t="s">
        <v>288</v>
      </c>
      <c r="J208" s="39" t="s">
        <v>288</v>
      </c>
      <c r="K208" s="39" t="s">
        <v>288</v>
      </c>
      <c r="L208" s="39" t="s">
        <v>43</v>
      </c>
      <c r="M208" s="39">
        <v>300</v>
      </c>
      <c r="N208" s="39">
        <v>200</v>
      </c>
      <c r="O208" s="39" t="s">
        <v>289</v>
      </c>
      <c r="P208" s="39" t="s">
        <v>44</v>
      </c>
      <c r="Q208" s="39" t="s">
        <v>47</v>
      </c>
      <c r="R208" s="39" t="s">
        <v>53</v>
      </c>
      <c r="S208" s="39" t="s">
        <v>53</v>
      </c>
      <c r="T208" s="30">
        <v>1.02</v>
      </c>
      <c r="U208" s="30">
        <v>0.96</v>
      </c>
      <c r="V208" s="30">
        <v>1.1399999999999999</v>
      </c>
      <c r="W208" s="39">
        <f t="shared" si="18"/>
        <v>1.0133333333333334</v>
      </c>
      <c r="X208" s="39">
        <f t="shared" si="19"/>
        <v>0.97333333333333327</v>
      </c>
      <c r="Y208" s="39">
        <f t="shared" si="20"/>
        <v>1.0933333333333333</v>
      </c>
      <c r="AB208" s="43"/>
      <c r="AC208" s="43"/>
      <c r="AD208" s="43"/>
      <c r="AE208" s="43"/>
      <c r="AF208" s="43"/>
    </row>
    <row r="209" spans="1:32" ht="13.5" customHeight="1" x14ac:dyDescent="0.45">
      <c r="A209" s="39">
        <v>246</v>
      </c>
      <c r="B209" s="30" t="s">
        <v>285</v>
      </c>
      <c r="C209" s="39">
        <v>2020</v>
      </c>
      <c r="D209" s="39" t="s">
        <v>44</v>
      </c>
      <c r="E209" s="39" t="s">
        <v>286</v>
      </c>
      <c r="F209" s="39" t="s">
        <v>287</v>
      </c>
      <c r="G209" s="39" t="s">
        <v>288</v>
      </c>
      <c r="H209" s="39" t="s">
        <v>288</v>
      </c>
      <c r="I209" s="39" t="s">
        <v>288</v>
      </c>
      <c r="J209" s="39" t="s">
        <v>288</v>
      </c>
      <c r="K209" s="39" t="s">
        <v>288</v>
      </c>
      <c r="L209" s="39" t="s">
        <v>43</v>
      </c>
      <c r="M209" s="39">
        <v>300</v>
      </c>
      <c r="N209" s="39">
        <v>200</v>
      </c>
      <c r="O209" s="39" t="s">
        <v>289</v>
      </c>
      <c r="P209" s="39" t="s">
        <v>44</v>
      </c>
      <c r="Q209" s="39" t="s">
        <v>45</v>
      </c>
      <c r="R209" s="39" t="s">
        <v>46</v>
      </c>
      <c r="S209" s="39" t="s">
        <v>46</v>
      </c>
      <c r="T209" s="30">
        <v>0.94</v>
      </c>
      <c r="U209" s="30">
        <v>0.91</v>
      </c>
      <c r="V209" s="30">
        <v>0.95</v>
      </c>
      <c r="W209" s="39">
        <f t="shared" ref="W209:W240" si="21">1-(1-T209)*(N209/M209)</f>
        <v>0.96</v>
      </c>
      <c r="X209" s="39">
        <f t="shared" ref="X209:X240" si="22">1-(1-U209)*(N209/M209)</f>
        <v>0.94000000000000006</v>
      </c>
      <c r="Y209" s="39">
        <f t="shared" ref="Y209:Y240" si="23">1-(1-V209)*(N209/M209)</f>
        <v>0.96666666666666667</v>
      </c>
      <c r="AB209" s="43"/>
      <c r="AC209" s="43"/>
      <c r="AD209" s="43"/>
      <c r="AE209" s="43"/>
      <c r="AF209" s="43"/>
    </row>
    <row r="210" spans="1:32" ht="13.5" customHeight="1" x14ac:dyDescent="0.45">
      <c r="A210" s="39">
        <v>104</v>
      </c>
      <c r="B210" s="39" t="s">
        <v>179</v>
      </c>
      <c r="C210" s="39">
        <v>2015</v>
      </c>
      <c r="D210" s="39" t="s">
        <v>44</v>
      </c>
      <c r="E210" s="39" t="s">
        <v>40</v>
      </c>
      <c r="F210" s="39" t="s">
        <v>180</v>
      </c>
      <c r="G210" s="39" t="s">
        <v>181</v>
      </c>
      <c r="H210" s="39" t="s">
        <v>181</v>
      </c>
      <c r="I210" s="39" t="s">
        <v>181</v>
      </c>
      <c r="J210" s="39" t="s">
        <v>182</v>
      </c>
      <c r="K210" s="39" t="s">
        <v>200</v>
      </c>
      <c r="L210" s="39" t="s">
        <v>43</v>
      </c>
      <c r="M210" s="39">
        <v>4</v>
      </c>
      <c r="N210" s="39">
        <v>20</v>
      </c>
      <c r="O210" s="39" t="s">
        <v>183</v>
      </c>
      <c r="P210" s="39" t="s">
        <v>44</v>
      </c>
      <c r="Q210" s="39" t="s">
        <v>45</v>
      </c>
      <c r="R210" s="39" t="s">
        <v>46</v>
      </c>
      <c r="S210" s="39" t="s">
        <v>46</v>
      </c>
      <c r="T210" s="42">
        <v>1.24</v>
      </c>
      <c r="U210" s="42">
        <v>1.04</v>
      </c>
      <c r="V210" s="42">
        <v>1.47</v>
      </c>
      <c r="W210" s="39">
        <f t="shared" si="21"/>
        <v>2.2000000000000002</v>
      </c>
      <c r="X210" s="39">
        <f t="shared" si="22"/>
        <v>1.2000000000000002</v>
      </c>
      <c r="Y210" s="39">
        <f t="shared" si="23"/>
        <v>3.3499999999999996</v>
      </c>
      <c r="AB210" s="43"/>
      <c r="AC210" s="43"/>
      <c r="AD210" s="43"/>
      <c r="AE210" s="43"/>
      <c r="AF210" s="43"/>
    </row>
    <row r="211" spans="1:32" ht="13.5" customHeight="1" x14ac:dyDescent="0.45">
      <c r="A211" s="39">
        <v>105</v>
      </c>
      <c r="B211" s="39" t="s">
        <v>179</v>
      </c>
      <c r="C211" s="39">
        <v>2015</v>
      </c>
      <c r="D211" s="39" t="s">
        <v>44</v>
      </c>
      <c r="E211" s="39" t="s">
        <v>40</v>
      </c>
      <c r="F211" s="39" t="s">
        <v>180</v>
      </c>
      <c r="G211" s="39" t="s">
        <v>181</v>
      </c>
      <c r="H211" s="39" t="s">
        <v>181</v>
      </c>
      <c r="I211" s="39" t="s">
        <v>181</v>
      </c>
      <c r="J211" s="39" t="s">
        <v>182</v>
      </c>
      <c r="K211" s="39" t="s">
        <v>200</v>
      </c>
      <c r="L211" s="39" t="s">
        <v>43</v>
      </c>
      <c r="M211" s="39">
        <v>4</v>
      </c>
      <c r="N211" s="39">
        <v>20</v>
      </c>
      <c r="O211" s="39" t="s">
        <v>184</v>
      </c>
      <c r="P211" s="39" t="s">
        <v>44</v>
      </c>
      <c r="Q211" s="39" t="s">
        <v>47</v>
      </c>
      <c r="R211" s="39" t="s">
        <v>48</v>
      </c>
      <c r="S211" s="39" t="s">
        <v>48</v>
      </c>
      <c r="T211" s="42">
        <v>1.21</v>
      </c>
      <c r="U211" s="42">
        <v>1.1000000000000001</v>
      </c>
      <c r="V211" s="42">
        <v>1.33</v>
      </c>
      <c r="W211" s="39">
        <f t="shared" si="21"/>
        <v>2.0499999999999998</v>
      </c>
      <c r="X211" s="39">
        <f t="shared" si="22"/>
        <v>1.5000000000000004</v>
      </c>
      <c r="Y211" s="39">
        <f t="shared" si="23"/>
        <v>2.6500000000000004</v>
      </c>
      <c r="AB211" s="43"/>
      <c r="AC211" s="43"/>
      <c r="AD211" s="43"/>
      <c r="AE211" s="43"/>
      <c r="AF211" s="43"/>
    </row>
    <row r="212" spans="1:32" ht="13.5" customHeight="1" x14ac:dyDescent="0.45">
      <c r="A212" s="39">
        <v>106</v>
      </c>
      <c r="B212" s="39" t="s">
        <v>179</v>
      </c>
      <c r="C212" s="39">
        <v>2015</v>
      </c>
      <c r="D212" s="39" t="s">
        <v>44</v>
      </c>
      <c r="E212" s="39" t="s">
        <v>40</v>
      </c>
      <c r="F212" s="39" t="s">
        <v>180</v>
      </c>
      <c r="G212" s="39" t="s">
        <v>181</v>
      </c>
      <c r="H212" s="39" t="s">
        <v>181</v>
      </c>
      <c r="I212" s="39" t="s">
        <v>181</v>
      </c>
      <c r="J212" s="39" t="s">
        <v>182</v>
      </c>
      <c r="K212" s="39" t="s">
        <v>200</v>
      </c>
      <c r="L212" s="39" t="s">
        <v>43</v>
      </c>
      <c r="M212" s="39">
        <v>4</v>
      </c>
      <c r="N212" s="39">
        <v>20</v>
      </c>
      <c r="O212" s="39" t="s">
        <v>184</v>
      </c>
      <c r="P212" s="39" t="s">
        <v>44</v>
      </c>
      <c r="Q212" s="39" t="s">
        <v>47</v>
      </c>
      <c r="R212" s="39" t="s">
        <v>57</v>
      </c>
      <c r="S212" s="39" t="s">
        <v>57</v>
      </c>
      <c r="T212" s="42">
        <v>1.1000000000000001</v>
      </c>
      <c r="U212" s="42">
        <v>0.95</v>
      </c>
      <c r="V212" s="42">
        <v>1.27</v>
      </c>
      <c r="W212" s="39">
        <f t="shared" si="21"/>
        <v>1.5000000000000004</v>
      </c>
      <c r="X212" s="39">
        <f t="shared" si="22"/>
        <v>0.74999999999999978</v>
      </c>
      <c r="Y212" s="39">
        <f t="shared" si="23"/>
        <v>2.35</v>
      </c>
      <c r="AB212" s="43"/>
      <c r="AC212" s="43"/>
      <c r="AD212" s="43"/>
      <c r="AE212" s="43"/>
      <c r="AF212" s="43"/>
    </row>
    <row r="213" spans="1:32" ht="13.5" customHeight="1" x14ac:dyDescent="0.45">
      <c r="A213" s="39">
        <v>107</v>
      </c>
      <c r="B213" s="39" t="s">
        <v>179</v>
      </c>
      <c r="C213" s="39">
        <v>2015</v>
      </c>
      <c r="D213" s="39" t="s">
        <v>44</v>
      </c>
      <c r="E213" s="39" t="s">
        <v>40</v>
      </c>
      <c r="F213" s="39" t="s">
        <v>180</v>
      </c>
      <c r="G213" s="39" t="s">
        <v>181</v>
      </c>
      <c r="H213" s="39" t="s">
        <v>181</v>
      </c>
      <c r="I213" s="39" t="s">
        <v>181</v>
      </c>
      <c r="J213" s="39" t="s">
        <v>182</v>
      </c>
      <c r="K213" s="39" t="s">
        <v>200</v>
      </c>
      <c r="L213" s="39" t="s">
        <v>43</v>
      </c>
      <c r="M213" s="39">
        <v>4</v>
      </c>
      <c r="N213" s="39">
        <v>20</v>
      </c>
      <c r="O213" s="39" t="s">
        <v>184</v>
      </c>
      <c r="P213" s="39" t="s">
        <v>44</v>
      </c>
      <c r="Q213" s="39" t="s">
        <v>47</v>
      </c>
      <c r="R213" s="39" t="s">
        <v>58</v>
      </c>
      <c r="S213" s="39" t="s">
        <v>58</v>
      </c>
      <c r="T213" s="42">
        <v>1.07</v>
      </c>
      <c r="U213" s="42">
        <v>0.88</v>
      </c>
      <c r="V213" s="42">
        <v>1.28</v>
      </c>
      <c r="W213" s="39">
        <f t="shared" si="21"/>
        <v>1.3500000000000003</v>
      </c>
      <c r="X213" s="39">
        <f t="shared" si="22"/>
        <v>0.4</v>
      </c>
      <c r="Y213" s="39">
        <f t="shared" si="23"/>
        <v>2.4000000000000004</v>
      </c>
      <c r="AB213" s="43"/>
      <c r="AC213" s="43"/>
      <c r="AD213" s="43"/>
      <c r="AE213" s="43"/>
      <c r="AF213" s="43"/>
    </row>
    <row r="214" spans="1:32" ht="13.5" customHeight="1" x14ac:dyDescent="0.45">
      <c r="A214" s="39">
        <v>231</v>
      </c>
      <c r="B214" s="39" t="s">
        <v>271</v>
      </c>
      <c r="C214" s="39">
        <v>2019</v>
      </c>
      <c r="D214" s="39" t="s">
        <v>44</v>
      </c>
      <c r="E214" s="39" t="s">
        <v>272</v>
      </c>
      <c r="F214" s="39" t="s">
        <v>273</v>
      </c>
      <c r="G214" s="39" t="s">
        <v>274</v>
      </c>
      <c r="H214" s="39" t="s">
        <v>181</v>
      </c>
      <c r="I214" s="39" t="s">
        <v>181</v>
      </c>
      <c r="J214" s="39" t="s">
        <v>181</v>
      </c>
      <c r="K214" s="39" t="s">
        <v>200</v>
      </c>
      <c r="L214" s="39" t="s">
        <v>43</v>
      </c>
      <c r="M214" s="39">
        <v>5</v>
      </c>
      <c r="N214" s="39">
        <v>10</v>
      </c>
      <c r="O214" s="39" t="s">
        <v>275</v>
      </c>
      <c r="P214" s="39" t="s">
        <v>44</v>
      </c>
      <c r="Q214" s="39" t="s">
        <v>47</v>
      </c>
      <c r="R214" s="39" t="s">
        <v>64</v>
      </c>
      <c r="S214" s="39" t="s">
        <v>48</v>
      </c>
      <c r="T214" s="39">
        <v>0.98</v>
      </c>
      <c r="U214" s="29">
        <v>0.95</v>
      </c>
      <c r="V214" s="29">
        <v>1</v>
      </c>
      <c r="W214" s="39">
        <f t="shared" si="21"/>
        <v>0.96</v>
      </c>
      <c r="X214" s="39">
        <f t="shared" si="22"/>
        <v>0.89999999999999991</v>
      </c>
      <c r="Y214" s="39">
        <f t="shared" si="23"/>
        <v>1</v>
      </c>
      <c r="AB214" s="43"/>
      <c r="AC214" s="43"/>
      <c r="AD214" s="43"/>
      <c r="AE214" s="43"/>
      <c r="AF214" s="43"/>
    </row>
    <row r="215" spans="1:32" ht="13.5" customHeight="1" x14ac:dyDescent="0.45">
      <c r="A215" s="39">
        <v>232</v>
      </c>
      <c r="B215" s="39" t="s">
        <v>276</v>
      </c>
      <c r="C215" s="39">
        <v>2020</v>
      </c>
      <c r="D215" s="39" t="s">
        <v>44</v>
      </c>
      <c r="E215" s="39" t="s">
        <v>277</v>
      </c>
      <c r="F215" s="39" t="s">
        <v>278</v>
      </c>
      <c r="G215" s="39" t="s">
        <v>274</v>
      </c>
      <c r="H215" s="39" t="s">
        <v>181</v>
      </c>
      <c r="I215" s="39" t="s">
        <v>181</v>
      </c>
      <c r="J215" s="39" t="s">
        <v>181</v>
      </c>
      <c r="K215" s="39" t="s">
        <v>200</v>
      </c>
      <c r="L215" s="39" t="s">
        <v>43</v>
      </c>
      <c r="M215" s="39">
        <v>10</v>
      </c>
      <c r="N215" s="39">
        <v>10</v>
      </c>
      <c r="P215" s="39" t="s">
        <v>44</v>
      </c>
      <c r="Q215" s="39" t="s">
        <v>47</v>
      </c>
      <c r="R215" s="39" t="s">
        <v>58</v>
      </c>
      <c r="S215" s="39" t="s">
        <v>58</v>
      </c>
      <c r="T215" s="39">
        <v>0.94</v>
      </c>
      <c r="U215" s="39">
        <v>0.89</v>
      </c>
      <c r="V215" s="39">
        <v>0.98</v>
      </c>
      <c r="W215" s="39">
        <f t="shared" si="21"/>
        <v>0.94</v>
      </c>
      <c r="X215" s="39">
        <f t="shared" si="22"/>
        <v>0.89</v>
      </c>
      <c r="Y215" s="39">
        <f t="shared" si="23"/>
        <v>0.98</v>
      </c>
      <c r="AB215" s="43"/>
      <c r="AC215" s="43"/>
      <c r="AD215" s="43"/>
      <c r="AE215" s="43"/>
      <c r="AF215" s="43"/>
    </row>
    <row r="216" spans="1:32" ht="13.5" customHeight="1" x14ac:dyDescent="0.45">
      <c r="A216" s="39">
        <v>252</v>
      </c>
      <c r="B216" s="39" t="s">
        <v>126</v>
      </c>
      <c r="C216" s="39">
        <v>2012</v>
      </c>
      <c r="D216" s="39" t="s">
        <v>44</v>
      </c>
      <c r="E216" s="39" t="s">
        <v>141</v>
      </c>
      <c r="F216" s="39" t="s">
        <v>302</v>
      </c>
      <c r="G216" s="39" t="s">
        <v>300</v>
      </c>
      <c r="H216" s="39" t="s">
        <v>300</v>
      </c>
      <c r="I216" s="39" t="s">
        <v>300</v>
      </c>
      <c r="J216" s="39" t="s">
        <v>300</v>
      </c>
      <c r="K216" s="39" t="s">
        <v>199</v>
      </c>
      <c r="L216" s="39" t="s">
        <v>43</v>
      </c>
      <c r="M216" s="39">
        <v>10</v>
      </c>
      <c r="N216" s="39">
        <v>10</v>
      </c>
      <c r="O216" s="45" t="s">
        <v>303</v>
      </c>
      <c r="P216" s="39" t="s">
        <v>44</v>
      </c>
      <c r="Q216" s="39" t="s">
        <v>47</v>
      </c>
      <c r="R216" s="39" t="s">
        <v>57</v>
      </c>
      <c r="S216" s="39" t="s">
        <v>57</v>
      </c>
      <c r="T216" s="29">
        <v>0.93</v>
      </c>
      <c r="U216" s="29">
        <v>0.83</v>
      </c>
      <c r="V216" s="29">
        <v>1.04</v>
      </c>
      <c r="W216" s="39">
        <f t="shared" si="21"/>
        <v>0.93</v>
      </c>
      <c r="X216" s="39">
        <f t="shared" si="22"/>
        <v>0.83</v>
      </c>
      <c r="Y216" s="39">
        <f t="shared" si="23"/>
        <v>1.04</v>
      </c>
      <c r="AB216" s="43"/>
      <c r="AC216" s="43"/>
      <c r="AD216" s="43"/>
      <c r="AE216" s="43"/>
      <c r="AF216" s="43"/>
    </row>
    <row r="217" spans="1:32" ht="13.5" customHeight="1" x14ac:dyDescent="0.45">
      <c r="A217" s="39">
        <v>251</v>
      </c>
      <c r="B217" s="39" t="s">
        <v>271</v>
      </c>
      <c r="C217" s="39">
        <v>2019</v>
      </c>
      <c r="D217" s="39" t="s">
        <v>44</v>
      </c>
      <c r="E217" s="39" t="s">
        <v>272</v>
      </c>
      <c r="F217" s="39" t="s">
        <v>273</v>
      </c>
      <c r="G217" s="39" t="s">
        <v>300</v>
      </c>
      <c r="H217" s="39" t="s">
        <v>300</v>
      </c>
      <c r="I217" s="39" t="s">
        <v>300</v>
      </c>
      <c r="J217" s="39" t="s">
        <v>300</v>
      </c>
      <c r="K217" s="39" t="s">
        <v>199</v>
      </c>
      <c r="L217" s="39" t="s">
        <v>43</v>
      </c>
      <c r="M217" s="39">
        <v>5</v>
      </c>
      <c r="N217" s="39">
        <v>10</v>
      </c>
      <c r="O217" s="39" t="s">
        <v>301</v>
      </c>
      <c r="P217" s="39" t="s">
        <v>44</v>
      </c>
      <c r="Q217" s="39" t="s">
        <v>47</v>
      </c>
      <c r="R217" s="39" t="s">
        <v>64</v>
      </c>
      <c r="S217" s="39" t="s">
        <v>48</v>
      </c>
      <c r="T217" s="42">
        <v>1.04</v>
      </c>
      <c r="U217" s="30">
        <v>1.01</v>
      </c>
      <c r="V217" s="30">
        <v>1.07</v>
      </c>
      <c r="W217" s="39">
        <f t="shared" si="21"/>
        <v>1.08</v>
      </c>
      <c r="X217" s="39">
        <f t="shared" si="22"/>
        <v>1.02</v>
      </c>
      <c r="Y217" s="39">
        <f t="shared" si="23"/>
        <v>1.1400000000000001</v>
      </c>
      <c r="AB217" s="43"/>
      <c r="AC217" s="43"/>
      <c r="AD217" s="43"/>
      <c r="AE217" s="43"/>
      <c r="AF217" s="43"/>
    </row>
    <row r="218" spans="1:32" ht="13.5" customHeight="1" x14ac:dyDescent="0.45">
      <c r="A218" s="39">
        <v>113</v>
      </c>
      <c r="B218" s="39" t="s">
        <v>126</v>
      </c>
      <c r="C218" s="39">
        <v>2015</v>
      </c>
      <c r="D218" s="39" t="s">
        <v>44</v>
      </c>
      <c r="E218" s="39" t="s">
        <v>127</v>
      </c>
      <c r="F218" s="39" t="s">
        <v>128</v>
      </c>
      <c r="G218" s="39" t="s">
        <v>185</v>
      </c>
      <c r="H218" s="39" t="s">
        <v>185</v>
      </c>
      <c r="I218" s="39" t="s">
        <v>185</v>
      </c>
      <c r="J218" s="39" t="s">
        <v>185</v>
      </c>
      <c r="K218" s="39" t="s">
        <v>201</v>
      </c>
      <c r="L218" s="39" t="s">
        <v>43</v>
      </c>
      <c r="M218" s="39">
        <v>106</v>
      </c>
      <c r="N218" s="39">
        <v>100</v>
      </c>
      <c r="P218" s="39" t="s">
        <v>44</v>
      </c>
      <c r="Q218" s="39" t="s">
        <v>47</v>
      </c>
      <c r="R218" s="39" t="s">
        <v>57</v>
      </c>
      <c r="S218" s="39" t="s">
        <v>57</v>
      </c>
      <c r="T218" s="39">
        <v>0.98</v>
      </c>
      <c r="U218" s="39">
        <v>0.95</v>
      </c>
      <c r="V218" s="39">
        <v>1.01</v>
      </c>
      <c r="W218" s="39">
        <f t="shared" si="21"/>
        <v>0.98113207547169812</v>
      </c>
      <c r="X218" s="39">
        <f t="shared" si="22"/>
        <v>0.95283018867924518</v>
      </c>
      <c r="Y218" s="39">
        <f t="shared" si="23"/>
        <v>1.0094339622641511</v>
      </c>
      <c r="AB218" s="43"/>
      <c r="AC218" s="43"/>
      <c r="AD218" s="43"/>
      <c r="AE218" s="43"/>
      <c r="AF218" s="43"/>
    </row>
    <row r="219" spans="1:32" ht="13.5" customHeight="1" x14ac:dyDescent="0.45">
      <c r="A219" s="39">
        <v>108</v>
      </c>
      <c r="B219" s="39" t="s">
        <v>100</v>
      </c>
      <c r="C219" s="39">
        <v>2017</v>
      </c>
      <c r="D219" s="39" t="s">
        <v>44</v>
      </c>
      <c r="E219" s="39" t="s">
        <v>122</v>
      </c>
      <c r="F219" s="39" t="s">
        <v>123</v>
      </c>
      <c r="G219" s="39" t="s">
        <v>185</v>
      </c>
      <c r="H219" s="39" t="s">
        <v>185</v>
      </c>
      <c r="I219" s="39" t="s">
        <v>185</v>
      </c>
      <c r="J219" s="39" t="s">
        <v>185</v>
      </c>
      <c r="K219" s="39" t="s">
        <v>201</v>
      </c>
      <c r="L219" s="39" t="s">
        <v>43</v>
      </c>
      <c r="M219" s="39">
        <v>100</v>
      </c>
      <c r="N219" s="39">
        <v>100</v>
      </c>
      <c r="O219" s="39" t="s">
        <v>125</v>
      </c>
      <c r="P219" s="39" t="s">
        <v>44</v>
      </c>
      <c r="Q219" s="39" t="s">
        <v>45</v>
      </c>
      <c r="R219" s="39" t="s">
        <v>46</v>
      </c>
      <c r="S219" s="39" t="s">
        <v>46</v>
      </c>
      <c r="T219" s="39">
        <v>0.87</v>
      </c>
      <c r="U219" s="39">
        <v>0.84</v>
      </c>
      <c r="V219" s="39">
        <v>0.9</v>
      </c>
      <c r="W219" s="39">
        <f t="shared" si="21"/>
        <v>0.87</v>
      </c>
      <c r="X219" s="39">
        <f t="shared" si="22"/>
        <v>0.84</v>
      </c>
      <c r="Y219" s="39">
        <f t="shared" si="23"/>
        <v>0.9</v>
      </c>
      <c r="AB219" s="43"/>
      <c r="AC219" s="43"/>
      <c r="AD219" s="43"/>
      <c r="AE219" s="43"/>
      <c r="AF219" s="43"/>
    </row>
    <row r="220" spans="1:32" ht="13.5" customHeight="1" x14ac:dyDescent="0.45">
      <c r="A220" s="39">
        <v>109</v>
      </c>
      <c r="B220" s="39" t="s">
        <v>93</v>
      </c>
      <c r="C220" s="39">
        <v>2017</v>
      </c>
      <c r="D220" s="39" t="s">
        <v>70</v>
      </c>
      <c r="E220" s="39" t="s">
        <v>55</v>
      </c>
      <c r="F220" s="39" t="s">
        <v>94</v>
      </c>
      <c r="G220" s="39" t="s">
        <v>185</v>
      </c>
      <c r="H220" s="39" t="s">
        <v>185</v>
      </c>
      <c r="I220" s="39" t="s">
        <v>185</v>
      </c>
      <c r="J220" s="39" t="s">
        <v>185</v>
      </c>
      <c r="K220" s="39" t="s">
        <v>201</v>
      </c>
      <c r="L220" s="39" t="s">
        <v>43</v>
      </c>
      <c r="M220" s="39">
        <v>80</v>
      </c>
      <c r="N220" s="39">
        <v>100</v>
      </c>
      <c r="P220" s="39" t="s">
        <v>44</v>
      </c>
      <c r="Q220" s="39" t="s">
        <v>45</v>
      </c>
      <c r="R220" s="39" t="s">
        <v>46</v>
      </c>
      <c r="S220" s="39" t="s">
        <v>46</v>
      </c>
      <c r="T220" s="39">
        <v>0.96</v>
      </c>
      <c r="U220" s="39">
        <v>0.95</v>
      </c>
      <c r="V220" s="39">
        <v>0.98</v>
      </c>
      <c r="W220" s="39">
        <f t="shared" si="21"/>
        <v>0.95</v>
      </c>
      <c r="X220" s="39">
        <f t="shared" si="22"/>
        <v>0.9375</v>
      </c>
      <c r="Y220" s="39">
        <f t="shared" si="23"/>
        <v>0.97499999999999998</v>
      </c>
      <c r="AB220" s="43"/>
      <c r="AC220" s="43"/>
      <c r="AD220" s="43"/>
      <c r="AE220" s="43"/>
      <c r="AF220" s="43"/>
    </row>
    <row r="221" spans="1:32" ht="13.5" customHeight="1" x14ac:dyDescent="0.45">
      <c r="A221" s="39">
        <v>110</v>
      </c>
      <c r="B221" s="39" t="s">
        <v>100</v>
      </c>
      <c r="C221" s="39">
        <v>2017</v>
      </c>
      <c r="D221" s="39" t="s">
        <v>44</v>
      </c>
      <c r="E221" s="39" t="s">
        <v>122</v>
      </c>
      <c r="F221" s="39" t="s">
        <v>123</v>
      </c>
      <c r="G221" s="39" t="s">
        <v>185</v>
      </c>
      <c r="H221" s="39" t="s">
        <v>185</v>
      </c>
      <c r="I221" s="39" t="s">
        <v>185</v>
      </c>
      <c r="J221" s="39" t="s">
        <v>185</v>
      </c>
      <c r="K221" s="39" t="s">
        <v>201</v>
      </c>
      <c r="L221" s="39" t="s">
        <v>43</v>
      </c>
      <c r="M221" s="39">
        <v>100</v>
      </c>
      <c r="N221" s="39">
        <v>100</v>
      </c>
      <c r="O221" s="39" t="s">
        <v>125</v>
      </c>
      <c r="P221" s="39" t="s">
        <v>44</v>
      </c>
      <c r="Q221" s="39" t="s">
        <v>47</v>
      </c>
      <c r="R221" s="39" t="s">
        <v>48</v>
      </c>
      <c r="S221" s="39" t="s">
        <v>48</v>
      </c>
      <c r="T221" s="39">
        <v>0.91</v>
      </c>
      <c r="U221" s="39">
        <v>0.87</v>
      </c>
      <c r="V221" s="39">
        <v>0.94</v>
      </c>
      <c r="W221" s="39">
        <f t="shared" si="21"/>
        <v>0.91</v>
      </c>
      <c r="X221" s="39">
        <f t="shared" si="22"/>
        <v>0.87</v>
      </c>
      <c r="Y221" s="39">
        <f t="shared" si="23"/>
        <v>0.94</v>
      </c>
      <c r="AB221" s="43"/>
      <c r="AC221" s="43"/>
      <c r="AD221" s="43"/>
      <c r="AE221" s="43"/>
      <c r="AF221" s="43"/>
    </row>
    <row r="222" spans="1:32" ht="13.5" customHeight="1" x14ac:dyDescent="0.45">
      <c r="A222" s="39">
        <v>111</v>
      </c>
      <c r="B222" s="39" t="s">
        <v>95</v>
      </c>
      <c r="C222" s="39">
        <v>2017</v>
      </c>
      <c r="D222" s="39" t="s">
        <v>70</v>
      </c>
      <c r="E222" s="39" t="s">
        <v>96</v>
      </c>
      <c r="F222" s="39" t="s">
        <v>97</v>
      </c>
      <c r="G222" s="39" t="s">
        <v>185</v>
      </c>
      <c r="H222" s="39" t="s">
        <v>185</v>
      </c>
      <c r="I222" s="39" t="s">
        <v>185</v>
      </c>
      <c r="J222" s="39" t="s">
        <v>185</v>
      </c>
      <c r="K222" s="39" t="s">
        <v>201</v>
      </c>
      <c r="L222" s="39" t="s">
        <v>43</v>
      </c>
      <c r="M222" s="39">
        <v>100</v>
      </c>
      <c r="N222" s="39">
        <v>100</v>
      </c>
      <c r="P222" s="39" t="s">
        <v>44</v>
      </c>
      <c r="Q222" s="39" t="s">
        <v>47</v>
      </c>
      <c r="R222" s="39" t="s">
        <v>48</v>
      </c>
      <c r="S222" s="39" t="s">
        <v>48</v>
      </c>
      <c r="T222" s="39">
        <v>0.97</v>
      </c>
      <c r="U222" s="39">
        <v>0.96</v>
      </c>
      <c r="V222" s="39">
        <v>0.99</v>
      </c>
      <c r="W222" s="39">
        <f t="shared" si="21"/>
        <v>0.97</v>
      </c>
      <c r="X222" s="39">
        <f t="shared" si="22"/>
        <v>0.96</v>
      </c>
      <c r="Y222" s="39">
        <f t="shared" si="23"/>
        <v>0.99</v>
      </c>
      <c r="AB222" s="43"/>
      <c r="AC222" s="43"/>
      <c r="AD222" s="43"/>
      <c r="AE222" s="43"/>
      <c r="AF222" s="43"/>
    </row>
    <row r="223" spans="1:32" ht="13.5" customHeight="1" x14ac:dyDescent="0.45">
      <c r="A223" s="39">
        <v>114</v>
      </c>
      <c r="B223" s="39" t="s">
        <v>100</v>
      </c>
      <c r="C223" s="39">
        <v>2017</v>
      </c>
      <c r="D223" s="39" t="s">
        <v>44</v>
      </c>
      <c r="E223" s="39" t="s">
        <v>122</v>
      </c>
      <c r="F223" s="39" t="s">
        <v>123</v>
      </c>
      <c r="G223" s="39" t="s">
        <v>185</v>
      </c>
      <c r="H223" s="39" t="s">
        <v>185</v>
      </c>
      <c r="I223" s="39" t="s">
        <v>185</v>
      </c>
      <c r="J223" s="39" t="s">
        <v>185</v>
      </c>
      <c r="K223" s="39" t="s">
        <v>201</v>
      </c>
      <c r="L223" s="39" t="s">
        <v>43</v>
      </c>
      <c r="M223" s="39">
        <v>100</v>
      </c>
      <c r="N223" s="39">
        <v>100</v>
      </c>
      <c r="P223" s="39" t="s">
        <v>44</v>
      </c>
      <c r="Q223" s="39" t="s">
        <v>47</v>
      </c>
      <c r="R223" s="39" t="s">
        <v>58</v>
      </c>
      <c r="S223" s="39" t="s">
        <v>58</v>
      </c>
      <c r="T223" s="39">
        <v>0.86</v>
      </c>
      <c r="U223" s="39">
        <v>0.82</v>
      </c>
      <c r="V223" s="39">
        <v>0.91</v>
      </c>
      <c r="W223" s="39">
        <f t="shared" si="21"/>
        <v>0.86</v>
      </c>
      <c r="X223" s="39">
        <f t="shared" si="22"/>
        <v>0.82</v>
      </c>
      <c r="Y223" s="39">
        <f t="shared" si="23"/>
        <v>0.91</v>
      </c>
      <c r="AB223" s="43"/>
      <c r="AC223" s="43"/>
      <c r="AD223" s="43"/>
      <c r="AE223" s="43"/>
      <c r="AF223" s="43"/>
    </row>
    <row r="224" spans="1:32" ht="13.5" customHeight="1" x14ac:dyDescent="0.45">
      <c r="A224" s="39">
        <v>115</v>
      </c>
      <c r="B224" s="39" t="s">
        <v>95</v>
      </c>
      <c r="C224" s="39">
        <v>2017</v>
      </c>
      <c r="D224" s="39" t="s">
        <v>70</v>
      </c>
      <c r="E224" s="39" t="s">
        <v>96</v>
      </c>
      <c r="F224" s="39" t="s">
        <v>97</v>
      </c>
      <c r="G224" s="39" t="s">
        <v>185</v>
      </c>
      <c r="H224" s="39" t="s">
        <v>185</v>
      </c>
      <c r="I224" s="39" t="s">
        <v>185</v>
      </c>
      <c r="J224" s="39" t="s">
        <v>185</v>
      </c>
      <c r="K224" s="39" t="s">
        <v>201</v>
      </c>
      <c r="L224" s="39" t="s">
        <v>43</v>
      </c>
      <c r="M224" s="39">
        <v>100</v>
      </c>
      <c r="N224" s="39">
        <v>100</v>
      </c>
      <c r="P224" s="39" t="s">
        <v>44</v>
      </c>
      <c r="Q224" s="39" t="s">
        <v>47</v>
      </c>
      <c r="R224" s="39" t="s">
        <v>58</v>
      </c>
      <c r="S224" s="39" t="s">
        <v>58</v>
      </c>
      <c r="T224" s="39">
        <v>0.92</v>
      </c>
      <c r="U224" s="39">
        <v>0.86</v>
      </c>
      <c r="V224" s="39">
        <v>0.98</v>
      </c>
      <c r="W224" s="39">
        <f t="shared" si="21"/>
        <v>0.92</v>
      </c>
      <c r="X224" s="39">
        <f t="shared" si="22"/>
        <v>0.86</v>
      </c>
      <c r="Y224" s="39">
        <f t="shared" si="23"/>
        <v>0.98</v>
      </c>
      <c r="AB224" s="43"/>
      <c r="AC224" s="43"/>
      <c r="AD224" s="43"/>
      <c r="AE224" s="43"/>
      <c r="AF224" s="43"/>
    </row>
    <row r="225" spans="1:32" ht="13.5" customHeight="1" x14ac:dyDescent="0.45">
      <c r="A225" s="39">
        <v>155</v>
      </c>
      <c r="B225" s="25" t="s">
        <v>100</v>
      </c>
      <c r="C225" s="39">
        <v>2017</v>
      </c>
      <c r="D225" s="39" t="s">
        <v>44</v>
      </c>
      <c r="E225" s="39" t="s">
        <v>122</v>
      </c>
      <c r="F225" s="39" t="s">
        <v>123</v>
      </c>
      <c r="G225" s="39" t="s">
        <v>185</v>
      </c>
      <c r="H225" s="39" t="s">
        <v>185</v>
      </c>
      <c r="I225" s="39" t="s">
        <v>185</v>
      </c>
      <c r="J225" s="39" t="s">
        <v>185</v>
      </c>
      <c r="K225" s="36" t="s">
        <v>230</v>
      </c>
      <c r="L225" s="39" t="s">
        <v>43</v>
      </c>
      <c r="M225" s="39">
        <v>100</v>
      </c>
      <c r="N225" s="39">
        <v>100</v>
      </c>
      <c r="P225" s="39" t="s">
        <v>44</v>
      </c>
      <c r="Q225" s="39" t="s">
        <v>45</v>
      </c>
      <c r="R225" s="39" t="s">
        <v>46</v>
      </c>
      <c r="S225" s="25" t="s">
        <v>46</v>
      </c>
      <c r="T225" s="34">
        <v>0.76</v>
      </c>
      <c r="U225" s="44">
        <v>0.66</v>
      </c>
      <c r="V225" s="44">
        <v>0.88</v>
      </c>
      <c r="W225" s="39">
        <f t="shared" si="21"/>
        <v>0.76</v>
      </c>
      <c r="X225" s="39">
        <f t="shared" si="22"/>
        <v>0.66</v>
      </c>
      <c r="Y225" s="39">
        <f t="shared" si="23"/>
        <v>0.88</v>
      </c>
      <c r="AB225" s="43"/>
      <c r="AC225" s="43"/>
      <c r="AD225" s="43"/>
      <c r="AE225" s="43"/>
      <c r="AF225" s="43"/>
    </row>
    <row r="226" spans="1:32" ht="13.5" customHeight="1" x14ac:dyDescent="0.45">
      <c r="A226" s="39">
        <v>156</v>
      </c>
      <c r="B226" s="25" t="s">
        <v>100</v>
      </c>
      <c r="C226" s="39">
        <v>2017</v>
      </c>
      <c r="D226" s="39" t="s">
        <v>44</v>
      </c>
      <c r="E226" s="39" t="s">
        <v>122</v>
      </c>
      <c r="F226" s="39" t="s">
        <v>123</v>
      </c>
      <c r="G226" s="39" t="s">
        <v>185</v>
      </c>
      <c r="H226" s="39" t="s">
        <v>185</v>
      </c>
      <c r="I226" s="39" t="s">
        <v>185</v>
      </c>
      <c r="J226" s="39" t="s">
        <v>185</v>
      </c>
      <c r="K226" s="36" t="s">
        <v>230</v>
      </c>
      <c r="L226" s="39" t="s">
        <v>43</v>
      </c>
      <c r="M226" s="39">
        <v>100</v>
      </c>
      <c r="N226" s="39">
        <v>100</v>
      </c>
      <c r="P226" s="39" t="s">
        <v>44</v>
      </c>
      <c r="Q226" s="39" t="s">
        <v>47</v>
      </c>
      <c r="R226" s="39" t="s">
        <v>48</v>
      </c>
      <c r="S226" s="25" t="s">
        <v>48</v>
      </c>
      <c r="T226" s="35">
        <v>0.99</v>
      </c>
      <c r="U226" s="44">
        <v>0.34</v>
      </c>
      <c r="V226" s="44">
        <v>2.86</v>
      </c>
      <c r="W226" s="39">
        <f t="shared" si="21"/>
        <v>0.99</v>
      </c>
      <c r="X226" s="39">
        <f t="shared" si="22"/>
        <v>0.34000000000000008</v>
      </c>
      <c r="Y226" s="39">
        <f t="shared" si="23"/>
        <v>2.86</v>
      </c>
      <c r="AB226" s="43"/>
      <c r="AC226" s="43"/>
      <c r="AD226" s="43"/>
      <c r="AE226" s="43"/>
      <c r="AF226" s="43"/>
    </row>
    <row r="227" spans="1:32" ht="13.5" customHeight="1" x14ac:dyDescent="0.45">
      <c r="A227" s="39">
        <v>159</v>
      </c>
      <c r="B227" s="25" t="s">
        <v>100</v>
      </c>
      <c r="C227" s="39">
        <v>2017</v>
      </c>
      <c r="D227" s="39" t="s">
        <v>44</v>
      </c>
      <c r="E227" s="39" t="s">
        <v>122</v>
      </c>
      <c r="F227" s="39" t="s">
        <v>123</v>
      </c>
      <c r="G227" s="39" t="s">
        <v>185</v>
      </c>
      <c r="H227" s="39" t="s">
        <v>185</v>
      </c>
      <c r="I227" s="39" t="s">
        <v>185</v>
      </c>
      <c r="J227" s="39" t="s">
        <v>185</v>
      </c>
      <c r="K227" s="36" t="s">
        <v>230</v>
      </c>
      <c r="L227" s="39" t="s">
        <v>43</v>
      </c>
      <c r="M227" s="39">
        <v>100</v>
      </c>
      <c r="N227" s="39">
        <v>100</v>
      </c>
      <c r="P227" s="39" t="s">
        <v>44</v>
      </c>
      <c r="Q227" s="39" t="s">
        <v>47</v>
      </c>
      <c r="R227" s="39" t="s">
        <v>58</v>
      </c>
      <c r="S227" s="39" t="s">
        <v>58</v>
      </c>
      <c r="T227" s="35">
        <v>0.89</v>
      </c>
      <c r="U227" s="44">
        <v>0.76</v>
      </c>
      <c r="V227" s="44">
        <v>1.04</v>
      </c>
      <c r="W227" s="39">
        <f t="shared" si="21"/>
        <v>0.89</v>
      </c>
      <c r="X227" s="39">
        <f t="shared" si="22"/>
        <v>0.76</v>
      </c>
      <c r="Y227" s="39">
        <f t="shared" si="23"/>
        <v>1.04</v>
      </c>
      <c r="AB227" s="43"/>
      <c r="AC227" s="43"/>
      <c r="AD227" s="43"/>
      <c r="AE227" s="43"/>
      <c r="AF227" s="43"/>
    </row>
    <row r="228" spans="1:32" ht="13.5" customHeight="1" x14ac:dyDescent="0.45">
      <c r="A228" s="39">
        <v>194</v>
      </c>
      <c r="B228" s="25" t="s">
        <v>100</v>
      </c>
      <c r="C228" s="39">
        <v>2017</v>
      </c>
      <c r="D228" s="39" t="s">
        <v>44</v>
      </c>
      <c r="E228" s="39" t="s">
        <v>122</v>
      </c>
      <c r="F228" s="39" t="s">
        <v>123</v>
      </c>
      <c r="G228" s="39" t="s">
        <v>185</v>
      </c>
      <c r="H228" s="39" t="s">
        <v>185</v>
      </c>
      <c r="I228" s="39" t="s">
        <v>185</v>
      </c>
      <c r="J228" s="39" t="s">
        <v>185</v>
      </c>
      <c r="K228" s="36" t="s">
        <v>251</v>
      </c>
      <c r="L228" s="39" t="s">
        <v>43</v>
      </c>
      <c r="M228" s="39">
        <v>100</v>
      </c>
      <c r="N228" s="39">
        <v>100</v>
      </c>
      <c r="P228" s="39" t="s">
        <v>44</v>
      </c>
      <c r="Q228" s="39" t="s">
        <v>45</v>
      </c>
      <c r="R228" s="39" t="s">
        <v>46</v>
      </c>
      <c r="S228" s="25" t="s">
        <v>46</v>
      </c>
      <c r="T228" s="34">
        <v>0.9</v>
      </c>
      <c r="U228" s="44">
        <v>0.85</v>
      </c>
      <c r="V228" s="44">
        <v>0.95</v>
      </c>
      <c r="W228" s="39">
        <f t="shared" si="21"/>
        <v>0.9</v>
      </c>
      <c r="X228" s="39">
        <f t="shared" si="22"/>
        <v>0.85</v>
      </c>
      <c r="Y228" s="39">
        <f t="shared" si="23"/>
        <v>0.95</v>
      </c>
      <c r="AB228" s="43"/>
      <c r="AC228" s="43"/>
      <c r="AD228" s="43"/>
      <c r="AE228" s="43"/>
      <c r="AF228" s="43"/>
    </row>
    <row r="229" spans="1:32" ht="13.5" customHeight="1" x14ac:dyDescent="0.45">
      <c r="A229" s="39">
        <v>195</v>
      </c>
      <c r="B229" s="25" t="s">
        <v>100</v>
      </c>
      <c r="C229" s="39">
        <v>2017</v>
      </c>
      <c r="D229" s="39" t="s">
        <v>44</v>
      </c>
      <c r="E229" s="39" t="s">
        <v>122</v>
      </c>
      <c r="F229" s="39" t="s">
        <v>123</v>
      </c>
      <c r="G229" s="39" t="s">
        <v>185</v>
      </c>
      <c r="H229" s="39" t="s">
        <v>185</v>
      </c>
      <c r="I229" s="39" t="s">
        <v>185</v>
      </c>
      <c r="J229" s="39" t="s">
        <v>185</v>
      </c>
      <c r="K229" s="36" t="s">
        <v>251</v>
      </c>
      <c r="L229" s="39" t="s">
        <v>43</v>
      </c>
      <c r="M229" s="39">
        <v>100</v>
      </c>
      <c r="N229" s="39">
        <v>100</v>
      </c>
      <c r="P229" s="39" t="s">
        <v>44</v>
      </c>
      <c r="Q229" s="39" t="s">
        <v>47</v>
      </c>
      <c r="R229" s="39" t="s">
        <v>48</v>
      </c>
      <c r="S229" s="25" t="s">
        <v>48</v>
      </c>
      <c r="T229" s="35">
        <v>0.99</v>
      </c>
      <c r="U229" s="44">
        <v>0.89</v>
      </c>
      <c r="V229" s="44">
        <v>1.0900000000000001</v>
      </c>
      <c r="W229" s="39">
        <f t="shared" si="21"/>
        <v>0.99</v>
      </c>
      <c r="X229" s="39">
        <f t="shared" si="22"/>
        <v>0.89</v>
      </c>
      <c r="Y229" s="39">
        <f t="shared" si="23"/>
        <v>1.0900000000000001</v>
      </c>
      <c r="AB229" s="43"/>
      <c r="AC229" s="43"/>
      <c r="AD229" s="43"/>
      <c r="AE229" s="43"/>
      <c r="AF229" s="43"/>
    </row>
    <row r="230" spans="1:32" ht="13.5" customHeight="1" x14ac:dyDescent="0.45">
      <c r="A230" s="39">
        <v>198</v>
      </c>
      <c r="B230" s="25" t="s">
        <v>100</v>
      </c>
      <c r="C230" s="39">
        <v>2017</v>
      </c>
      <c r="D230" s="39" t="s">
        <v>44</v>
      </c>
      <c r="E230" s="39" t="s">
        <v>122</v>
      </c>
      <c r="F230" s="39" t="s">
        <v>123</v>
      </c>
      <c r="G230" s="39" t="s">
        <v>185</v>
      </c>
      <c r="H230" s="39" t="s">
        <v>185</v>
      </c>
      <c r="I230" s="39" t="s">
        <v>185</v>
      </c>
      <c r="J230" s="39" t="s">
        <v>185</v>
      </c>
      <c r="K230" s="36" t="s">
        <v>251</v>
      </c>
      <c r="L230" s="39" t="s">
        <v>43</v>
      </c>
      <c r="M230" s="39">
        <v>100</v>
      </c>
      <c r="N230" s="39">
        <v>100</v>
      </c>
      <c r="P230" s="39" t="s">
        <v>44</v>
      </c>
      <c r="Q230" s="39" t="s">
        <v>47</v>
      </c>
      <c r="R230" s="39" t="s">
        <v>58</v>
      </c>
      <c r="S230" s="39" t="s">
        <v>58</v>
      </c>
      <c r="T230" s="35">
        <v>1.04</v>
      </c>
      <c r="U230" s="44">
        <v>0.8</v>
      </c>
      <c r="V230" s="44">
        <v>1.36</v>
      </c>
      <c r="W230" s="39">
        <f t="shared" si="21"/>
        <v>1.04</v>
      </c>
      <c r="X230" s="39">
        <f t="shared" si="22"/>
        <v>0.8</v>
      </c>
      <c r="Y230" s="39">
        <f t="shared" si="23"/>
        <v>1.36</v>
      </c>
      <c r="AB230" s="43"/>
      <c r="AC230" s="43"/>
      <c r="AD230" s="43"/>
      <c r="AE230" s="43"/>
      <c r="AF230" s="43"/>
    </row>
    <row r="231" spans="1:32" ht="13.5" customHeight="1" x14ac:dyDescent="0.45">
      <c r="A231" s="39">
        <v>199</v>
      </c>
      <c r="B231" s="25" t="s">
        <v>100</v>
      </c>
      <c r="C231" s="39">
        <v>2017</v>
      </c>
      <c r="D231" s="39" t="s">
        <v>44</v>
      </c>
      <c r="E231" s="39" t="s">
        <v>122</v>
      </c>
      <c r="F231" s="39" t="s">
        <v>123</v>
      </c>
      <c r="G231" s="39" t="s">
        <v>185</v>
      </c>
      <c r="H231" s="39" t="s">
        <v>185</v>
      </c>
      <c r="I231" s="39" t="s">
        <v>185</v>
      </c>
      <c r="J231" s="39" t="s">
        <v>185</v>
      </c>
      <c r="K231" s="36" t="s">
        <v>252</v>
      </c>
      <c r="L231" s="39" t="s">
        <v>43</v>
      </c>
      <c r="M231" s="39">
        <v>100</v>
      </c>
      <c r="N231" s="39">
        <v>100</v>
      </c>
      <c r="P231" s="39" t="s">
        <v>44</v>
      </c>
      <c r="Q231" s="39" t="s">
        <v>45</v>
      </c>
      <c r="R231" s="39" t="s">
        <v>46</v>
      </c>
      <c r="S231" s="25" t="s">
        <v>46</v>
      </c>
      <c r="T231" s="34">
        <v>0.78</v>
      </c>
      <c r="U231" s="44">
        <v>0.71</v>
      </c>
      <c r="V231" s="44">
        <v>0.86</v>
      </c>
      <c r="W231" s="39">
        <f t="shared" si="21"/>
        <v>0.78</v>
      </c>
      <c r="X231" s="39">
        <f t="shared" si="22"/>
        <v>0.71</v>
      </c>
      <c r="Y231" s="39">
        <f t="shared" si="23"/>
        <v>0.86</v>
      </c>
      <c r="AB231" s="43"/>
      <c r="AC231" s="43"/>
      <c r="AD231" s="43"/>
      <c r="AE231" s="43"/>
      <c r="AF231" s="43"/>
    </row>
    <row r="232" spans="1:32" ht="13.5" customHeight="1" x14ac:dyDescent="0.45">
      <c r="A232" s="39">
        <v>200</v>
      </c>
      <c r="B232" s="25" t="s">
        <v>100</v>
      </c>
      <c r="C232" s="39">
        <v>2017</v>
      </c>
      <c r="D232" s="39" t="s">
        <v>44</v>
      </c>
      <c r="E232" s="39" t="s">
        <v>122</v>
      </c>
      <c r="F232" s="39" t="s">
        <v>123</v>
      </c>
      <c r="G232" s="39" t="s">
        <v>185</v>
      </c>
      <c r="H232" s="39" t="s">
        <v>185</v>
      </c>
      <c r="I232" s="39" t="s">
        <v>185</v>
      </c>
      <c r="J232" s="39" t="s">
        <v>185</v>
      </c>
      <c r="K232" s="36" t="s">
        <v>252</v>
      </c>
      <c r="L232" s="39" t="s">
        <v>43</v>
      </c>
      <c r="M232" s="39">
        <v>100</v>
      </c>
      <c r="N232" s="39">
        <v>100</v>
      </c>
      <c r="P232" s="39" t="s">
        <v>44</v>
      </c>
      <c r="Q232" s="39" t="s">
        <v>47</v>
      </c>
      <c r="R232" s="39" t="s">
        <v>48</v>
      </c>
      <c r="S232" s="25" t="s">
        <v>48</v>
      </c>
      <c r="T232" s="35">
        <v>0.72</v>
      </c>
      <c r="U232" s="44">
        <v>0.64</v>
      </c>
      <c r="V232" s="44">
        <v>0.82</v>
      </c>
      <c r="W232" s="39">
        <f t="shared" si="21"/>
        <v>0.72</v>
      </c>
      <c r="X232" s="39">
        <f t="shared" si="22"/>
        <v>0.64</v>
      </c>
      <c r="Y232" s="39">
        <f t="shared" si="23"/>
        <v>0.82</v>
      </c>
      <c r="AB232" s="43"/>
      <c r="AC232" s="43"/>
      <c r="AD232" s="43"/>
      <c r="AE232" s="43"/>
      <c r="AF232" s="43"/>
    </row>
    <row r="233" spans="1:32" ht="13.5" customHeight="1" x14ac:dyDescent="0.45">
      <c r="A233" s="39">
        <v>203</v>
      </c>
      <c r="B233" s="25" t="s">
        <v>100</v>
      </c>
      <c r="C233" s="39">
        <v>2017</v>
      </c>
      <c r="D233" s="39" t="s">
        <v>44</v>
      </c>
      <c r="E233" s="39" t="s">
        <v>122</v>
      </c>
      <c r="F233" s="39" t="s">
        <v>123</v>
      </c>
      <c r="G233" s="39" t="s">
        <v>185</v>
      </c>
      <c r="H233" s="39" t="s">
        <v>185</v>
      </c>
      <c r="I233" s="39" t="s">
        <v>185</v>
      </c>
      <c r="J233" s="39" t="s">
        <v>185</v>
      </c>
      <c r="K233" s="36" t="s">
        <v>252</v>
      </c>
      <c r="L233" s="39" t="s">
        <v>43</v>
      </c>
      <c r="M233" s="39">
        <v>100</v>
      </c>
      <c r="N233" s="39">
        <v>100</v>
      </c>
      <c r="P233" s="39" t="s">
        <v>44</v>
      </c>
      <c r="Q233" s="39" t="s">
        <v>47</v>
      </c>
      <c r="R233" s="39" t="s">
        <v>58</v>
      </c>
      <c r="S233" s="39" t="s">
        <v>58</v>
      </c>
      <c r="T233" s="35">
        <v>0.73</v>
      </c>
      <c r="U233" s="44">
        <v>0.56999999999999995</v>
      </c>
      <c r="V233" s="44">
        <v>0.94</v>
      </c>
      <c r="W233" s="39">
        <f t="shared" si="21"/>
        <v>0.73</v>
      </c>
      <c r="X233" s="39">
        <f t="shared" si="22"/>
        <v>0.56999999999999995</v>
      </c>
      <c r="Y233" s="39">
        <f t="shared" si="23"/>
        <v>0.94</v>
      </c>
      <c r="AB233" s="43"/>
      <c r="AC233" s="43"/>
      <c r="AD233" s="43"/>
      <c r="AE233" s="43"/>
      <c r="AF233" s="43"/>
    </row>
    <row r="234" spans="1:32" ht="13.5" customHeight="1" x14ac:dyDescent="0.45">
      <c r="A234" s="39">
        <v>216</v>
      </c>
      <c r="B234" s="25" t="s">
        <v>100</v>
      </c>
      <c r="C234" s="39">
        <v>2017</v>
      </c>
      <c r="D234" s="39" t="s">
        <v>44</v>
      </c>
      <c r="E234" s="39" t="s">
        <v>122</v>
      </c>
      <c r="F234" s="39" t="s">
        <v>123</v>
      </c>
      <c r="G234" s="39" t="s">
        <v>185</v>
      </c>
      <c r="H234" s="39" t="s">
        <v>185</v>
      </c>
      <c r="I234" s="39" t="s">
        <v>185</v>
      </c>
      <c r="J234" s="39" t="s">
        <v>185</v>
      </c>
      <c r="K234" s="36" t="s">
        <v>14</v>
      </c>
      <c r="L234" s="39" t="s">
        <v>43</v>
      </c>
      <c r="M234" s="39">
        <v>100</v>
      </c>
      <c r="N234" s="39">
        <v>100</v>
      </c>
      <c r="P234" s="39" t="s">
        <v>44</v>
      </c>
      <c r="Q234" s="39" t="s">
        <v>45</v>
      </c>
      <c r="R234" s="39" t="s">
        <v>46</v>
      </c>
      <c r="S234" s="25" t="s">
        <v>46</v>
      </c>
      <c r="T234" s="34">
        <v>0.74</v>
      </c>
      <c r="U234" s="44">
        <v>0.46</v>
      </c>
      <c r="V234" s="44">
        <v>1.2</v>
      </c>
      <c r="W234" s="39">
        <f t="shared" si="21"/>
        <v>0.74</v>
      </c>
      <c r="X234" s="39">
        <f t="shared" si="22"/>
        <v>0.45999999999999996</v>
      </c>
      <c r="Y234" s="39">
        <f t="shared" si="23"/>
        <v>1.2</v>
      </c>
      <c r="AB234" s="43"/>
      <c r="AC234" s="43"/>
      <c r="AD234" s="43"/>
      <c r="AE234" s="43"/>
      <c r="AF234" s="43"/>
    </row>
    <row r="235" spans="1:32" ht="13.5" customHeight="1" x14ac:dyDescent="0.45">
      <c r="A235" s="39">
        <v>226</v>
      </c>
      <c r="B235" s="25" t="s">
        <v>100</v>
      </c>
      <c r="C235" s="39">
        <v>2017</v>
      </c>
      <c r="D235" s="39" t="s">
        <v>44</v>
      </c>
      <c r="E235" s="39" t="s">
        <v>122</v>
      </c>
      <c r="F235" s="39" t="s">
        <v>123</v>
      </c>
      <c r="G235" s="39" t="s">
        <v>185</v>
      </c>
      <c r="H235" s="39" t="s">
        <v>185</v>
      </c>
      <c r="I235" s="39" t="s">
        <v>185</v>
      </c>
      <c r="J235" s="39" t="s">
        <v>185</v>
      </c>
      <c r="K235" s="36" t="s">
        <v>270</v>
      </c>
      <c r="L235" s="39" t="s">
        <v>43</v>
      </c>
      <c r="M235" s="39">
        <v>100</v>
      </c>
      <c r="N235" s="39">
        <v>100</v>
      </c>
      <c r="P235" s="39" t="s">
        <v>44</v>
      </c>
      <c r="Q235" s="39" t="s">
        <v>45</v>
      </c>
      <c r="R235" s="39" t="s">
        <v>46</v>
      </c>
      <c r="S235" s="25" t="s">
        <v>46</v>
      </c>
      <c r="T235" s="34">
        <v>0.76</v>
      </c>
      <c r="U235" s="44">
        <v>0.66</v>
      </c>
      <c r="V235" s="44">
        <v>0.88</v>
      </c>
      <c r="W235" s="39">
        <f t="shared" si="21"/>
        <v>0.76</v>
      </c>
      <c r="X235" s="39">
        <f t="shared" si="22"/>
        <v>0.66</v>
      </c>
      <c r="Y235" s="39">
        <f t="shared" si="23"/>
        <v>0.88</v>
      </c>
      <c r="AB235" s="43"/>
      <c r="AC235" s="43"/>
      <c r="AD235" s="43"/>
      <c r="AE235" s="43"/>
      <c r="AF235" s="43"/>
    </row>
    <row r="236" spans="1:32" ht="13.5" customHeight="1" x14ac:dyDescent="0.45">
      <c r="A236" s="39">
        <v>227</v>
      </c>
      <c r="B236" s="25" t="s">
        <v>100</v>
      </c>
      <c r="C236" s="39">
        <v>2017</v>
      </c>
      <c r="D236" s="39" t="s">
        <v>44</v>
      </c>
      <c r="E236" s="39" t="s">
        <v>122</v>
      </c>
      <c r="F236" s="39" t="s">
        <v>123</v>
      </c>
      <c r="G236" s="39" t="s">
        <v>185</v>
      </c>
      <c r="H236" s="39" t="s">
        <v>185</v>
      </c>
      <c r="I236" s="39" t="s">
        <v>185</v>
      </c>
      <c r="J236" s="39" t="s">
        <v>185</v>
      </c>
      <c r="K236" s="36" t="s">
        <v>270</v>
      </c>
      <c r="L236" s="39" t="s">
        <v>43</v>
      </c>
      <c r="M236" s="39">
        <v>100</v>
      </c>
      <c r="N236" s="39">
        <v>100</v>
      </c>
      <c r="P236" s="39" t="s">
        <v>44</v>
      </c>
      <c r="Q236" s="39" t="s">
        <v>47</v>
      </c>
      <c r="R236" s="39" t="s">
        <v>48</v>
      </c>
      <c r="S236" s="25" t="s">
        <v>48</v>
      </c>
      <c r="T236" s="37">
        <v>0.91</v>
      </c>
      <c r="U236" s="37">
        <v>0.87</v>
      </c>
      <c r="V236" s="37">
        <v>0.94</v>
      </c>
      <c r="W236" s="39">
        <f t="shared" si="21"/>
        <v>0.91</v>
      </c>
      <c r="X236" s="39">
        <f t="shared" si="22"/>
        <v>0.87</v>
      </c>
      <c r="Y236" s="39">
        <f t="shared" si="23"/>
        <v>0.94</v>
      </c>
      <c r="AB236" s="43"/>
      <c r="AC236" s="43"/>
      <c r="AD236" s="43"/>
      <c r="AE236" s="43"/>
      <c r="AF236" s="43"/>
    </row>
    <row r="237" spans="1:32" ht="13.5" customHeight="1" x14ac:dyDescent="0.45">
      <c r="A237" s="39">
        <v>230</v>
      </c>
      <c r="B237" s="25" t="s">
        <v>100</v>
      </c>
      <c r="C237" s="39">
        <v>2017</v>
      </c>
      <c r="D237" s="39" t="s">
        <v>44</v>
      </c>
      <c r="E237" s="39" t="s">
        <v>122</v>
      </c>
      <c r="F237" s="39" t="s">
        <v>123</v>
      </c>
      <c r="G237" s="39" t="s">
        <v>185</v>
      </c>
      <c r="H237" s="39" t="s">
        <v>185</v>
      </c>
      <c r="I237" s="39" t="s">
        <v>185</v>
      </c>
      <c r="J237" s="39" t="s">
        <v>185</v>
      </c>
      <c r="K237" s="36" t="s">
        <v>270</v>
      </c>
      <c r="L237" s="39" t="s">
        <v>43</v>
      </c>
      <c r="M237" s="39">
        <v>100</v>
      </c>
      <c r="N237" s="39">
        <v>100</v>
      </c>
      <c r="P237" s="39" t="s">
        <v>44</v>
      </c>
      <c r="Q237" s="39" t="s">
        <v>47</v>
      </c>
      <c r="R237" s="39" t="s">
        <v>58</v>
      </c>
      <c r="S237" s="39" t="s">
        <v>58</v>
      </c>
      <c r="T237" s="35">
        <v>0.96</v>
      </c>
      <c r="U237" s="44">
        <v>0.78</v>
      </c>
      <c r="V237" s="44">
        <v>1.18</v>
      </c>
      <c r="W237" s="39">
        <f t="shared" si="21"/>
        <v>0.96</v>
      </c>
      <c r="X237" s="39">
        <f t="shared" si="22"/>
        <v>0.78</v>
      </c>
      <c r="Y237" s="39">
        <f t="shared" si="23"/>
        <v>1.18</v>
      </c>
      <c r="AB237" s="43"/>
      <c r="AC237" s="43"/>
      <c r="AD237" s="43"/>
      <c r="AE237" s="43"/>
      <c r="AF237" s="43"/>
    </row>
    <row r="238" spans="1:32" ht="13.5" customHeight="1" x14ac:dyDescent="0.45">
      <c r="A238" s="39">
        <v>112</v>
      </c>
      <c r="B238" s="39" t="s">
        <v>93</v>
      </c>
      <c r="C238" s="39">
        <v>2018</v>
      </c>
      <c r="D238" s="39" t="s">
        <v>44</v>
      </c>
      <c r="E238" s="39" t="s">
        <v>98</v>
      </c>
      <c r="F238" s="39" t="s">
        <v>99</v>
      </c>
      <c r="G238" s="39" t="s">
        <v>185</v>
      </c>
      <c r="H238" s="39" t="s">
        <v>185</v>
      </c>
      <c r="I238" s="39" t="s">
        <v>185</v>
      </c>
      <c r="J238" s="39" t="s">
        <v>185</v>
      </c>
      <c r="K238" s="39" t="s">
        <v>201</v>
      </c>
      <c r="L238" s="39" t="s">
        <v>43</v>
      </c>
      <c r="M238" s="39">
        <v>100</v>
      </c>
      <c r="N238" s="39">
        <v>100</v>
      </c>
      <c r="P238" s="39" t="s">
        <v>44</v>
      </c>
      <c r="Q238" s="39" t="s">
        <v>47</v>
      </c>
      <c r="R238" s="39" t="s">
        <v>53</v>
      </c>
      <c r="S238" s="39" t="s">
        <v>53</v>
      </c>
      <c r="T238" s="39">
        <v>0.97</v>
      </c>
      <c r="U238" s="39">
        <v>0.96</v>
      </c>
      <c r="V238" s="39">
        <v>0.98</v>
      </c>
      <c r="W238" s="39">
        <f t="shared" si="21"/>
        <v>0.97</v>
      </c>
      <c r="X238" s="39">
        <f t="shared" si="22"/>
        <v>0.96</v>
      </c>
      <c r="Y238" s="39">
        <f t="shared" si="23"/>
        <v>0.98</v>
      </c>
      <c r="AB238" s="43"/>
      <c r="AC238" s="43"/>
      <c r="AD238" s="43"/>
      <c r="AE238" s="43"/>
      <c r="AF238" s="43"/>
    </row>
    <row r="239" spans="1:32" ht="13.5" customHeight="1" x14ac:dyDescent="0.45">
      <c r="A239" s="39">
        <v>157</v>
      </c>
      <c r="B239" s="25" t="s">
        <v>231</v>
      </c>
      <c r="C239" s="39">
        <v>2019</v>
      </c>
      <c r="D239" s="39" t="s">
        <v>44</v>
      </c>
      <c r="E239" s="39" t="s">
        <v>232</v>
      </c>
      <c r="F239" s="39" t="s">
        <v>233</v>
      </c>
      <c r="G239" s="39" t="s">
        <v>185</v>
      </c>
      <c r="H239" s="39" t="s">
        <v>185</v>
      </c>
      <c r="I239" s="39" t="s">
        <v>185</v>
      </c>
      <c r="J239" s="39" t="s">
        <v>185</v>
      </c>
      <c r="K239" s="36" t="s">
        <v>230</v>
      </c>
      <c r="L239" s="39" t="s">
        <v>43</v>
      </c>
      <c r="M239" s="39">
        <v>100</v>
      </c>
      <c r="N239" s="39">
        <v>100</v>
      </c>
      <c r="P239" s="39" t="s">
        <v>44</v>
      </c>
      <c r="Q239" s="39" t="s">
        <v>47</v>
      </c>
      <c r="R239" s="39" t="s">
        <v>53</v>
      </c>
      <c r="S239" s="25" t="s">
        <v>53</v>
      </c>
      <c r="T239" s="37">
        <v>0.97</v>
      </c>
      <c r="U239" s="37">
        <v>0.96</v>
      </c>
      <c r="V239" s="37">
        <v>0.98</v>
      </c>
      <c r="W239" s="39">
        <f t="shared" si="21"/>
        <v>0.97</v>
      </c>
      <c r="X239" s="39">
        <f t="shared" si="22"/>
        <v>0.96</v>
      </c>
      <c r="Y239" s="39">
        <f t="shared" si="23"/>
        <v>0.98</v>
      </c>
      <c r="AB239" s="43"/>
      <c r="AC239" s="43"/>
      <c r="AD239" s="43"/>
      <c r="AE239" s="43"/>
      <c r="AF239" s="43"/>
    </row>
    <row r="240" spans="1:32" ht="13.5" customHeight="1" x14ac:dyDescent="0.45">
      <c r="A240" s="39">
        <v>158</v>
      </c>
      <c r="B240" s="25" t="s">
        <v>231</v>
      </c>
      <c r="C240" s="39">
        <v>2019</v>
      </c>
      <c r="D240" s="39" t="s">
        <v>44</v>
      </c>
      <c r="E240" s="39" t="s">
        <v>232</v>
      </c>
      <c r="F240" s="39" t="s">
        <v>233</v>
      </c>
      <c r="G240" s="39" t="s">
        <v>185</v>
      </c>
      <c r="H240" s="39" t="s">
        <v>185</v>
      </c>
      <c r="I240" s="39" t="s">
        <v>185</v>
      </c>
      <c r="J240" s="39" t="s">
        <v>185</v>
      </c>
      <c r="K240" s="36" t="s">
        <v>230</v>
      </c>
      <c r="L240" s="39" t="s">
        <v>43</v>
      </c>
      <c r="M240" s="39">
        <v>100</v>
      </c>
      <c r="N240" s="39">
        <v>100</v>
      </c>
      <c r="P240" s="39" t="s">
        <v>44</v>
      </c>
      <c r="Q240" s="39" t="s">
        <v>47</v>
      </c>
      <c r="R240" s="39" t="s">
        <v>57</v>
      </c>
      <c r="S240" s="39" t="s">
        <v>57</v>
      </c>
      <c r="T240" s="37">
        <v>0.98112131950135195</v>
      </c>
      <c r="U240" s="37">
        <v>0.95276223230482204</v>
      </c>
      <c r="V240" s="37">
        <v>1.0094313016305101</v>
      </c>
      <c r="W240" s="39">
        <f t="shared" si="21"/>
        <v>0.98112131950135195</v>
      </c>
      <c r="X240" s="39">
        <f t="shared" si="22"/>
        <v>0.95276223230482204</v>
      </c>
      <c r="Y240" s="39">
        <f t="shared" si="23"/>
        <v>1.0094313016305101</v>
      </c>
      <c r="AB240" s="43"/>
      <c r="AC240" s="43"/>
      <c r="AD240" s="43"/>
      <c r="AE240" s="43"/>
      <c r="AF240" s="43"/>
    </row>
    <row r="241" spans="1:32" ht="13.5" customHeight="1" x14ac:dyDescent="0.45">
      <c r="A241" s="39">
        <v>196</v>
      </c>
      <c r="B241" s="25" t="s">
        <v>231</v>
      </c>
      <c r="C241" s="39">
        <v>2019</v>
      </c>
      <c r="D241" s="39" t="s">
        <v>44</v>
      </c>
      <c r="E241" s="39" t="s">
        <v>232</v>
      </c>
      <c r="F241" s="39" t="s">
        <v>233</v>
      </c>
      <c r="G241" s="39" t="s">
        <v>185</v>
      </c>
      <c r="H241" s="39" t="s">
        <v>185</v>
      </c>
      <c r="I241" s="39" t="s">
        <v>185</v>
      </c>
      <c r="J241" s="39" t="s">
        <v>185</v>
      </c>
      <c r="K241" s="36" t="s">
        <v>251</v>
      </c>
      <c r="L241" s="39" t="s">
        <v>43</v>
      </c>
      <c r="M241" s="39">
        <v>100</v>
      </c>
      <c r="N241" s="39">
        <v>100</v>
      </c>
      <c r="P241" s="39" t="s">
        <v>44</v>
      </c>
      <c r="Q241" s="39" t="s">
        <v>47</v>
      </c>
      <c r="R241" s="39" t="s">
        <v>53</v>
      </c>
      <c r="S241" s="25" t="s">
        <v>53</v>
      </c>
      <c r="T241" s="37">
        <v>0.97</v>
      </c>
      <c r="U241" s="37">
        <v>0.96</v>
      </c>
      <c r="V241" s="37">
        <v>0.98</v>
      </c>
      <c r="W241" s="39">
        <f t="shared" ref="W241:W262" si="24">1-(1-T241)*(N241/M241)</f>
        <v>0.97</v>
      </c>
      <c r="X241" s="39">
        <f t="shared" ref="X241:X262" si="25">1-(1-U241)*(N241/M241)</f>
        <v>0.96</v>
      </c>
      <c r="Y241" s="39">
        <f t="shared" ref="Y241:Y262" si="26">1-(1-V241)*(N241/M241)</f>
        <v>0.98</v>
      </c>
      <c r="AB241" s="43"/>
      <c r="AC241" s="43"/>
      <c r="AD241" s="43"/>
      <c r="AE241" s="43"/>
      <c r="AF241" s="43"/>
    </row>
    <row r="242" spans="1:32" ht="13.5" customHeight="1" x14ac:dyDescent="0.45">
      <c r="A242" s="39">
        <v>197</v>
      </c>
      <c r="B242" s="25" t="s">
        <v>231</v>
      </c>
      <c r="C242" s="39">
        <v>2019</v>
      </c>
      <c r="D242" s="39" t="s">
        <v>44</v>
      </c>
      <c r="E242" s="39" t="s">
        <v>232</v>
      </c>
      <c r="F242" s="39" t="s">
        <v>233</v>
      </c>
      <c r="G242" s="39" t="s">
        <v>185</v>
      </c>
      <c r="H242" s="39" t="s">
        <v>185</v>
      </c>
      <c r="I242" s="39" t="s">
        <v>185</v>
      </c>
      <c r="J242" s="39" t="s">
        <v>185</v>
      </c>
      <c r="K242" s="36" t="s">
        <v>251</v>
      </c>
      <c r="L242" s="39" t="s">
        <v>43</v>
      </c>
      <c r="M242" s="39">
        <v>100</v>
      </c>
      <c r="N242" s="39">
        <v>100</v>
      </c>
      <c r="P242" s="39" t="s">
        <v>44</v>
      </c>
      <c r="Q242" s="39" t="s">
        <v>47</v>
      </c>
      <c r="R242" s="39" t="s">
        <v>57</v>
      </c>
      <c r="S242" s="39" t="s">
        <v>57</v>
      </c>
      <c r="T242" s="37">
        <v>0.98112131950135195</v>
      </c>
      <c r="U242" s="37">
        <v>0.95276223230482204</v>
      </c>
      <c r="V242" s="37">
        <v>1.0094313016305101</v>
      </c>
      <c r="W242" s="39">
        <f t="shared" si="24"/>
        <v>0.98112131950135195</v>
      </c>
      <c r="X242" s="39">
        <f t="shared" si="25"/>
        <v>0.95276223230482204</v>
      </c>
      <c r="Y242" s="39">
        <f t="shared" si="26"/>
        <v>1.0094313016305101</v>
      </c>
      <c r="AB242" s="43"/>
      <c r="AC242" s="43"/>
      <c r="AD242" s="43"/>
      <c r="AE242" s="43"/>
      <c r="AF242" s="43"/>
    </row>
    <row r="243" spans="1:32" ht="13.5" customHeight="1" x14ac:dyDescent="0.45">
      <c r="A243" s="39">
        <v>201</v>
      </c>
      <c r="B243" s="25" t="s">
        <v>231</v>
      </c>
      <c r="C243" s="39">
        <v>2019</v>
      </c>
      <c r="D243" s="39" t="s">
        <v>44</v>
      </c>
      <c r="E243" s="39" t="s">
        <v>232</v>
      </c>
      <c r="F243" s="39" t="s">
        <v>233</v>
      </c>
      <c r="G243" s="39" t="s">
        <v>185</v>
      </c>
      <c r="H243" s="39" t="s">
        <v>185</v>
      </c>
      <c r="I243" s="39" t="s">
        <v>185</v>
      </c>
      <c r="J243" s="39" t="s">
        <v>185</v>
      </c>
      <c r="K243" s="36" t="s">
        <v>252</v>
      </c>
      <c r="L243" s="39" t="s">
        <v>43</v>
      </c>
      <c r="M243" s="39">
        <v>100</v>
      </c>
      <c r="N243" s="39">
        <v>100</v>
      </c>
      <c r="P243" s="39" t="s">
        <v>44</v>
      </c>
      <c r="Q243" s="39" t="s">
        <v>47</v>
      </c>
      <c r="R243" s="39" t="s">
        <v>53</v>
      </c>
      <c r="S243" s="25" t="s">
        <v>53</v>
      </c>
      <c r="T243" s="37">
        <v>0.97</v>
      </c>
      <c r="U243" s="37">
        <v>0.96</v>
      </c>
      <c r="V243" s="37">
        <v>0.98</v>
      </c>
      <c r="W243" s="39">
        <f t="shared" si="24"/>
        <v>0.97</v>
      </c>
      <c r="X243" s="39">
        <f t="shared" si="25"/>
        <v>0.96</v>
      </c>
      <c r="Y243" s="39">
        <f t="shared" si="26"/>
        <v>0.98</v>
      </c>
      <c r="AB243" s="43"/>
      <c r="AC243" s="43"/>
      <c r="AD243" s="43"/>
      <c r="AE243" s="43"/>
      <c r="AF243" s="43"/>
    </row>
    <row r="244" spans="1:32" ht="13.5" customHeight="1" x14ac:dyDescent="0.45">
      <c r="A244" s="39">
        <v>202</v>
      </c>
      <c r="B244" s="25" t="s">
        <v>231</v>
      </c>
      <c r="C244" s="39">
        <v>2019</v>
      </c>
      <c r="D244" s="39" t="s">
        <v>44</v>
      </c>
      <c r="E244" s="39" t="s">
        <v>232</v>
      </c>
      <c r="F244" s="39" t="s">
        <v>233</v>
      </c>
      <c r="G244" s="39" t="s">
        <v>185</v>
      </c>
      <c r="H244" s="39" t="s">
        <v>185</v>
      </c>
      <c r="I244" s="39" t="s">
        <v>185</v>
      </c>
      <c r="J244" s="39" t="s">
        <v>185</v>
      </c>
      <c r="K244" s="36" t="s">
        <v>252</v>
      </c>
      <c r="L244" s="39" t="s">
        <v>43</v>
      </c>
      <c r="M244" s="39">
        <v>100</v>
      </c>
      <c r="N244" s="39">
        <v>100</v>
      </c>
      <c r="P244" s="39" t="s">
        <v>44</v>
      </c>
      <c r="Q244" s="39" t="s">
        <v>47</v>
      </c>
      <c r="R244" s="39" t="s">
        <v>57</v>
      </c>
      <c r="S244" s="39" t="s">
        <v>57</v>
      </c>
      <c r="T244" s="37">
        <v>0.98112131950135195</v>
      </c>
      <c r="U244" s="37">
        <v>0.95276223230482204</v>
      </c>
      <c r="V244" s="37">
        <v>1.0094313016305101</v>
      </c>
      <c r="W244" s="39">
        <f t="shared" si="24"/>
        <v>0.98112131950135195</v>
      </c>
      <c r="X244" s="39">
        <f t="shared" si="25"/>
        <v>0.95276223230482204</v>
      </c>
      <c r="Y244" s="39">
        <f t="shared" si="26"/>
        <v>1.0094313016305101</v>
      </c>
      <c r="AB244" s="43"/>
      <c r="AC244" s="43"/>
      <c r="AD244" s="43"/>
      <c r="AE244" s="43"/>
      <c r="AF244" s="43"/>
    </row>
    <row r="245" spans="1:32" ht="13.5" customHeight="1" x14ac:dyDescent="0.45">
      <c r="A245" s="39">
        <v>217</v>
      </c>
      <c r="B245" s="25" t="s">
        <v>264</v>
      </c>
      <c r="C245" s="39">
        <v>2019</v>
      </c>
      <c r="D245" s="39" t="s">
        <v>70</v>
      </c>
      <c r="E245" s="39" t="s">
        <v>265</v>
      </c>
      <c r="F245" s="39" t="s">
        <v>266</v>
      </c>
      <c r="G245" s="39" t="s">
        <v>185</v>
      </c>
      <c r="H245" s="39" t="s">
        <v>185</v>
      </c>
      <c r="I245" s="39" t="s">
        <v>185</v>
      </c>
      <c r="J245" s="39" t="s">
        <v>185</v>
      </c>
      <c r="K245" s="36" t="s">
        <v>14</v>
      </c>
      <c r="L245" s="39" t="s">
        <v>43</v>
      </c>
      <c r="M245" s="39">
        <f>100*5/7</f>
        <v>71.428571428571431</v>
      </c>
      <c r="N245" s="39">
        <v>100</v>
      </c>
      <c r="O245" s="39" t="s">
        <v>267</v>
      </c>
      <c r="P245" s="39" t="s">
        <v>70</v>
      </c>
      <c r="Q245" s="39" t="s">
        <v>47</v>
      </c>
      <c r="R245" s="39" t="s">
        <v>64</v>
      </c>
      <c r="S245" s="25" t="s">
        <v>48</v>
      </c>
      <c r="T245" s="37">
        <v>1</v>
      </c>
      <c r="U245" s="37">
        <v>0.87</v>
      </c>
      <c r="V245" s="37">
        <v>1.1599999999999999</v>
      </c>
      <c r="W245" s="39">
        <f t="shared" si="24"/>
        <v>1</v>
      </c>
      <c r="X245" s="39">
        <f t="shared" si="25"/>
        <v>0.81800000000000006</v>
      </c>
      <c r="Y245" s="39">
        <f t="shared" si="26"/>
        <v>1.2239999999999998</v>
      </c>
      <c r="AB245" s="43"/>
      <c r="AC245" s="43"/>
      <c r="AD245" s="43"/>
      <c r="AE245" s="43"/>
      <c r="AF245" s="43"/>
    </row>
    <row r="246" spans="1:32" ht="13.5" customHeight="1" x14ac:dyDescent="0.45">
      <c r="A246" s="39">
        <v>218</v>
      </c>
      <c r="B246" s="25" t="s">
        <v>264</v>
      </c>
      <c r="C246" s="39">
        <v>2019</v>
      </c>
      <c r="D246" s="39" t="s">
        <v>70</v>
      </c>
      <c r="E246" s="39" t="s">
        <v>265</v>
      </c>
      <c r="F246" s="39" t="s">
        <v>266</v>
      </c>
      <c r="G246" s="39" t="s">
        <v>185</v>
      </c>
      <c r="H246" s="39" t="s">
        <v>185</v>
      </c>
      <c r="I246" s="39" t="s">
        <v>185</v>
      </c>
      <c r="J246" s="39" t="s">
        <v>185</v>
      </c>
      <c r="K246" s="36" t="s">
        <v>14</v>
      </c>
      <c r="L246" s="39" t="s">
        <v>43</v>
      </c>
      <c r="M246" s="39">
        <f>100*5/7</f>
        <v>71.428571428571431</v>
      </c>
      <c r="N246" s="39">
        <v>100</v>
      </c>
      <c r="P246" s="39" t="s">
        <v>70</v>
      </c>
      <c r="Q246" s="39" t="s">
        <v>47</v>
      </c>
      <c r="R246" s="39" t="s">
        <v>48</v>
      </c>
      <c r="S246" s="25" t="s">
        <v>48</v>
      </c>
      <c r="T246" s="37">
        <v>1.02</v>
      </c>
      <c r="U246" s="37">
        <v>0.91</v>
      </c>
      <c r="V246" s="37">
        <v>1.1399999999999999</v>
      </c>
      <c r="W246" s="39">
        <f t="shared" si="24"/>
        <v>1.028</v>
      </c>
      <c r="X246" s="39">
        <f t="shared" si="25"/>
        <v>0.87400000000000011</v>
      </c>
      <c r="Y246" s="39">
        <f t="shared" si="26"/>
        <v>1.1959999999999997</v>
      </c>
      <c r="AB246" s="43"/>
      <c r="AC246" s="43"/>
      <c r="AD246" s="43"/>
      <c r="AE246" s="43"/>
      <c r="AF246" s="43"/>
    </row>
    <row r="247" spans="1:32" ht="13.5" customHeight="1" x14ac:dyDescent="0.45">
      <c r="A247" s="39">
        <v>219</v>
      </c>
      <c r="B247" s="25" t="s">
        <v>264</v>
      </c>
      <c r="C247" s="39">
        <v>2019</v>
      </c>
      <c r="D247" s="39" t="s">
        <v>70</v>
      </c>
      <c r="E247" s="39" t="s">
        <v>265</v>
      </c>
      <c r="F247" s="39" t="s">
        <v>266</v>
      </c>
      <c r="G247" s="39" t="s">
        <v>185</v>
      </c>
      <c r="H247" s="39" t="s">
        <v>185</v>
      </c>
      <c r="I247" s="39" t="s">
        <v>185</v>
      </c>
      <c r="J247" s="39" t="s">
        <v>185</v>
      </c>
      <c r="K247" s="36" t="s">
        <v>14</v>
      </c>
      <c r="L247" s="39" t="s">
        <v>43</v>
      </c>
      <c r="M247" s="39">
        <f>100*5/7</f>
        <v>71.428571428571431</v>
      </c>
      <c r="N247" s="39">
        <v>100</v>
      </c>
      <c r="P247" s="39" t="s">
        <v>70</v>
      </c>
      <c r="Q247" s="39" t="s">
        <v>47</v>
      </c>
      <c r="R247" s="39" t="s">
        <v>57</v>
      </c>
      <c r="S247" s="39" t="s">
        <v>57</v>
      </c>
      <c r="T247" s="37">
        <v>1.04</v>
      </c>
      <c r="U247" s="37">
        <v>0.93</v>
      </c>
      <c r="V247" s="37">
        <v>1.1599999999999999</v>
      </c>
      <c r="W247" s="39">
        <f t="shared" si="24"/>
        <v>1.056</v>
      </c>
      <c r="X247" s="39">
        <f t="shared" si="25"/>
        <v>0.90200000000000014</v>
      </c>
      <c r="Y247" s="39">
        <f t="shared" si="26"/>
        <v>1.2239999999999998</v>
      </c>
      <c r="AB247" s="43"/>
      <c r="AC247" s="43"/>
      <c r="AD247" s="43"/>
      <c r="AE247" s="43"/>
      <c r="AF247" s="43"/>
    </row>
    <row r="248" spans="1:32" ht="13.5" customHeight="1" x14ac:dyDescent="0.45">
      <c r="A248" s="39">
        <v>220</v>
      </c>
      <c r="B248" s="25" t="s">
        <v>264</v>
      </c>
      <c r="C248" s="39">
        <v>2019</v>
      </c>
      <c r="D248" s="39" t="s">
        <v>70</v>
      </c>
      <c r="E248" s="39" t="s">
        <v>265</v>
      </c>
      <c r="F248" s="39" t="s">
        <v>266</v>
      </c>
      <c r="G248" s="39" t="s">
        <v>185</v>
      </c>
      <c r="H248" s="39" t="s">
        <v>185</v>
      </c>
      <c r="I248" s="39" t="s">
        <v>185</v>
      </c>
      <c r="J248" s="39" t="s">
        <v>185</v>
      </c>
      <c r="K248" s="36" t="s">
        <v>14</v>
      </c>
      <c r="L248" s="39" t="s">
        <v>43</v>
      </c>
      <c r="M248" s="39">
        <f>100*5/7</f>
        <v>71.428571428571431</v>
      </c>
      <c r="N248" s="39">
        <v>100</v>
      </c>
      <c r="P248" s="39" t="s">
        <v>70</v>
      </c>
      <c r="Q248" s="39" t="s">
        <v>47</v>
      </c>
      <c r="R248" s="39" t="s">
        <v>58</v>
      </c>
      <c r="S248" s="39" t="s">
        <v>58</v>
      </c>
      <c r="T248" s="37">
        <v>1.05</v>
      </c>
      <c r="U248" s="37">
        <v>0.87</v>
      </c>
      <c r="V248" s="37">
        <v>1.25</v>
      </c>
      <c r="W248" s="39">
        <f t="shared" si="24"/>
        <v>1.07</v>
      </c>
      <c r="X248" s="39">
        <f t="shared" si="25"/>
        <v>0.81800000000000006</v>
      </c>
      <c r="Y248" s="39">
        <f t="shared" si="26"/>
        <v>1.35</v>
      </c>
      <c r="AB248" s="43"/>
      <c r="AC248" s="43"/>
      <c r="AD248" s="43"/>
      <c r="AE248" s="43"/>
      <c r="AF248" s="43"/>
    </row>
    <row r="249" spans="1:32" ht="13.5" customHeight="1" x14ac:dyDescent="0.45">
      <c r="A249" s="39">
        <v>221</v>
      </c>
      <c r="B249" s="25" t="s">
        <v>231</v>
      </c>
      <c r="C249" s="39">
        <v>2019</v>
      </c>
      <c r="D249" s="39" t="s">
        <v>44</v>
      </c>
      <c r="E249" s="39" t="s">
        <v>232</v>
      </c>
      <c r="F249" s="39" t="s">
        <v>233</v>
      </c>
      <c r="G249" s="39" t="s">
        <v>185</v>
      </c>
      <c r="H249" s="39" t="s">
        <v>185</v>
      </c>
      <c r="I249" s="39" t="s">
        <v>185</v>
      </c>
      <c r="J249" s="39" t="s">
        <v>185</v>
      </c>
      <c r="K249" s="36" t="s">
        <v>14</v>
      </c>
      <c r="L249" s="39" t="s">
        <v>43</v>
      </c>
      <c r="M249" s="39">
        <v>100</v>
      </c>
      <c r="N249" s="39">
        <v>100</v>
      </c>
      <c r="P249" s="39" t="s">
        <v>44</v>
      </c>
      <c r="Q249" s="39" t="s">
        <v>47</v>
      </c>
      <c r="R249" s="39" t="s">
        <v>48</v>
      </c>
      <c r="S249" s="25" t="s">
        <v>48</v>
      </c>
      <c r="T249" s="28">
        <v>0.91</v>
      </c>
      <c r="U249" s="28">
        <v>0.87</v>
      </c>
      <c r="V249" s="28">
        <v>0.94</v>
      </c>
      <c r="W249" s="39">
        <f t="shared" si="24"/>
        <v>0.91</v>
      </c>
      <c r="X249" s="39">
        <f t="shared" si="25"/>
        <v>0.87</v>
      </c>
      <c r="Y249" s="39">
        <f t="shared" si="26"/>
        <v>0.94</v>
      </c>
      <c r="AB249" s="43"/>
      <c r="AC249" s="43"/>
      <c r="AD249" s="43"/>
      <c r="AE249" s="43"/>
      <c r="AF249" s="43"/>
    </row>
    <row r="250" spans="1:32" ht="13.5" customHeight="1" x14ac:dyDescent="0.45">
      <c r="A250" s="39">
        <v>222</v>
      </c>
      <c r="B250" s="25" t="s">
        <v>231</v>
      </c>
      <c r="C250" s="39">
        <v>2019</v>
      </c>
      <c r="D250" s="39" t="s">
        <v>44</v>
      </c>
      <c r="E250" s="39" t="s">
        <v>232</v>
      </c>
      <c r="F250" s="39" t="s">
        <v>233</v>
      </c>
      <c r="G250" s="39" t="s">
        <v>185</v>
      </c>
      <c r="H250" s="39" t="s">
        <v>185</v>
      </c>
      <c r="I250" s="39" t="s">
        <v>185</v>
      </c>
      <c r="J250" s="39" t="s">
        <v>185</v>
      </c>
      <c r="K250" s="36" t="s">
        <v>14</v>
      </c>
      <c r="L250" s="39" t="s">
        <v>43</v>
      </c>
      <c r="M250" s="39">
        <v>100</v>
      </c>
      <c r="N250" s="39">
        <v>100</v>
      </c>
      <c r="P250" s="39" t="s">
        <v>44</v>
      </c>
      <c r="Q250" s="39" t="s">
        <v>47</v>
      </c>
      <c r="R250" s="39" t="s">
        <v>53</v>
      </c>
      <c r="S250" s="25" t="s">
        <v>53</v>
      </c>
      <c r="T250" s="28">
        <v>0.97</v>
      </c>
      <c r="U250" s="28">
        <v>0.96</v>
      </c>
      <c r="V250" s="28">
        <v>0.98</v>
      </c>
      <c r="W250" s="39">
        <f t="shared" si="24"/>
        <v>0.97</v>
      </c>
      <c r="X250" s="39">
        <f t="shared" si="25"/>
        <v>0.96</v>
      </c>
      <c r="Y250" s="39">
        <f t="shared" si="26"/>
        <v>0.98</v>
      </c>
      <c r="AB250" s="43"/>
      <c r="AC250" s="43"/>
      <c r="AD250" s="43"/>
      <c r="AE250" s="43"/>
      <c r="AF250" s="43"/>
    </row>
    <row r="251" spans="1:32" ht="13.5" customHeight="1" x14ac:dyDescent="0.45">
      <c r="A251" s="39">
        <v>223</v>
      </c>
      <c r="B251" s="25" t="s">
        <v>231</v>
      </c>
      <c r="C251" s="39">
        <v>2019</v>
      </c>
      <c r="D251" s="39" t="s">
        <v>44</v>
      </c>
      <c r="E251" s="39" t="s">
        <v>232</v>
      </c>
      <c r="F251" s="39" t="s">
        <v>233</v>
      </c>
      <c r="G251" s="39" t="s">
        <v>185</v>
      </c>
      <c r="H251" s="39" t="s">
        <v>185</v>
      </c>
      <c r="I251" s="39" t="s">
        <v>185</v>
      </c>
      <c r="J251" s="39" t="s">
        <v>185</v>
      </c>
      <c r="K251" s="36" t="s">
        <v>14</v>
      </c>
      <c r="L251" s="39" t="s">
        <v>43</v>
      </c>
      <c r="M251" s="39">
        <v>100</v>
      </c>
      <c r="N251" s="39">
        <v>100</v>
      </c>
      <c r="P251" s="39" t="s">
        <v>44</v>
      </c>
      <c r="Q251" s="39" t="s">
        <v>47</v>
      </c>
      <c r="R251" s="39" t="s">
        <v>57</v>
      </c>
      <c r="S251" s="39" t="s">
        <v>57</v>
      </c>
      <c r="T251" s="28">
        <v>0.98112131950135195</v>
      </c>
      <c r="U251" s="28">
        <v>0.95276223230482204</v>
      </c>
      <c r="V251" s="28">
        <v>1.0094313016305101</v>
      </c>
      <c r="W251" s="39">
        <f t="shared" si="24"/>
        <v>0.98112131950135195</v>
      </c>
      <c r="X251" s="39">
        <f t="shared" si="25"/>
        <v>0.95276223230482204</v>
      </c>
      <c r="Y251" s="39">
        <f t="shared" si="26"/>
        <v>1.0094313016305101</v>
      </c>
      <c r="AB251" s="43"/>
      <c r="AC251" s="43"/>
      <c r="AD251" s="43"/>
      <c r="AE251" s="43"/>
      <c r="AF251" s="43"/>
    </row>
    <row r="252" spans="1:32" ht="13.5" customHeight="1" x14ac:dyDescent="0.45">
      <c r="A252" s="39">
        <v>224</v>
      </c>
      <c r="B252" s="25" t="s">
        <v>231</v>
      </c>
      <c r="C252" s="39">
        <v>2019</v>
      </c>
      <c r="D252" s="39" t="s">
        <v>44</v>
      </c>
      <c r="E252" s="39" t="s">
        <v>232</v>
      </c>
      <c r="F252" s="39" t="s">
        <v>233</v>
      </c>
      <c r="G252" s="39" t="s">
        <v>185</v>
      </c>
      <c r="H252" s="39" t="s">
        <v>185</v>
      </c>
      <c r="I252" s="39" t="s">
        <v>185</v>
      </c>
      <c r="J252" s="39" t="s">
        <v>185</v>
      </c>
      <c r="K252" s="36" t="s">
        <v>14</v>
      </c>
      <c r="L252" s="39" t="s">
        <v>43</v>
      </c>
      <c r="M252" s="39">
        <v>100</v>
      </c>
      <c r="N252" s="39">
        <v>100</v>
      </c>
      <c r="P252" s="39" t="s">
        <v>44</v>
      </c>
      <c r="Q252" s="39" t="s">
        <v>47</v>
      </c>
      <c r="R252" s="39" t="s">
        <v>58</v>
      </c>
      <c r="S252" s="39" t="s">
        <v>58</v>
      </c>
      <c r="T252" s="28">
        <v>0.86</v>
      </c>
      <c r="U252" s="28">
        <v>0.82</v>
      </c>
      <c r="V252" s="28">
        <v>0.91</v>
      </c>
      <c r="W252" s="39">
        <f t="shared" si="24"/>
        <v>0.86</v>
      </c>
      <c r="X252" s="39">
        <f t="shared" si="25"/>
        <v>0.82</v>
      </c>
      <c r="Y252" s="39">
        <f t="shared" si="26"/>
        <v>0.91</v>
      </c>
      <c r="AB252" s="43"/>
      <c r="AC252" s="43"/>
      <c r="AD252" s="43"/>
      <c r="AE252" s="43"/>
      <c r="AF252" s="43"/>
    </row>
    <row r="253" spans="1:32" ht="13.5" customHeight="1" x14ac:dyDescent="0.45">
      <c r="A253" s="39">
        <v>228</v>
      </c>
      <c r="B253" s="25" t="s">
        <v>231</v>
      </c>
      <c r="C253" s="39">
        <v>2019</v>
      </c>
      <c r="D253" s="39" t="s">
        <v>44</v>
      </c>
      <c r="E253" s="39" t="s">
        <v>232</v>
      </c>
      <c r="F253" s="39" t="s">
        <v>233</v>
      </c>
      <c r="G253" s="39" t="s">
        <v>185</v>
      </c>
      <c r="H253" s="39" t="s">
        <v>185</v>
      </c>
      <c r="I253" s="39" t="s">
        <v>185</v>
      </c>
      <c r="J253" s="39" t="s">
        <v>185</v>
      </c>
      <c r="K253" s="36" t="s">
        <v>270</v>
      </c>
      <c r="L253" s="39" t="s">
        <v>43</v>
      </c>
      <c r="M253" s="39">
        <v>100</v>
      </c>
      <c r="N253" s="39">
        <v>100</v>
      </c>
      <c r="P253" s="39" t="s">
        <v>44</v>
      </c>
      <c r="Q253" s="39" t="s">
        <v>47</v>
      </c>
      <c r="R253" s="39" t="s">
        <v>53</v>
      </c>
      <c r="S253" s="25" t="s">
        <v>53</v>
      </c>
      <c r="T253" s="37">
        <v>0.96</v>
      </c>
      <c r="U253" s="37">
        <v>0.98</v>
      </c>
      <c r="V253" s="37">
        <v>0.98112131950135195</v>
      </c>
      <c r="W253" s="39">
        <f t="shared" si="24"/>
        <v>0.96</v>
      </c>
      <c r="X253" s="39">
        <f t="shared" si="25"/>
        <v>0.98</v>
      </c>
      <c r="Y253" s="39">
        <f t="shared" si="26"/>
        <v>0.98112131950135195</v>
      </c>
      <c r="AB253" s="43"/>
      <c r="AC253" s="43"/>
      <c r="AD253" s="43"/>
      <c r="AE253" s="43"/>
      <c r="AF253" s="43"/>
    </row>
    <row r="254" spans="1:32" ht="13.5" customHeight="1" x14ac:dyDescent="0.45">
      <c r="A254" s="39">
        <v>229</v>
      </c>
      <c r="B254" s="25" t="s">
        <v>231</v>
      </c>
      <c r="C254" s="39">
        <v>2019</v>
      </c>
      <c r="D254" s="39" t="s">
        <v>44</v>
      </c>
      <c r="E254" s="39" t="s">
        <v>232</v>
      </c>
      <c r="F254" s="39" t="s">
        <v>233</v>
      </c>
      <c r="G254" s="39" t="s">
        <v>185</v>
      </c>
      <c r="H254" s="39" t="s">
        <v>185</v>
      </c>
      <c r="I254" s="39" t="s">
        <v>185</v>
      </c>
      <c r="J254" s="39" t="s">
        <v>185</v>
      </c>
      <c r="K254" s="36" t="s">
        <v>270</v>
      </c>
      <c r="L254" s="39" t="s">
        <v>43</v>
      </c>
      <c r="M254" s="39">
        <v>100</v>
      </c>
      <c r="N254" s="39">
        <v>100</v>
      </c>
      <c r="P254" s="39" t="s">
        <v>44</v>
      </c>
      <c r="Q254" s="39" t="s">
        <v>47</v>
      </c>
      <c r="R254" s="39" t="s">
        <v>57</v>
      </c>
      <c r="S254" s="39" t="s">
        <v>57</v>
      </c>
      <c r="T254" s="37">
        <v>0.98112131950135195</v>
      </c>
      <c r="U254" s="37">
        <v>0.95276223230482204</v>
      </c>
      <c r="V254" s="37">
        <v>1.0094313016305101</v>
      </c>
      <c r="W254" s="39">
        <f t="shared" si="24"/>
        <v>0.98112131950135195</v>
      </c>
      <c r="X254" s="39">
        <f t="shared" si="25"/>
        <v>0.95276223230482204</v>
      </c>
      <c r="Y254" s="39">
        <f t="shared" si="26"/>
        <v>1.0094313016305101</v>
      </c>
      <c r="AB254" s="43"/>
      <c r="AC254" s="43"/>
      <c r="AD254" s="43"/>
      <c r="AE254" s="43"/>
      <c r="AF254" s="43"/>
    </row>
    <row r="255" spans="1:32" ht="13.5" customHeight="1" x14ac:dyDescent="0.45">
      <c r="A255" s="39">
        <v>121</v>
      </c>
      <c r="B255" s="39" t="s">
        <v>100</v>
      </c>
      <c r="C255" s="39">
        <v>2013</v>
      </c>
      <c r="D255" s="39" t="s">
        <v>44</v>
      </c>
      <c r="E255" s="39" t="s">
        <v>78</v>
      </c>
      <c r="F255" s="39" t="s">
        <v>188</v>
      </c>
      <c r="G255" s="39" t="s">
        <v>186</v>
      </c>
      <c r="H255" s="39" t="s">
        <v>186</v>
      </c>
      <c r="I255" s="39" t="s">
        <v>186</v>
      </c>
      <c r="J255" s="39" t="s">
        <v>158</v>
      </c>
      <c r="K255" s="39" t="s">
        <v>202</v>
      </c>
      <c r="L255" s="39" t="s">
        <v>43</v>
      </c>
      <c r="M255" s="39">
        <v>90</v>
      </c>
      <c r="N255" s="39">
        <v>30</v>
      </c>
      <c r="O255" s="39" t="s">
        <v>189</v>
      </c>
      <c r="P255" s="39" t="s">
        <v>44</v>
      </c>
      <c r="Q255" s="39" t="s">
        <v>47</v>
      </c>
      <c r="R255" s="39" t="s">
        <v>57</v>
      </c>
      <c r="S255" s="39" t="s">
        <v>57</v>
      </c>
      <c r="T255" s="39">
        <v>0.68</v>
      </c>
      <c r="U255" s="39">
        <v>0.57999999999999996</v>
      </c>
      <c r="V255" s="39">
        <v>0.81</v>
      </c>
      <c r="W255" s="39">
        <f t="shared" si="24"/>
        <v>0.89333333333333331</v>
      </c>
      <c r="X255" s="39">
        <f t="shared" si="25"/>
        <v>0.86</v>
      </c>
      <c r="Y255" s="39">
        <f t="shared" si="26"/>
        <v>0.93666666666666665</v>
      </c>
      <c r="AB255" s="43"/>
      <c r="AC255" s="43"/>
      <c r="AD255" s="43"/>
      <c r="AE255" s="43"/>
      <c r="AF255" s="43"/>
    </row>
    <row r="256" spans="1:32" ht="13.5" customHeight="1" x14ac:dyDescent="0.45">
      <c r="A256" s="39">
        <v>116</v>
      </c>
      <c r="B256" s="39" t="s">
        <v>100</v>
      </c>
      <c r="C256" s="39">
        <v>2016</v>
      </c>
      <c r="D256" s="39" t="s">
        <v>70</v>
      </c>
      <c r="E256" s="39" t="s">
        <v>40</v>
      </c>
      <c r="F256" s="39" t="s">
        <v>156</v>
      </c>
      <c r="G256" s="39" t="s">
        <v>186</v>
      </c>
      <c r="H256" s="39" t="s">
        <v>186</v>
      </c>
      <c r="I256" s="39" t="s">
        <v>186</v>
      </c>
      <c r="J256" s="39" t="s">
        <v>158</v>
      </c>
      <c r="K256" s="39" t="s">
        <v>202</v>
      </c>
      <c r="L256" s="39" t="s">
        <v>43</v>
      </c>
      <c r="M256" s="39">
        <v>90</v>
      </c>
      <c r="N256" s="39">
        <v>30</v>
      </c>
      <c r="O256" s="39" t="s">
        <v>187</v>
      </c>
      <c r="P256" s="39" t="s">
        <v>44</v>
      </c>
      <c r="Q256" s="39" t="s">
        <v>45</v>
      </c>
      <c r="R256" s="39" t="s">
        <v>46</v>
      </c>
      <c r="S256" s="39" t="s">
        <v>46</v>
      </c>
      <c r="T256" s="39">
        <v>0.82</v>
      </c>
      <c r="U256" s="39">
        <v>0.77</v>
      </c>
      <c r="V256" s="39">
        <v>0.88</v>
      </c>
      <c r="W256" s="39">
        <f t="shared" si="24"/>
        <v>0.94</v>
      </c>
      <c r="X256" s="39">
        <f t="shared" si="25"/>
        <v>0.92333333333333334</v>
      </c>
      <c r="Y256" s="39">
        <f t="shared" si="26"/>
        <v>0.96</v>
      </c>
      <c r="AB256" s="43"/>
      <c r="AC256" s="43"/>
      <c r="AD256" s="43"/>
      <c r="AE256" s="43"/>
      <c r="AF256" s="43"/>
    </row>
    <row r="257" spans="1:32" ht="13.5" customHeight="1" x14ac:dyDescent="0.45">
      <c r="A257" s="39">
        <v>118</v>
      </c>
      <c r="B257" s="39" t="s">
        <v>100</v>
      </c>
      <c r="C257" s="39">
        <v>2016</v>
      </c>
      <c r="D257" s="39" t="s">
        <v>70</v>
      </c>
      <c r="E257" s="39" t="s">
        <v>40</v>
      </c>
      <c r="F257" s="39" t="s">
        <v>156</v>
      </c>
      <c r="G257" s="39" t="s">
        <v>186</v>
      </c>
      <c r="H257" s="39" t="s">
        <v>186</v>
      </c>
      <c r="I257" s="39" t="s">
        <v>186</v>
      </c>
      <c r="J257" s="39" t="s">
        <v>158</v>
      </c>
      <c r="K257" s="39" t="s">
        <v>202</v>
      </c>
      <c r="L257" s="39" t="s">
        <v>43</v>
      </c>
      <c r="M257" s="39">
        <v>90</v>
      </c>
      <c r="N257" s="39">
        <v>30</v>
      </c>
      <c r="P257" s="39" t="s">
        <v>44</v>
      </c>
      <c r="Q257" s="39" t="s">
        <v>47</v>
      </c>
      <c r="R257" s="39" t="s">
        <v>48</v>
      </c>
      <c r="S257" s="39" t="s">
        <v>48</v>
      </c>
      <c r="T257" s="39">
        <v>0.8</v>
      </c>
      <c r="U257" s="39">
        <v>0.74</v>
      </c>
      <c r="V257" s="39">
        <v>0.87</v>
      </c>
      <c r="W257" s="39">
        <f t="shared" si="24"/>
        <v>0.93333333333333335</v>
      </c>
      <c r="X257" s="39">
        <f t="shared" si="25"/>
        <v>0.91333333333333333</v>
      </c>
      <c r="Y257" s="39">
        <f t="shared" si="26"/>
        <v>0.95666666666666667</v>
      </c>
      <c r="AB257" s="43"/>
      <c r="AC257" s="43"/>
      <c r="AD257" s="43"/>
      <c r="AE257" s="43"/>
      <c r="AF257" s="43"/>
    </row>
    <row r="258" spans="1:32" ht="13.5" customHeight="1" x14ac:dyDescent="0.45">
      <c r="A258" s="39">
        <v>122</v>
      </c>
      <c r="B258" s="39" t="s">
        <v>100</v>
      </c>
      <c r="C258" s="39">
        <v>2016</v>
      </c>
      <c r="D258" s="39" t="s">
        <v>70</v>
      </c>
      <c r="E258" s="39" t="s">
        <v>40</v>
      </c>
      <c r="F258" s="39" t="s">
        <v>156</v>
      </c>
      <c r="G258" s="39" t="s">
        <v>186</v>
      </c>
      <c r="H258" s="39" t="s">
        <v>186</v>
      </c>
      <c r="I258" s="39" t="s">
        <v>186</v>
      </c>
      <c r="J258" s="39" t="s">
        <v>158</v>
      </c>
      <c r="K258" s="39" t="s">
        <v>202</v>
      </c>
      <c r="L258" s="39" t="s">
        <v>43</v>
      </c>
      <c r="M258" s="39">
        <v>90</v>
      </c>
      <c r="N258" s="39">
        <v>30</v>
      </c>
      <c r="P258" s="39" t="s">
        <v>44</v>
      </c>
      <c r="Q258" s="39" t="s">
        <v>47</v>
      </c>
      <c r="R258" s="39" t="s">
        <v>58</v>
      </c>
      <c r="S258" s="39" t="s">
        <v>58</v>
      </c>
      <c r="T258" s="39">
        <v>0.88</v>
      </c>
      <c r="U258" s="39">
        <v>0.75</v>
      </c>
      <c r="V258" s="39">
        <v>1.03</v>
      </c>
      <c r="W258" s="39">
        <f t="shared" si="24"/>
        <v>0.96</v>
      </c>
      <c r="X258" s="39">
        <f t="shared" si="25"/>
        <v>0.91666666666666663</v>
      </c>
      <c r="Y258" s="39">
        <f t="shared" si="26"/>
        <v>1.01</v>
      </c>
      <c r="AB258" s="43"/>
      <c r="AC258" s="43"/>
      <c r="AD258" s="43"/>
      <c r="AE258" s="43"/>
      <c r="AF258" s="43"/>
    </row>
    <row r="259" spans="1:32" ht="13.5" customHeight="1" x14ac:dyDescent="0.45">
      <c r="A259" s="39">
        <v>117</v>
      </c>
      <c r="B259" s="39" t="s">
        <v>93</v>
      </c>
      <c r="C259" s="39">
        <v>2017</v>
      </c>
      <c r="D259" s="39" t="s">
        <v>44</v>
      </c>
      <c r="E259" s="39" t="s">
        <v>55</v>
      </c>
      <c r="F259" s="39" t="s">
        <v>94</v>
      </c>
      <c r="G259" s="39" t="s">
        <v>186</v>
      </c>
      <c r="H259" s="39" t="s">
        <v>186</v>
      </c>
      <c r="I259" s="39" t="s">
        <v>186</v>
      </c>
      <c r="J259" s="39" t="s">
        <v>158</v>
      </c>
      <c r="K259" s="39" t="s">
        <v>202</v>
      </c>
      <c r="L259" s="39" t="s">
        <v>43</v>
      </c>
      <c r="M259" s="39">
        <v>30</v>
      </c>
      <c r="N259" s="39">
        <v>30</v>
      </c>
      <c r="P259" s="39" t="s">
        <v>44</v>
      </c>
      <c r="Q259" s="39" t="s">
        <v>45</v>
      </c>
      <c r="R259" s="39" t="s">
        <v>46</v>
      </c>
      <c r="S259" s="39" t="s">
        <v>46</v>
      </c>
      <c r="T259" s="39">
        <v>0.92</v>
      </c>
      <c r="U259" s="39">
        <v>0.89</v>
      </c>
      <c r="V259" s="39">
        <v>0.95</v>
      </c>
      <c r="W259" s="39">
        <f t="shared" si="24"/>
        <v>0.92</v>
      </c>
      <c r="X259" s="39">
        <f t="shared" si="25"/>
        <v>0.89</v>
      </c>
      <c r="Y259" s="39">
        <f t="shared" si="26"/>
        <v>0.95</v>
      </c>
      <c r="AB259" s="43"/>
      <c r="AC259" s="43"/>
      <c r="AD259" s="43"/>
      <c r="AE259" s="43"/>
      <c r="AF259" s="43"/>
    </row>
    <row r="260" spans="1:32" ht="13.5" customHeight="1" x14ac:dyDescent="0.45">
      <c r="A260" s="39">
        <v>119</v>
      </c>
      <c r="B260" s="39" t="s">
        <v>95</v>
      </c>
      <c r="C260" s="39">
        <v>2017</v>
      </c>
      <c r="D260" s="39" t="s">
        <v>44</v>
      </c>
      <c r="E260" s="39" t="s">
        <v>96</v>
      </c>
      <c r="F260" s="39" t="s">
        <v>97</v>
      </c>
      <c r="G260" s="39" t="s">
        <v>186</v>
      </c>
      <c r="H260" s="39" t="s">
        <v>186</v>
      </c>
      <c r="I260" s="39" t="s">
        <v>186</v>
      </c>
      <c r="J260" s="39" t="s">
        <v>158</v>
      </c>
      <c r="K260" s="39" t="s">
        <v>202</v>
      </c>
      <c r="L260" s="39" t="s">
        <v>43</v>
      </c>
      <c r="M260" s="39">
        <v>30</v>
      </c>
      <c r="N260" s="39">
        <v>30</v>
      </c>
      <c r="P260" s="39" t="s">
        <v>44</v>
      </c>
      <c r="Q260" s="39" t="s">
        <v>47</v>
      </c>
      <c r="R260" s="39" t="s">
        <v>48</v>
      </c>
      <c r="S260" s="39" t="s">
        <v>48</v>
      </c>
      <c r="T260" s="39">
        <v>0.95</v>
      </c>
      <c r="U260" s="39">
        <v>0.92</v>
      </c>
      <c r="V260" s="39">
        <v>0.98</v>
      </c>
      <c r="W260" s="39">
        <f t="shared" si="24"/>
        <v>0.95</v>
      </c>
      <c r="X260" s="39">
        <f t="shared" si="25"/>
        <v>0.92</v>
      </c>
      <c r="Y260" s="39">
        <f t="shared" si="26"/>
        <v>0.98</v>
      </c>
      <c r="AB260" s="43"/>
      <c r="AC260" s="43"/>
      <c r="AD260" s="43"/>
      <c r="AE260" s="43"/>
      <c r="AF260" s="43"/>
    </row>
    <row r="261" spans="1:32" ht="13.5" customHeight="1" x14ac:dyDescent="0.45">
      <c r="A261" s="39">
        <v>123</v>
      </c>
      <c r="B261" s="39" t="s">
        <v>95</v>
      </c>
      <c r="C261" s="39">
        <v>2017</v>
      </c>
      <c r="D261" s="39" t="s">
        <v>44</v>
      </c>
      <c r="E261" s="39" t="s">
        <v>96</v>
      </c>
      <c r="F261" s="39" t="s">
        <v>97</v>
      </c>
      <c r="G261" s="39" t="s">
        <v>186</v>
      </c>
      <c r="H261" s="39" t="s">
        <v>186</v>
      </c>
      <c r="I261" s="39" t="s">
        <v>186</v>
      </c>
      <c r="J261" s="39" t="s">
        <v>158</v>
      </c>
      <c r="K261" s="39" t="s">
        <v>202</v>
      </c>
      <c r="L261" s="39" t="s">
        <v>43</v>
      </c>
      <c r="M261" s="39">
        <v>30</v>
      </c>
      <c r="N261" s="39">
        <v>30</v>
      </c>
      <c r="P261" s="39" t="s">
        <v>44</v>
      </c>
      <c r="Q261" s="39" t="s">
        <v>47</v>
      </c>
      <c r="R261" s="39" t="s">
        <v>58</v>
      </c>
      <c r="S261" s="39" t="s">
        <v>58</v>
      </c>
      <c r="T261" s="39">
        <v>0.99</v>
      </c>
      <c r="U261" s="39">
        <v>0.95</v>
      </c>
      <c r="V261" s="39">
        <v>1.03</v>
      </c>
      <c r="W261" s="39">
        <f t="shared" si="24"/>
        <v>0.99</v>
      </c>
      <c r="X261" s="39">
        <f t="shared" si="25"/>
        <v>0.95</v>
      </c>
      <c r="Y261" s="39">
        <f t="shared" si="26"/>
        <v>1.03</v>
      </c>
      <c r="AB261" s="43"/>
      <c r="AC261" s="43"/>
      <c r="AD261" s="43"/>
      <c r="AE261" s="43"/>
      <c r="AF261" s="43"/>
    </row>
    <row r="262" spans="1:32" ht="13.5" customHeight="1" x14ac:dyDescent="0.45">
      <c r="A262" s="39">
        <v>120</v>
      </c>
      <c r="B262" s="39" t="s">
        <v>93</v>
      </c>
      <c r="C262" s="39">
        <v>2018</v>
      </c>
      <c r="D262" s="39" t="s">
        <v>44</v>
      </c>
      <c r="E262" s="39" t="s">
        <v>98</v>
      </c>
      <c r="F262" s="39" t="s">
        <v>99</v>
      </c>
      <c r="G262" s="39" t="s">
        <v>186</v>
      </c>
      <c r="H262" s="39" t="s">
        <v>186</v>
      </c>
      <c r="I262" s="39" t="s">
        <v>186</v>
      </c>
      <c r="J262" s="39" t="s">
        <v>158</v>
      </c>
      <c r="K262" s="39" t="s">
        <v>202</v>
      </c>
      <c r="L262" s="39" t="s">
        <v>43</v>
      </c>
      <c r="M262" s="39">
        <v>30</v>
      </c>
      <c r="N262" s="39">
        <v>30</v>
      </c>
      <c r="P262" s="39" t="s">
        <v>44</v>
      </c>
      <c r="Q262" s="39" t="s">
        <v>47</v>
      </c>
      <c r="R262" s="39" t="s">
        <v>53</v>
      </c>
      <c r="S262" s="39" t="s">
        <v>53</v>
      </c>
      <c r="T262" s="39">
        <v>0.95</v>
      </c>
      <c r="U262" s="39">
        <v>0.93</v>
      </c>
      <c r="V262" s="39">
        <v>0.97</v>
      </c>
      <c r="W262" s="39">
        <f t="shared" si="24"/>
        <v>0.95</v>
      </c>
      <c r="X262" s="39">
        <f t="shared" si="25"/>
        <v>0.93</v>
      </c>
      <c r="Y262" s="39">
        <f t="shared" si="26"/>
        <v>0.97</v>
      </c>
      <c r="AB262" s="43"/>
      <c r="AC262" s="43"/>
      <c r="AD262" s="43"/>
      <c r="AE262" s="43"/>
      <c r="AF262" s="43"/>
    </row>
    <row r="263" spans="1:32" ht="13.5" customHeight="1" x14ac:dyDescent="0.45">
      <c r="AB263" s="43"/>
      <c r="AC263" s="43"/>
      <c r="AD263" s="43"/>
      <c r="AE263" s="43"/>
      <c r="AF263" s="43"/>
    </row>
  </sheetData>
  <sortState xmlns:xlrd2="http://schemas.microsoft.com/office/spreadsheetml/2017/richdata2" ref="AB2:AF263">
    <sortCondition ref="AD2:AD263"/>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A38A9-00DD-4FB8-BBFA-ED44A20F3453}">
  <dimension ref="A1:AA185"/>
  <sheetViews>
    <sheetView workbookViewId="0">
      <selection activeCell="F14" sqref="F14"/>
    </sheetView>
  </sheetViews>
  <sheetFormatPr defaultRowHeight="14.25" x14ac:dyDescent="0.45"/>
  <cols>
    <col min="1" max="4" width="14.33203125" style="1" customWidth="1"/>
    <col min="5" max="24" width="7.86328125" style="1" customWidth="1"/>
    <col min="25" max="27" width="8.86328125" style="1"/>
  </cols>
  <sheetData>
    <row r="1" spans="1:24" x14ac:dyDescent="0.45">
      <c r="A1" s="4" t="s">
        <v>477</v>
      </c>
      <c r="B1" s="4"/>
      <c r="C1" s="4"/>
      <c r="D1" s="4"/>
      <c r="E1" s="4"/>
      <c r="F1" s="4"/>
      <c r="G1" s="4" t="s">
        <v>712</v>
      </c>
      <c r="H1" s="4"/>
      <c r="I1" s="4"/>
      <c r="J1" s="4"/>
      <c r="K1" s="4"/>
      <c r="L1" s="4"/>
      <c r="M1" s="4"/>
      <c r="N1" s="4"/>
      <c r="O1" s="4"/>
      <c r="P1" s="4"/>
      <c r="Q1" s="4"/>
      <c r="R1" s="4"/>
      <c r="S1" s="4"/>
      <c r="T1" s="4"/>
      <c r="U1" s="4"/>
      <c r="V1" s="4"/>
      <c r="W1" s="4"/>
      <c r="X1" s="4"/>
    </row>
    <row r="2" spans="1:24" x14ac:dyDescent="0.45">
      <c r="A2" s="4" t="s">
        <v>26</v>
      </c>
      <c r="B2" s="4" t="s">
        <v>584</v>
      </c>
      <c r="C2" s="4" t="s">
        <v>585</v>
      </c>
      <c r="D2" s="4" t="s">
        <v>578</v>
      </c>
      <c r="E2" s="4" t="s">
        <v>313</v>
      </c>
      <c r="F2" s="4" t="s">
        <v>314</v>
      </c>
      <c r="G2" s="4" t="s">
        <v>46</v>
      </c>
      <c r="H2" s="4" t="s">
        <v>586</v>
      </c>
      <c r="I2" s="4" t="s">
        <v>587</v>
      </c>
      <c r="J2" s="4" t="s">
        <v>48</v>
      </c>
      <c r="K2" s="4" t="s">
        <v>588</v>
      </c>
      <c r="L2" s="4" t="s">
        <v>589</v>
      </c>
      <c r="M2" s="4" t="s">
        <v>499</v>
      </c>
      <c r="N2" s="4" t="s">
        <v>590</v>
      </c>
      <c r="O2" s="4" t="s">
        <v>591</v>
      </c>
      <c r="P2" s="4" t="s">
        <v>57</v>
      </c>
      <c r="Q2" s="4" t="s">
        <v>592</v>
      </c>
      <c r="R2" s="4" t="s">
        <v>593</v>
      </c>
      <c r="S2" s="4" t="s">
        <v>58</v>
      </c>
      <c r="T2" s="4" t="s">
        <v>594</v>
      </c>
      <c r="U2" s="4" t="s">
        <v>595</v>
      </c>
      <c r="V2" s="4" t="s">
        <v>596</v>
      </c>
      <c r="W2" s="4" t="s">
        <v>597</v>
      </c>
      <c r="X2" s="4" t="s">
        <v>598</v>
      </c>
    </row>
    <row r="3" spans="1:24" x14ac:dyDescent="0.45">
      <c r="A3" s="1" t="s">
        <v>456</v>
      </c>
      <c r="B3" s="1" t="s">
        <v>607</v>
      </c>
      <c r="C3" s="1" t="s">
        <v>378</v>
      </c>
      <c r="D3" s="1" t="s">
        <v>7</v>
      </c>
      <c r="E3" s="1">
        <v>100</v>
      </c>
      <c r="F3" s="1">
        <v>1000</v>
      </c>
      <c r="G3" s="1">
        <v>0.85</v>
      </c>
      <c r="H3" s="1">
        <v>0.7</v>
      </c>
      <c r="I3" s="1">
        <v>1.03</v>
      </c>
      <c r="J3" s="1">
        <v>1.1299999999999999</v>
      </c>
      <c r="K3" s="1">
        <v>0.9</v>
      </c>
      <c r="L3" s="1">
        <v>1.43</v>
      </c>
      <c r="M3" s="1">
        <v>0.97</v>
      </c>
      <c r="N3" s="1">
        <v>0.95</v>
      </c>
      <c r="O3" s="1">
        <v>0.99</v>
      </c>
      <c r="P3" s="1">
        <v>0.71</v>
      </c>
      <c r="Q3" s="1">
        <v>0.67</v>
      </c>
      <c r="R3" s="1">
        <v>0.75</v>
      </c>
      <c r="S3" s="1">
        <v>1.07</v>
      </c>
      <c r="T3" s="1">
        <v>0.79</v>
      </c>
      <c r="U3" s="1">
        <v>1.45</v>
      </c>
      <c r="V3" s="1">
        <v>0.95</v>
      </c>
      <c r="W3" s="1">
        <v>0.80200000000000005</v>
      </c>
      <c r="X3" s="1">
        <v>1.1299999999999999</v>
      </c>
    </row>
    <row r="4" spans="1:24" x14ac:dyDescent="0.45">
      <c r="A4" s="1" t="s">
        <v>608</v>
      </c>
      <c r="B4" s="1" t="s">
        <v>608</v>
      </c>
      <c r="C4" s="1" t="s">
        <v>378</v>
      </c>
      <c r="D4" s="1" t="s">
        <v>13</v>
      </c>
      <c r="E4" s="1">
        <v>50</v>
      </c>
      <c r="F4" s="1">
        <v>1000</v>
      </c>
      <c r="G4" s="1">
        <v>0.88</v>
      </c>
      <c r="H4" s="1">
        <v>0.73</v>
      </c>
      <c r="I4" s="1">
        <v>1.03</v>
      </c>
      <c r="J4" s="1">
        <v>0.88</v>
      </c>
      <c r="K4" s="1">
        <v>0.78</v>
      </c>
      <c r="L4" s="1">
        <v>1.03</v>
      </c>
      <c r="M4" s="1">
        <v>1</v>
      </c>
      <c r="N4" s="1">
        <v>0.78</v>
      </c>
      <c r="O4" s="1">
        <v>1.26</v>
      </c>
      <c r="P4" s="1">
        <v>0.52</v>
      </c>
      <c r="Q4" s="1">
        <v>0.16</v>
      </c>
      <c r="R4" s="1">
        <v>1.76</v>
      </c>
      <c r="S4" s="1">
        <v>1</v>
      </c>
      <c r="T4" s="1">
        <v>0.68</v>
      </c>
      <c r="U4" s="1">
        <v>1.44</v>
      </c>
      <c r="V4" s="1">
        <v>0.86</v>
      </c>
      <c r="W4" s="1">
        <v>0.626</v>
      </c>
      <c r="X4" s="1">
        <v>1.304</v>
      </c>
    </row>
    <row r="5" spans="1:24" x14ac:dyDescent="0.45">
      <c r="A5" s="1" t="s">
        <v>610</v>
      </c>
      <c r="B5" s="1" t="s">
        <v>611</v>
      </c>
      <c r="C5" s="1" t="s">
        <v>378</v>
      </c>
      <c r="D5" s="1" t="s">
        <v>7</v>
      </c>
      <c r="E5" s="1">
        <v>100</v>
      </c>
      <c r="F5" s="1">
        <v>1000</v>
      </c>
      <c r="G5" s="1">
        <v>0.85</v>
      </c>
      <c r="H5" s="1">
        <v>0.7</v>
      </c>
      <c r="I5" s="1">
        <v>1.03</v>
      </c>
      <c r="J5" s="1">
        <v>1.1299999999999999</v>
      </c>
      <c r="K5" s="1">
        <v>0.9</v>
      </c>
      <c r="L5" s="1">
        <v>1.43</v>
      </c>
      <c r="M5" s="1">
        <v>0.97</v>
      </c>
      <c r="N5" s="1">
        <v>0.95</v>
      </c>
      <c r="O5" s="1">
        <v>0.99</v>
      </c>
      <c r="P5" s="1">
        <v>0.71</v>
      </c>
      <c r="Q5" s="1">
        <v>0.67</v>
      </c>
      <c r="R5" s="1">
        <v>0.75</v>
      </c>
      <c r="S5" s="1">
        <v>1.07</v>
      </c>
      <c r="T5" s="1">
        <v>0.79</v>
      </c>
      <c r="U5" s="1">
        <v>1.45</v>
      </c>
      <c r="V5" s="1">
        <v>0.95</v>
      </c>
      <c r="W5" s="1">
        <v>0.80200000000000005</v>
      </c>
      <c r="X5" s="1">
        <v>1.1299999999999999</v>
      </c>
    </row>
    <row r="6" spans="1:24" x14ac:dyDescent="0.45">
      <c r="A6" s="1" t="s">
        <v>377</v>
      </c>
      <c r="B6" s="1" t="s">
        <v>377</v>
      </c>
      <c r="C6" s="1" t="s">
        <v>378</v>
      </c>
      <c r="D6" s="1" t="s">
        <v>563</v>
      </c>
      <c r="E6" s="1">
        <v>100</v>
      </c>
      <c r="F6" s="1">
        <v>1000</v>
      </c>
      <c r="G6" s="1">
        <v>0.8</v>
      </c>
      <c r="H6" s="1">
        <v>0.64</v>
      </c>
      <c r="I6" s="1">
        <v>1.01</v>
      </c>
      <c r="J6" s="1">
        <v>0.99</v>
      </c>
      <c r="K6" s="1">
        <v>0.89</v>
      </c>
      <c r="L6" s="1">
        <v>1.0900000000000001</v>
      </c>
      <c r="M6" s="1">
        <v>0.97</v>
      </c>
      <c r="N6" s="1">
        <v>0.95</v>
      </c>
      <c r="O6" s="1">
        <v>0.99</v>
      </c>
      <c r="P6" s="1">
        <v>0.99</v>
      </c>
      <c r="Q6" s="1">
        <v>0.97</v>
      </c>
      <c r="R6" s="1">
        <v>1</v>
      </c>
      <c r="S6" s="1">
        <v>0.94</v>
      </c>
      <c r="T6" s="1">
        <v>0.84</v>
      </c>
      <c r="U6" s="1">
        <v>1.05</v>
      </c>
      <c r="V6" s="1">
        <v>0.94</v>
      </c>
      <c r="W6" s="1">
        <v>0.85799999999999998</v>
      </c>
      <c r="X6" s="1">
        <v>1.028</v>
      </c>
    </row>
    <row r="7" spans="1:24" x14ac:dyDescent="0.45">
      <c r="A7" s="1" t="s">
        <v>380</v>
      </c>
      <c r="B7" s="1" t="s">
        <v>380</v>
      </c>
      <c r="C7" s="1" t="s">
        <v>378</v>
      </c>
      <c r="D7" s="1" t="s">
        <v>562</v>
      </c>
      <c r="E7" s="1">
        <v>100</v>
      </c>
      <c r="F7" s="1">
        <v>1000</v>
      </c>
      <c r="G7" s="1">
        <v>0.89</v>
      </c>
      <c r="H7" s="1">
        <v>0.88</v>
      </c>
      <c r="I7" s="1">
        <v>0.9</v>
      </c>
      <c r="J7" s="1">
        <v>0.77</v>
      </c>
      <c r="K7" s="1">
        <v>0.65</v>
      </c>
      <c r="L7" s="1">
        <v>0.91</v>
      </c>
      <c r="M7" s="1">
        <v>0.97</v>
      </c>
      <c r="N7" s="1">
        <v>0.95</v>
      </c>
      <c r="O7" s="1">
        <v>0.99</v>
      </c>
      <c r="P7" s="1">
        <v>0.99</v>
      </c>
      <c r="Q7" s="1">
        <v>0.97</v>
      </c>
      <c r="R7" s="1">
        <v>1</v>
      </c>
      <c r="S7" s="1">
        <v>0.86</v>
      </c>
      <c r="T7" s="1">
        <v>0.84</v>
      </c>
      <c r="U7" s="1">
        <v>0.88</v>
      </c>
      <c r="V7" s="1">
        <v>0.9</v>
      </c>
      <c r="W7" s="1">
        <v>0.85799999999999998</v>
      </c>
      <c r="X7" s="1">
        <v>0.93600000000000005</v>
      </c>
    </row>
    <row r="8" spans="1:24" x14ac:dyDescent="0.45">
      <c r="A8" s="1" t="s">
        <v>471</v>
      </c>
      <c r="B8" s="1" t="s">
        <v>471</v>
      </c>
      <c r="C8" s="1" t="s">
        <v>378</v>
      </c>
      <c r="D8" s="1" t="s">
        <v>575</v>
      </c>
      <c r="E8" s="1">
        <v>100</v>
      </c>
      <c r="F8" s="1">
        <v>1000</v>
      </c>
      <c r="G8" s="1">
        <v>0.78</v>
      </c>
      <c r="H8" s="1">
        <v>0.71</v>
      </c>
      <c r="I8" s="1">
        <v>0.86</v>
      </c>
      <c r="J8" s="1">
        <v>0.72</v>
      </c>
      <c r="K8" s="1">
        <v>0.64</v>
      </c>
      <c r="L8" s="1">
        <v>0.82</v>
      </c>
      <c r="M8" s="1">
        <v>0.97</v>
      </c>
      <c r="N8" s="1">
        <v>0.96</v>
      </c>
      <c r="O8" s="1">
        <v>0.98</v>
      </c>
      <c r="P8" s="1">
        <v>0.98</v>
      </c>
      <c r="Q8" s="1">
        <v>0.95</v>
      </c>
      <c r="R8" s="1">
        <v>1.01</v>
      </c>
      <c r="S8" s="1">
        <v>0.73</v>
      </c>
      <c r="T8" s="1">
        <v>0.56999999999999995</v>
      </c>
      <c r="U8" s="1">
        <v>0.94</v>
      </c>
      <c r="V8" s="1">
        <v>0.84</v>
      </c>
      <c r="W8" s="1">
        <v>0.76600000000000001</v>
      </c>
      <c r="X8" s="1">
        <v>0.92200000000000004</v>
      </c>
    </row>
    <row r="9" spans="1:24" x14ac:dyDescent="0.45">
      <c r="A9" s="1" t="s">
        <v>399</v>
      </c>
      <c r="B9" s="1" t="s">
        <v>399</v>
      </c>
      <c r="C9" s="1" t="s">
        <v>378</v>
      </c>
      <c r="D9" s="1" t="s">
        <v>567</v>
      </c>
      <c r="E9" s="1">
        <v>100</v>
      </c>
      <c r="F9" s="1">
        <v>1000</v>
      </c>
      <c r="G9" s="1">
        <v>0.89</v>
      </c>
      <c r="H9" s="1">
        <v>0.88</v>
      </c>
      <c r="I9" s="1">
        <v>0.9</v>
      </c>
      <c r="J9" s="1">
        <v>1</v>
      </c>
      <c r="K9" s="1">
        <v>0.91</v>
      </c>
      <c r="L9" s="1">
        <v>1.1000000000000001</v>
      </c>
      <c r="M9" s="1">
        <v>0.97</v>
      </c>
      <c r="N9" s="1">
        <v>0.96</v>
      </c>
      <c r="O9" s="1">
        <v>0.98</v>
      </c>
      <c r="P9" s="1">
        <v>0.98</v>
      </c>
      <c r="Q9" s="1">
        <v>0.95</v>
      </c>
      <c r="R9" s="1">
        <v>1.01</v>
      </c>
      <c r="S9" s="1">
        <v>0.86</v>
      </c>
      <c r="T9" s="1">
        <v>0.84</v>
      </c>
      <c r="U9" s="1">
        <v>0.88</v>
      </c>
      <c r="V9" s="1">
        <v>0.94</v>
      </c>
      <c r="W9" s="1">
        <v>0.90800000000000003</v>
      </c>
      <c r="X9" s="1">
        <v>0.97399999999999998</v>
      </c>
    </row>
    <row r="10" spans="1:24" x14ac:dyDescent="0.45">
      <c r="A10" s="1" t="s">
        <v>385</v>
      </c>
      <c r="B10" s="1" t="s">
        <v>385</v>
      </c>
      <c r="C10" s="1" t="s">
        <v>378</v>
      </c>
      <c r="D10" s="1" t="s">
        <v>563</v>
      </c>
      <c r="E10" s="1">
        <v>100</v>
      </c>
      <c r="F10" s="1">
        <v>1000</v>
      </c>
      <c r="G10" s="1">
        <v>0.89</v>
      </c>
      <c r="H10" s="1">
        <v>0.88</v>
      </c>
      <c r="I10" s="1">
        <v>0.9</v>
      </c>
      <c r="J10" s="1">
        <v>0.86</v>
      </c>
      <c r="K10" s="1">
        <v>0.84</v>
      </c>
      <c r="L10" s="1">
        <v>0.88</v>
      </c>
      <c r="M10" s="1">
        <v>0.97</v>
      </c>
      <c r="N10" s="1">
        <v>0.95</v>
      </c>
      <c r="O10" s="1">
        <v>0.99</v>
      </c>
      <c r="P10" s="1">
        <v>0.99</v>
      </c>
      <c r="Q10" s="1">
        <v>0.97</v>
      </c>
      <c r="R10" s="1">
        <v>1</v>
      </c>
      <c r="S10" s="1">
        <v>0.86</v>
      </c>
      <c r="T10" s="1">
        <v>0.84</v>
      </c>
      <c r="U10" s="1">
        <v>0.88</v>
      </c>
      <c r="V10" s="1">
        <v>0.91</v>
      </c>
      <c r="W10" s="1">
        <v>0.89600000000000002</v>
      </c>
      <c r="X10" s="1">
        <v>0.93</v>
      </c>
    </row>
    <row r="11" spans="1:24" x14ac:dyDescent="0.45">
      <c r="A11" s="1" t="s">
        <v>235</v>
      </c>
      <c r="B11" s="1" t="s">
        <v>235</v>
      </c>
      <c r="C11" s="1" t="s">
        <v>378</v>
      </c>
      <c r="D11" s="1" t="s">
        <v>563</v>
      </c>
      <c r="E11" s="1">
        <v>100</v>
      </c>
      <c r="F11" s="1">
        <v>1000</v>
      </c>
      <c r="G11" s="1">
        <v>0.95</v>
      </c>
      <c r="H11" s="1">
        <v>0.8</v>
      </c>
      <c r="I11" s="1">
        <v>1.1399999999999999</v>
      </c>
      <c r="J11" s="1">
        <v>0.81</v>
      </c>
      <c r="K11" s="1">
        <v>0.26</v>
      </c>
      <c r="L11" s="1">
        <v>2.58</v>
      </c>
      <c r="M11" s="1">
        <v>0.97</v>
      </c>
      <c r="N11" s="1">
        <v>0.95</v>
      </c>
      <c r="O11" s="1">
        <v>0.99</v>
      </c>
      <c r="P11" s="1">
        <v>0.99</v>
      </c>
      <c r="Q11" s="1">
        <v>0.97</v>
      </c>
      <c r="R11" s="1">
        <v>1</v>
      </c>
      <c r="S11" s="1">
        <v>0.86</v>
      </c>
      <c r="T11" s="1">
        <v>0.84</v>
      </c>
      <c r="U11" s="1">
        <v>0.88</v>
      </c>
      <c r="V11" s="1">
        <v>0.92</v>
      </c>
      <c r="W11" s="1">
        <v>0.76400000000000001</v>
      </c>
      <c r="X11" s="1">
        <v>1.3180000000000001</v>
      </c>
    </row>
    <row r="12" spans="1:24" x14ac:dyDescent="0.45">
      <c r="A12" s="1" t="s">
        <v>428</v>
      </c>
      <c r="B12" s="1" t="s">
        <v>428</v>
      </c>
      <c r="C12" s="1" t="s">
        <v>378</v>
      </c>
      <c r="D12" s="1" t="s">
        <v>565</v>
      </c>
      <c r="E12" s="1">
        <v>30</v>
      </c>
      <c r="F12" s="1">
        <v>1000</v>
      </c>
      <c r="G12" s="1">
        <v>0.92</v>
      </c>
      <c r="H12" s="1">
        <v>0.89</v>
      </c>
      <c r="I12" s="1">
        <v>0.95</v>
      </c>
      <c r="J12" s="1">
        <v>0.95</v>
      </c>
      <c r="K12" s="1">
        <v>0.92</v>
      </c>
      <c r="L12" s="1">
        <v>0.98</v>
      </c>
      <c r="M12" s="1">
        <v>0.93</v>
      </c>
      <c r="N12" s="1">
        <v>0.95</v>
      </c>
      <c r="O12" s="1">
        <v>0.97</v>
      </c>
      <c r="P12" s="1">
        <v>0.88</v>
      </c>
      <c r="Q12" s="1">
        <v>0.83</v>
      </c>
      <c r="R12" s="1">
        <v>0.93</v>
      </c>
      <c r="S12" s="1">
        <v>0.99</v>
      </c>
      <c r="T12" s="1">
        <v>0.95</v>
      </c>
      <c r="U12" s="1">
        <v>1.03</v>
      </c>
      <c r="V12" s="1">
        <v>0.93</v>
      </c>
      <c r="W12" s="1">
        <v>0.90800000000000003</v>
      </c>
      <c r="X12" s="1">
        <v>0.97199999999999998</v>
      </c>
    </row>
    <row r="13" spans="1:24" x14ac:dyDescent="0.45">
      <c r="A13" s="1" t="s">
        <v>391</v>
      </c>
      <c r="B13" s="1" t="s">
        <v>391</v>
      </c>
      <c r="C13" s="1" t="s">
        <v>378</v>
      </c>
      <c r="D13" s="1" t="s">
        <v>13</v>
      </c>
      <c r="E13" s="1">
        <v>50</v>
      </c>
      <c r="F13" s="1">
        <v>1000</v>
      </c>
      <c r="G13" s="1">
        <v>0.88</v>
      </c>
      <c r="H13" s="1">
        <v>0.73</v>
      </c>
      <c r="I13" s="1">
        <v>1.03</v>
      </c>
      <c r="J13" s="1">
        <v>0.88</v>
      </c>
      <c r="K13" s="1">
        <v>0.78</v>
      </c>
      <c r="L13" s="1">
        <v>1.03</v>
      </c>
      <c r="M13" s="1">
        <v>1</v>
      </c>
      <c r="N13" s="1">
        <v>0.78</v>
      </c>
      <c r="O13" s="1">
        <v>1.26</v>
      </c>
      <c r="P13" s="1">
        <v>0.52</v>
      </c>
      <c r="Q13" s="1">
        <v>0.16</v>
      </c>
      <c r="R13" s="1">
        <v>1.76</v>
      </c>
      <c r="S13" s="1">
        <v>1</v>
      </c>
      <c r="T13" s="1">
        <v>0.68</v>
      </c>
      <c r="U13" s="1">
        <v>1.44</v>
      </c>
      <c r="V13" s="1">
        <v>0.86</v>
      </c>
      <c r="W13" s="1">
        <v>0.626</v>
      </c>
      <c r="X13" s="1">
        <v>1.304</v>
      </c>
    </row>
    <row r="14" spans="1:24" x14ac:dyDescent="0.45">
      <c r="A14" s="1" t="s">
        <v>615</v>
      </c>
      <c r="B14" s="1" t="s">
        <v>616</v>
      </c>
      <c r="C14" s="1" t="s">
        <v>366</v>
      </c>
      <c r="D14" s="1" t="s">
        <v>572</v>
      </c>
      <c r="E14" s="1">
        <v>100</v>
      </c>
      <c r="F14" s="1">
        <v>1000</v>
      </c>
      <c r="G14" s="1">
        <v>1.1200000000000001</v>
      </c>
      <c r="H14" s="1">
        <v>1.05</v>
      </c>
      <c r="I14" s="1">
        <v>1.21</v>
      </c>
      <c r="J14" s="1">
        <v>1.1499999999999999</v>
      </c>
      <c r="K14" s="1">
        <v>1.08</v>
      </c>
      <c r="L14" s="1">
        <v>1.23</v>
      </c>
      <c r="M14" s="1">
        <v>1.1200000000000001</v>
      </c>
      <c r="N14" s="1">
        <v>1.06</v>
      </c>
      <c r="O14" s="1">
        <v>1.19</v>
      </c>
      <c r="P14" s="1">
        <v>1.1299999999999999</v>
      </c>
      <c r="Q14" s="1">
        <v>1.03</v>
      </c>
      <c r="R14" s="1">
        <v>1.23</v>
      </c>
      <c r="S14" s="1">
        <v>1.1200000000000001</v>
      </c>
      <c r="T14" s="1">
        <v>1.06</v>
      </c>
      <c r="U14" s="1">
        <v>1.17</v>
      </c>
      <c r="V14" s="1">
        <v>1.1200000000000001</v>
      </c>
      <c r="W14" s="1">
        <v>1.0680000000000001</v>
      </c>
      <c r="X14" s="1">
        <v>1.206</v>
      </c>
    </row>
    <row r="15" spans="1:24" x14ac:dyDescent="0.45">
      <c r="A15" s="1" t="s">
        <v>374</v>
      </c>
      <c r="B15" s="1" t="s">
        <v>617</v>
      </c>
      <c r="C15" s="1" t="s">
        <v>366</v>
      </c>
      <c r="D15" s="1" t="s">
        <v>572</v>
      </c>
      <c r="E15" s="1">
        <v>100</v>
      </c>
      <c r="F15" s="1">
        <v>1000</v>
      </c>
      <c r="G15" s="1">
        <v>1.1200000000000001</v>
      </c>
      <c r="H15" s="1">
        <v>1.05</v>
      </c>
      <c r="I15" s="1">
        <v>1.21</v>
      </c>
      <c r="J15" s="1">
        <v>1.1499999999999999</v>
      </c>
      <c r="K15" s="1">
        <v>1.08</v>
      </c>
      <c r="L15" s="1">
        <v>1.23</v>
      </c>
      <c r="M15" s="1">
        <v>1.1200000000000001</v>
      </c>
      <c r="N15" s="1">
        <v>1.06</v>
      </c>
      <c r="O15" s="1">
        <v>1.19</v>
      </c>
      <c r="P15" s="1">
        <v>1.1299999999999999</v>
      </c>
      <c r="Q15" s="1">
        <v>1.03</v>
      </c>
      <c r="R15" s="1">
        <v>1.23</v>
      </c>
      <c r="S15" s="1">
        <v>1.1200000000000001</v>
      </c>
      <c r="T15" s="1">
        <v>1.06</v>
      </c>
      <c r="U15" s="1">
        <v>1.17</v>
      </c>
      <c r="V15" s="1">
        <v>1.1200000000000001</v>
      </c>
      <c r="W15" s="1">
        <v>1.0680000000000001</v>
      </c>
      <c r="X15" s="1">
        <v>1.206</v>
      </c>
    </row>
    <row r="16" spans="1:24" x14ac:dyDescent="0.45">
      <c r="A16" s="1" t="s">
        <v>451</v>
      </c>
      <c r="B16" s="1" t="s">
        <v>451</v>
      </c>
      <c r="C16" s="1" t="s">
        <v>378</v>
      </c>
      <c r="D16" s="1" t="s">
        <v>576</v>
      </c>
      <c r="E16" s="1">
        <v>100</v>
      </c>
      <c r="F16" s="1">
        <v>1000</v>
      </c>
      <c r="G16" s="1">
        <v>0.76</v>
      </c>
      <c r="H16" s="1">
        <v>0.66</v>
      </c>
      <c r="I16" s="1">
        <v>0.88</v>
      </c>
      <c r="J16" s="1">
        <v>0.91</v>
      </c>
      <c r="K16" s="1">
        <v>0.87</v>
      </c>
      <c r="L16" s="1">
        <v>0.94</v>
      </c>
      <c r="M16" s="1">
        <v>0.96</v>
      </c>
      <c r="N16" s="1">
        <v>0.98</v>
      </c>
      <c r="O16" s="1">
        <v>0.98</v>
      </c>
      <c r="P16" s="1">
        <v>0.98</v>
      </c>
      <c r="Q16" s="1">
        <v>0.95</v>
      </c>
      <c r="R16" s="1">
        <v>1.01</v>
      </c>
      <c r="S16" s="1">
        <v>0.96</v>
      </c>
      <c r="T16" s="1">
        <v>0.78</v>
      </c>
      <c r="U16" s="1">
        <v>1.18</v>
      </c>
      <c r="V16" s="1">
        <v>0.91</v>
      </c>
      <c r="W16" s="1">
        <v>0.84799999999999998</v>
      </c>
      <c r="X16" s="1">
        <v>0.998</v>
      </c>
    </row>
    <row r="17" spans="1:24" x14ac:dyDescent="0.45">
      <c r="A17" s="1" t="s">
        <v>457</v>
      </c>
      <c r="B17" s="1" t="s">
        <v>618</v>
      </c>
      <c r="C17" s="1" t="s">
        <v>378</v>
      </c>
      <c r="D17" s="1" t="s">
        <v>7</v>
      </c>
      <c r="E17" s="1">
        <v>100</v>
      </c>
      <c r="F17" s="1">
        <v>1000</v>
      </c>
      <c r="G17" s="1">
        <v>0.85</v>
      </c>
      <c r="H17" s="1">
        <v>0.7</v>
      </c>
      <c r="I17" s="1">
        <v>1.03</v>
      </c>
      <c r="J17" s="1">
        <v>1.1299999999999999</v>
      </c>
      <c r="K17" s="1">
        <v>0.9</v>
      </c>
      <c r="L17" s="1">
        <v>1.43</v>
      </c>
      <c r="M17" s="1">
        <v>0.97</v>
      </c>
      <c r="N17" s="1">
        <v>0.95</v>
      </c>
      <c r="O17" s="1">
        <v>0.99</v>
      </c>
      <c r="P17" s="1">
        <v>0.71</v>
      </c>
      <c r="Q17" s="1">
        <v>0.67</v>
      </c>
      <c r="R17" s="1">
        <v>0.75</v>
      </c>
      <c r="S17" s="1">
        <v>1.07</v>
      </c>
      <c r="T17" s="1">
        <v>0.79</v>
      </c>
      <c r="U17" s="1">
        <v>1.45</v>
      </c>
      <c r="V17" s="1">
        <v>0.95</v>
      </c>
      <c r="W17" s="1">
        <v>0.80200000000000005</v>
      </c>
      <c r="X17" s="1">
        <v>1.1299999999999999</v>
      </c>
    </row>
    <row r="18" spans="1:24" x14ac:dyDescent="0.45">
      <c r="A18" s="1" t="s">
        <v>475</v>
      </c>
      <c r="B18" s="1" t="s">
        <v>475</v>
      </c>
      <c r="C18" s="1" t="s">
        <v>378</v>
      </c>
      <c r="D18" s="1" t="s">
        <v>7</v>
      </c>
      <c r="E18" s="1">
        <v>100</v>
      </c>
      <c r="F18" s="1">
        <v>1000</v>
      </c>
      <c r="G18" s="1">
        <v>0.85</v>
      </c>
      <c r="H18" s="1">
        <v>0.7</v>
      </c>
      <c r="I18" s="1">
        <v>1.03</v>
      </c>
      <c r="J18" s="1">
        <v>1.1299999999999999</v>
      </c>
      <c r="K18" s="1">
        <v>0.9</v>
      </c>
      <c r="L18" s="1">
        <v>1.43</v>
      </c>
      <c r="M18" s="1">
        <v>0.97</v>
      </c>
      <c r="N18" s="1">
        <v>0.95</v>
      </c>
      <c r="O18" s="1">
        <v>0.99</v>
      </c>
      <c r="P18" s="1">
        <v>0.71</v>
      </c>
      <c r="Q18" s="1">
        <v>0.67</v>
      </c>
      <c r="R18" s="1">
        <v>0.75</v>
      </c>
      <c r="S18" s="1">
        <v>1.07</v>
      </c>
      <c r="T18" s="1">
        <v>0.79</v>
      </c>
      <c r="U18" s="1">
        <v>1.45</v>
      </c>
      <c r="V18" s="1">
        <v>0.95</v>
      </c>
      <c r="W18" s="1">
        <v>0.80200000000000005</v>
      </c>
      <c r="X18" s="1">
        <v>1.1299999999999999</v>
      </c>
    </row>
    <row r="19" spans="1:24" x14ac:dyDescent="0.45">
      <c r="A19" s="1" t="s">
        <v>476</v>
      </c>
      <c r="B19" s="1" t="s">
        <v>619</v>
      </c>
      <c r="C19" s="1" t="s">
        <v>378</v>
      </c>
      <c r="D19" s="1" t="s">
        <v>7</v>
      </c>
      <c r="E19" s="1">
        <v>100</v>
      </c>
      <c r="F19" s="1">
        <v>1000</v>
      </c>
      <c r="G19" s="1">
        <v>0.85</v>
      </c>
      <c r="H19" s="1">
        <v>0.7</v>
      </c>
      <c r="I19" s="1">
        <v>1.03</v>
      </c>
      <c r="J19" s="1">
        <v>1.1299999999999999</v>
      </c>
      <c r="K19" s="1">
        <v>0.9</v>
      </c>
      <c r="L19" s="1">
        <v>1.43</v>
      </c>
      <c r="M19" s="1">
        <v>0.97</v>
      </c>
      <c r="N19" s="1">
        <v>0.95</v>
      </c>
      <c r="O19" s="1">
        <v>0.99</v>
      </c>
      <c r="P19" s="1">
        <v>0.71</v>
      </c>
      <c r="Q19" s="1">
        <v>0.67</v>
      </c>
      <c r="R19" s="1">
        <v>0.75</v>
      </c>
      <c r="S19" s="1">
        <v>1.07</v>
      </c>
      <c r="T19" s="1">
        <v>0.79</v>
      </c>
      <c r="U19" s="1">
        <v>1.45</v>
      </c>
      <c r="V19" s="1">
        <v>0.95</v>
      </c>
      <c r="W19" s="1">
        <v>0.80200000000000005</v>
      </c>
      <c r="X19" s="1">
        <v>1.1299999999999999</v>
      </c>
    </row>
    <row r="20" spans="1:24" x14ac:dyDescent="0.45">
      <c r="A20" s="1" t="s">
        <v>458</v>
      </c>
      <c r="B20" s="1" t="s">
        <v>458</v>
      </c>
      <c r="C20" s="1" t="s">
        <v>378</v>
      </c>
      <c r="D20" s="1" t="s">
        <v>7</v>
      </c>
      <c r="E20" s="1">
        <v>100</v>
      </c>
      <c r="F20" s="1">
        <v>1000</v>
      </c>
      <c r="G20" s="1">
        <v>0.85</v>
      </c>
      <c r="H20" s="1">
        <v>0.7</v>
      </c>
      <c r="I20" s="1">
        <v>1.03</v>
      </c>
      <c r="J20" s="1">
        <v>1.1299999999999999</v>
      </c>
      <c r="K20" s="1">
        <v>0.9</v>
      </c>
      <c r="L20" s="1">
        <v>1.43</v>
      </c>
      <c r="M20" s="1">
        <v>0.97</v>
      </c>
      <c r="N20" s="1">
        <v>0.95</v>
      </c>
      <c r="O20" s="1">
        <v>0.99</v>
      </c>
      <c r="P20" s="1">
        <v>0.71</v>
      </c>
      <c r="Q20" s="1">
        <v>0.67</v>
      </c>
      <c r="R20" s="1">
        <v>0.75</v>
      </c>
      <c r="S20" s="1">
        <v>1.07</v>
      </c>
      <c r="T20" s="1">
        <v>0.79</v>
      </c>
      <c r="U20" s="1">
        <v>1.45</v>
      </c>
      <c r="V20" s="1">
        <v>0.95</v>
      </c>
      <c r="W20" s="1">
        <v>0.80200000000000005</v>
      </c>
      <c r="X20" s="1">
        <v>1.1299999999999999</v>
      </c>
    </row>
    <row r="21" spans="1:24" x14ac:dyDescent="0.45">
      <c r="A21" s="1" t="s">
        <v>472</v>
      </c>
      <c r="B21" s="1" t="s">
        <v>620</v>
      </c>
      <c r="C21" s="1" t="s">
        <v>378</v>
      </c>
      <c r="D21" s="1" t="s">
        <v>575</v>
      </c>
      <c r="E21" s="1">
        <v>100</v>
      </c>
      <c r="F21" s="1">
        <v>1000</v>
      </c>
      <c r="G21" s="1">
        <v>0.78</v>
      </c>
      <c r="H21" s="1">
        <v>0.71</v>
      </c>
      <c r="I21" s="1">
        <v>0.86</v>
      </c>
      <c r="J21" s="1">
        <v>0.72</v>
      </c>
      <c r="K21" s="1">
        <v>0.64</v>
      </c>
      <c r="L21" s="1">
        <v>0.82</v>
      </c>
      <c r="M21" s="1">
        <v>0.97</v>
      </c>
      <c r="N21" s="1">
        <v>0.96</v>
      </c>
      <c r="O21" s="1">
        <v>0.98</v>
      </c>
      <c r="P21" s="1">
        <v>0.98</v>
      </c>
      <c r="Q21" s="1">
        <v>0.95</v>
      </c>
      <c r="R21" s="1">
        <v>1.01</v>
      </c>
      <c r="S21" s="1">
        <v>0.73</v>
      </c>
      <c r="T21" s="1">
        <v>0.56999999999999995</v>
      </c>
      <c r="U21" s="1">
        <v>0.94</v>
      </c>
      <c r="V21" s="1">
        <v>0.84</v>
      </c>
      <c r="W21" s="1">
        <v>0.76600000000000001</v>
      </c>
      <c r="X21" s="1">
        <v>0.92200000000000004</v>
      </c>
    </row>
    <row r="22" spans="1:24" x14ac:dyDescent="0.45">
      <c r="A22" s="1" t="s">
        <v>621</v>
      </c>
      <c r="B22" s="1" t="s">
        <v>621</v>
      </c>
      <c r="C22" s="1" t="s">
        <v>378</v>
      </c>
      <c r="D22" s="1" t="s">
        <v>564</v>
      </c>
      <c r="E22" s="1">
        <v>30</v>
      </c>
      <c r="F22" s="1">
        <v>1000</v>
      </c>
      <c r="G22" s="1">
        <v>0.99</v>
      </c>
      <c r="H22" s="1">
        <v>0.97</v>
      </c>
      <c r="I22" s="1">
        <v>1.01</v>
      </c>
      <c r="J22" s="1">
        <v>1.01</v>
      </c>
      <c r="K22" s="1">
        <v>0.99</v>
      </c>
      <c r="L22" s="1">
        <v>1.04</v>
      </c>
      <c r="M22" s="1" t="s">
        <v>192</v>
      </c>
      <c r="N22" s="1" t="s">
        <v>192</v>
      </c>
      <c r="O22" s="1" t="s">
        <v>192</v>
      </c>
      <c r="P22" s="1">
        <v>0.98</v>
      </c>
      <c r="Q22" s="1">
        <v>0.96</v>
      </c>
      <c r="R22" s="1">
        <v>1.01</v>
      </c>
      <c r="S22" s="1">
        <v>1</v>
      </c>
      <c r="T22" s="1">
        <v>0.98</v>
      </c>
      <c r="U22" s="1">
        <v>1.01</v>
      </c>
      <c r="V22" s="1">
        <v>1</v>
      </c>
      <c r="W22" s="1">
        <v>0.97499999999999998</v>
      </c>
      <c r="X22" s="1">
        <v>1.0175000000000001</v>
      </c>
    </row>
    <row r="23" spans="1:24" x14ac:dyDescent="0.45">
      <c r="A23" s="1" t="s">
        <v>622</v>
      </c>
      <c r="B23" s="1" t="s">
        <v>623</v>
      </c>
      <c r="C23" s="1" t="s">
        <v>378</v>
      </c>
      <c r="D23" s="1" t="s">
        <v>564</v>
      </c>
      <c r="E23" s="1">
        <v>30</v>
      </c>
      <c r="F23" s="1">
        <v>1000</v>
      </c>
      <c r="G23" s="1">
        <v>0.99</v>
      </c>
      <c r="H23" s="1">
        <v>0.97</v>
      </c>
      <c r="I23" s="1">
        <v>1.01</v>
      </c>
      <c r="J23" s="1">
        <v>1.01</v>
      </c>
      <c r="K23" s="1">
        <v>0.99</v>
      </c>
      <c r="L23" s="1">
        <v>1.04</v>
      </c>
      <c r="M23" s="1" t="s">
        <v>192</v>
      </c>
      <c r="N23" s="1" t="s">
        <v>192</v>
      </c>
      <c r="O23" s="1" t="s">
        <v>192</v>
      </c>
      <c r="P23" s="1">
        <v>0.98</v>
      </c>
      <c r="Q23" s="1">
        <v>0.96</v>
      </c>
      <c r="R23" s="1">
        <v>1.01</v>
      </c>
      <c r="S23" s="1">
        <v>1</v>
      </c>
      <c r="T23" s="1">
        <v>0.98</v>
      </c>
      <c r="U23" s="1">
        <v>1.01</v>
      </c>
      <c r="V23" s="1">
        <v>1</v>
      </c>
      <c r="W23" s="1">
        <v>0.97499999999999998</v>
      </c>
      <c r="X23" s="1">
        <v>1.0175000000000001</v>
      </c>
    </row>
    <row r="24" spans="1:24" x14ac:dyDescent="0.45">
      <c r="A24" s="1" t="s">
        <v>423</v>
      </c>
      <c r="B24" s="1" t="s">
        <v>624</v>
      </c>
      <c r="C24" s="1" t="s">
        <v>378</v>
      </c>
      <c r="D24" s="1" t="s">
        <v>564</v>
      </c>
      <c r="E24" s="1">
        <v>30</v>
      </c>
      <c r="F24" s="1">
        <v>1000</v>
      </c>
      <c r="G24" s="1">
        <v>0.99</v>
      </c>
      <c r="H24" s="1">
        <v>0.97</v>
      </c>
      <c r="I24" s="1">
        <v>1.01</v>
      </c>
      <c r="J24" s="1">
        <v>1.01</v>
      </c>
      <c r="K24" s="1">
        <v>0.99</v>
      </c>
      <c r="L24" s="1">
        <v>1.04</v>
      </c>
      <c r="M24" s="1" t="s">
        <v>192</v>
      </c>
      <c r="N24" s="1" t="s">
        <v>192</v>
      </c>
      <c r="O24" s="1" t="s">
        <v>192</v>
      </c>
      <c r="P24" s="1">
        <v>0.98</v>
      </c>
      <c r="Q24" s="1">
        <v>0.96</v>
      </c>
      <c r="R24" s="1">
        <v>1.01</v>
      </c>
      <c r="S24" s="1">
        <v>1</v>
      </c>
      <c r="T24" s="1">
        <v>0.98</v>
      </c>
      <c r="U24" s="1">
        <v>1.01</v>
      </c>
      <c r="V24" s="1">
        <v>1</v>
      </c>
      <c r="W24" s="1">
        <v>0.97499999999999998</v>
      </c>
      <c r="X24" s="1">
        <v>1.0175000000000001</v>
      </c>
    </row>
    <row r="25" spans="1:24" x14ac:dyDescent="0.45">
      <c r="A25" s="1" t="s">
        <v>429</v>
      </c>
      <c r="B25" s="1" t="s">
        <v>625</v>
      </c>
      <c r="C25" s="1" t="s">
        <v>378</v>
      </c>
      <c r="D25" s="1" t="s">
        <v>565</v>
      </c>
      <c r="E25" s="1">
        <v>30</v>
      </c>
      <c r="F25" s="1">
        <v>1000</v>
      </c>
      <c r="G25" s="1">
        <v>0.92</v>
      </c>
      <c r="H25" s="1">
        <v>0.89</v>
      </c>
      <c r="I25" s="1">
        <v>0.95</v>
      </c>
      <c r="J25" s="1">
        <v>0.95</v>
      </c>
      <c r="K25" s="1">
        <v>0.92</v>
      </c>
      <c r="L25" s="1">
        <v>0.98</v>
      </c>
      <c r="M25" s="1">
        <v>0.93</v>
      </c>
      <c r="N25" s="1">
        <v>0.95</v>
      </c>
      <c r="O25" s="1">
        <v>0.97</v>
      </c>
      <c r="P25" s="1">
        <v>0.88</v>
      </c>
      <c r="Q25" s="1">
        <v>0.83</v>
      </c>
      <c r="R25" s="1">
        <v>0.93</v>
      </c>
      <c r="S25" s="1">
        <v>0.99</v>
      </c>
      <c r="T25" s="1">
        <v>0.95</v>
      </c>
      <c r="U25" s="1">
        <v>1.03</v>
      </c>
      <c r="V25" s="1">
        <v>0.93</v>
      </c>
      <c r="W25" s="1">
        <v>0.90800000000000003</v>
      </c>
      <c r="X25" s="1">
        <v>0.97199999999999998</v>
      </c>
    </row>
    <row r="26" spans="1:24" x14ac:dyDescent="0.45">
      <c r="A26" s="1" t="s">
        <v>441</v>
      </c>
      <c r="B26" s="1" t="s">
        <v>441</v>
      </c>
      <c r="C26" s="1" t="s">
        <v>378</v>
      </c>
      <c r="D26" s="1" t="s">
        <v>575</v>
      </c>
      <c r="E26" s="1">
        <v>100</v>
      </c>
      <c r="F26" s="1">
        <v>1000</v>
      </c>
      <c r="G26" s="1">
        <v>0.9</v>
      </c>
      <c r="H26" s="1">
        <v>0.85</v>
      </c>
      <c r="I26" s="1">
        <v>0.95</v>
      </c>
      <c r="J26" s="1">
        <v>0.99</v>
      </c>
      <c r="K26" s="1">
        <v>0.89</v>
      </c>
      <c r="L26" s="1">
        <v>1.0900000000000001</v>
      </c>
      <c r="M26" s="1">
        <v>0.97</v>
      </c>
      <c r="N26" s="1">
        <v>0.96</v>
      </c>
      <c r="O26" s="1">
        <v>0.98</v>
      </c>
      <c r="P26" s="1">
        <v>0.98</v>
      </c>
      <c r="Q26" s="1">
        <v>0.95</v>
      </c>
      <c r="R26" s="1">
        <v>1.01</v>
      </c>
      <c r="S26" s="1">
        <v>1.04</v>
      </c>
      <c r="T26" s="1">
        <v>0.8</v>
      </c>
      <c r="U26" s="1">
        <v>1.36</v>
      </c>
      <c r="V26" s="1">
        <v>0.98</v>
      </c>
      <c r="W26" s="1">
        <v>0.89</v>
      </c>
      <c r="X26" s="1">
        <v>1.0780000000000001</v>
      </c>
    </row>
    <row r="27" spans="1:24" x14ac:dyDescent="0.45">
      <c r="A27" s="1" t="s">
        <v>442</v>
      </c>
      <c r="B27" s="1" t="s">
        <v>626</v>
      </c>
      <c r="C27" s="1" t="s">
        <v>378</v>
      </c>
      <c r="D27" s="1" t="s">
        <v>575</v>
      </c>
      <c r="E27" s="1">
        <v>100</v>
      </c>
      <c r="F27" s="1">
        <v>1000</v>
      </c>
      <c r="G27" s="1">
        <v>0.9</v>
      </c>
      <c r="H27" s="1">
        <v>0.85</v>
      </c>
      <c r="I27" s="1">
        <v>0.95</v>
      </c>
      <c r="J27" s="1">
        <v>0.99</v>
      </c>
      <c r="K27" s="1">
        <v>0.89</v>
      </c>
      <c r="L27" s="1">
        <v>1.0900000000000001</v>
      </c>
      <c r="M27" s="1">
        <v>0.97</v>
      </c>
      <c r="N27" s="1">
        <v>0.96</v>
      </c>
      <c r="O27" s="1">
        <v>0.98</v>
      </c>
      <c r="P27" s="1">
        <v>0.98</v>
      </c>
      <c r="Q27" s="1">
        <v>0.95</v>
      </c>
      <c r="R27" s="1">
        <v>1.01</v>
      </c>
      <c r="S27" s="1">
        <v>1.04</v>
      </c>
      <c r="T27" s="1">
        <v>0.8</v>
      </c>
      <c r="U27" s="1">
        <v>1.36</v>
      </c>
      <c r="V27" s="1">
        <v>0.98</v>
      </c>
      <c r="W27" s="1">
        <v>0.89</v>
      </c>
      <c r="X27" s="1">
        <v>1.0780000000000001</v>
      </c>
    </row>
    <row r="28" spans="1:24" x14ac:dyDescent="0.45">
      <c r="A28" s="1" t="s">
        <v>627</v>
      </c>
      <c r="B28" s="1" t="s">
        <v>627</v>
      </c>
      <c r="C28" s="1" t="s">
        <v>378</v>
      </c>
      <c r="D28" s="1" t="s">
        <v>565</v>
      </c>
      <c r="E28" s="1">
        <v>30</v>
      </c>
      <c r="F28" s="1">
        <v>1000</v>
      </c>
      <c r="G28" s="1">
        <v>0.92</v>
      </c>
      <c r="H28" s="1">
        <v>0.89</v>
      </c>
      <c r="I28" s="1">
        <v>0.95</v>
      </c>
      <c r="J28" s="1">
        <v>0.95</v>
      </c>
      <c r="K28" s="1">
        <v>0.92</v>
      </c>
      <c r="L28" s="1">
        <v>0.98</v>
      </c>
      <c r="M28" s="1">
        <v>0.93</v>
      </c>
      <c r="N28" s="1">
        <v>0.95</v>
      </c>
      <c r="O28" s="1">
        <v>0.97</v>
      </c>
      <c r="P28" s="1">
        <v>0.88</v>
      </c>
      <c r="Q28" s="1">
        <v>0.83</v>
      </c>
      <c r="R28" s="1">
        <v>0.93</v>
      </c>
      <c r="S28" s="1">
        <v>0.99</v>
      </c>
      <c r="T28" s="1">
        <v>0.95</v>
      </c>
      <c r="U28" s="1">
        <v>1.03</v>
      </c>
      <c r="V28" s="1">
        <v>0.93</v>
      </c>
      <c r="W28" s="1">
        <v>0.90800000000000003</v>
      </c>
      <c r="X28" s="1">
        <v>0.97199999999999998</v>
      </c>
    </row>
    <row r="29" spans="1:24" x14ac:dyDescent="0.45">
      <c r="A29" s="1" t="s">
        <v>430</v>
      </c>
      <c r="B29" s="1" t="s">
        <v>628</v>
      </c>
      <c r="C29" s="1" t="s">
        <v>378</v>
      </c>
      <c r="D29" s="1" t="s">
        <v>565</v>
      </c>
      <c r="E29" s="1">
        <v>30</v>
      </c>
      <c r="F29" s="1">
        <v>1000</v>
      </c>
      <c r="G29" s="1">
        <v>0.92</v>
      </c>
      <c r="H29" s="1">
        <v>0.89</v>
      </c>
      <c r="I29" s="1">
        <v>0.95</v>
      </c>
      <c r="J29" s="1">
        <v>0.95</v>
      </c>
      <c r="K29" s="1">
        <v>0.92</v>
      </c>
      <c r="L29" s="1">
        <v>0.98</v>
      </c>
      <c r="M29" s="1">
        <v>0.93</v>
      </c>
      <c r="N29" s="1">
        <v>0.95</v>
      </c>
      <c r="O29" s="1">
        <v>0.97</v>
      </c>
      <c r="P29" s="1">
        <v>0.88</v>
      </c>
      <c r="Q29" s="1">
        <v>0.83</v>
      </c>
      <c r="R29" s="1">
        <v>0.93</v>
      </c>
      <c r="S29" s="1">
        <v>0.99</v>
      </c>
      <c r="T29" s="1">
        <v>0.95</v>
      </c>
      <c r="U29" s="1">
        <v>1.03</v>
      </c>
      <c r="V29" s="1">
        <v>0.93</v>
      </c>
      <c r="W29" s="1">
        <v>0.90800000000000003</v>
      </c>
      <c r="X29" s="1">
        <v>0.97199999999999998</v>
      </c>
    </row>
    <row r="30" spans="1:24" x14ac:dyDescent="0.45">
      <c r="A30" s="1" t="s">
        <v>365</v>
      </c>
      <c r="B30" s="1" t="s">
        <v>629</v>
      </c>
      <c r="C30" s="1" t="s">
        <v>366</v>
      </c>
      <c r="D30" s="1" t="s">
        <v>206</v>
      </c>
      <c r="E30" s="1">
        <v>20</v>
      </c>
      <c r="F30" s="1">
        <v>1000</v>
      </c>
      <c r="G30" s="1">
        <v>1.02</v>
      </c>
      <c r="H30" s="1">
        <v>0.9</v>
      </c>
      <c r="I30" s="1">
        <v>1.04</v>
      </c>
      <c r="J30" s="1">
        <v>0.99</v>
      </c>
      <c r="K30" s="1">
        <v>0.94</v>
      </c>
      <c r="L30" s="1">
        <v>1.04</v>
      </c>
      <c r="M30" s="1">
        <v>1.26</v>
      </c>
      <c r="N30" s="1">
        <v>0.78</v>
      </c>
      <c r="O30" s="1">
        <v>1.88</v>
      </c>
      <c r="P30" s="1">
        <v>0.97</v>
      </c>
      <c r="Q30" s="1">
        <v>0.95</v>
      </c>
      <c r="R30" s="1">
        <v>0.99</v>
      </c>
      <c r="S30" s="1">
        <v>1.01</v>
      </c>
      <c r="T30" s="1">
        <v>0.98</v>
      </c>
      <c r="U30" s="1">
        <v>1.03</v>
      </c>
      <c r="V30" s="1">
        <v>1.05</v>
      </c>
      <c r="W30" s="1">
        <v>0.91</v>
      </c>
      <c r="X30" s="1">
        <v>1.196</v>
      </c>
    </row>
    <row r="31" spans="1:24" x14ac:dyDescent="0.45">
      <c r="A31" s="1" t="s">
        <v>443</v>
      </c>
      <c r="B31" s="1" t="s">
        <v>630</v>
      </c>
      <c r="C31" s="1" t="s">
        <v>378</v>
      </c>
      <c r="D31" s="1" t="s">
        <v>575</v>
      </c>
      <c r="E31" s="1">
        <v>100</v>
      </c>
      <c r="F31" s="1">
        <v>1000</v>
      </c>
      <c r="G31" s="1">
        <v>0.9</v>
      </c>
      <c r="H31" s="1">
        <v>0.85</v>
      </c>
      <c r="I31" s="1">
        <v>0.95</v>
      </c>
      <c r="J31" s="1">
        <v>0.99</v>
      </c>
      <c r="K31" s="1">
        <v>0.89</v>
      </c>
      <c r="L31" s="1">
        <v>1.0900000000000001</v>
      </c>
      <c r="M31" s="1">
        <v>0.97</v>
      </c>
      <c r="N31" s="1">
        <v>0.96</v>
      </c>
      <c r="O31" s="1">
        <v>0.98</v>
      </c>
      <c r="P31" s="1">
        <v>0.98</v>
      </c>
      <c r="Q31" s="1">
        <v>0.95</v>
      </c>
      <c r="R31" s="1">
        <v>1.01</v>
      </c>
      <c r="S31" s="1">
        <v>1.04</v>
      </c>
      <c r="T31" s="1">
        <v>0.8</v>
      </c>
      <c r="U31" s="1">
        <v>1.36</v>
      </c>
      <c r="V31" s="1">
        <v>0.98</v>
      </c>
      <c r="W31" s="1">
        <v>0.89</v>
      </c>
      <c r="X31" s="1">
        <v>1.0780000000000001</v>
      </c>
    </row>
    <row r="32" spans="1:24" x14ac:dyDescent="0.45">
      <c r="A32" s="1" t="s">
        <v>381</v>
      </c>
      <c r="B32" s="1" t="s">
        <v>631</v>
      </c>
      <c r="C32" s="1" t="s">
        <v>378</v>
      </c>
      <c r="D32" s="1" t="s">
        <v>562</v>
      </c>
      <c r="E32" s="1">
        <v>100</v>
      </c>
      <c r="F32" s="1">
        <v>1000</v>
      </c>
      <c r="G32" s="1">
        <v>0.89</v>
      </c>
      <c r="H32" s="1">
        <v>0.88</v>
      </c>
      <c r="I32" s="1">
        <v>0.9</v>
      </c>
      <c r="J32" s="1">
        <v>0.77</v>
      </c>
      <c r="K32" s="1">
        <v>0.65</v>
      </c>
      <c r="L32" s="1">
        <v>0.91</v>
      </c>
      <c r="M32" s="1">
        <v>0.97</v>
      </c>
      <c r="N32" s="1">
        <v>0.95</v>
      </c>
      <c r="O32" s="1">
        <v>0.99</v>
      </c>
      <c r="P32" s="1">
        <v>0.99</v>
      </c>
      <c r="Q32" s="1">
        <v>0.97</v>
      </c>
      <c r="R32" s="1">
        <v>1</v>
      </c>
      <c r="S32" s="1">
        <v>0.86</v>
      </c>
      <c r="T32" s="1">
        <v>0.84</v>
      </c>
      <c r="U32" s="1">
        <v>0.88</v>
      </c>
      <c r="V32" s="1">
        <v>0.9</v>
      </c>
      <c r="W32" s="1">
        <v>0.85799999999999998</v>
      </c>
      <c r="X32" s="1">
        <v>0.93600000000000005</v>
      </c>
    </row>
    <row r="33" spans="1:24" x14ac:dyDescent="0.45">
      <c r="A33" s="1" t="s">
        <v>382</v>
      </c>
      <c r="B33" s="1" t="s">
        <v>382</v>
      </c>
      <c r="C33" s="1" t="s">
        <v>378</v>
      </c>
      <c r="D33" s="1" t="s">
        <v>562</v>
      </c>
      <c r="E33" s="1">
        <v>100</v>
      </c>
      <c r="F33" s="1">
        <v>1000</v>
      </c>
      <c r="G33" s="1">
        <v>0.76</v>
      </c>
      <c r="H33" s="1">
        <v>0.66</v>
      </c>
      <c r="I33" s="1">
        <v>0.88</v>
      </c>
      <c r="J33" s="1">
        <v>0.77</v>
      </c>
      <c r="K33" s="1">
        <v>0.65</v>
      </c>
      <c r="L33" s="1">
        <v>0.91</v>
      </c>
      <c r="M33" s="1">
        <v>0.97</v>
      </c>
      <c r="N33" s="1">
        <v>0.96</v>
      </c>
      <c r="O33" s="1">
        <v>0.98</v>
      </c>
      <c r="P33" s="1">
        <v>0.98</v>
      </c>
      <c r="Q33" s="1">
        <v>0.95</v>
      </c>
      <c r="R33" s="1">
        <v>1.01</v>
      </c>
      <c r="S33" s="1">
        <v>0.96</v>
      </c>
      <c r="T33" s="1">
        <v>0.78</v>
      </c>
      <c r="U33" s="1">
        <v>1.18</v>
      </c>
      <c r="V33" s="1">
        <v>0.89</v>
      </c>
      <c r="W33" s="1">
        <v>0.8</v>
      </c>
      <c r="X33" s="1">
        <v>0.99199999999999999</v>
      </c>
    </row>
    <row r="34" spans="1:24" x14ac:dyDescent="0.45">
      <c r="A34" s="1" t="s">
        <v>450</v>
      </c>
      <c r="B34" s="1" t="s">
        <v>450</v>
      </c>
      <c r="C34" s="1" t="s">
        <v>378</v>
      </c>
      <c r="D34" s="1" t="s">
        <v>576</v>
      </c>
      <c r="E34" s="1">
        <v>100</v>
      </c>
      <c r="F34" s="1">
        <v>1000</v>
      </c>
      <c r="G34" s="1">
        <v>0.88</v>
      </c>
      <c r="H34" s="1">
        <v>0.69</v>
      </c>
      <c r="I34" s="1">
        <v>1.1200000000000001</v>
      </c>
      <c r="J34" s="1">
        <v>1.03</v>
      </c>
      <c r="K34" s="1">
        <v>0.96</v>
      </c>
      <c r="L34" s="1">
        <v>1.0900000000000001</v>
      </c>
      <c r="M34" s="1">
        <v>1.05</v>
      </c>
      <c r="N34" s="1">
        <v>0.92</v>
      </c>
      <c r="O34" s="1">
        <v>1.2</v>
      </c>
      <c r="P34" s="1">
        <v>1.18</v>
      </c>
      <c r="Q34" s="1">
        <v>1.1000000000000001</v>
      </c>
      <c r="R34" s="1">
        <v>1.27</v>
      </c>
      <c r="S34" s="1">
        <v>0.98</v>
      </c>
      <c r="T34" s="1">
        <v>0.93</v>
      </c>
      <c r="U34" s="1">
        <v>1.03</v>
      </c>
      <c r="V34" s="1">
        <v>1.02</v>
      </c>
      <c r="W34" s="1">
        <v>0.92</v>
      </c>
      <c r="X34" s="1">
        <v>1.1419999999999999</v>
      </c>
    </row>
    <row r="35" spans="1:24" x14ac:dyDescent="0.45">
      <c r="A35" s="1" t="s">
        <v>444</v>
      </c>
      <c r="B35" s="1" t="s">
        <v>444</v>
      </c>
      <c r="C35" s="1" t="s">
        <v>378</v>
      </c>
      <c r="D35" s="1" t="s">
        <v>575</v>
      </c>
      <c r="E35" s="1">
        <v>100</v>
      </c>
      <c r="F35" s="1">
        <v>1000</v>
      </c>
      <c r="G35" s="1">
        <v>0.9</v>
      </c>
      <c r="H35" s="1">
        <v>0.85</v>
      </c>
      <c r="I35" s="1">
        <v>0.95</v>
      </c>
      <c r="J35" s="1">
        <v>0.99</v>
      </c>
      <c r="K35" s="1">
        <v>0.89</v>
      </c>
      <c r="L35" s="1">
        <v>1.0900000000000001</v>
      </c>
      <c r="M35" s="1">
        <v>0.97</v>
      </c>
      <c r="N35" s="1">
        <v>0.96</v>
      </c>
      <c r="O35" s="1">
        <v>0.98</v>
      </c>
      <c r="P35" s="1">
        <v>0.98</v>
      </c>
      <c r="Q35" s="1">
        <v>0.95</v>
      </c>
      <c r="R35" s="1">
        <v>1.01</v>
      </c>
      <c r="S35" s="1">
        <v>1.04</v>
      </c>
      <c r="T35" s="1">
        <v>0.8</v>
      </c>
      <c r="U35" s="1">
        <v>1.36</v>
      </c>
      <c r="V35" s="1">
        <v>0.98</v>
      </c>
      <c r="W35" s="1">
        <v>0.89</v>
      </c>
      <c r="X35" s="1">
        <v>1.0780000000000001</v>
      </c>
    </row>
    <row r="36" spans="1:24" x14ac:dyDescent="0.45">
      <c r="A36" s="1" t="s">
        <v>633</v>
      </c>
      <c r="B36" s="1" t="s">
        <v>633</v>
      </c>
      <c r="C36" s="1" t="s">
        <v>378</v>
      </c>
      <c r="D36" s="1" t="s">
        <v>576</v>
      </c>
      <c r="E36" s="1">
        <v>100</v>
      </c>
      <c r="F36" s="1">
        <v>1000</v>
      </c>
      <c r="G36" s="1">
        <v>0.95</v>
      </c>
      <c r="H36" s="1">
        <v>0.89</v>
      </c>
      <c r="I36" s="1">
        <v>1.02</v>
      </c>
      <c r="J36" s="1">
        <v>0.91</v>
      </c>
      <c r="K36" s="1">
        <v>0.87</v>
      </c>
      <c r="L36" s="1">
        <v>0.94</v>
      </c>
      <c r="M36" s="1">
        <v>0.97</v>
      </c>
      <c r="N36" s="1">
        <v>0.96</v>
      </c>
      <c r="O36" s="1">
        <v>0.98</v>
      </c>
      <c r="P36" s="1">
        <v>0.98</v>
      </c>
      <c r="Q36" s="1">
        <v>0.95</v>
      </c>
      <c r="R36" s="1">
        <v>1.01</v>
      </c>
      <c r="S36" s="1">
        <v>0.86</v>
      </c>
      <c r="T36" s="1">
        <v>0.82</v>
      </c>
      <c r="U36" s="1">
        <v>0.91</v>
      </c>
      <c r="V36" s="1">
        <v>0.93</v>
      </c>
      <c r="W36" s="1">
        <v>0.89800000000000002</v>
      </c>
      <c r="X36" s="1">
        <v>0.97199999999999998</v>
      </c>
    </row>
    <row r="37" spans="1:24" x14ac:dyDescent="0.45">
      <c r="A37" s="1" t="s">
        <v>634</v>
      </c>
      <c r="B37" s="1" t="s">
        <v>634</v>
      </c>
      <c r="C37" s="1" t="s">
        <v>378</v>
      </c>
      <c r="D37" s="1" t="s">
        <v>575</v>
      </c>
      <c r="E37" s="1">
        <v>100</v>
      </c>
      <c r="F37" s="1">
        <v>1000</v>
      </c>
      <c r="G37" s="1">
        <v>0.78</v>
      </c>
      <c r="H37" s="1">
        <v>0.71</v>
      </c>
      <c r="I37" s="1">
        <v>0.86</v>
      </c>
      <c r="J37" s="1">
        <v>0.72</v>
      </c>
      <c r="K37" s="1">
        <v>0.64</v>
      </c>
      <c r="L37" s="1">
        <v>0.82</v>
      </c>
      <c r="M37" s="1">
        <v>0.97</v>
      </c>
      <c r="N37" s="1">
        <v>0.96</v>
      </c>
      <c r="O37" s="1">
        <v>0.98</v>
      </c>
      <c r="P37" s="1">
        <v>0.98</v>
      </c>
      <c r="Q37" s="1">
        <v>0.95</v>
      </c>
      <c r="R37" s="1">
        <v>1.01</v>
      </c>
      <c r="S37" s="1">
        <v>0.73</v>
      </c>
      <c r="T37" s="1">
        <v>0.56999999999999995</v>
      </c>
      <c r="U37" s="1">
        <v>0.94</v>
      </c>
      <c r="V37" s="1">
        <v>0.84</v>
      </c>
      <c r="W37" s="1">
        <v>0.76600000000000001</v>
      </c>
      <c r="X37" s="1">
        <v>0.92200000000000004</v>
      </c>
    </row>
    <row r="38" spans="1:24" x14ac:dyDescent="0.45">
      <c r="A38" s="1" t="s">
        <v>195</v>
      </c>
      <c r="B38" s="1" t="s">
        <v>195</v>
      </c>
      <c r="C38" s="1" t="s">
        <v>366</v>
      </c>
      <c r="D38" s="1" t="s">
        <v>8</v>
      </c>
      <c r="E38" s="1">
        <v>50</v>
      </c>
      <c r="F38" s="1">
        <v>1000</v>
      </c>
      <c r="G38" s="1">
        <v>0.99244186000000001</v>
      </c>
      <c r="H38" s="1">
        <v>0.89418604700000004</v>
      </c>
      <c r="I38" s="1">
        <v>1.0656976739999999</v>
      </c>
      <c r="J38" s="1">
        <v>0.95</v>
      </c>
      <c r="K38" s="1">
        <v>0.85</v>
      </c>
      <c r="L38" s="1">
        <v>1.1000000000000001</v>
      </c>
      <c r="M38" s="1">
        <v>0.96</v>
      </c>
      <c r="N38" s="1">
        <v>0.83</v>
      </c>
      <c r="O38" s="1">
        <v>1.1200000000000001</v>
      </c>
      <c r="P38" s="1">
        <v>0.97</v>
      </c>
      <c r="Q38" s="1">
        <v>0.9</v>
      </c>
      <c r="R38" s="1">
        <v>1.05</v>
      </c>
      <c r="S38" s="1">
        <v>0.98</v>
      </c>
      <c r="T38" s="1">
        <v>0.97</v>
      </c>
      <c r="U38" s="1">
        <v>0.99</v>
      </c>
      <c r="V38" s="1">
        <v>0.97</v>
      </c>
      <c r="W38" s="1">
        <v>0.88883720899999996</v>
      </c>
      <c r="X38" s="1">
        <v>1.0651395349999999</v>
      </c>
    </row>
    <row r="39" spans="1:24" x14ac:dyDescent="0.45">
      <c r="A39" s="1" t="s">
        <v>386</v>
      </c>
      <c r="B39" s="1" t="s">
        <v>386</v>
      </c>
      <c r="C39" s="1" t="s">
        <v>378</v>
      </c>
      <c r="D39" s="1" t="s">
        <v>563</v>
      </c>
      <c r="E39" s="1">
        <v>100</v>
      </c>
      <c r="F39" s="1">
        <v>1000</v>
      </c>
      <c r="G39" s="1">
        <v>0.89</v>
      </c>
      <c r="H39" s="1">
        <v>0.88</v>
      </c>
      <c r="I39" s="1">
        <v>0.9</v>
      </c>
      <c r="J39" s="1">
        <v>0.86</v>
      </c>
      <c r="K39" s="1">
        <v>0.84</v>
      </c>
      <c r="L39" s="1">
        <v>0.88</v>
      </c>
      <c r="M39" s="1">
        <v>0.97</v>
      </c>
      <c r="N39" s="1">
        <v>0.95</v>
      </c>
      <c r="O39" s="1">
        <v>0.99</v>
      </c>
      <c r="P39" s="1">
        <v>0.99</v>
      </c>
      <c r="Q39" s="1">
        <v>0.97</v>
      </c>
      <c r="R39" s="1">
        <v>1</v>
      </c>
      <c r="S39" s="1">
        <v>0.86</v>
      </c>
      <c r="T39" s="1">
        <v>0.84</v>
      </c>
      <c r="U39" s="1">
        <v>0.88</v>
      </c>
      <c r="V39" s="1">
        <v>0.91</v>
      </c>
      <c r="W39" s="1">
        <v>0.89600000000000002</v>
      </c>
      <c r="X39" s="1">
        <v>0.93</v>
      </c>
    </row>
    <row r="40" spans="1:24" x14ac:dyDescent="0.45">
      <c r="A40" s="1" t="s">
        <v>63</v>
      </c>
      <c r="B40" s="1" t="s">
        <v>635</v>
      </c>
      <c r="C40" s="1" t="s">
        <v>366</v>
      </c>
      <c r="D40" s="1" t="s">
        <v>570</v>
      </c>
      <c r="E40" s="1">
        <v>100</v>
      </c>
      <c r="F40" s="1">
        <v>1000</v>
      </c>
      <c r="G40" s="1">
        <v>0.9</v>
      </c>
      <c r="H40" s="1">
        <v>0.73</v>
      </c>
      <c r="I40" s="1">
        <v>1.1100000000000001</v>
      </c>
      <c r="J40" s="1">
        <v>1</v>
      </c>
      <c r="K40" s="1">
        <v>0.87</v>
      </c>
      <c r="L40" s="1">
        <v>1.1499999999999999</v>
      </c>
      <c r="M40" s="1">
        <v>0.78</v>
      </c>
      <c r="N40" s="1">
        <v>0.62</v>
      </c>
      <c r="O40" s="1">
        <v>0.94</v>
      </c>
      <c r="P40" s="1">
        <v>1.06</v>
      </c>
      <c r="Q40" s="1">
        <v>0.81</v>
      </c>
      <c r="R40" s="1">
        <v>1.35</v>
      </c>
      <c r="S40" s="1">
        <v>1</v>
      </c>
      <c r="T40" s="1">
        <v>0.96</v>
      </c>
      <c r="U40" s="1">
        <v>1.03</v>
      </c>
      <c r="V40" s="1">
        <v>0.95</v>
      </c>
      <c r="W40" s="1">
        <v>0.79800000000000004</v>
      </c>
      <c r="X40" s="1">
        <v>1.1160000000000001</v>
      </c>
    </row>
    <row r="41" spans="1:24" x14ac:dyDescent="0.45">
      <c r="A41" s="1" t="s">
        <v>392</v>
      </c>
      <c r="B41" s="1" t="s">
        <v>392</v>
      </c>
      <c r="C41" s="1" t="s">
        <v>378</v>
      </c>
      <c r="D41" s="1" t="s">
        <v>13</v>
      </c>
      <c r="E41" s="1">
        <v>50</v>
      </c>
      <c r="F41" s="1">
        <v>1000</v>
      </c>
      <c r="G41" s="1">
        <v>0.88</v>
      </c>
      <c r="H41" s="1">
        <v>0.73</v>
      </c>
      <c r="I41" s="1">
        <v>1.03</v>
      </c>
      <c r="J41" s="1">
        <v>0.88</v>
      </c>
      <c r="K41" s="1">
        <v>0.78</v>
      </c>
      <c r="L41" s="1">
        <v>1.03</v>
      </c>
      <c r="M41" s="1">
        <v>1</v>
      </c>
      <c r="N41" s="1">
        <v>0.78</v>
      </c>
      <c r="O41" s="1">
        <v>1.26</v>
      </c>
      <c r="P41" s="1">
        <v>0.52</v>
      </c>
      <c r="Q41" s="1">
        <v>0.16</v>
      </c>
      <c r="R41" s="1">
        <v>1.76</v>
      </c>
      <c r="S41" s="1">
        <v>1</v>
      </c>
      <c r="T41" s="1">
        <v>0.68</v>
      </c>
      <c r="U41" s="1">
        <v>1.44</v>
      </c>
      <c r="V41" s="1">
        <v>0.86</v>
      </c>
      <c r="W41" s="1">
        <v>0.626</v>
      </c>
      <c r="X41" s="1">
        <v>1.304</v>
      </c>
    </row>
    <row r="42" spans="1:24" x14ac:dyDescent="0.45">
      <c r="A42" s="1" t="s">
        <v>425</v>
      </c>
      <c r="B42" s="1" t="s">
        <v>636</v>
      </c>
      <c r="C42" s="1" t="s">
        <v>378</v>
      </c>
      <c r="D42" s="1" t="s">
        <v>573</v>
      </c>
      <c r="E42" s="1">
        <v>20</v>
      </c>
      <c r="F42" s="1">
        <v>1000</v>
      </c>
      <c r="G42" s="1">
        <v>0.96666666700000003</v>
      </c>
      <c r="H42" s="1">
        <v>0.94666666700000002</v>
      </c>
      <c r="I42" s="1">
        <v>1.02</v>
      </c>
      <c r="J42" s="1">
        <v>0.92</v>
      </c>
      <c r="K42" s="1">
        <v>0.86</v>
      </c>
      <c r="L42" s="1">
        <v>0.98</v>
      </c>
      <c r="M42" s="1">
        <v>1.0934579440000001</v>
      </c>
      <c r="N42" s="1">
        <v>0.53271027999999998</v>
      </c>
      <c r="O42" s="1">
        <v>1.8785046729999999</v>
      </c>
      <c r="P42" s="1">
        <v>0.8</v>
      </c>
      <c r="Q42" s="1">
        <v>0.64</v>
      </c>
      <c r="R42" s="1">
        <v>0.96</v>
      </c>
      <c r="S42" s="1">
        <v>0.88</v>
      </c>
      <c r="T42" s="1">
        <v>0.76</v>
      </c>
      <c r="U42" s="1">
        <v>1.02</v>
      </c>
      <c r="V42" s="1">
        <v>0.93</v>
      </c>
      <c r="W42" s="1">
        <v>0.74787538899999995</v>
      </c>
      <c r="X42" s="1">
        <v>1.1717009350000001</v>
      </c>
    </row>
    <row r="43" spans="1:24" x14ac:dyDescent="0.45">
      <c r="A43" s="1" t="s">
        <v>240</v>
      </c>
      <c r="B43" s="1" t="s">
        <v>637</v>
      </c>
      <c r="C43" s="1" t="s">
        <v>378</v>
      </c>
      <c r="D43" s="1" t="s">
        <v>577</v>
      </c>
      <c r="E43" s="1">
        <v>100</v>
      </c>
      <c r="F43" s="1">
        <v>1000</v>
      </c>
      <c r="G43" s="1">
        <v>0.94</v>
      </c>
      <c r="H43" s="1">
        <v>0.88</v>
      </c>
      <c r="I43" s="1">
        <v>1</v>
      </c>
      <c r="J43" s="1">
        <v>0.95</v>
      </c>
      <c r="K43" s="1">
        <v>0.89</v>
      </c>
      <c r="L43" s="1">
        <v>1.01</v>
      </c>
      <c r="M43" s="1">
        <v>0.97</v>
      </c>
      <c r="N43" s="1">
        <v>0.95</v>
      </c>
      <c r="O43" s="1">
        <v>0.99</v>
      </c>
      <c r="P43" s="1">
        <v>0.99</v>
      </c>
      <c r="Q43" s="1">
        <v>0.97</v>
      </c>
      <c r="R43" s="1">
        <v>1</v>
      </c>
      <c r="S43" s="1">
        <v>0.78</v>
      </c>
      <c r="T43" s="1">
        <v>0.69</v>
      </c>
      <c r="U43" s="1">
        <v>0.9</v>
      </c>
      <c r="V43" s="1">
        <v>0.93</v>
      </c>
      <c r="W43" s="1">
        <v>0.876</v>
      </c>
      <c r="X43" s="1">
        <v>0.98</v>
      </c>
    </row>
    <row r="44" spans="1:24" x14ac:dyDescent="0.45">
      <c r="A44" s="1" t="s">
        <v>638</v>
      </c>
      <c r="B44" s="1" t="s">
        <v>639</v>
      </c>
      <c r="C44" s="1" t="s">
        <v>378</v>
      </c>
      <c r="D44" s="1" t="s">
        <v>15</v>
      </c>
      <c r="E44" s="1">
        <v>100</v>
      </c>
      <c r="F44" s="1">
        <v>1000</v>
      </c>
      <c r="G44" s="1">
        <v>0.9</v>
      </c>
      <c r="H44" s="1">
        <v>0.85</v>
      </c>
      <c r="I44" s="1">
        <v>0.95</v>
      </c>
      <c r="J44" s="1">
        <v>0.95</v>
      </c>
      <c r="K44" s="1">
        <v>0.9</v>
      </c>
      <c r="L44" s="1">
        <v>1.05</v>
      </c>
      <c r="M44" s="1">
        <v>0.9</v>
      </c>
      <c r="N44" s="1">
        <v>0.85</v>
      </c>
      <c r="O44" s="1">
        <v>0.94</v>
      </c>
      <c r="P44" s="1">
        <v>0.98</v>
      </c>
      <c r="Q44" s="1">
        <v>0.89</v>
      </c>
      <c r="R44" s="1">
        <v>1.06</v>
      </c>
      <c r="S44" s="1">
        <v>0.96</v>
      </c>
      <c r="T44" s="1">
        <v>0.91</v>
      </c>
      <c r="U44" s="1">
        <v>1.01</v>
      </c>
      <c r="V44" s="1">
        <v>0.94</v>
      </c>
      <c r="W44" s="1">
        <v>0.88</v>
      </c>
      <c r="X44" s="1">
        <v>1.002</v>
      </c>
    </row>
    <row r="45" spans="1:24" x14ac:dyDescent="0.45">
      <c r="A45" s="1" t="s">
        <v>80</v>
      </c>
      <c r="B45" s="1" t="s">
        <v>80</v>
      </c>
      <c r="C45" s="1" t="s">
        <v>378</v>
      </c>
      <c r="D45" s="1" t="s">
        <v>573</v>
      </c>
      <c r="E45" s="1">
        <v>20</v>
      </c>
      <c r="F45" s="1">
        <v>1000</v>
      </c>
      <c r="G45" s="1">
        <v>0.85</v>
      </c>
      <c r="H45" s="1">
        <v>0.82</v>
      </c>
      <c r="I45" s="1">
        <v>0.89</v>
      </c>
      <c r="J45" s="1">
        <v>0.86</v>
      </c>
      <c r="K45" s="1">
        <v>0.76</v>
      </c>
      <c r="L45" s="1">
        <v>0.97</v>
      </c>
      <c r="M45" s="1">
        <v>1</v>
      </c>
      <c r="N45" s="1">
        <v>0.96</v>
      </c>
      <c r="O45" s="1">
        <v>1.04</v>
      </c>
      <c r="P45" s="1">
        <v>0.85</v>
      </c>
      <c r="Q45" s="1">
        <v>0.82</v>
      </c>
      <c r="R45" s="1">
        <v>0.88</v>
      </c>
      <c r="S45" s="1">
        <v>0.72</v>
      </c>
      <c r="T45" s="1">
        <v>0.59</v>
      </c>
      <c r="U45" s="1">
        <v>0.88</v>
      </c>
      <c r="V45" s="1">
        <v>0.86</v>
      </c>
      <c r="W45" s="1">
        <v>0.79</v>
      </c>
      <c r="X45" s="1">
        <v>0.93200000000000005</v>
      </c>
    </row>
    <row r="46" spans="1:24" x14ac:dyDescent="0.45">
      <c r="A46" s="1" t="s">
        <v>640</v>
      </c>
      <c r="B46" s="1" t="s">
        <v>641</v>
      </c>
      <c r="C46" s="1" t="s">
        <v>378</v>
      </c>
      <c r="D46" s="1" t="s">
        <v>575</v>
      </c>
      <c r="E46" s="1">
        <v>100</v>
      </c>
      <c r="F46" s="1">
        <v>1000</v>
      </c>
      <c r="G46" s="1">
        <v>0.9</v>
      </c>
      <c r="H46" s="1">
        <v>0.85</v>
      </c>
      <c r="I46" s="1">
        <v>0.95</v>
      </c>
      <c r="J46" s="1">
        <v>0.99</v>
      </c>
      <c r="K46" s="1">
        <v>0.89</v>
      </c>
      <c r="L46" s="1">
        <v>1.0900000000000001</v>
      </c>
      <c r="M46" s="1">
        <v>0.97</v>
      </c>
      <c r="N46" s="1">
        <v>0.96</v>
      </c>
      <c r="O46" s="1">
        <v>0.98</v>
      </c>
      <c r="P46" s="1">
        <v>0.98</v>
      </c>
      <c r="Q46" s="1">
        <v>0.95</v>
      </c>
      <c r="R46" s="1">
        <v>1.01</v>
      </c>
      <c r="S46" s="1">
        <v>1.04</v>
      </c>
      <c r="T46" s="1">
        <v>0.8</v>
      </c>
      <c r="U46" s="1">
        <v>1.36</v>
      </c>
      <c r="V46" s="1">
        <v>0.98</v>
      </c>
      <c r="W46" s="1">
        <v>0.89</v>
      </c>
      <c r="X46" s="1">
        <v>1.0780000000000001</v>
      </c>
    </row>
    <row r="47" spans="1:24" x14ac:dyDescent="0.45">
      <c r="A47" s="1" t="s">
        <v>431</v>
      </c>
      <c r="B47" s="1" t="s">
        <v>431</v>
      </c>
      <c r="C47" s="1" t="s">
        <v>378</v>
      </c>
      <c r="D47" s="1" t="s">
        <v>565</v>
      </c>
      <c r="E47" s="1">
        <v>30</v>
      </c>
      <c r="F47" s="1">
        <v>1000</v>
      </c>
      <c r="G47" s="1">
        <v>0.92</v>
      </c>
      <c r="H47" s="1">
        <v>0.89</v>
      </c>
      <c r="I47" s="1">
        <v>0.95</v>
      </c>
      <c r="J47" s="1">
        <v>0.95</v>
      </c>
      <c r="K47" s="1">
        <v>0.92</v>
      </c>
      <c r="L47" s="1">
        <v>0.98</v>
      </c>
      <c r="M47" s="1">
        <v>0.93</v>
      </c>
      <c r="N47" s="1">
        <v>0.95</v>
      </c>
      <c r="O47" s="1">
        <v>0.97</v>
      </c>
      <c r="P47" s="1">
        <v>0.88</v>
      </c>
      <c r="Q47" s="1">
        <v>0.83</v>
      </c>
      <c r="R47" s="1">
        <v>0.93</v>
      </c>
      <c r="S47" s="1">
        <v>0.99</v>
      </c>
      <c r="T47" s="1">
        <v>0.95</v>
      </c>
      <c r="U47" s="1">
        <v>1.03</v>
      </c>
      <c r="V47" s="1">
        <v>0.93</v>
      </c>
      <c r="W47" s="1">
        <v>0.90800000000000003</v>
      </c>
      <c r="X47" s="1">
        <v>0.97199999999999998</v>
      </c>
    </row>
    <row r="48" spans="1:24" x14ac:dyDescent="0.45">
      <c r="A48" s="1" t="s">
        <v>459</v>
      </c>
      <c r="B48" s="1" t="s">
        <v>459</v>
      </c>
      <c r="C48" s="1" t="s">
        <v>378</v>
      </c>
      <c r="D48" s="1" t="s">
        <v>7</v>
      </c>
      <c r="E48" s="1">
        <v>100</v>
      </c>
      <c r="F48" s="1">
        <v>1000</v>
      </c>
      <c r="G48" s="1">
        <v>0.85</v>
      </c>
      <c r="H48" s="1">
        <v>0.7</v>
      </c>
      <c r="I48" s="1">
        <v>1.03</v>
      </c>
      <c r="J48" s="1">
        <v>1.1299999999999999</v>
      </c>
      <c r="K48" s="1">
        <v>0.9</v>
      </c>
      <c r="L48" s="1">
        <v>1.43</v>
      </c>
      <c r="M48" s="1">
        <v>0.97</v>
      </c>
      <c r="N48" s="1">
        <v>0.95</v>
      </c>
      <c r="O48" s="1">
        <v>0.99</v>
      </c>
      <c r="P48" s="1">
        <v>0.71</v>
      </c>
      <c r="Q48" s="1">
        <v>0.67</v>
      </c>
      <c r="R48" s="1">
        <v>0.75</v>
      </c>
      <c r="S48" s="1">
        <v>1.07</v>
      </c>
      <c r="T48" s="1">
        <v>0.79</v>
      </c>
      <c r="U48" s="1">
        <v>1.45</v>
      </c>
      <c r="V48" s="1">
        <v>0.95</v>
      </c>
      <c r="W48" s="1">
        <v>0.80200000000000005</v>
      </c>
      <c r="X48" s="1">
        <v>1.1299999999999999</v>
      </c>
    </row>
    <row r="49" spans="1:24" x14ac:dyDescent="0.45">
      <c r="A49" s="1" t="s">
        <v>470</v>
      </c>
      <c r="B49" s="1" t="s">
        <v>470</v>
      </c>
      <c r="C49" s="1" t="s">
        <v>378</v>
      </c>
      <c r="D49" s="1" t="s">
        <v>575</v>
      </c>
      <c r="E49" s="1">
        <v>100</v>
      </c>
      <c r="F49" s="1">
        <v>1000</v>
      </c>
      <c r="G49" s="1">
        <v>0.78</v>
      </c>
      <c r="H49" s="1">
        <v>0.71</v>
      </c>
      <c r="I49" s="1">
        <v>0.86</v>
      </c>
      <c r="J49" s="1">
        <v>0.72</v>
      </c>
      <c r="K49" s="1">
        <v>0.64</v>
      </c>
      <c r="L49" s="1">
        <v>0.82</v>
      </c>
      <c r="M49" s="1">
        <v>0.97</v>
      </c>
      <c r="N49" s="1">
        <v>0.96</v>
      </c>
      <c r="O49" s="1">
        <v>0.98</v>
      </c>
      <c r="P49" s="1">
        <v>0.98</v>
      </c>
      <c r="Q49" s="1">
        <v>0.95</v>
      </c>
      <c r="R49" s="1">
        <v>1.01</v>
      </c>
      <c r="S49" s="1">
        <v>0.73</v>
      </c>
      <c r="T49" s="1">
        <v>0.56999999999999995</v>
      </c>
      <c r="U49" s="1">
        <v>0.94</v>
      </c>
      <c r="V49" s="1">
        <v>0.84</v>
      </c>
      <c r="W49" s="1">
        <v>0.76600000000000001</v>
      </c>
      <c r="X49" s="1">
        <v>0.92200000000000004</v>
      </c>
    </row>
    <row r="50" spans="1:24" x14ac:dyDescent="0.45">
      <c r="A50" s="1" t="s">
        <v>448</v>
      </c>
      <c r="B50" s="1" t="s">
        <v>448</v>
      </c>
      <c r="C50" s="1" t="s">
        <v>378</v>
      </c>
      <c r="D50" s="1" t="s">
        <v>576</v>
      </c>
      <c r="E50" s="1">
        <v>100</v>
      </c>
      <c r="F50" s="1">
        <v>1000</v>
      </c>
      <c r="G50" s="1">
        <v>0.87</v>
      </c>
      <c r="H50" s="1">
        <v>0.84</v>
      </c>
      <c r="I50" s="1">
        <v>0.9</v>
      </c>
      <c r="J50" s="1">
        <v>0.91</v>
      </c>
      <c r="K50" s="1">
        <v>0.87</v>
      </c>
      <c r="L50" s="1">
        <v>0.94</v>
      </c>
      <c r="M50" s="1">
        <v>0.97</v>
      </c>
      <c r="N50" s="1">
        <v>0.96</v>
      </c>
      <c r="O50" s="1">
        <v>0.98</v>
      </c>
      <c r="P50" s="1">
        <v>0.98</v>
      </c>
      <c r="Q50" s="1">
        <v>0.95</v>
      </c>
      <c r="R50" s="1">
        <v>1.01</v>
      </c>
      <c r="S50" s="1">
        <v>0.86</v>
      </c>
      <c r="T50" s="1">
        <v>0.82</v>
      </c>
      <c r="U50" s="1">
        <v>0.91</v>
      </c>
      <c r="V50" s="1">
        <v>0.92</v>
      </c>
      <c r="W50" s="1">
        <v>0.88800000000000001</v>
      </c>
      <c r="X50" s="1">
        <v>0.94799999999999995</v>
      </c>
    </row>
    <row r="51" spans="1:24" x14ac:dyDescent="0.45">
      <c r="A51" s="1" t="s">
        <v>387</v>
      </c>
      <c r="B51" s="1" t="s">
        <v>387</v>
      </c>
      <c r="C51" s="1" t="s">
        <v>378</v>
      </c>
      <c r="D51" s="1" t="s">
        <v>563</v>
      </c>
      <c r="E51" s="1">
        <v>100</v>
      </c>
      <c r="F51" s="1">
        <v>1000</v>
      </c>
      <c r="G51" s="1">
        <v>0.89</v>
      </c>
      <c r="H51" s="1">
        <v>0.88</v>
      </c>
      <c r="I51" s="1">
        <v>0.9</v>
      </c>
      <c r="J51" s="1">
        <v>0.86</v>
      </c>
      <c r="K51" s="1">
        <v>0.84</v>
      </c>
      <c r="L51" s="1">
        <v>0.88</v>
      </c>
      <c r="M51" s="1">
        <v>0.97</v>
      </c>
      <c r="N51" s="1">
        <v>0.95</v>
      </c>
      <c r="O51" s="1">
        <v>0.99</v>
      </c>
      <c r="P51" s="1">
        <v>0.99</v>
      </c>
      <c r="Q51" s="1">
        <v>0.97</v>
      </c>
      <c r="R51" s="1">
        <v>1</v>
      </c>
      <c r="S51" s="1">
        <v>0.75</v>
      </c>
      <c r="T51" s="1">
        <v>0.32</v>
      </c>
      <c r="U51" s="1">
        <v>1.81</v>
      </c>
      <c r="V51" s="1">
        <v>0.89</v>
      </c>
      <c r="W51" s="1">
        <v>0.79200000000000004</v>
      </c>
      <c r="X51" s="1">
        <v>1.1160000000000001</v>
      </c>
    </row>
    <row r="52" spans="1:24" x14ac:dyDescent="0.45">
      <c r="A52" s="1" t="s">
        <v>643</v>
      </c>
      <c r="B52" s="1" t="s">
        <v>643</v>
      </c>
      <c r="C52" s="1" t="s">
        <v>378</v>
      </c>
      <c r="D52" s="1" t="s">
        <v>563</v>
      </c>
      <c r="E52" s="1">
        <v>100</v>
      </c>
      <c r="F52" s="1">
        <v>1000</v>
      </c>
      <c r="G52" s="1">
        <v>0.89</v>
      </c>
      <c r="H52" s="1">
        <v>0.88</v>
      </c>
      <c r="I52" s="1">
        <v>0.9</v>
      </c>
      <c r="J52" s="1">
        <v>0.86</v>
      </c>
      <c r="K52" s="1">
        <v>0.84</v>
      </c>
      <c r="L52" s="1">
        <v>0.88</v>
      </c>
      <c r="M52" s="1">
        <v>0.97</v>
      </c>
      <c r="N52" s="1">
        <v>0.95</v>
      </c>
      <c r="O52" s="1">
        <v>0.99</v>
      </c>
      <c r="P52" s="1">
        <v>0.99</v>
      </c>
      <c r="Q52" s="1">
        <v>0.97</v>
      </c>
      <c r="R52" s="1">
        <v>1</v>
      </c>
      <c r="S52" s="1">
        <v>0.86</v>
      </c>
      <c r="T52" s="1">
        <v>0.84</v>
      </c>
      <c r="U52" s="1">
        <v>0.88</v>
      </c>
      <c r="V52" s="1">
        <v>0.91</v>
      </c>
      <c r="W52" s="1">
        <v>0.89600000000000002</v>
      </c>
      <c r="X52" s="1">
        <v>0.93</v>
      </c>
    </row>
    <row r="53" spans="1:24" x14ac:dyDescent="0.45">
      <c r="A53" s="1" t="s">
        <v>449</v>
      </c>
      <c r="B53" s="1" t="s">
        <v>449</v>
      </c>
      <c r="C53" s="1" t="s">
        <v>378</v>
      </c>
      <c r="D53" s="1" t="s">
        <v>576</v>
      </c>
      <c r="E53" s="1">
        <v>100</v>
      </c>
      <c r="F53" s="1">
        <v>1000</v>
      </c>
      <c r="G53" s="1">
        <v>0.87</v>
      </c>
      <c r="H53" s="1">
        <v>0.84</v>
      </c>
      <c r="I53" s="1">
        <v>0.9</v>
      </c>
      <c r="J53" s="1">
        <v>0.91</v>
      </c>
      <c r="K53" s="1">
        <v>0.87</v>
      </c>
      <c r="L53" s="1">
        <v>0.94</v>
      </c>
      <c r="M53" s="1">
        <v>0.97</v>
      </c>
      <c r="N53" s="1">
        <v>0.96</v>
      </c>
      <c r="O53" s="1">
        <v>0.98</v>
      </c>
      <c r="P53" s="1">
        <v>0.98</v>
      </c>
      <c r="Q53" s="1">
        <v>0.95</v>
      </c>
      <c r="R53" s="1">
        <v>1.01</v>
      </c>
      <c r="S53" s="1">
        <v>0.86</v>
      </c>
      <c r="T53" s="1">
        <v>0.82</v>
      </c>
      <c r="U53" s="1">
        <v>0.91</v>
      </c>
      <c r="V53" s="1">
        <v>0.92</v>
      </c>
      <c r="W53" s="1">
        <v>0.88800000000000001</v>
      </c>
      <c r="X53" s="1">
        <v>0.94799999999999995</v>
      </c>
    </row>
    <row r="54" spans="1:24" x14ac:dyDescent="0.45">
      <c r="A54" s="1" t="s">
        <v>104</v>
      </c>
      <c r="B54" s="1" t="s">
        <v>104</v>
      </c>
      <c r="C54" s="1" t="s">
        <v>366</v>
      </c>
      <c r="D54" s="1" t="s">
        <v>570</v>
      </c>
      <c r="E54" s="1">
        <v>50</v>
      </c>
      <c r="F54" s="1">
        <v>1000</v>
      </c>
      <c r="G54" s="1">
        <v>1.1499999999999999</v>
      </c>
      <c r="H54" s="1">
        <v>0.99</v>
      </c>
      <c r="I54" s="1">
        <v>1.34</v>
      </c>
      <c r="J54" s="1">
        <v>1</v>
      </c>
      <c r="K54" s="1">
        <v>0.95</v>
      </c>
      <c r="L54" s="1">
        <v>1.06</v>
      </c>
      <c r="M54" s="1">
        <v>1.18</v>
      </c>
      <c r="N54" s="1">
        <v>0.89</v>
      </c>
      <c r="O54" s="1">
        <v>1.56</v>
      </c>
      <c r="P54" s="1">
        <v>1.07</v>
      </c>
      <c r="Q54" s="1">
        <v>0.91</v>
      </c>
      <c r="R54" s="1">
        <v>1.23</v>
      </c>
      <c r="S54" s="1">
        <v>0.99</v>
      </c>
      <c r="T54" s="1">
        <v>0.93</v>
      </c>
      <c r="U54" s="1">
        <v>1.05</v>
      </c>
      <c r="V54" s="1">
        <v>1.08</v>
      </c>
      <c r="W54" s="1">
        <v>0.93400000000000005</v>
      </c>
      <c r="X54" s="1">
        <v>1.248</v>
      </c>
    </row>
    <row r="55" spans="1:24" x14ac:dyDescent="0.45">
      <c r="A55" s="1" t="s">
        <v>460</v>
      </c>
      <c r="B55" s="1" t="s">
        <v>460</v>
      </c>
      <c r="C55" s="1" t="s">
        <v>378</v>
      </c>
      <c r="D55" s="1" t="s">
        <v>7</v>
      </c>
      <c r="E55" s="1">
        <v>100</v>
      </c>
      <c r="F55" s="1">
        <v>1000</v>
      </c>
      <c r="G55" s="1">
        <v>0.85</v>
      </c>
      <c r="H55" s="1">
        <v>0.7</v>
      </c>
      <c r="I55" s="1">
        <v>1.03</v>
      </c>
      <c r="J55" s="1">
        <v>1.1299999999999999</v>
      </c>
      <c r="K55" s="1">
        <v>0.9</v>
      </c>
      <c r="L55" s="1">
        <v>1.43</v>
      </c>
      <c r="M55" s="1">
        <v>0.97</v>
      </c>
      <c r="N55" s="1">
        <v>0.95</v>
      </c>
      <c r="O55" s="1">
        <v>0.99</v>
      </c>
      <c r="P55" s="1">
        <v>0.71</v>
      </c>
      <c r="Q55" s="1">
        <v>0.67</v>
      </c>
      <c r="R55" s="1">
        <v>0.75</v>
      </c>
      <c r="S55" s="1">
        <v>1.07</v>
      </c>
      <c r="T55" s="1">
        <v>0.79</v>
      </c>
      <c r="U55" s="1">
        <v>1.45</v>
      </c>
      <c r="V55" s="1">
        <v>0.95</v>
      </c>
      <c r="W55" s="1">
        <v>0.80200000000000005</v>
      </c>
      <c r="X55" s="1">
        <v>1.1299999999999999</v>
      </c>
    </row>
    <row r="56" spans="1:24" x14ac:dyDescent="0.45">
      <c r="A56" s="1" t="s">
        <v>473</v>
      </c>
      <c r="B56" s="1" t="s">
        <v>473</v>
      </c>
      <c r="C56" s="1" t="s">
        <v>378</v>
      </c>
      <c r="D56" s="1" t="s">
        <v>576</v>
      </c>
      <c r="E56" s="1">
        <v>100</v>
      </c>
      <c r="F56" s="1">
        <v>1000</v>
      </c>
      <c r="G56" s="1">
        <v>0.95</v>
      </c>
      <c r="H56" s="1">
        <v>0.89</v>
      </c>
      <c r="I56" s="1">
        <v>1.02</v>
      </c>
      <c r="J56" s="1">
        <v>0.91</v>
      </c>
      <c r="K56" s="1">
        <v>0.87</v>
      </c>
      <c r="L56" s="1">
        <v>0.94</v>
      </c>
      <c r="M56" s="1">
        <v>0.97</v>
      </c>
      <c r="N56" s="1">
        <v>0.96</v>
      </c>
      <c r="O56" s="1">
        <v>0.98</v>
      </c>
      <c r="P56" s="1">
        <v>0.98</v>
      </c>
      <c r="Q56" s="1">
        <v>0.95</v>
      </c>
      <c r="R56" s="1">
        <v>1.01</v>
      </c>
      <c r="S56" s="1">
        <v>0.86</v>
      </c>
      <c r="T56" s="1">
        <v>0.82</v>
      </c>
      <c r="U56" s="1">
        <v>0.91</v>
      </c>
      <c r="V56" s="1">
        <v>0.93</v>
      </c>
      <c r="W56" s="1">
        <v>0.89800000000000002</v>
      </c>
      <c r="X56" s="1">
        <v>0.97199999999999998</v>
      </c>
    </row>
    <row r="57" spans="1:24" x14ac:dyDescent="0.45">
      <c r="A57" s="1" t="s">
        <v>371</v>
      </c>
      <c r="B57" s="1" t="s">
        <v>644</v>
      </c>
      <c r="C57" s="1" t="s">
        <v>366</v>
      </c>
      <c r="D57" s="1" t="s">
        <v>17</v>
      </c>
      <c r="E57" s="1">
        <v>100</v>
      </c>
      <c r="F57" s="1">
        <v>1000</v>
      </c>
      <c r="G57" s="1">
        <v>0.93</v>
      </c>
      <c r="H57" s="1">
        <v>0.88</v>
      </c>
      <c r="I57" s="1">
        <v>0.98</v>
      </c>
      <c r="J57" s="1">
        <v>0.88</v>
      </c>
      <c r="K57" s="1">
        <v>0.79</v>
      </c>
      <c r="L57" s="1">
        <v>0.99</v>
      </c>
      <c r="M57" s="1">
        <v>0.93</v>
      </c>
      <c r="N57" s="1">
        <v>0.85</v>
      </c>
      <c r="O57" s="1">
        <v>1.01</v>
      </c>
      <c r="P57" s="1">
        <v>1.07</v>
      </c>
      <c r="Q57" s="1">
        <v>0.86</v>
      </c>
      <c r="R57" s="1">
        <v>1.35</v>
      </c>
      <c r="S57" s="1">
        <v>0.86</v>
      </c>
      <c r="T57" s="1">
        <v>0.75</v>
      </c>
      <c r="U57" s="1">
        <v>0.99</v>
      </c>
      <c r="V57" s="1">
        <v>0.93</v>
      </c>
      <c r="W57" s="1">
        <v>0.82599999999999996</v>
      </c>
      <c r="X57" s="1">
        <v>1.0640000000000001</v>
      </c>
    </row>
    <row r="58" spans="1:24" x14ac:dyDescent="0.45">
      <c r="A58" s="1" t="s">
        <v>645</v>
      </c>
      <c r="B58" s="1" t="s">
        <v>646</v>
      </c>
      <c r="C58" s="1" t="s">
        <v>378</v>
      </c>
      <c r="D58" s="1" t="s">
        <v>565</v>
      </c>
      <c r="E58" s="1">
        <v>30</v>
      </c>
      <c r="F58" s="1">
        <v>1000</v>
      </c>
      <c r="G58" s="1">
        <v>0.92</v>
      </c>
      <c r="H58" s="1">
        <v>0.89</v>
      </c>
      <c r="I58" s="1">
        <v>0.95</v>
      </c>
      <c r="J58" s="1">
        <v>0.95</v>
      </c>
      <c r="K58" s="1">
        <v>0.92</v>
      </c>
      <c r="L58" s="1">
        <v>0.98</v>
      </c>
      <c r="M58" s="1">
        <v>0.93</v>
      </c>
      <c r="N58" s="1">
        <v>0.95</v>
      </c>
      <c r="O58" s="1">
        <v>0.97</v>
      </c>
      <c r="P58" s="1">
        <v>0.88</v>
      </c>
      <c r="Q58" s="1">
        <v>0.83</v>
      </c>
      <c r="R58" s="1">
        <v>0.93</v>
      </c>
      <c r="S58" s="1">
        <v>0.99</v>
      </c>
      <c r="T58" s="1">
        <v>0.95</v>
      </c>
      <c r="U58" s="1">
        <v>1.03</v>
      </c>
      <c r="V58" s="1">
        <v>0.93</v>
      </c>
      <c r="W58" s="1">
        <v>0.90800000000000003</v>
      </c>
      <c r="X58" s="1">
        <v>0.97199999999999998</v>
      </c>
    </row>
    <row r="59" spans="1:24" x14ac:dyDescent="0.45">
      <c r="A59" s="1" t="s">
        <v>647</v>
      </c>
      <c r="B59" s="1" t="s">
        <v>648</v>
      </c>
      <c r="C59" s="1" t="s">
        <v>378</v>
      </c>
      <c r="D59" s="1" t="s">
        <v>563</v>
      </c>
      <c r="E59" s="1">
        <v>100</v>
      </c>
      <c r="F59" s="1">
        <v>1000</v>
      </c>
      <c r="G59" s="1">
        <v>0.89</v>
      </c>
      <c r="H59" s="1">
        <v>0.88</v>
      </c>
      <c r="I59" s="1">
        <v>0.9</v>
      </c>
      <c r="J59" s="1">
        <v>0.86</v>
      </c>
      <c r="K59" s="1">
        <v>0.84</v>
      </c>
      <c r="L59" s="1">
        <v>0.88</v>
      </c>
      <c r="M59" s="1">
        <v>0.97</v>
      </c>
      <c r="N59" s="1">
        <v>0.95</v>
      </c>
      <c r="O59" s="1">
        <v>0.99</v>
      </c>
      <c r="P59" s="1">
        <v>0.99</v>
      </c>
      <c r="Q59" s="1">
        <v>0.97</v>
      </c>
      <c r="R59" s="1">
        <v>1</v>
      </c>
      <c r="S59" s="1">
        <v>0.86</v>
      </c>
      <c r="T59" s="1">
        <v>0.84</v>
      </c>
      <c r="U59" s="1">
        <v>0.88</v>
      </c>
      <c r="V59" s="1">
        <v>0.91</v>
      </c>
      <c r="W59" s="1">
        <v>0.89600000000000002</v>
      </c>
      <c r="X59" s="1">
        <v>0.93</v>
      </c>
    </row>
    <row r="60" spans="1:24" x14ac:dyDescent="0.45">
      <c r="A60" s="1" t="s">
        <v>439</v>
      </c>
      <c r="B60" s="1" t="s">
        <v>439</v>
      </c>
      <c r="C60" s="1" t="s">
        <v>378</v>
      </c>
      <c r="D60" s="1" t="s">
        <v>574</v>
      </c>
      <c r="E60" s="1">
        <v>100</v>
      </c>
      <c r="F60" s="1">
        <v>1000</v>
      </c>
      <c r="G60" s="1">
        <v>0.76</v>
      </c>
      <c r="H60" s="1">
        <v>0.4</v>
      </c>
      <c r="I60" s="1">
        <v>1.46</v>
      </c>
      <c r="J60" s="1">
        <v>0.99</v>
      </c>
      <c r="K60" s="1">
        <v>0.34</v>
      </c>
      <c r="L60" s="1">
        <v>2.86</v>
      </c>
      <c r="M60" s="1">
        <v>0.97</v>
      </c>
      <c r="N60" s="1">
        <v>0.96</v>
      </c>
      <c r="O60" s="1">
        <v>0.98</v>
      </c>
      <c r="P60" s="1">
        <v>0.98</v>
      </c>
      <c r="Q60" s="1">
        <v>0.95</v>
      </c>
      <c r="R60" s="1">
        <v>1.01</v>
      </c>
      <c r="S60" s="1">
        <v>0.89</v>
      </c>
      <c r="T60" s="1">
        <v>0.76</v>
      </c>
      <c r="U60" s="1">
        <v>1.04</v>
      </c>
      <c r="V60" s="1">
        <v>0.92</v>
      </c>
      <c r="W60" s="1">
        <v>0.68200000000000005</v>
      </c>
      <c r="X60" s="1">
        <v>1.47</v>
      </c>
    </row>
    <row r="61" spans="1:24" x14ac:dyDescent="0.45">
      <c r="A61" s="1" t="s">
        <v>452</v>
      </c>
      <c r="B61" s="1" t="s">
        <v>452</v>
      </c>
      <c r="C61" s="1" t="s">
        <v>378</v>
      </c>
      <c r="D61" s="1" t="s">
        <v>576</v>
      </c>
      <c r="E61" s="1">
        <v>100</v>
      </c>
      <c r="F61" s="1">
        <v>1000</v>
      </c>
      <c r="G61" s="1">
        <v>0.76</v>
      </c>
      <c r="H61" s="1">
        <v>0.66</v>
      </c>
      <c r="I61" s="1">
        <v>0.88</v>
      </c>
      <c r="J61" s="1">
        <v>0.91</v>
      </c>
      <c r="K61" s="1">
        <v>0.87</v>
      </c>
      <c r="L61" s="1">
        <v>0.94</v>
      </c>
      <c r="M61" s="1">
        <v>0.97</v>
      </c>
      <c r="N61" s="1">
        <v>0.96</v>
      </c>
      <c r="O61" s="1">
        <v>0.98</v>
      </c>
      <c r="P61" s="1">
        <v>0.98</v>
      </c>
      <c r="Q61" s="1">
        <v>0.95</v>
      </c>
      <c r="R61" s="1">
        <v>1.01</v>
      </c>
      <c r="S61" s="1">
        <v>0.96</v>
      </c>
      <c r="T61" s="1">
        <v>0.78</v>
      </c>
      <c r="U61" s="1">
        <v>1.18</v>
      </c>
      <c r="V61" s="1">
        <v>0.92</v>
      </c>
      <c r="W61" s="1">
        <v>0.84399999999999997</v>
      </c>
      <c r="X61" s="1">
        <v>0.998</v>
      </c>
    </row>
    <row r="62" spans="1:24" x14ac:dyDescent="0.45">
      <c r="A62" s="1" t="s">
        <v>453</v>
      </c>
      <c r="B62" s="1" t="s">
        <v>453</v>
      </c>
      <c r="C62" s="1" t="s">
        <v>378</v>
      </c>
      <c r="D62" s="1" t="s">
        <v>576</v>
      </c>
      <c r="E62" s="1">
        <v>100</v>
      </c>
      <c r="F62" s="1">
        <v>1000</v>
      </c>
      <c r="G62" s="1">
        <v>0.76</v>
      </c>
      <c r="H62" s="1">
        <v>0.66</v>
      </c>
      <c r="I62" s="1">
        <v>0.88</v>
      </c>
      <c r="J62" s="1">
        <v>0.91</v>
      </c>
      <c r="K62" s="1">
        <v>0.87</v>
      </c>
      <c r="L62" s="1">
        <v>0.94</v>
      </c>
      <c r="M62" s="1">
        <v>0.97</v>
      </c>
      <c r="N62" s="1">
        <v>0.96</v>
      </c>
      <c r="O62" s="1">
        <v>0.98</v>
      </c>
      <c r="P62" s="1">
        <v>0.98</v>
      </c>
      <c r="Q62" s="1">
        <v>0.95</v>
      </c>
      <c r="R62" s="1">
        <v>1.01</v>
      </c>
      <c r="S62" s="1">
        <v>0.96</v>
      </c>
      <c r="T62" s="1">
        <v>0.78</v>
      </c>
      <c r="U62" s="1">
        <v>1.18</v>
      </c>
      <c r="V62" s="1">
        <v>0.92</v>
      </c>
      <c r="W62" s="1">
        <v>0.84399999999999997</v>
      </c>
      <c r="X62" s="1">
        <v>0.998</v>
      </c>
    </row>
    <row r="63" spans="1:24" x14ac:dyDescent="0.45">
      <c r="A63" s="1" t="s">
        <v>649</v>
      </c>
      <c r="B63" s="1" t="s">
        <v>650</v>
      </c>
      <c r="C63" s="1" t="s">
        <v>378</v>
      </c>
      <c r="D63" s="1" t="s">
        <v>7</v>
      </c>
      <c r="E63" s="1">
        <v>100</v>
      </c>
      <c r="F63" s="1">
        <v>1000</v>
      </c>
      <c r="G63" s="1">
        <v>0.85</v>
      </c>
      <c r="H63" s="1">
        <v>0.7</v>
      </c>
      <c r="I63" s="1">
        <v>1.03</v>
      </c>
      <c r="J63" s="1">
        <v>1.1299999999999999</v>
      </c>
      <c r="K63" s="1">
        <v>0.9</v>
      </c>
      <c r="L63" s="1">
        <v>1.43</v>
      </c>
      <c r="M63" s="1">
        <v>0.97</v>
      </c>
      <c r="N63" s="1">
        <v>0.95</v>
      </c>
      <c r="O63" s="1">
        <v>0.99</v>
      </c>
      <c r="P63" s="1">
        <v>0.71</v>
      </c>
      <c r="Q63" s="1">
        <v>0.67</v>
      </c>
      <c r="R63" s="1">
        <v>0.75</v>
      </c>
      <c r="S63" s="1">
        <v>1.07</v>
      </c>
      <c r="T63" s="1">
        <v>0.79</v>
      </c>
      <c r="U63" s="1">
        <v>1.45</v>
      </c>
      <c r="V63" s="1">
        <v>0.95</v>
      </c>
      <c r="W63" s="1">
        <v>0.80200000000000005</v>
      </c>
      <c r="X63" s="1">
        <v>1.1299999999999999</v>
      </c>
    </row>
    <row r="64" spans="1:24" x14ac:dyDescent="0.45">
      <c r="A64" s="1" t="s">
        <v>461</v>
      </c>
      <c r="B64" s="1" t="s">
        <v>461</v>
      </c>
      <c r="C64" s="1" t="s">
        <v>378</v>
      </c>
      <c r="D64" s="1" t="s">
        <v>7</v>
      </c>
      <c r="E64" s="1">
        <v>100</v>
      </c>
      <c r="F64" s="1">
        <v>1000</v>
      </c>
      <c r="G64" s="1">
        <v>0.85</v>
      </c>
      <c r="H64" s="1">
        <v>0.7</v>
      </c>
      <c r="I64" s="1">
        <v>1.03</v>
      </c>
      <c r="J64" s="1">
        <v>1.1299999999999999</v>
      </c>
      <c r="K64" s="1">
        <v>0.9</v>
      </c>
      <c r="L64" s="1">
        <v>1.43</v>
      </c>
      <c r="M64" s="1">
        <v>0.97</v>
      </c>
      <c r="N64" s="1">
        <v>0.95</v>
      </c>
      <c r="O64" s="1">
        <v>0.99</v>
      </c>
      <c r="P64" s="1">
        <v>0.71</v>
      </c>
      <c r="Q64" s="1">
        <v>0.67</v>
      </c>
      <c r="R64" s="1">
        <v>0.75</v>
      </c>
      <c r="S64" s="1">
        <v>1.07</v>
      </c>
      <c r="T64" s="1">
        <v>0.79</v>
      </c>
      <c r="U64" s="1">
        <v>1.45</v>
      </c>
      <c r="V64" s="1">
        <v>0.95</v>
      </c>
      <c r="W64" s="1">
        <v>0.80200000000000005</v>
      </c>
      <c r="X64" s="1">
        <v>1.1299999999999999</v>
      </c>
    </row>
    <row r="65" spans="1:24" x14ac:dyDescent="0.45">
      <c r="A65" s="1" t="s">
        <v>388</v>
      </c>
      <c r="B65" s="1" t="s">
        <v>651</v>
      </c>
      <c r="C65" s="1" t="s">
        <v>378</v>
      </c>
      <c r="D65" s="1" t="s">
        <v>563</v>
      </c>
      <c r="E65" s="1">
        <v>100</v>
      </c>
      <c r="F65" s="1">
        <v>1000</v>
      </c>
      <c r="G65" s="1">
        <v>0.89</v>
      </c>
      <c r="H65" s="1">
        <v>0.88</v>
      </c>
      <c r="I65" s="1">
        <v>0.9</v>
      </c>
      <c r="J65" s="1">
        <v>0.87</v>
      </c>
      <c r="K65" s="1">
        <v>0.56000000000000005</v>
      </c>
      <c r="L65" s="1">
        <v>1.37</v>
      </c>
      <c r="M65" s="1">
        <v>0.97</v>
      </c>
      <c r="N65" s="1">
        <v>0.95</v>
      </c>
      <c r="O65" s="1">
        <v>0.99</v>
      </c>
      <c r="P65" s="1">
        <v>0.99</v>
      </c>
      <c r="Q65" s="1">
        <v>0.97</v>
      </c>
      <c r="R65" s="1">
        <v>1</v>
      </c>
      <c r="S65" s="1">
        <v>0.56999999999999995</v>
      </c>
      <c r="T65" s="1">
        <v>0.34</v>
      </c>
      <c r="U65" s="1">
        <v>0.97</v>
      </c>
      <c r="V65" s="1">
        <v>0.86</v>
      </c>
      <c r="W65" s="1">
        <v>0.74</v>
      </c>
      <c r="X65" s="1">
        <v>1.046</v>
      </c>
    </row>
    <row r="66" spans="1:24" x14ac:dyDescent="0.45">
      <c r="A66" s="1" t="s">
        <v>402</v>
      </c>
      <c r="B66" s="1" t="s">
        <v>402</v>
      </c>
      <c r="C66" s="1" t="s">
        <v>378</v>
      </c>
      <c r="D66" s="1" t="s">
        <v>567</v>
      </c>
      <c r="E66" s="1">
        <v>100</v>
      </c>
      <c r="F66" s="1">
        <v>1000</v>
      </c>
      <c r="G66" s="1">
        <v>0.89</v>
      </c>
      <c r="H66" s="1">
        <v>0.88</v>
      </c>
      <c r="I66" s="1">
        <v>0.9</v>
      </c>
      <c r="J66" s="1">
        <v>0.88</v>
      </c>
      <c r="K66" s="1">
        <v>0.77</v>
      </c>
      <c r="L66" s="1">
        <v>1.01</v>
      </c>
      <c r="M66" s="1">
        <v>0.97</v>
      </c>
      <c r="N66" s="1">
        <v>0.95</v>
      </c>
      <c r="O66" s="1">
        <v>0.99</v>
      </c>
      <c r="P66" s="1">
        <v>0.99</v>
      </c>
      <c r="Q66" s="1">
        <v>0.97</v>
      </c>
      <c r="R66" s="1">
        <v>1</v>
      </c>
      <c r="S66" s="1">
        <v>0.86</v>
      </c>
      <c r="T66" s="1">
        <v>0.84</v>
      </c>
      <c r="U66" s="1">
        <v>0.88</v>
      </c>
      <c r="V66" s="1">
        <v>0.92</v>
      </c>
      <c r="W66" s="1">
        <v>0.88200000000000001</v>
      </c>
      <c r="X66" s="1">
        <v>0.95599999999999996</v>
      </c>
    </row>
    <row r="67" spans="1:24" x14ac:dyDescent="0.45">
      <c r="A67" s="1" t="s">
        <v>368</v>
      </c>
      <c r="B67" s="1" t="s">
        <v>368</v>
      </c>
      <c r="C67" s="1" t="s">
        <v>366</v>
      </c>
      <c r="D67" s="1" t="s">
        <v>566</v>
      </c>
      <c r="E67" s="1">
        <v>100</v>
      </c>
      <c r="F67" s="1">
        <v>1000</v>
      </c>
      <c r="G67" s="1">
        <v>1.03</v>
      </c>
      <c r="H67" s="1">
        <v>0.91</v>
      </c>
      <c r="I67" s="1">
        <v>1.18</v>
      </c>
      <c r="J67" s="1">
        <v>1.1200000000000001</v>
      </c>
      <c r="K67" s="1">
        <v>0.69</v>
      </c>
      <c r="L67" s="1">
        <v>1.69</v>
      </c>
      <c r="M67" s="1">
        <v>1.0900000000000001</v>
      </c>
      <c r="N67" s="1">
        <v>0.97</v>
      </c>
      <c r="O67" s="1">
        <v>1.22</v>
      </c>
      <c r="P67" s="1">
        <v>1.18</v>
      </c>
      <c r="Q67" s="1">
        <v>0.46</v>
      </c>
      <c r="R67" s="1">
        <v>2.2599999999999998</v>
      </c>
      <c r="S67" s="1">
        <v>1.07</v>
      </c>
      <c r="T67" s="1">
        <v>1.02</v>
      </c>
      <c r="U67" s="1">
        <v>1.1200000000000001</v>
      </c>
      <c r="V67" s="1">
        <v>1.1000000000000001</v>
      </c>
      <c r="W67" s="1">
        <v>0.81</v>
      </c>
      <c r="X67" s="1">
        <v>1.494</v>
      </c>
    </row>
    <row r="68" spans="1:24" x14ac:dyDescent="0.45">
      <c r="A68" s="1" t="s">
        <v>454</v>
      </c>
      <c r="B68" s="1" t="s">
        <v>652</v>
      </c>
      <c r="C68" s="1" t="s">
        <v>378</v>
      </c>
      <c r="D68" s="1" t="s">
        <v>576</v>
      </c>
      <c r="E68" s="1">
        <v>100</v>
      </c>
      <c r="F68" s="1">
        <v>1000</v>
      </c>
      <c r="G68" s="1">
        <v>0.76</v>
      </c>
      <c r="H68" s="1">
        <v>0.66</v>
      </c>
      <c r="I68" s="1">
        <v>0.88</v>
      </c>
      <c r="J68" s="1">
        <v>0.91</v>
      </c>
      <c r="K68" s="1">
        <v>0.87</v>
      </c>
      <c r="L68" s="1">
        <v>0.94</v>
      </c>
      <c r="M68" s="1">
        <v>0.96</v>
      </c>
      <c r="N68" s="1">
        <v>0.98</v>
      </c>
      <c r="O68" s="1">
        <v>0.98</v>
      </c>
      <c r="P68" s="1">
        <v>0.98</v>
      </c>
      <c r="Q68" s="1">
        <v>0.95</v>
      </c>
      <c r="R68" s="1">
        <v>1.01</v>
      </c>
      <c r="S68" s="1">
        <v>0.96</v>
      </c>
      <c r="T68" s="1">
        <v>0.78</v>
      </c>
      <c r="U68" s="1">
        <v>1.18</v>
      </c>
      <c r="V68" s="1">
        <v>0.91</v>
      </c>
      <c r="W68" s="1">
        <v>0.84799999999999998</v>
      </c>
      <c r="X68" s="1">
        <v>0.998</v>
      </c>
    </row>
    <row r="69" spans="1:24" x14ac:dyDescent="0.45">
      <c r="A69" s="1" t="s">
        <v>467</v>
      </c>
      <c r="B69" s="1" t="s">
        <v>653</v>
      </c>
      <c r="C69" s="1" t="s">
        <v>378</v>
      </c>
      <c r="D69" s="1" t="s">
        <v>577</v>
      </c>
      <c r="E69" s="1">
        <v>100</v>
      </c>
      <c r="F69" s="1">
        <v>1000</v>
      </c>
      <c r="G69" s="1">
        <v>0.89</v>
      </c>
      <c r="H69" s="1">
        <v>0.88</v>
      </c>
      <c r="I69" s="1">
        <v>0.9</v>
      </c>
      <c r="J69" s="1">
        <v>0.91</v>
      </c>
      <c r="K69" s="1">
        <v>0.85</v>
      </c>
      <c r="L69" s="1">
        <v>0.99</v>
      </c>
      <c r="M69" s="1">
        <v>0.97</v>
      </c>
      <c r="N69" s="1">
        <v>0.95</v>
      </c>
      <c r="O69" s="1">
        <v>0.99</v>
      </c>
      <c r="P69" s="1">
        <v>0.99</v>
      </c>
      <c r="Q69" s="1">
        <v>0.97</v>
      </c>
      <c r="R69" s="1">
        <v>1</v>
      </c>
      <c r="S69" s="1">
        <v>0.86</v>
      </c>
      <c r="T69" s="1">
        <v>0.84</v>
      </c>
      <c r="U69" s="1">
        <v>0.88</v>
      </c>
      <c r="V69" s="1">
        <v>0.92</v>
      </c>
      <c r="W69" s="1">
        <v>0.89800000000000002</v>
      </c>
      <c r="X69" s="1">
        <v>0.95199999999999996</v>
      </c>
    </row>
    <row r="70" spans="1:24" x14ac:dyDescent="0.45">
      <c r="A70" s="1" t="s">
        <v>445</v>
      </c>
      <c r="B70" s="1" t="s">
        <v>445</v>
      </c>
      <c r="C70" s="1" t="s">
        <v>378</v>
      </c>
      <c r="D70" s="1" t="s">
        <v>575</v>
      </c>
      <c r="E70" s="1">
        <v>100</v>
      </c>
      <c r="F70" s="1">
        <v>1000</v>
      </c>
      <c r="G70" s="1">
        <v>0.9</v>
      </c>
      <c r="H70" s="1">
        <v>0.85</v>
      </c>
      <c r="I70" s="1">
        <v>0.95</v>
      </c>
      <c r="J70" s="1">
        <v>0.99</v>
      </c>
      <c r="K70" s="1">
        <v>0.89</v>
      </c>
      <c r="L70" s="1">
        <v>1.0900000000000001</v>
      </c>
      <c r="M70" s="1">
        <v>0.97</v>
      </c>
      <c r="N70" s="1">
        <v>0.96</v>
      </c>
      <c r="O70" s="1">
        <v>0.98</v>
      </c>
      <c r="P70" s="1">
        <v>0.98</v>
      </c>
      <c r="Q70" s="1">
        <v>0.95</v>
      </c>
      <c r="R70" s="1">
        <v>1.01</v>
      </c>
      <c r="S70" s="1">
        <v>1.04</v>
      </c>
      <c r="T70" s="1">
        <v>0.8</v>
      </c>
      <c r="U70" s="1">
        <v>1.36</v>
      </c>
      <c r="V70" s="1">
        <v>0.98</v>
      </c>
      <c r="W70" s="1">
        <v>0.89</v>
      </c>
      <c r="X70" s="1">
        <v>1.0780000000000001</v>
      </c>
    </row>
    <row r="71" spans="1:24" x14ac:dyDescent="0.45">
      <c r="A71" s="1" t="s">
        <v>465</v>
      </c>
      <c r="B71" s="1" t="s">
        <v>465</v>
      </c>
      <c r="C71" s="1" t="s">
        <v>378</v>
      </c>
      <c r="D71" s="1" t="s">
        <v>577</v>
      </c>
      <c r="E71" s="1">
        <v>100</v>
      </c>
      <c r="F71" s="1">
        <v>1000</v>
      </c>
      <c r="G71" s="1">
        <v>0.89</v>
      </c>
      <c r="H71" s="1">
        <v>0.88</v>
      </c>
      <c r="I71" s="1">
        <v>0.9</v>
      </c>
      <c r="J71" s="1">
        <v>0.91</v>
      </c>
      <c r="K71" s="1">
        <v>0.85</v>
      </c>
      <c r="L71" s="1">
        <v>0.99</v>
      </c>
      <c r="M71" s="1">
        <v>0.97</v>
      </c>
      <c r="N71" s="1">
        <v>0.95</v>
      </c>
      <c r="O71" s="1">
        <v>0.99</v>
      </c>
      <c r="P71" s="1">
        <v>0.99</v>
      </c>
      <c r="Q71" s="1">
        <v>0.97</v>
      </c>
      <c r="R71" s="1">
        <v>1</v>
      </c>
      <c r="S71" s="1">
        <v>0.86</v>
      </c>
      <c r="T71" s="1">
        <v>0.84</v>
      </c>
      <c r="U71" s="1">
        <v>0.88</v>
      </c>
      <c r="V71" s="1">
        <v>0.92</v>
      </c>
      <c r="W71" s="1">
        <v>0.89800000000000002</v>
      </c>
      <c r="X71" s="1">
        <v>0.95199999999999996</v>
      </c>
    </row>
    <row r="72" spans="1:24" x14ac:dyDescent="0.45">
      <c r="A72" s="1" t="s">
        <v>654</v>
      </c>
      <c r="B72" s="1" t="s">
        <v>654</v>
      </c>
      <c r="C72" s="1" t="s">
        <v>378</v>
      </c>
      <c r="D72" s="1" t="s">
        <v>566</v>
      </c>
      <c r="E72" s="1">
        <v>100</v>
      </c>
      <c r="F72" s="1">
        <v>1000</v>
      </c>
      <c r="G72" s="1">
        <v>1.03</v>
      </c>
      <c r="H72" s="1">
        <v>0.91</v>
      </c>
      <c r="I72" s="1">
        <v>1.18</v>
      </c>
      <c r="J72" s="1">
        <v>1.1200000000000001</v>
      </c>
      <c r="K72" s="1">
        <v>0.69</v>
      </c>
      <c r="L72" s="1">
        <v>1.69</v>
      </c>
      <c r="M72" s="1">
        <v>1.0900000000000001</v>
      </c>
      <c r="N72" s="1">
        <v>0.97</v>
      </c>
      <c r="O72" s="1">
        <v>1.22</v>
      </c>
      <c r="P72" s="1">
        <v>1.18</v>
      </c>
      <c r="Q72" s="1">
        <v>0.46</v>
      </c>
      <c r="R72" s="1">
        <v>2.2599999999999998</v>
      </c>
      <c r="S72" s="1">
        <v>1.07</v>
      </c>
      <c r="T72" s="1">
        <v>1.02</v>
      </c>
      <c r="U72" s="1">
        <v>1.1200000000000001</v>
      </c>
      <c r="V72" s="1">
        <v>1.1000000000000001</v>
      </c>
      <c r="W72" s="1">
        <v>0.81</v>
      </c>
      <c r="X72" s="1">
        <v>1.494</v>
      </c>
    </row>
    <row r="73" spans="1:24" x14ac:dyDescent="0.45">
      <c r="A73" s="1" t="s">
        <v>375</v>
      </c>
      <c r="B73" s="1" t="s">
        <v>655</v>
      </c>
      <c r="C73" s="1" t="s">
        <v>366</v>
      </c>
      <c r="D73" s="1" t="s">
        <v>572</v>
      </c>
      <c r="E73" s="1">
        <v>100</v>
      </c>
      <c r="F73" s="1">
        <v>1000</v>
      </c>
      <c r="G73" s="1">
        <v>1.1200000000000001</v>
      </c>
      <c r="H73" s="1">
        <v>1.05</v>
      </c>
      <c r="I73" s="1">
        <v>1.21</v>
      </c>
      <c r="J73" s="1">
        <v>1.1499999999999999</v>
      </c>
      <c r="K73" s="1">
        <v>1.08</v>
      </c>
      <c r="L73" s="1">
        <v>1.23</v>
      </c>
      <c r="M73" s="1">
        <v>1.1200000000000001</v>
      </c>
      <c r="N73" s="1">
        <v>1.06</v>
      </c>
      <c r="O73" s="1">
        <v>1.19</v>
      </c>
      <c r="P73" s="1">
        <v>1.1299999999999999</v>
      </c>
      <c r="Q73" s="1">
        <v>1.03</v>
      </c>
      <c r="R73" s="1">
        <v>1.23</v>
      </c>
      <c r="S73" s="1">
        <v>1.1200000000000001</v>
      </c>
      <c r="T73" s="1">
        <v>1.06</v>
      </c>
      <c r="U73" s="1">
        <v>1.17</v>
      </c>
      <c r="V73" s="1">
        <v>1.1200000000000001</v>
      </c>
      <c r="W73" s="1">
        <v>1.0680000000000001</v>
      </c>
      <c r="X73" s="1">
        <v>1.206</v>
      </c>
    </row>
    <row r="74" spans="1:24" x14ac:dyDescent="0.45">
      <c r="A74" s="1" t="s">
        <v>393</v>
      </c>
      <c r="B74" s="1" t="s">
        <v>393</v>
      </c>
      <c r="C74" s="1" t="s">
        <v>378</v>
      </c>
      <c r="D74" s="1" t="s">
        <v>13</v>
      </c>
      <c r="E74" s="1">
        <v>50</v>
      </c>
      <c r="F74" s="1">
        <v>1000</v>
      </c>
      <c r="G74" s="1">
        <v>0.88</v>
      </c>
      <c r="H74" s="1">
        <v>0.73</v>
      </c>
      <c r="I74" s="1">
        <v>1.03</v>
      </c>
      <c r="J74" s="1">
        <v>0.88</v>
      </c>
      <c r="K74" s="1">
        <v>0.78</v>
      </c>
      <c r="L74" s="1">
        <v>1.03</v>
      </c>
      <c r="M74" s="1">
        <v>1</v>
      </c>
      <c r="N74" s="1">
        <v>0.78</v>
      </c>
      <c r="O74" s="1">
        <v>1.26</v>
      </c>
      <c r="P74" s="1">
        <v>0.52</v>
      </c>
      <c r="Q74" s="1">
        <v>0.16</v>
      </c>
      <c r="R74" s="1">
        <v>1.76</v>
      </c>
      <c r="S74" s="1">
        <v>1</v>
      </c>
      <c r="T74" s="1">
        <v>0.68</v>
      </c>
      <c r="U74" s="1">
        <v>1.44</v>
      </c>
      <c r="V74" s="1">
        <v>0.86</v>
      </c>
      <c r="W74" s="1">
        <v>0.626</v>
      </c>
      <c r="X74" s="1">
        <v>1.304</v>
      </c>
    </row>
    <row r="75" spans="1:24" x14ac:dyDescent="0.45">
      <c r="A75" s="1" t="s">
        <v>656</v>
      </c>
      <c r="B75" s="1" t="s">
        <v>657</v>
      </c>
      <c r="C75" s="1" t="s">
        <v>366</v>
      </c>
      <c r="D75" s="1" t="s">
        <v>572</v>
      </c>
      <c r="E75" s="1">
        <v>100</v>
      </c>
      <c r="F75" s="1">
        <v>1000</v>
      </c>
      <c r="G75" s="1">
        <v>1.1200000000000001</v>
      </c>
      <c r="H75" s="1">
        <v>1.05</v>
      </c>
      <c r="I75" s="1">
        <v>1.21</v>
      </c>
      <c r="J75" s="1">
        <v>1.1499999999999999</v>
      </c>
      <c r="K75" s="1">
        <v>1.08</v>
      </c>
      <c r="L75" s="1">
        <v>1.23</v>
      </c>
      <c r="M75" s="1">
        <v>1.1200000000000001</v>
      </c>
      <c r="N75" s="1">
        <v>1.06</v>
      </c>
      <c r="O75" s="1">
        <v>1.19</v>
      </c>
      <c r="P75" s="1">
        <v>1.1299999999999999</v>
      </c>
      <c r="Q75" s="1">
        <v>1.03</v>
      </c>
      <c r="R75" s="1">
        <v>1.23</v>
      </c>
      <c r="S75" s="1">
        <v>1.1200000000000001</v>
      </c>
      <c r="T75" s="1">
        <v>1.06</v>
      </c>
      <c r="U75" s="1">
        <v>1.17</v>
      </c>
      <c r="V75" s="1">
        <v>1.1200000000000001</v>
      </c>
      <c r="W75" s="1">
        <v>1.0680000000000001</v>
      </c>
      <c r="X75" s="1">
        <v>1.206</v>
      </c>
    </row>
    <row r="76" spans="1:24" x14ac:dyDescent="0.45">
      <c r="A76" s="1" t="s">
        <v>468</v>
      </c>
      <c r="B76" s="1" t="s">
        <v>468</v>
      </c>
      <c r="C76" s="1" t="s">
        <v>378</v>
      </c>
      <c r="D76" s="1" t="s">
        <v>577</v>
      </c>
      <c r="E76" s="1">
        <v>100</v>
      </c>
      <c r="F76" s="1">
        <v>1000</v>
      </c>
      <c r="G76" s="1">
        <v>0.89</v>
      </c>
      <c r="H76" s="1">
        <v>0.88</v>
      </c>
      <c r="I76" s="1">
        <v>0.9</v>
      </c>
      <c r="J76" s="1">
        <v>0.91</v>
      </c>
      <c r="K76" s="1">
        <v>0.85</v>
      </c>
      <c r="L76" s="1">
        <v>0.99</v>
      </c>
      <c r="M76" s="1">
        <v>0.97</v>
      </c>
      <c r="N76" s="1">
        <v>0.95</v>
      </c>
      <c r="O76" s="1">
        <v>0.99</v>
      </c>
      <c r="P76" s="1">
        <v>0.99</v>
      </c>
      <c r="Q76" s="1">
        <v>0.97</v>
      </c>
      <c r="R76" s="1">
        <v>1</v>
      </c>
      <c r="S76" s="1">
        <v>0.86</v>
      </c>
      <c r="T76" s="1">
        <v>0.84</v>
      </c>
      <c r="U76" s="1">
        <v>0.88</v>
      </c>
      <c r="V76" s="1">
        <v>0.92</v>
      </c>
      <c r="W76" s="1">
        <v>0.89800000000000002</v>
      </c>
      <c r="X76" s="1">
        <v>0.95199999999999996</v>
      </c>
    </row>
    <row r="77" spans="1:24" x14ac:dyDescent="0.45">
      <c r="A77" s="1" t="s">
        <v>403</v>
      </c>
      <c r="B77" s="1" t="s">
        <v>403</v>
      </c>
      <c r="C77" s="1" t="s">
        <v>378</v>
      </c>
      <c r="D77" s="1" t="s">
        <v>567</v>
      </c>
      <c r="E77" s="1">
        <v>100</v>
      </c>
      <c r="F77" s="1">
        <v>1000</v>
      </c>
      <c r="G77" s="1">
        <v>0.89</v>
      </c>
      <c r="H77" s="1">
        <v>0.88</v>
      </c>
      <c r="I77" s="1">
        <v>0.9</v>
      </c>
      <c r="J77" s="1">
        <v>0.88</v>
      </c>
      <c r="K77" s="1">
        <v>0.77</v>
      </c>
      <c r="L77" s="1">
        <v>1.01</v>
      </c>
      <c r="M77" s="1">
        <v>0.97</v>
      </c>
      <c r="N77" s="1">
        <v>0.95</v>
      </c>
      <c r="O77" s="1">
        <v>0.99</v>
      </c>
      <c r="P77" s="1">
        <v>0.99</v>
      </c>
      <c r="Q77" s="1">
        <v>0.97</v>
      </c>
      <c r="R77" s="1">
        <v>1</v>
      </c>
      <c r="S77" s="1">
        <v>0.86</v>
      </c>
      <c r="T77" s="1">
        <v>0.84</v>
      </c>
      <c r="U77" s="1">
        <v>0.88</v>
      </c>
      <c r="V77" s="1">
        <v>0.92</v>
      </c>
      <c r="W77" s="1">
        <v>0.88200000000000001</v>
      </c>
      <c r="X77" s="1">
        <v>0.95599999999999996</v>
      </c>
    </row>
    <row r="78" spans="1:24" x14ac:dyDescent="0.45">
      <c r="A78" s="1" t="s">
        <v>426</v>
      </c>
      <c r="B78" s="1" t="s">
        <v>426</v>
      </c>
      <c r="C78" s="1" t="s">
        <v>378</v>
      </c>
      <c r="D78" s="1" t="s">
        <v>573</v>
      </c>
      <c r="E78" s="1">
        <v>20</v>
      </c>
      <c r="F78" s="1">
        <v>1000</v>
      </c>
      <c r="G78" s="1">
        <v>0.96</v>
      </c>
      <c r="H78" s="1">
        <v>0.94</v>
      </c>
      <c r="I78" s="1">
        <v>0.96666666700000003</v>
      </c>
      <c r="J78" s="1">
        <v>0.82</v>
      </c>
      <c r="K78" s="1">
        <v>0.68666666700000001</v>
      </c>
      <c r="L78" s="1">
        <v>0.99333333300000004</v>
      </c>
      <c r="M78" s="1">
        <v>1.0133333330000001</v>
      </c>
      <c r="N78" s="1">
        <v>0.97333333300000002</v>
      </c>
      <c r="O78" s="1">
        <v>1.0933333329999999</v>
      </c>
      <c r="P78" s="1">
        <v>0.93333333299999999</v>
      </c>
      <c r="Q78" s="1">
        <v>0.9</v>
      </c>
      <c r="R78" s="1">
        <v>0.97333333300000002</v>
      </c>
      <c r="S78" s="1">
        <v>0.91333333299999997</v>
      </c>
      <c r="T78" s="1">
        <v>0.87333333300000004</v>
      </c>
      <c r="U78" s="1">
        <v>0.96</v>
      </c>
      <c r="V78" s="1">
        <v>0.93</v>
      </c>
      <c r="W78" s="1">
        <v>0.87466666699999995</v>
      </c>
      <c r="X78" s="1">
        <v>0.99733333300000004</v>
      </c>
    </row>
    <row r="79" spans="1:24" x14ac:dyDescent="0.45">
      <c r="A79" s="1" t="s">
        <v>658</v>
      </c>
      <c r="B79" s="1" t="s">
        <v>658</v>
      </c>
      <c r="C79" s="1" t="s">
        <v>378</v>
      </c>
      <c r="D79" s="1" t="s">
        <v>562</v>
      </c>
      <c r="E79" s="1">
        <v>100</v>
      </c>
      <c r="F79" s="1">
        <v>1000</v>
      </c>
      <c r="G79" s="1">
        <v>0.89</v>
      </c>
      <c r="H79" s="1">
        <v>0.88</v>
      </c>
      <c r="I79" s="1">
        <v>0.9</v>
      </c>
      <c r="J79" s="1">
        <v>0.77</v>
      </c>
      <c r="K79" s="1">
        <v>0.65</v>
      </c>
      <c r="L79" s="1">
        <v>0.91</v>
      </c>
      <c r="M79" s="1">
        <v>0.97</v>
      </c>
      <c r="N79" s="1">
        <v>0.95</v>
      </c>
      <c r="O79" s="1">
        <v>0.99</v>
      </c>
      <c r="P79" s="1">
        <v>0.99</v>
      </c>
      <c r="Q79" s="1">
        <v>0.97</v>
      </c>
      <c r="R79" s="1">
        <v>1</v>
      </c>
      <c r="S79" s="1">
        <v>0.86</v>
      </c>
      <c r="T79" s="1">
        <v>0.84</v>
      </c>
      <c r="U79" s="1">
        <v>0.88</v>
      </c>
      <c r="V79" s="1">
        <v>0.9</v>
      </c>
      <c r="W79" s="1">
        <v>0.85799999999999998</v>
      </c>
      <c r="X79" s="1">
        <v>0.93600000000000005</v>
      </c>
    </row>
    <row r="80" spans="1:24" x14ac:dyDescent="0.45">
      <c r="A80" s="1" t="s">
        <v>369</v>
      </c>
      <c r="B80" s="1" t="s">
        <v>659</v>
      </c>
      <c r="C80" s="1" t="s">
        <v>366</v>
      </c>
      <c r="D80" s="1" t="s">
        <v>8</v>
      </c>
      <c r="E80" s="1">
        <v>200</v>
      </c>
      <c r="F80" s="1">
        <v>1000</v>
      </c>
      <c r="G80" s="1">
        <v>1</v>
      </c>
      <c r="H80" s="1">
        <v>0.94</v>
      </c>
      <c r="I80" s="1">
        <v>1.06</v>
      </c>
      <c r="J80" s="1">
        <v>1.01</v>
      </c>
      <c r="K80" s="1">
        <v>0.97</v>
      </c>
      <c r="L80" s="1">
        <v>1.05</v>
      </c>
      <c r="M80" s="1">
        <v>0.94</v>
      </c>
      <c r="N80" s="1">
        <v>0.89</v>
      </c>
      <c r="O80" s="1">
        <v>0.99</v>
      </c>
      <c r="P80" s="1">
        <v>0.97</v>
      </c>
      <c r="Q80" s="1">
        <v>0.93</v>
      </c>
      <c r="R80" s="1">
        <v>1.02</v>
      </c>
      <c r="S80" s="1">
        <v>0.93</v>
      </c>
      <c r="T80" s="1">
        <v>0.88</v>
      </c>
      <c r="U80" s="1">
        <v>0.98</v>
      </c>
      <c r="V80" s="1">
        <v>0.97</v>
      </c>
      <c r="W80" s="1">
        <v>0.92200000000000004</v>
      </c>
      <c r="X80" s="1">
        <v>1.02</v>
      </c>
    </row>
    <row r="81" spans="1:24" x14ac:dyDescent="0.45">
      <c r="A81" s="1" t="s">
        <v>432</v>
      </c>
      <c r="B81" s="1" t="s">
        <v>432</v>
      </c>
      <c r="C81" s="1" t="s">
        <v>378</v>
      </c>
      <c r="D81" s="1" t="s">
        <v>565</v>
      </c>
      <c r="E81" s="1">
        <v>30</v>
      </c>
      <c r="F81" s="1">
        <v>1000</v>
      </c>
      <c r="G81" s="1">
        <v>0.92</v>
      </c>
      <c r="H81" s="1">
        <v>0.89</v>
      </c>
      <c r="I81" s="1">
        <v>0.95</v>
      </c>
      <c r="J81" s="1">
        <v>0.95</v>
      </c>
      <c r="K81" s="1">
        <v>0.92</v>
      </c>
      <c r="L81" s="1">
        <v>0.98</v>
      </c>
      <c r="M81" s="1">
        <v>0.93</v>
      </c>
      <c r="N81" s="1">
        <v>0.95</v>
      </c>
      <c r="O81" s="1">
        <v>0.97</v>
      </c>
      <c r="P81" s="1">
        <v>0.88</v>
      </c>
      <c r="Q81" s="1">
        <v>0.83</v>
      </c>
      <c r="R81" s="1">
        <v>0.93</v>
      </c>
      <c r="S81" s="1">
        <v>0.99</v>
      </c>
      <c r="T81" s="1">
        <v>0.95</v>
      </c>
      <c r="U81" s="1">
        <v>1.03</v>
      </c>
      <c r="V81" s="1">
        <v>0.93</v>
      </c>
      <c r="W81" s="1">
        <v>0.90800000000000003</v>
      </c>
      <c r="X81" s="1">
        <v>0.97199999999999998</v>
      </c>
    </row>
    <row r="82" spans="1:24" x14ac:dyDescent="0.45">
      <c r="A82" s="1" t="s">
        <v>395</v>
      </c>
      <c r="B82" s="1" t="s">
        <v>395</v>
      </c>
      <c r="C82" s="1" t="s">
        <v>378</v>
      </c>
      <c r="D82" s="1" t="s">
        <v>13</v>
      </c>
      <c r="E82" s="1">
        <v>50</v>
      </c>
      <c r="F82" s="1">
        <v>1000</v>
      </c>
      <c r="G82" s="1">
        <v>0.9</v>
      </c>
      <c r="H82" s="1">
        <v>0.6</v>
      </c>
      <c r="I82" s="1">
        <v>1.3</v>
      </c>
      <c r="J82" s="1">
        <v>0.96</v>
      </c>
      <c r="K82" s="1">
        <v>0.92</v>
      </c>
      <c r="L82" s="1">
        <v>1.01</v>
      </c>
      <c r="M82" s="1">
        <v>1</v>
      </c>
      <c r="N82" s="1">
        <v>0.89</v>
      </c>
      <c r="O82" s="1">
        <v>1.1299999999999999</v>
      </c>
      <c r="P82" s="1">
        <v>0.8</v>
      </c>
      <c r="Q82" s="1">
        <v>0.6</v>
      </c>
      <c r="R82" s="1">
        <v>0.95</v>
      </c>
      <c r="S82" s="1">
        <v>1</v>
      </c>
      <c r="T82" s="1">
        <v>0.84</v>
      </c>
      <c r="U82" s="1">
        <v>1.22</v>
      </c>
      <c r="V82" s="1">
        <v>0.93</v>
      </c>
      <c r="W82" s="1">
        <v>0.77</v>
      </c>
      <c r="X82" s="1">
        <v>1.1220000000000001</v>
      </c>
    </row>
    <row r="83" spans="1:24" x14ac:dyDescent="0.45">
      <c r="A83" s="1" t="s">
        <v>14</v>
      </c>
      <c r="B83" s="1" t="s">
        <v>14</v>
      </c>
      <c r="C83" s="1" t="s">
        <v>378</v>
      </c>
      <c r="D83" s="1" t="s">
        <v>14</v>
      </c>
      <c r="E83" s="1">
        <v>100</v>
      </c>
      <c r="F83" s="1">
        <v>1000</v>
      </c>
      <c r="G83" s="1">
        <v>0.74</v>
      </c>
      <c r="H83" s="1">
        <v>0.46</v>
      </c>
      <c r="I83" s="1">
        <v>1.2</v>
      </c>
      <c r="J83" s="1">
        <v>0.91</v>
      </c>
      <c r="K83" s="1">
        <v>0.87</v>
      </c>
      <c r="L83" s="1">
        <v>0.94</v>
      </c>
      <c r="M83" s="1">
        <v>0.97</v>
      </c>
      <c r="N83" s="1">
        <v>0.96</v>
      </c>
      <c r="O83" s="1">
        <v>0.98</v>
      </c>
      <c r="P83" s="1">
        <v>0.98</v>
      </c>
      <c r="Q83" s="1">
        <v>0.95</v>
      </c>
      <c r="R83" s="1">
        <v>1.01</v>
      </c>
      <c r="S83" s="1">
        <v>0.86</v>
      </c>
      <c r="T83" s="1">
        <v>0.82</v>
      </c>
      <c r="U83" s="1">
        <v>0.91</v>
      </c>
      <c r="V83" s="1">
        <v>0.89</v>
      </c>
      <c r="W83" s="1">
        <v>0.81200000000000006</v>
      </c>
      <c r="X83" s="1">
        <v>1.008</v>
      </c>
    </row>
    <row r="84" spans="1:24" x14ac:dyDescent="0.45">
      <c r="A84" s="1" t="s">
        <v>660</v>
      </c>
      <c r="B84" s="1" t="s">
        <v>661</v>
      </c>
      <c r="C84" s="1" t="s">
        <v>378</v>
      </c>
      <c r="D84" s="1" t="s">
        <v>14</v>
      </c>
      <c r="E84" s="1">
        <v>100</v>
      </c>
      <c r="F84" s="1">
        <v>1000</v>
      </c>
      <c r="G84" s="1">
        <v>0.74</v>
      </c>
      <c r="H84" s="1">
        <v>0.46</v>
      </c>
      <c r="I84" s="1">
        <v>1.2</v>
      </c>
      <c r="J84" s="1">
        <v>0.91</v>
      </c>
      <c r="K84" s="1">
        <v>0.87</v>
      </c>
      <c r="L84" s="1">
        <v>0.94</v>
      </c>
      <c r="M84" s="1">
        <v>0.97</v>
      </c>
      <c r="N84" s="1">
        <v>0.96</v>
      </c>
      <c r="O84" s="1">
        <v>0.98</v>
      </c>
      <c r="P84" s="1">
        <v>0.98</v>
      </c>
      <c r="Q84" s="1">
        <v>0.95</v>
      </c>
      <c r="R84" s="1">
        <v>1.01</v>
      </c>
      <c r="S84" s="1">
        <v>0.86</v>
      </c>
      <c r="T84" s="1">
        <v>0.82</v>
      </c>
      <c r="U84" s="1">
        <v>0.91</v>
      </c>
      <c r="V84" s="1">
        <v>0.89</v>
      </c>
      <c r="W84" s="1">
        <v>0.81200000000000006</v>
      </c>
      <c r="X84" s="1">
        <v>1.008</v>
      </c>
    </row>
    <row r="85" spans="1:24" x14ac:dyDescent="0.45">
      <c r="A85" s="1" t="s">
        <v>662</v>
      </c>
      <c r="B85" s="1" t="s">
        <v>663</v>
      </c>
      <c r="C85" s="1" t="s">
        <v>378</v>
      </c>
      <c r="D85" s="1" t="s">
        <v>562</v>
      </c>
      <c r="E85" s="1">
        <v>100</v>
      </c>
      <c r="F85" s="1">
        <v>1000</v>
      </c>
      <c r="G85" s="1">
        <v>0.89</v>
      </c>
      <c r="H85" s="1">
        <v>0.88</v>
      </c>
      <c r="I85" s="1">
        <v>0.9</v>
      </c>
      <c r="J85" s="1">
        <v>0.77</v>
      </c>
      <c r="K85" s="1">
        <v>0.65</v>
      </c>
      <c r="L85" s="1">
        <v>0.91</v>
      </c>
      <c r="M85" s="1">
        <v>0.97</v>
      </c>
      <c r="N85" s="1">
        <v>0.95</v>
      </c>
      <c r="O85" s="1">
        <v>0.99</v>
      </c>
      <c r="P85" s="1">
        <v>0.99</v>
      </c>
      <c r="Q85" s="1">
        <v>0.97</v>
      </c>
      <c r="R85" s="1">
        <v>1</v>
      </c>
      <c r="S85" s="1">
        <v>0.86</v>
      </c>
      <c r="T85" s="1">
        <v>0.84</v>
      </c>
      <c r="U85" s="1">
        <v>0.88</v>
      </c>
      <c r="V85" s="1">
        <v>0.9</v>
      </c>
      <c r="W85" s="1">
        <v>0.85799999999999998</v>
      </c>
      <c r="X85" s="1">
        <v>0.93600000000000005</v>
      </c>
    </row>
    <row r="86" spans="1:24" x14ac:dyDescent="0.45">
      <c r="A86" s="1" t="s">
        <v>405</v>
      </c>
      <c r="B86" s="1" t="s">
        <v>664</v>
      </c>
      <c r="C86" s="1" t="s">
        <v>378</v>
      </c>
      <c r="D86" s="1" t="s">
        <v>15</v>
      </c>
      <c r="E86" s="1">
        <v>28</v>
      </c>
      <c r="F86" s="1">
        <v>1000</v>
      </c>
      <c r="G86" s="1">
        <v>0.76</v>
      </c>
      <c r="H86" s="1">
        <v>0.69</v>
      </c>
      <c r="I86" s="1">
        <v>0.84</v>
      </c>
      <c r="J86" s="1">
        <v>0.67</v>
      </c>
      <c r="K86" s="1">
        <v>0.43</v>
      </c>
      <c r="L86" s="1">
        <v>1.05</v>
      </c>
      <c r="M86" s="1">
        <v>0.96</v>
      </c>
      <c r="N86" s="1">
        <v>0.76</v>
      </c>
      <c r="O86" s="1">
        <v>1.21</v>
      </c>
      <c r="P86" s="1">
        <v>0.79</v>
      </c>
      <c r="Q86" s="1">
        <v>0.7</v>
      </c>
      <c r="R86" s="1">
        <v>0.9</v>
      </c>
      <c r="S86" s="1">
        <v>0.99</v>
      </c>
      <c r="T86" s="1">
        <v>0.84</v>
      </c>
      <c r="U86" s="1">
        <v>1.17</v>
      </c>
      <c r="V86" s="1">
        <v>0.83</v>
      </c>
      <c r="W86" s="1">
        <v>0.68400000000000005</v>
      </c>
      <c r="X86" s="1">
        <v>1.034</v>
      </c>
    </row>
    <row r="87" spans="1:24" x14ac:dyDescent="0.45">
      <c r="A87" s="1" t="s">
        <v>406</v>
      </c>
      <c r="B87" s="1" t="s">
        <v>665</v>
      </c>
      <c r="C87" s="1" t="s">
        <v>378</v>
      </c>
      <c r="D87" s="1" t="s">
        <v>15</v>
      </c>
      <c r="E87" s="1">
        <v>28</v>
      </c>
      <c r="F87" s="1">
        <v>1000</v>
      </c>
      <c r="G87" s="1">
        <v>0.76</v>
      </c>
      <c r="H87" s="1">
        <v>0.69</v>
      </c>
      <c r="I87" s="1">
        <v>0.84</v>
      </c>
      <c r="J87" s="1">
        <v>0.67</v>
      </c>
      <c r="K87" s="1">
        <v>0.43</v>
      </c>
      <c r="L87" s="1">
        <v>1.05</v>
      </c>
      <c r="M87" s="1">
        <v>0.96</v>
      </c>
      <c r="N87" s="1">
        <v>0.76</v>
      </c>
      <c r="O87" s="1">
        <v>1.21</v>
      </c>
      <c r="P87" s="1">
        <v>0.79</v>
      </c>
      <c r="Q87" s="1">
        <v>0.7</v>
      </c>
      <c r="R87" s="1">
        <v>0.9</v>
      </c>
      <c r="S87" s="1">
        <v>0.99</v>
      </c>
      <c r="T87" s="1">
        <v>0.84</v>
      </c>
      <c r="U87" s="1">
        <v>1.17</v>
      </c>
      <c r="V87" s="1">
        <v>0.83</v>
      </c>
      <c r="W87" s="1">
        <v>0.68400000000000005</v>
      </c>
      <c r="X87" s="1">
        <v>1.034</v>
      </c>
    </row>
    <row r="88" spans="1:24" x14ac:dyDescent="0.45">
      <c r="A88" s="1" t="s">
        <v>407</v>
      </c>
      <c r="B88" s="1" t="s">
        <v>666</v>
      </c>
      <c r="C88" s="1" t="s">
        <v>378</v>
      </c>
      <c r="D88" s="1" t="s">
        <v>15</v>
      </c>
      <c r="E88" s="1">
        <v>28</v>
      </c>
      <c r="F88" s="1">
        <v>1000</v>
      </c>
      <c r="G88" s="1">
        <v>0.76</v>
      </c>
      <c r="H88" s="1">
        <v>0.69</v>
      </c>
      <c r="I88" s="1">
        <v>0.84</v>
      </c>
      <c r="J88" s="1">
        <v>0.67</v>
      </c>
      <c r="K88" s="1">
        <v>0.43</v>
      </c>
      <c r="L88" s="1">
        <v>1.05</v>
      </c>
      <c r="M88" s="1">
        <v>0.96</v>
      </c>
      <c r="N88" s="1">
        <v>0.76</v>
      </c>
      <c r="O88" s="1">
        <v>1.21</v>
      </c>
      <c r="P88" s="1">
        <v>0.79</v>
      </c>
      <c r="Q88" s="1">
        <v>0.7</v>
      </c>
      <c r="R88" s="1">
        <v>0.9</v>
      </c>
      <c r="S88" s="1">
        <v>0.99</v>
      </c>
      <c r="T88" s="1">
        <v>0.84</v>
      </c>
      <c r="U88" s="1">
        <v>1.17</v>
      </c>
      <c r="V88" s="1">
        <v>0.83</v>
      </c>
      <c r="W88" s="1">
        <v>0.68400000000000005</v>
      </c>
      <c r="X88" s="1">
        <v>1.034</v>
      </c>
    </row>
    <row r="89" spans="1:24" x14ac:dyDescent="0.45">
      <c r="A89" s="1" t="s">
        <v>408</v>
      </c>
      <c r="B89" s="1" t="s">
        <v>667</v>
      </c>
      <c r="C89" s="1" t="s">
        <v>378</v>
      </c>
      <c r="D89" s="1" t="s">
        <v>15</v>
      </c>
      <c r="E89" s="1">
        <v>28</v>
      </c>
      <c r="F89" s="1">
        <v>1000</v>
      </c>
      <c r="G89" s="1">
        <v>0.76</v>
      </c>
      <c r="H89" s="1">
        <v>0.69</v>
      </c>
      <c r="I89" s="1">
        <v>0.84</v>
      </c>
      <c r="J89" s="1">
        <v>0.67</v>
      </c>
      <c r="K89" s="1">
        <v>0.43</v>
      </c>
      <c r="L89" s="1">
        <v>1.05</v>
      </c>
      <c r="M89" s="1">
        <v>0.96</v>
      </c>
      <c r="N89" s="1">
        <v>0.76</v>
      </c>
      <c r="O89" s="1">
        <v>1.21</v>
      </c>
      <c r="P89" s="1">
        <v>0.79</v>
      </c>
      <c r="Q89" s="1">
        <v>0.7</v>
      </c>
      <c r="R89" s="1">
        <v>0.9</v>
      </c>
      <c r="S89" s="1">
        <v>0.99</v>
      </c>
      <c r="T89" s="1">
        <v>0.84</v>
      </c>
      <c r="U89" s="1">
        <v>1.17</v>
      </c>
      <c r="V89" s="1">
        <v>0.83</v>
      </c>
      <c r="W89" s="1">
        <v>0.68400000000000005</v>
      </c>
      <c r="X89" s="1">
        <v>1.034</v>
      </c>
    </row>
    <row r="90" spans="1:24" x14ac:dyDescent="0.45">
      <c r="A90" s="1" t="s">
        <v>409</v>
      </c>
      <c r="B90" s="1" t="s">
        <v>668</v>
      </c>
      <c r="C90" s="1" t="s">
        <v>378</v>
      </c>
      <c r="D90" s="1" t="s">
        <v>15</v>
      </c>
      <c r="E90" s="1">
        <v>28</v>
      </c>
      <c r="F90" s="1">
        <v>1000</v>
      </c>
      <c r="G90" s="1">
        <v>0.76</v>
      </c>
      <c r="H90" s="1">
        <v>0.69</v>
      </c>
      <c r="I90" s="1">
        <v>0.84</v>
      </c>
      <c r="J90" s="1">
        <v>0.67</v>
      </c>
      <c r="K90" s="1">
        <v>0.43</v>
      </c>
      <c r="L90" s="1">
        <v>1.05</v>
      </c>
      <c r="M90" s="1">
        <v>0.96</v>
      </c>
      <c r="N90" s="1">
        <v>0.76</v>
      </c>
      <c r="O90" s="1">
        <v>1.21</v>
      </c>
      <c r="P90" s="1">
        <v>0.79</v>
      </c>
      <c r="Q90" s="1">
        <v>0.7</v>
      </c>
      <c r="R90" s="1">
        <v>0.9</v>
      </c>
      <c r="S90" s="1">
        <v>0.99</v>
      </c>
      <c r="T90" s="1">
        <v>0.84</v>
      </c>
      <c r="U90" s="1">
        <v>1.17</v>
      </c>
      <c r="V90" s="1">
        <v>0.83</v>
      </c>
      <c r="W90" s="1">
        <v>0.68400000000000005</v>
      </c>
      <c r="X90" s="1">
        <v>1.034</v>
      </c>
    </row>
    <row r="91" spans="1:24" x14ac:dyDescent="0.45">
      <c r="A91" s="1" t="s">
        <v>410</v>
      </c>
      <c r="B91" s="1" t="s">
        <v>669</v>
      </c>
      <c r="C91" s="1" t="s">
        <v>378</v>
      </c>
      <c r="D91" s="1" t="s">
        <v>15</v>
      </c>
      <c r="E91" s="1">
        <v>28</v>
      </c>
      <c r="F91" s="1">
        <v>1000</v>
      </c>
      <c r="G91" s="1">
        <v>0.76</v>
      </c>
      <c r="H91" s="1">
        <v>0.69</v>
      </c>
      <c r="I91" s="1">
        <v>0.84</v>
      </c>
      <c r="J91" s="1">
        <v>0.67</v>
      </c>
      <c r="K91" s="1">
        <v>0.43</v>
      </c>
      <c r="L91" s="1">
        <v>1.05</v>
      </c>
      <c r="M91" s="1">
        <v>0.96</v>
      </c>
      <c r="N91" s="1">
        <v>0.76</v>
      </c>
      <c r="O91" s="1">
        <v>1.21</v>
      </c>
      <c r="P91" s="1">
        <v>0.79</v>
      </c>
      <c r="Q91" s="1">
        <v>0.7</v>
      </c>
      <c r="R91" s="1">
        <v>0.9</v>
      </c>
      <c r="S91" s="1">
        <v>0.99</v>
      </c>
      <c r="T91" s="1">
        <v>0.84</v>
      </c>
      <c r="U91" s="1">
        <v>1.17</v>
      </c>
      <c r="V91" s="1">
        <v>0.83</v>
      </c>
      <c r="W91" s="1">
        <v>0.68400000000000005</v>
      </c>
      <c r="X91" s="1">
        <v>1.034</v>
      </c>
    </row>
    <row r="92" spans="1:24" x14ac:dyDescent="0.45">
      <c r="A92" s="1" t="s">
        <v>411</v>
      </c>
      <c r="B92" s="1" t="s">
        <v>670</v>
      </c>
      <c r="C92" s="1" t="s">
        <v>378</v>
      </c>
      <c r="D92" s="1" t="s">
        <v>15</v>
      </c>
      <c r="E92" s="1">
        <v>28</v>
      </c>
      <c r="F92" s="1">
        <v>1000</v>
      </c>
      <c r="G92" s="1">
        <v>0.76</v>
      </c>
      <c r="H92" s="1">
        <v>0.69</v>
      </c>
      <c r="I92" s="1">
        <v>0.84</v>
      </c>
      <c r="J92" s="1">
        <v>0.67</v>
      </c>
      <c r="K92" s="1">
        <v>0.43</v>
      </c>
      <c r="L92" s="1">
        <v>1.05</v>
      </c>
      <c r="M92" s="1">
        <v>0.96</v>
      </c>
      <c r="N92" s="1">
        <v>0.76</v>
      </c>
      <c r="O92" s="1">
        <v>1.21</v>
      </c>
      <c r="P92" s="1">
        <v>0.79</v>
      </c>
      <c r="Q92" s="1">
        <v>0.7</v>
      </c>
      <c r="R92" s="1">
        <v>0.9</v>
      </c>
      <c r="S92" s="1">
        <v>0.99</v>
      </c>
      <c r="T92" s="1">
        <v>0.84</v>
      </c>
      <c r="U92" s="1">
        <v>1.17</v>
      </c>
      <c r="V92" s="1">
        <v>0.83</v>
      </c>
      <c r="W92" s="1">
        <v>0.68400000000000005</v>
      </c>
      <c r="X92" s="1">
        <v>1.034</v>
      </c>
    </row>
    <row r="93" spans="1:24" x14ac:dyDescent="0.45">
      <c r="A93" s="1" t="s">
        <v>671</v>
      </c>
      <c r="B93" s="1" t="s">
        <v>672</v>
      </c>
      <c r="C93" s="1" t="s">
        <v>378</v>
      </c>
      <c r="D93" s="1" t="s">
        <v>15</v>
      </c>
      <c r="E93" s="1">
        <v>28</v>
      </c>
      <c r="F93" s="1">
        <v>1000</v>
      </c>
      <c r="G93" s="1">
        <v>0.76</v>
      </c>
      <c r="H93" s="1">
        <v>0.69</v>
      </c>
      <c r="I93" s="1">
        <v>0.84</v>
      </c>
      <c r="J93" s="1">
        <v>0.67</v>
      </c>
      <c r="K93" s="1">
        <v>0.43</v>
      </c>
      <c r="L93" s="1">
        <v>1.05</v>
      </c>
      <c r="M93" s="1">
        <v>0.96</v>
      </c>
      <c r="N93" s="1">
        <v>0.76</v>
      </c>
      <c r="O93" s="1">
        <v>1.21</v>
      </c>
      <c r="P93" s="1">
        <v>0.79</v>
      </c>
      <c r="Q93" s="1">
        <v>0.7</v>
      </c>
      <c r="R93" s="1">
        <v>0.9</v>
      </c>
      <c r="S93" s="1">
        <v>0.99</v>
      </c>
      <c r="T93" s="1">
        <v>0.84</v>
      </c>
      <c r="U93" s="1">
        <v>1.17</v>
      </c>
      <c r="V93" s="1">
        <v>0.83</v>
      </c>
      <c r="W93" s="1">
        <v>0.68400000000000005</v>
      </c>
      <c r="X93" s="1">
        <v>1.034</v>
      </c>
    </row>
    <row r="94" spans="1:24" x14ac:dyDescent="0.45">
      <c r="A94" s="1" t="s">
        <v>412</v>
      </c>
      <c r="B94" s="1" t="s">
        <v>673</v>
      </c>
      <c r="C94" s="1" t="s">
        <v>378</v>
      </c>
      <c r="D94" s="1" t="s">
        <v>15</v>
      </c>
      <c r="E94" s="1">
        <v>28</v>
      </c>
      <c r="F94" s="1">
        <v>1000</v>
      </c>
      <c r="G94" s="1">
        <v>0.76</v>
      </c>
      <c r="H94" s="1">
        <v>0.69</v>
      </c>
      <c r="I94" s="1">
        <v>0.84</v>
      </c>
      <c r="J94" s="1">
        <v>0.67</v>
      </c>
      <c r="K94" s="1">
        <v>0.43</v>
      </c>
      <c r="L94" s="1">
        <v>1.05</v>
      </c>
      <c r="M94" s="1">
        <v>0.96</v>
      </c>
      <c r="N94" s="1">
        <v>0.76</v>
      </c>
      <c r="O94" s="1">
        <v>1.21</v>
      </c>
      <c r="P94" s="1">
        <v>0.79</v>
      </c>
      <c r="Q94" s="1">
        <v>0.7</v>
      </c>
      <c r="R94" s="1">
        <v>0.9</v>
      </c>
      <c r="S94" s="1">
        <v>0.99</v>
      </c>
      <c r="T94" s="1">
        <v>0.84</v>
      </c>
      <c r="U94" s="1">
        <v>1.17</v>
      </c>
      <c r="V94" s="1">
        <v>0.83</v>
      </c>
      <c r="W94" s="1">
        <v>0.68400000000000005</v>
      </c>
      <c r="X94" s="1">
        <v>1.034</v>
      </c>
    </row>
    <row r="95" spans="1:24" x14ac:dyDescent="0.45">
      <c r="A95" s="1" t="s">
        <v>413</v>
      </c>
      <c r="B95" s="1" t="s">
        <v>674</v>
      </c>
      <c r="C95" s="1" t="s">
        <v>378</v>
      </c>
      <c r="D95" s="1" t="s">
        <v>15</v>
      </c>
      <c r="E95" s="1">
        <v>28</v>
      </c>
      <c r="F95" s="1">
        <v>1000</v>
      </c>
      <c r="G95" s="1">
        <v>0.76</v>
      </c>
      <c r="H95" s="1">
        <v>0.69</v>
      </c>
      <c r="I95" s="1">
        <v>0.84</v>
      </c>
      <c r="J95" s="1">
        <v>0.67</v>
      </c>
      <c r="K95" s="1">
        <v>0.43</v>
      </c>
      <c r="L95" s="1">
        <v>1.05</v>
      </c>
      <c r="M95" s="1">
        <v>0.96</v>
      </c>
      <c r="N95" s="1">
        <v>0.76</v>
      </c>
      <c r="O95" s="1">
        <v>1.21</v>
      </c>
      <c r="P95" s="1">
        <v>0.79</v>
      </c>
      <c r="Q95" s="1">
        <v>0.7</v>
      </c>
      <c r="R95" s="1">
        <v>0.9</v>
      </c>
      <c r="S95" s="1">
        <v>0.99</v>
      </c>
      <c r="T95" s="1">
        <v>0.84</v>
      </c>
      <c r="U95" s="1">
        <v>1.17</v>
      </c>
      <c r="V95" s="1">
        <v>0.83</v>
      </c>
      <c r="W95" s="1">
        <v>0.68400000000000005</v>
      </c>
      <c r="X95" s="1">
        <v>1.034</v>
      </c>
    </row>
    <row r="96" spans="1:24" x14ac:dyDescent="0.45">
      <c r="A96" s="1" t="s">
        <v>433</v>
      </c>
      <c r="B96" s="1" t="s">
        <v>433</v>
      </c>
      <c r="C96" s="1" t="s">
        <v>378</v>
      </c>
      <c r="D96" s="1" t="s">
        <v>565</v>
      </c>
      <c r="E96" s="1">
        <v>30</v>
      </c>
      <c r="F96" s="1">
        <v>1000</v>
      </c>
      <c r="G96" s="1">
        <v>0.92</v>
      </c>
      <c r="H96" s="1">
        <v>0.89</v>
      </c>
      <c r="I96" s="1">
        <v>0.95</v>
      </c>
      <c r="J96" s="1">
        <v>0.95</v>
      </c>
      <c r="K96" s="1">
        <v>0.92</v>
      </c>
      <c r="L96" s="1">
        <v>0.98</v>
      </c>
      <c r="M96" s="1">
        <v>0.93</v>
      </c>
      <c r="N96" s="1">
        <v>0.95</v>
      </c>
      <c r="O96" s="1">
        <v>0.97</v>
      </c>
      <c r="P96" s="1">
        <v>0.88</v>
      </c>
      <c r="Q96" s="1">
        <v>0.83</v>
      </c>
      <c r="R96" s="1">
        <v>0.93</v>
      </c>
      <c r="S96" s="1">
        <v>0.99</v>
      </c>
      <c r="T96" s="1">
        <v>0.95</v>
      </c>
      <c r="U96" s="1">
        <v>1.03</v>
      </c>
      <c r="V96" s="1">
        <v>0.93</v>
      </c>
      <c r="W96" s="1">
        <v>0.90800000000000003</v>
      </c>
      <c r="X96" s="1">
        <v>0.97199999999999998</v>
      </c>
    </row>
    <row r="97" spans="1:24" x14ac:dyDescent="0.45">
      <c r="A97" s="1" t="s">
        <v>676</v>
      </c>
      <c r="B97" s="1" t="s">
        <v>676</v>
      </c>
      <c r="C97" s="1" t="s">
        <v>366</v>
      </c>
      <c r="D97" s="1" t="s">
        <v>572</v>
      </c>
      <c r="E97" s="1">
        <v>100</v>
      </c>
      <c r="F97" s="1">
        <v>1000</v>
      </c>
      <c r="G97" s="1">
        <v>1.1200000000000001</v>
      </c>
      <c r="H97" s="1">
        <v>1.05</v>
      </c>
      <c r="I97" s="1">
        <v>1.21</v>
      </c>
      <c r="J97" s="1">
        <v>1.1499999999999999</v>
      </c>
      <c r="K97" s="1">
        <v>1.08</v>
      </c>
      <c r="L97" s="1">
        <v>1.23</v>
      </c>
      <c r="M97" s="1">
        <v>1.1200000000000001</v>
      </c>
      <c r="N97" s="1">
        <v>1.06</v>
      </c>
      <c r="O97" s="1">
        <v>1.19</v>
      </c>
      <c r="P97" s="1">
        <v>1.1299999999999999</v>
      </c>
      <c r="Q97" s="1">
        <v>1.03</v>
      </c>
      <c r="R97" s="1">
        <v>1.23</v>
      </c>
      <c r="S97" s="1">
        <v>1.1200000000000001</v>
      </c>
      <c r="T97" s="1">
        <v>1.06</v>
      </c>
      <c r="U97" s="1">
        <v>1.17</v>
      </c>
      <c r="V97" s="1">
        <v>1.1200000000000001</v>
      </c>
      <c r="W97" s="1">
        <v>1.0680000000000001</v>
      </c>
      <c r="X97" s="1">
        <v>1.206</v>
      </c>
    </row>
    <row r="98" spans="1:24" x14ac:dyDescent="0.45">
      <c r="A98" s="1" t="s">
        <v>418</v>
      </c>
      <c r="B98" s="1" t="s">
        <v>677</v>
      </c>
      <c r="C98" s="1" t="s">
        <v>378</v>
      </c>
      <c r="D98" s="1" t="s">
        <v>569</v>
      </c>
      <c r="E98" s="1">
        <v>20</v>
      </c>
      <c r="F98" s="1">
        <v>1000</v>
      </c>
      <c r="G98" s="1">
        <v>0.92</v>
      </c>
      <c r="H98" s="1">
        <v>0.86</v>
      </c>
      <c r="I98" s="1">
        <v>0.99</v>
      </c>
      <c r="J98" s="1">
        <v>1</v>
      </c>
      <c r="K98" s="1">
        <v>0.96</v>
      </c>
      <c r="L98" s="1">
        <v>1.05</v>
      </c>
      <c r="M98" s="1" t="s">
        <v>192</v>
      </c>
      <c r="N98" s="1" t="s">
        <v>192</v>
      </c>
      <c r="O98" s="1" t="s">
        <v>192</v>
      </c>
      <c r="P98" s="1">
        <v>0.93</v>
      </c>
      <c r="Q98" s="1">
        <v>0.83</v>
      </c>
      <c r="R98" s="1">
        <v>1.04</v>
      </c>
      <c r="S98" s="1" t="s">
        <v>192</v>
      </c>
      <c r="T98" s="1" t="s">
        <v>192</v>
      </c>
      <c r="U98" s="1" t="s">
        <v>192</v>
      </c>
      <c r="V98" s="1">
        <v>0.95</v>
      </c>
      <c r="W98" s="1">
        <v>0.88333333300000005</v>
      </c>
      <c r="X98" s="1">
        <v>1.026666667</v>
      </c>
    </row>
    <row r="99" spans="1:24" x14ac:dyDescent="0.45">
      <c r="A99" s="1" t="s">
        <v>415</v>
      </c>
      <c r="B99" s="1" t="s">
        <v>678</v>
      </c>
      <c r="C99" s="1" t="s">
        <v>378</v>
      </c>
      <c r="D99" s="1" t="s">
        <v>568</v>
      </c>
      <c r="E99" s="1">
        <v>20</v>
      </c>
      <c r="F99" s="1">
        <v>1000</v>
      </c>
      <c r="G99" s="1">
        <v>2.2000000000000002</v>
      </c>
      <c r="H99" s="1">
        <v>1.2</v>
      </c>
      <c r="I99" s="1">
        <v>3.35</v>
      </c>
      <c r="J99" s="1">
        <v>2.0499999999999998</v>
      </c>
      <c r="K99" s="1">
        <v>1.5</v>
      </c>
      <c r="L99" s="1">
        <v>2.65</v>
      </c>
      <c r="M99" s="1" t="s">
        <v>192</v>
      </c>
      <c r="N99" s="1" t="s">
        <v>192</v>
      </c>
      <c r="O99" s="1" t="s">
        <v>192</v>
      </c>
      <c r="P99" s="1">
        <v>1.5</v>
      </c>
      <c r="Q99" s="1">
        <v>0.75</v>
      </c>
      <c r="R99" s="1">
        <v>2.35</v>
      </c>
      <c r="S99" s="1">
        <v>1.35</v>
      </c>
      <c r="T99" s="1">
        <v>0.4</v>
      </c>
      <c r="U99" s="1">
        <v>2.4</v>
      </c>
      <c r="V99" s="1">
        <v>1.78</v>
      </c>
      <c r="W99" s="1">
        <v>0.96250000000000002</v>
      </c>
      <c r="X99" s="1">
        <v>2.6875</v>
      </c>
    </row>
    <row r="100" spans="1:24" x14ac:dyDescent="0.45">
      <c r="A100" s="1" t="s">
        <v>419</v>
      </c>
      <c r="B100" s="1" t="s">
        <v>679</v>
      </c>
      <c r="C100" s="1" t="s">
        <v>378</v>
      </c>
      <c r="D100" s="1" t="s">
        <v>569</v>
      </c>
      <c r="E100" s="1">
        <v>20</v>
      </c>
      <c r="F100" s="1">
        <v>1000</v>
      </c>
      <c r="G100" s="1">
        <v>0.92</v>
      </c>
      <c r="H100" s="1">
        <v>0.86</v>
      </c>
      <c r="I100" s="1">
        <v>0.99</v>
      </c>
      <c r="J100" s="1">
        <v>1</v>
      </c>
      <c r="K100" s="1">
        <v>0.96</v>
      </c>
      <c r="L100" s="1">
        <v>1.05</v>
      </c>
      <c r="M100" s="1" t="s">
        <v>192</v>
      </c>
      <c r="N100" s="1" t="s">
        <v>192</v>
      </c>
      <c r="O100" s="1" t="s">
        <v>192</v>
      </c>
      <c r="P100" s="1">
        <v>0.93</v>
      </c>
      <c r="Q100" s="1">
        <v>0.83</v>
      </c>
      <c r="R100" s="1">
        <v>1.04</v>
      </c>
      <c r="S100" s="1" t="s">
        <v>192</v>
      </c>
      <c r="T100" s="1" t="s">
        <v>192</v>
      </c>
      <c r="U100" s="1" t="s">
        <v>192</v>
      </c>
      <c r="V100" s="1">
        <v>0.95</v>
      </c>
      <c r="W100" s="1">
        <v>0.88333333300000005</v>
      </c>
      <c r="X100" s="1">
        <v>1.026666667</v>
      </c>
    </row>
    <row r="101" spans="1:24" x14ac:dyDescent="0.45">
      <c r="A101" s="1" t="s">
        <v>422</v>
      </c>
      <c r="B101" s="1" t="s">
        <v>680</v>
      </c>
      <c r="C101" s="1" t="s">
        <v>378</v>
      </c>
      <c r="D101" s="1" t="s">
        <v>569</v>
      </c>
      <c r="E101" s="1">
        <v>20</v>
      </c>
      <c r="F101" s="1">
        <v>1000</v>
      </c>
      <c r="G101" s="1">
        <v>0.92</v>
      </c>
      <c r="H101" s="1">
        <v>0.86</v>
      </c>
      <c r="I101" s="1">
        <v>0.99</v>
      </c>
      <c r="J101" s="1">
        <v>0.94</v>
      </c>
      <c r="K101" s="1">
        <v>0.86</v>
      </c>
      <c r="L101" s="1">
        <v>1.03</v>
      </c>
      <c r="M101" s="1" t="s">
        <v>192</v>
      </c>
      <c r="N101" s="1" t="s">
        <v>192</v>
      </c>
      <c r="O101" s="1" t="s">
        <v>192</v>
      </c>
      <c r="P101" s="1">
        <v>0.91</v>
      </c>
      <c r="Q101" s="1">
        <v>0.87</v>
      </c>
      <c r="R101" s="1">
        <v>0.95</v>
      </c>
      <c r="S101" s="1">
        <v>0.9</v>
      </c>
      <c r="T101" s="1">
        <v>0.86</v>
      </c>
      <c r="U101" s="1">
        <v>0.95</v>
      </c>
      <c r="V101" s="1">
        <v>0.92</v>
      </c>
      <c r="W101" s="1">
        <v>0.86250000000000004</v>
      </c>
      <c r="X101" s="1">
        <v>0.98</v>
      </c>
    </row>
    <row r="102" spans="1:24" x14ac:dyDescent="0.45">
      <c r="A102" s="1" t="s">
        <v>416</v>
      </c>
      <c r="B102" s="1" t="s">
        <v>681</v>
      </c>
      <c r="C102" s="1" t="s">
        <v>378</v>
      </c>
      <c r="D102" s="1" t="s">
        <v>568</v>
      </c>
      <c r="E102" s="1">
        <v>20</v>
      </c>
      <c r="F102" s="1">
        <v>1000</v>
      </c>
      <c r="G102" s="1">
        <v>2.2000000000000002</v>
      </c>
      <c r="H102" s="1">
        <v>1.2</v>
      </c>
      <c r="I102" s="1">
        <v>3.35</v>
      </c>
      <c r="J102" s="1">
        <v>2.0499999999999998</v>
      </c>
      <c r="K102" s="1">
        <v>1.5</v>
      </c>
      <c r="L102" s="1">
        <v>2.65</v>
      </c>
      <c r="M102" s="1" t="s">
        <v>192</v>
      </c>
      <c r="N102" s="1" t="s">
        <v>192</v>
      </c>
      <c r="O102" s="1" t="s">
        <v>192</v>
      </c>
      <c r="P102" s="1">
        <v>1.5</v>
      </c>
      <c r="Q102" s="1">
        <v>0.75</v>
      </c>
      <c r="R102" s="1">
        <v>2.35</v>
      </c>
      <c r="S102" s="1">
        <v>1.35</v>
      </c>
      <c r="T102" s="1">
        <v>0.4</v>
      </c>
      <c r="U102" s="1">
        <v>2.4</v>
      </c>
      <c r="V102" s="1">
        <v>1.78</v>
      </c>
      <c r="W102" s="1">
        <v>0.96250000000000002</v>
      </c>
      <c r="X102" s="1">
        <v>2.6875</v>
      </c>
    </row>
    <row r="103" spans="1:24" x14ac:dyDescent="0.45">
      <c r="A103" s="1" t="s">
        <v>420</v>
      </c>
      <c r="B103" s="1" t="s">
        <v>682</v>
      </c>
      <c r="C103" s="1" t="s">
        <v>378</v>
      </c>
      <c r="D103" s="1" t="s">
        <v>569</v>
      </c>
      <c r="E103" s="1">
        <v>20</v>
      </c>
      <c r="F103" s="1">
        <v>1000</v>
      </c>
      <c r="G103" s="1">
        <v>0.92</v>
      </c>
      <c r="H103" s="1">
        <v>0.86</v>
      </c>
      <c r="I103" s="1">
        <v>0.99</v>
      </c>
      <c r="J103" s="1">
        <v>1</v>
      </c>
      <c r="K103" s="1">
        <v>0.96</v>
      </c>
      <c r="L103" s="1">
        <v>1.05</v>
      </c>
      <c r="M103" s="1" t="s">
        <v>192</v>
      </c>
      <c r="N103" s="1" t="s">
        <v>192</v>
      </c>
      <c r="O103" s="1" t="s">
        <v>192</v>
      </c>
      <c r="P103" s="1">
        <v>0.93</v>
      </c>
      <c r="Q103" s="1">
        <v>0.83</v>
      </c>
      <c r="R103" s="1">
        <v>1.04</v>
      </c>
      <c r="S103" s="1" t="s">
        <v>192</v>
      </c>
      <c r="T103" s="1" t="s">
        <v>192</v>
      </c>
      <c r="U103" s="1" t="s">
        <v>192</v>
      </c>
      <c r="V103" s="1">
        <v>0.95</v>
      </c>
      <c r="W103" s="1">
        <v>0.88333333300000005</v>
      </c>
      <c r="X103" s="1">
        <v>1.026666667</v>
      </c>
    </row>
    <row r="104" spans="1:24" x14ac:dyDescent="0.45">
      <c r="A104" s="1" t="s">
        <v>417</v>
      </c>
      <c r="B104" s="1" t="s">
        <v>683</v>
      </c>
      <c r="C104" s="1" t="s">
        <v>378</v>
      </c>
      <c r="D104" s="1" t="s">
        <v>569</v>
      </c>
      <c r="E104" s="1">
        <v>20</v>
      </c>
      <c r="F104" s="1">
        <v>1000</v>
      </c>
      <c r="G104" s="1">
        <v>2.2000000000000002</v>
      </c>
      <c r="H104" s="1">
        <v>1.2</v>
      </c>
      <c r="I104" s="1">
        <v>3.35</v>
      </c>
      <c r="J104" s="1">
        <v>2.0499999999999998</v>
      </c>
      <c r="K104" s="1">
        <v>1.5</v>
      </c>
      <c r="L104" s="1">
        <v>2.65</v>
      </c>
      <c r="M104" s="1" t="s">
        <v>192</v>
      </c>
      <c r="N104" s="1" t="s">
        <v>192</v>
      </c>
      <c r="O104" s="1" t="s">
        <v>192</v>
      </c>
      <c r="P104" s="1">
        <v>1.5</v>
      </c>
      <c r="Q104" s="1">
        <v>0.75</v>
      </c>
      <c r="R104" s="1">
        <v>2.35</v>
      </c>
      <c r="S104" s="1">
        <v>1.35</v>
      </c>
      <c r="T104" s="1">
        <v>0.4</v>
      </c>
      <c r="U104" s="1">
        <v>2.4</v>
      </c>
      <c r="V104" s="1">
        <v>1.78</v>
      </c>
      <c r="W104" s="1">
        <v>0.96250000000000002</v>
      </c>
      <c r="X104" s="1">
        <v>2.6875</v>
      </c>
    </row>
    <row r="105" spans="1:24" x14ac:dyDescent="0.45">
      <c r="A105" s="1" t="s">
        <v>421</v>
      </c>
      <c r="B105" s="1" t="s">
        <v>684</v>
      </c>
      <c r="C105" s="1" t="s">
        <v>378</v>
      </c>
      <c r="D105" s="1" t="s">
        <v>569</v>
      </c>
      <c r="E105" s="1">
        <v>20</v>
      </c>
      <c r="F105" s="1">
        <v>1000</v>
      </c>
      <c r="G105" s="1">
        <v>0.92</v>
      </c>
      <c r="H105" s="1">
        <v>0.86</v>
      </c>
      <c r="I105" s="1">
        <v>0.99</v>
      </c>
      <c r="J105" s="1">
        <v>1</v>
      </c>
      <c r="K105" s="1">
        <v>0.96</v>
      </c>
      <c r="L105" s="1">
        <v>1.05</v>
      </c>
      <c r="M105" s="1" t="s">
        <v>192</v>
      </c>
      <c r="N105" s="1" t="s">
        <v>192</v>
      </c>
      <c r="O105" s="1" t="s">
        <v>192</v>
      </c>
      <c r="P105" s="1">
        <v>0.93</v>
      </c>
      <c r="Q105" s="1">
        <v>0.83</v>
      </c>
      <c r="R105" s="1">
        <v>1.04</v>
      </c>
      <c r="S105" s="1" t="s">
        <v>192</v>
      </c>
      <c r="T105" s="1" t="s">
        <v>192</v>
      </c>
      <c r="U105" s="1" t="s">
        <v>192</v>
      </c>
      <c r="V105" s="1">
        <v>0.95</v>
      </c>
      <c r="W105" s="1">
        <v>0.88333333300000005</v>
      </c>
      <c r="X105" s="1">
        <v>1.026666667</v>
      </c>
    </row>
    <row r="106" spans="1:24" x14ac:dyDescent="0.45">
      <c r="A106" s="1" t="s">
        <v>685</v>
      </c>
      <c r="B106" s="1" t="s">
        <v>685</v>
      </c>
      <c r="C106" s="1" t="s">
        <v>378</v>
      </c>
      <c r="D106" s="1" t="s">
        <v>569</v>
      </c>
      <c r="E106" s="1">
        <v>20</v>
      </c>
      <c r="F106" s="1">
        <v>1000</v>
      </c>
      <c r="G106" s="1">
        <v>0.92</v>
      </c>
      <c r="H106" s="1">
        <v>0.86</v>
      </c>
      <c r="I106" s="1">
        <v>0.99</v>
      </c>
      <c r="J106" s="1">
        <v>0.94</v>
      </c>
      <c r="K106" s="1">
        <v>0.86</v>
      </c>
      <c r="L106" s="1">
        <v>1.03</v>
      </c>
      <c r="M106" s="1" t="s">
        <v>192</v>
      </c>
      <c r="N106" s="1" t="s">
        <v>192</v>
      </c>
      <c r="O106" s="1" t="s">
        <v>192</v>
      </c>
      <c r="P106" s="1">
        <v>0.91</v>
      </c>
      <c r="Q106" s="1">
        <v>0.87</v>
      </c>
      <c r="R106" s="1">
        <v>0.95</v>
      </c>
      <c r="S106" s="1">
        <v>0.9</v>
      </c>
      <c r="T106" s="1">
        <v>0.86</v>
      </c>
      <c r="U106" s="1">
        <v>0.95</v>
      </c>
      <c r="V106" s="1">
        <v>0.92</v>
      </c>
      <c r="W106" s="1">
        <v>0.86250000000000004</v>
      </c>
      <c r="X106" s="1">
        <v>0.98</v>
      </c>
    </row>
    <row r="107" spans="1:24" x14ac:dyDescent="0.45">
      <c r="A107" s="1" t="s">
        <v>440</v>
      </c>
      <c r="B107" s="1" t="s">
        <v>686</v>
      </c>
      <c r="C107" s="1" t="s">
        <v>378</v>
      </c>
      <c r="D107" s="1" t="s">
        <v>574</v>
      </c>
      <c r="E107" s="1">
        <v>100</v>
      </c>
      <c r="F107" s="1">
        <v>1000</v>
      </c>
      <c r="G107" s="1">
        <v>0.76</v>
      </c>
      <c r="H107" s="1">
        <v>0.4</v>
      </c>
      <c r="I107" s="1">
        <v>1.46</v>
      </c>
      <c r="J107" s="1">
        <v>0.6</v>
      </c>
      <c r="K107" s="1">
        <v>0.15</v>
      </c>
      <c r="L107" s="1">
        <v>2.42</v>
      </c>
      <c r="M107" s="1">
        <v>0.97</v>
      </c>
      <c r="N107" s="1">
        <v>0.96</v>
      </c>
      <c r="O107" s="1">
        <v>0.98</v>
      </c>
      <c r="P107" s="1">
        <v>0.98</v>
      </c>
      <c r="Q107" s="1">
        <v>0.95</v>
      </c>
      <c r="R107" s="1">
        <v>1.01</v>
      </c>
      <c r="S107" s="1">
        <v>0.89</v>
      </c>
      <c r="T107" s="1">
        <v>0.76</v>
      </c>
      <c r="U107" s="1">
        <v>1.04</v>
      </c>
      <c r="V107" s="1">
        <v>0.84</v>
      </c>
      <c r="W107" s="1">
        <v>0.64400000000000002</v>
      </c>
      <c r="X107" s="1">
        <v>1.3819999999999999</v>
      </c>
    </row>
    <row r="108" spans="1:24" x14ac:dyDescent="0.45">
      <c r="A108" s="1" t="s">
        <v>687</v>
      </c>
      <c r="B108" s="1" t="s">
        <v>688</v>
      </c>
      <c r="C108" s="1" t="s">
        <v>378</v>
      </c>
      <c r="D108" s="1" t="s">
        <v>576</v>
      </c>
      <c r="E108" s="1">
        <v>100</v>
      </c>
      <c r="F108" s="1">
        <v>1000</v>
      </c>
      <c r="G108" s="1">
        <v>0.9</v>
      </c>
      <c r="H108" s="1">
        <v>0.85</v>
      </c>
      <c r="I108" s="1">
        <v>0.95</v>
      </c>
      <c r="J108" s="1">
        <v>0.99</v>
      </c>
      <c r="K108" s="1">
        <v>0.89</v>
      </c>
      <c r="L108" s="1">
        <v>1.0900000000000001</v>
      </c>
      <c r="M108" s="1">
        <v>0.97</v>
      </c>
      <c r="N108" s="1">
        <v>0.96</v>
      </c>
      <c r="O108" s="1">
        <v>0.98</v>
      </c>
      <c r="P108" s="1">
        <v>0.98</v>
      </c>
      <c r="Q108" s="1">
        <v>0.95</v>
      </c>
      <c r="R108" s="1">
        <v>1.01</v>
      </c>
      <c r="S108" s="1">
        <v>1.04</v>
      </c>
      <c r="T108" s="1">
        <v>0.8</v>
      </c>
      <c r="U108" s="1">
        <v>1.36</v>
      </c>
      <c r="V108" s="1">
        <v>0.98</v>
      </c>
      <c r="W108" s="1">
        <v>0.89</v>
      </c>
      <c r="X108" s="1">
        <v>1.0780000000000001</v>
      </c>
    </row>
    <row r="109" spans="1:24" x14ac:dyDescent="0.45">
      <c r="A109" s="1" t="s">
        <v>372</v>
      </c>
      <c r="B109" s="1" t="s">
        <v>372</v>
      </c>
      <c r="C109" s="1" t="s">
        <v>366</v>
      </c>
      <c r="D109" s="1" t="s">
        <v>17</v>
      </c>
      <c r="E109" s="1">
        <v>100</v>
      </c>
      <c r="F109" s="1">
        <v>1000</v>
      </c>
      <c r="G109" s="1">
        <v>0.93</v>
      </c>
      <c r="H109" s="1">
        <v>0.88</v>
      </c>
      <c r="I109" s="1">
        <v>0.98</v>
      </c>
      <c r="J109" s="1">
        <v>0.88</v>
      </c>
      <c r="K109" s="1">
        <v>0.79</v>
      </c>
      <c r="L109" s="1">
        <v>0.99</v>
      </c>
      <c r="M109" s="1">
        <v>0.93</v>
      </c>
      <c r="N109" s="1">
        <v>0.85</v>
      </c>
      <c r="O109" s="1">
        <v>1.01</v>
      </c>
      <c r="P109" s="1">
        <v>1.07</v>
      </c>
      <c r="Q109" s="1">
        <v>0.86</v>
      </c>
      <c r="R109" s="1">
        <v>1.35</v>
      </c>
      <c r="S109" s="1">
        <v>0.86</v>
      </c>
      <c r="T109" s="1">
        <v>0.75</v>
      </c>
      <c r="U109" s="1">
        <v>0.99</v>
      </c>
      <c r="V109" s="1">
        <v>0.93</v>
      </c>
      <c r="W109" s="1">
        <v>0.82599999999999996</v>
      </c>
      <c r="X109" s="1">
        <v>1.0640000000000001</v>
      </c>
    </row>
    <row r="110" spans="1:24" x14ac:dyDescent="0.45">
      <c r="A110" s="1" t="s">
        <v>404</v>
      </c>
      <c r="B110" s="1" t="s">
        <v>404</v>
      </c>
      <c r="C110" s="1" t="s">
        <v>378</v>
      </c>
      <c r="D110" s="1" t="s">
        <v>567</v>
      </c>
      <c r="E110" s="1">
        <v>100</v>
      </c>
      <c r="F110" s="1">
        <v>1000</v>
      </c>
      <c r="G110" s="1">
        <v>0.89</v>
      </c>
      <c r="H110" s="1">
        <v>0.88</v>
      </c>
      <c r="I110" s="1">
        <v>0.9</v>
      </c>
      <c r="J110" s="1">
        <v>0.88</v>
      </c>
      <c r="K110" s="1">
        <v>0.77</v>
      </c>
      <c r="L110" s="1">
        <v>1.01</v>
      </c>
      <c r="M110" s="1">
        <v>0.97</v>
      </c>
      <c r="N110" s="1">
        <v>0.95</v>
      </c>
      <c r="O110" s="1">
        <v>0.99</v>
      </c>
      <c r="P110" s="1">
        <v>0.99</v>
      </c>
      <c r="Q110" s="1">
        <v>0.97</v>
      </c>
      <c r="R110" s="1">
        <v>1</v>
      </c>
      <c r="S110" s="1">
        <v>0.86</v>
      </c>
      <c r="T110" s="1">
        <v>0.84</v>
      </c>
      <c r="U110" s="1">
        <v>0.88</v>
      </c>
      <c r="V110" s="1">
        <v>0.92</v>
      </c>
      <c r="W110" s="1">
        <v>0.88200000000000001</v>
      </c>
      <c r="X110" s="1">
        <v>0.95599999999999996</v>
      </c>
    </row>
    <row r="111" spans="1:24" x14ac:dyDescent="0.45">
      <c r="A111" s="1" t="s">
        <v>689</v>
      </c>
      <c r="B111" s="1" t="s">
        <v>689</v>
      </c>
      <c r="C111" s="1" t="s">
        <v>378</v>
      </c>
      <c r="D111" s="1" t="s">
        <v>564</v>
      </c>
      <c r="E111" s="1">
        <v>30</v>
      </c>
      <c r="F111" s="1">
        <v>1000</v>
      </c>
      <c r="G111" s="1">
        <v>0.99</v>
      </c>
      <c r="H111" s="1">
        <v>0.97</v>
      </c>
      <c r="I111" s="1">
        <v>1.01</v>
      </c>
      <c r="J111" s="1">
        <v>1.01</v>
      </c>
      <c r="K111" s="1">
        <v>0.99</v>
      </c>
      <c r="L111" s="1">
        <v>1.04</v>
      </c>
      <c r="M111" s="1" t="s">
        <v>192</v>
      </c>
      <c r="N111" s="1" t="s">
        <v>192</v>
      </c>
      <c r="O111" s="1" t="s">
        <v>192</v>
      </c>
      <c r="P111" s="1">
        <v>0.98</v>
      </c>
      <c r="Q111" s="1">
        <v>0.96</v>
      </c>
      <c r="R111" s="1">
        <v>1.01</v>
      </c>
      <c r="S111" s="1">
        <v>1</v>
      </c>
      <c r="T111" s="1">
        <v>0.98</v>
      </c>
      <c r="U111" s="1">
        <v>1.01</v>
      </c>
      <c r="V111" s="1">
        <v>1</v>
      </c>
      <c r="W111" s="1">
        <v>0.97499999999999998</v>
      </c>
      <c r="X111" s="1">
        <v>1.0175000000000001</v>
      </c>
    </row>
    <row r="112" spans="1:24" x14ac:dyDescent="0.45">
      <c r="A112" s="1" t="s">
        <v>414</v>
      </c>
      <c r="B112" s="1" t="s">
        <v>690</v>
      </c>
      <c r="C112" s="1" t="s">
        <v>378</v>
      </c>
      <c r="D112" s="1" t="s">
        <v>15</v>
      </c>
      <c r="E112" s="1">
        <v>28</v>
      </c>
      <c r="F112" s="1">
        <v>1000</v>
      </c>
      <c r="G112" s="1">
        <v>0.76</v>
      </c>
      <c r="H112" s="1">
        <v>0.69</v>
      </c>
      <c r="I112" s="1">
        <v>0.84</v>
      </c>
      <c r="J112" s="1">
        <v>0.67</v>
      </c>
      <c r="K112" s="1">
        <v>0.43</v>
      </c>
      <c r="L112" s="1">
        <v>1.05</v>
      </c>
      <c r="M112" s="1">
        <v>0.96</v>
      </c>
      <c r="N112" s="1">
        <v>0.76</v>
      </c>
      <c r="O112" s="1">
        <v>1.21</v>
      </c>
      <c r="P112" s="1">
        <v>0.79</v>
      </c>
      <c r="Q112" s="1">
        <v>0.7</v>
      </c>
      <c r="R112" s="1">
        <v>0.9</v>
      </c>
      <c r="S112" s="1">
        <v>0.99</v>
      </c>
      <c r="T112" s="1">
        <v>0.84</v>
      </c>
      <c r="U112" s="1">
        <v>1.17</v>
      </c>
      <c r="V112" s="1">
        <v>0.83</v>
      </c>
      <c r="W112" s="1">
        <v>0.68400000000000005</v>
      </c>
      <c r="X112" s="1">
        <v>1.034</v>
      </c>
    </row>
    <row r="113" spans="1:24" x14ac:dyDescent="0.45">
      <c r="A113" s="1" t="s">
        <v>379</v>
      </c>
      <c r="B113" s="1" t="s">
        <v>379</v>
      </c>
      <c r="C113" s="1" t="s">
        <v>378</v>
      </c>
      <c r="D113" s="1" t="s">
        <v>563</v>
      </c>
      <c r="E113" s="1">
        <v>100</v>
      </c>
      <c r="F113" s="1">
        <v>1000</v>
      </c>
      <c r="G113" s="1">
        <v>0.8</v>
      </c>
      <c r="H113" s="1">
        <v>0.64</v>
      </c>
      <c r="I113" s="1">
        <v>1.01</v>
      </c>
      <c r="J113" s="1">
        <v>0.99</v>
      </c>
      <c r="K113" s="1">
        <v>0.89</v>
      </c>
      <c r="L113" s="1">
        <v>1.0900000000000001</v>
      </c>
      <c r="M113" s="1">
        <v>0.97</v>
      </c>
      <c r="N113" s="1">
        <v>0.95</v>
      </c>
      <c r="O113" s="1">
        <v>0.99</v>
      </c>
      <c r="P113" s="1">
        <v>0.99</v>
      </c>
      <c r="Q113" s="1">
        <v>0.97</v>
      </c>
      <c r="R113" s="1">
        <v>1</v>
      </c>
      <c r="S113" s="1">
        <v>0.94</v>
      </c>
      <c r="T113" s="1">
        <v>0.84</v>
      </c>
      <c r="U113" s="1">
        <v>1.05</v>
      </c>
      <c r="V113" s="1">
        <v>0.94</v>
      </c>
      <c r="W113" s="1">
        <v>0.85799999999999998</v>
      </c>
      <c r="X113" s="1">
        <v>1.028</v>
      </c>
    </row>
    <row r="114" spans="1:24" x14ac:dyDescent="0.45">
      <c r="A114" s="1" t="s">
        <v>394</v>
      </c>
      <c r="B114" s="1" t="s">
        <v>394</v>
      </c>
      <c r="C114" s="1" t="s">
        <v>378</v>
      </c>
      <c r="D114" s="1" t="s">
        <v>13</v>
      </c>
      <c r="E114" s="1">
        <v>50</v>
      </c>
      <c r="F114" s="1">
        <v>1000</v>
      </c>
      <c r="G114" s="1">
        <v>0.88</v>
      </c>
      <c r="H114" s="1">
        <v>0.73</v>
      </c>
      <c r="I114" s="1">
        <v>1.03</v>
      </c>
      <c r="J114" s="1">
        <v>0.88</v>
      </c>
      <c r="K114" s="1">
        <v>0.78</v>
      </c>
      <c r="L114" s="1">
        <v>1.03</v>
      </c>
      <c r="M114" s="1">
        <v>1</v>
      </c>
      <c r="N114" s="1">
        <v>0.78</v>
      </c>
      <c r="O114" s="1">
        <v>1.26</v>
      </c>
      <c r="P114" s="1">
        <v>0.52</v>
      </c>
      <c r="Q114" s="1">
        <v>0.16</v>
      </c>
      <c r="R114" s="1">
        <v>1.76</v>
      </c>
      <c r="S114" s="1">
        <v>1</v>
      </c>
      <c r="T114" s="1">
        <v>0.68</v>
      </c>
      <c r="U114" s="1">
        <v>1.44</v>
      </c>
      <c r="V114" s="1">
        <v>0.86</v>
      </c>
      <c r="W114" s="1">
        <v>0.626</v>
      </c>
      <c r="X114" s="1">
        <v>1.304</v>
      </c>
    </row>
    <row r="115" spans="1:24" x14ac:dyDescent="0.45">
      <c r="A115" s="1" t="s">
        <v>469</v>
      </c>
      <c r="B115" s="1" t="s">
        <v>691</v>
      </c>
      <c r="C115" s="1" t="s">
        <v>378</v>
      </c>
      <c r="D115" s="1" t="s">
        <v>577</v>
      </c>
      <c r="E115" s="1">
        <v>100</v>
      </c>
      <c r="F115" s="1">
        <v>1000</v>
      </c>
      <c r="G115" s="1">
        <v>0.89</v>
      </c>
      <c r="H115" s="1">
        <v>0.88</v>
      </c>
      <c r="I115" s="1">
        <v>0.9</v>
      </c>
      <c r="J115" s="1">
        <v>0.91</v>
      </c>
      <c r="K115" s="1">
        <v>0.85</v>
      </c>
      <c r="L115" s="1">
        <v>0.99</v>
      </c>
      <c r="M115" s="1">
        <v>0.97</v>
      </c>
      <c r="N115" s="1">
        <v>0.95</v>
      </c>
      <c r="O115" s="1">
        <v>0.99</v>
      </c>
      <c r="P115" s="1">
        <v>0.99</v>
      </c>
      <c r="Q115" s="1">
        <v>0.97</v>
      </c>
      <c r="R115" s="1">
        <v>1</v>
      </c>
      <c r="S115" s="1">
        <v>0.86</v>
      </c>
      <c r="T115" s="1">
        <v>0.84</v>
      </c>
      <c r="U115" s="1">
        <v>0.88</v>
      </c>
      <c r="V115" s="1">
        <v>0.92</v>
      </c>
      <c r="W115" s="1">
        <v>0.89800000000000002</v>
      </c>
      <c r="X115" s="1">
        <v>0.95199999999999996</v>
      </c>
    </row>
    <row r="116" spans="1:24" x14ac:dyDescent="0.45">
      <c r="A116" s="1" t="s">
        <v>398</v>
      </c>
      <c r="B116" s="1" t="s">
        <v>692</v>
      </c>
      <c r="C116" s="1" t="s">
        <v>378</v>
      </c>
      <c r="D116" s="1" t="s">
        <v>567</v>
      </c>
      <c r="E116" s="1">
        <v>100</v>
      </c>
      <c r="F116" s="1">
        <v>1000</v>
      </c>
      <c r="G116" s="1">
        <v>0.89</v>
      </c>
      <c r="H116" s="1">
        <v>0.88</v>
      </c>
      <c r="I116" s="1">
        <v>0.9</v>
      </c>
      <c r="J116" s="1">
        <v>1</v>
      </c>
      <c r="K116" s="1">
        <v>0.91</v>
      </c>
      <c r="L116" s="1">
        <v>1.1000000000000001</v>
      </c>
      <c r="M116" s="1">
        <v>0.97</v>
      </c>
      <c r="N116" s="1">
        <v>0.95</v>
      </c>
      <c r="O116" s="1">
        <v>0.99</v>
      </c>
      <c r="P116" s="1">
        <v>0.99</v>
      </c>
      <c r="Q116" s="1">
        <v>0.97</v>
      </c>
      <c r="R116" s="1">
        <v>1</v>
      </c>
      <c r="S116" s="1">
        <v>0.86</v>
      </c>
      <c r="T116" s="1">
        <v>0.84</v>
      </c>
      <c r="U116" s="1">
        <v>0.88</v>
      </c>
      <c r="V116" s="1">
        <v>0.94</v>
      </c>
      <c r="W116" s="1">
        <v>0.91</v>
      </c>
      <c r="X116" s="1">
        <v>0.97399999999999998</v>
      </c>
    </row>
    <row r="117" spans="1:24" x14ac:dyDescent="0.45">
      <c r="A117" s="1" t="s">
        <v>466</v>
      </c>
      <c r="B117" s="1" t="s">
        <v>466</v>
      </c>
      <c r="C117" s="1" t="s">
        <v>378</v>
      </c>
      <c r="D117" s="1" t="s">
        <v>577</v>
      </c>
      <c r="E117" s="1">
        <v>100</v>
      </c>
      <c r="F117" s="1">
        <v>1000</v>
      </c>
      <c r="G117" s="1">
        <v>0.89</v>
      </c>
      <c r="H117" s="1">
        <v>0.88</v>
      </c>
      <c r="I117" s="1">
        <v>0.9</v>
      </c>
      <c r="J117" s="1">
        <v>0.91</v>
      </c>
      <c r="K117" s="1">
        <v>0.85</v>
      </c>
      <c r="L117" s="1">
        <v>0.99</v>
      </c>
      <c r="M117" s="1">
        <v>0.97</v>
      </c>
      <c r="N117" s="1">
        <v>0.95</v>
      </c>
      <c r="O117" s="1">
        <v>0.99</v>
      </c>
      <c r="P117" s="1">
        <v>0.99</v>
      </c>
      <c r="Q117" s="1">
        <v>0.97</v>
      </c>
      <c r="R117" s="1">
        <v>1</v>
      </c>
      <c r="S117" s="1">
        <v>0.86</v>
      </c>
      <c r="T117" s="1">
        <v>0.84</v>
      </c>
      <c r="U117" s="1">
        <v>0.88</v>
      </c>
      <c r="V117" s="1">
        <v>0.92</v>
      </c>
      <c r="W117" s="1">
        <v>0.89800000000000002</v>
      </c>
      <c r="X117" s="1">
        <v>0.95199999999999996</v>
      </c>
    </row>
    <row r="118" spans="1:24" x14ac:dyDescent="0.45">
      <c r="A118" s="1" t="s">
        <v>397</v>
      </c>
      <c r="B118" s="1" t="s">
        <v>693</v>
      </c>
      <c r="C118" s="1" t="s">
        <v>378</v>
      </c>
      <c r="D118" s="1" t="s">
        <v>13</v>
      </c>
      <c r="E118" s="1">
        <v>50</v>
      </c>
      <c r="F118" s="1">
        <v>1000</v>
      </c>
      <c r="G118" s="1">
        <v>0.9</v>
      </c>
      <c r="H118" s="1">
        <v>0.6</v>
      </c>
      <c r="I118" s="1">
        <v>1.3</v>
      </c>
      <c r="J118" s="1">
        <v>0.96</v>
      </c>
      <c r="K118" s="1">
        <v>0.92</v>
      </c>
      <c r="L118" s="1">
        <v>1.01</v>
      </c>
      <c r="M118" s="1">
        <v>1</v>
      </c>
      <c r="N118" s="1">
        <v>0.89</v>
      </c>
      <c r="O118" s="1">
        <v>1.1299999999999999</v>
      </c>
      <c r="P118" s="1">
        <v>0.8</v>
      </c>
      <c r="Q118" s="1">
        <v>0.6</v>
      </c>
      <c r="R118" s="1">
        <v>0.95</v>
      </c>
      <c r="S118" s="1">
        <v>1</v>
      </c>
      <c r="T118" s="1">
        <v>0.84</v>
      </c>
      <c r="U118" s="1">
        <v>1.22</v>
      </c>
      <c r="V118" s="1">
        <v>0.93</v>
      </c>
      <c r="W118" s="1">
        <v>0.77</v>
      </c>
      <c r="X118" s="1">
        <v>1.1220000000000001</v>
      </c>
    </row>
    <row r="119" spans="1:24" x14ac:dyDescent="0.45">
      <c r="A119" s="1" t="s">
        <v>694</v>
      </c>
      <c r="B119" s="1" t="s">
        <v>694</v>
      </c>
      <c r="C119" s="1" t="s">
        <v>378</v>
      </c>
      <c r="D119" s="1" t="s">
        <v>563</v>
      </c>
      <c r="E119" s="1">
        <v>100</v>
      </c>
      <c r="F119" s="1">
        <v>1000</v>
      </c>
      <c r="G119" s="1">
        <v>0.89</v>
      </c>
      <c r="H119" s="1">
        <v>0.88</v>
      </c>
      <c r="I119" s="1">
        <v>0.9</v>
      </c>
      <c r="J119" s="1">
        <v>0.86</v>
      </c>
      <c r="K119" s="1">
        <v>0.84</v>
      </c>
      <c r="L119" s="1">
        <v>0.88</v>
      </c>
      <c r="M119" s="1">
        <v>0.97</v>
      </c>
      <c r="N119" s="1">
        <v>0.95</v>
      </c>
      <c r="O119" s="1">
        <v>0.99</v>
      </c>
      <c r="P119" s="1">
        <v>0.99</v>
      </c>
      <c r="Q119" s="1">
        <v>0.97</v>
      </c>
      <c r="R119" s="1">
        <v>1</v>
      </c>
      <c r="S119" s="1">
        <v>0.86</v>
      </c>
      <c r="T119" s="1">
        <v>0.84</v>
      </c>
      <c r="U119" s="1">
        <v>0.88</v>
      </c>
      <c r="V119" s="1">
        <v>0.91</v>
      </c>
      <c r="W119" s="1">
        <v>0.89600000000000002</v>
      </c>
      <c r="X119" s="1">
        <v>0.93</v>
      </c>
    </row>
    <row r="120" spans="1:24" x14ac:dyDescent="0.45">
      <c r="A120" s="1" t="s">
        <v>464</v>
      </c>
      <c r="B120" s="1" t="s">
        <v>464</v>
      </c>
      <c r="C120" s="1" t="s">
        <v>378</v>
      </c>
      <c r="D120" s="1" t="s">
        <v>7</v>
      </c>
      <c r="E120" s="1">
        <v>100</v>
      </c>
      <c r="F120" s="1">
        <v>1000</v>
      </c>
      <c r="G120" s="1">
        <v>0.85</v>
      </c>
      <c r="H120" s="1">
        <v>0.7</v>
      </c>
      <c r="I120" s="1">
        <v>1.03</v>
      </c>
      <c r="J120" s="1">
        <v>1.1299999999999999</v>
      </c>
      <c r="K120" s="1">
        <v>0.9</v>
      </c>
      <c r="L120" s="1">
        <v>1.43</v>
      </c>
      <c r="M120" s="1">
        <v>0.97</v>
      </c>
      <c r="N120" s="1">
        <v>0.95</v>
      </c>
      <c r="O120" s="1">
        <v>0.99</v>
      </c>
      <c r="P120" s="1">
        <v>0.71</v>
      </c>
      <c r="Q120" s="1">
        <v>0.67</v>
      </c>
      <c r="R120" s="1">
        <v>0.75</v>
      </c>
      <c r="S120" s="1">
        <v>1.07</v>
      </c>
      <c r="T120" s="1">
        <v>0.79</v>
      </c>
      <c r="U120" s="1">
        <v>1.45</v>
      </c>
      <c r="V120" s="1">
        <v>0.95</v>
      </c>
      <c r="W120" s="1">
        <v>0.80200000000000005</v>
      </c>
      <c r="X120" s="1">
        <v>1.1299999999999999</v>
      </c>
    </row>
    <row r="121" spans="1:24" x14ac:dyDescent="0.45">
      <c r="A121" s="1" t="s">
        <v>376</v>
      </c>
      <c r="B121" s="1" t="s">
        <v>376</v>
      </c>
      <c r="C121" s="1" t="s">
        <v>366</v>
      </c>
      <c r="D121" s="1" t="s">
        <v>572</v>
      </c>
      <c r="E121" s="1">
        <v>100</v>
      </c>
      <c r="F121" s="1">
        <v>1000</v>
      </c>
      <c r="G121" s="1">
        <v>1.1200000000000001</v>
      </c>
      <c r="H121" s="1">
        <v>1.05</v>
      </c>
      <c r="I121" s="1">
        <v>1.21</v>
      </c>
      <c r="J121" s="1">
        <v>1.1499999999999999</v>
      </c>
      <c r="K121" s="1">
        <v>1.08</v>
      </c>
      <c r="L121" s="1">
        <v>1.23</v>
      </c>
      <c r="M121" s="1">
        <v>1.1200000000000001</v>
      </c>
      <c r="N121" s="1">
        <v>1.06</v>
      </c>
      <c r="O121" s="1">
        <v>1.19</v>
      </c>
      <c r="P121" s="1">
        <v>1.1299999999999999</v>
      </c>
      <c r="Q121" s="1">
        <v>1.03</v>
      </c>
      <c r="R121" s="1">
        <v>1.23</v>
      </c>
      <c r="S121" s="1">
        <v>1.1200000000000001</v>
      </c>
      <c r="T121" s="1">
        <v>1.06</v>
      </c>
      <c r="U121" s="1">
        <v>1.17</v>
      </c>
      <c r="V121" s="1">
        <v>1.1200000000000001</v>
      </c>
      <c r="W121" s="1">
        <v>1.0680000000000001</v>
      </c>
      <c r="X121" s="1">
        <v>1.206</v>
      </c>
    </row>
    <row r="122" spans="1:24" x14ac:dyDescent="0.45">
      <c r="A122" s="1" t="s">
        <v>146</v>
      </c>
      <c r="B122" s="1" t="s">
        <v>146</v>
      </c>
      <c r="C122" s="1" t="s">
        <v>378</v>
      </c>
      <c r="D122" s="1" t="s">
        <v>576</v>
      </c>
      <c r="E122" s="1">
        <v>100</v>
      </c>
      <c r="F122" s="1">
        <v>1000</v>
      </c>
      <c r="G122" s="1">
        <v>0.88</v>
      </c>
      <c r="H122" s="1">
        <v>0.69</v>
      </c>
      <c r="I122" s="1">
        <v>1.1200000000000001</v>
      </c>
      <c r="J122" s="1">
        <v>1.03</v>
      </c>
      <c r="K122" s="1">
        <v>0.96</v>
      </c>
      <c r="L122" s="1">
        <v>1.0900000000000001</v>
      </c>
      <c r="M122" s="1">
        <v>1.05</v>
      </c>
      <c r="N122" s="1">
        <v>0.92</v>
      </c>
      <c r="O122" s="1">
        <v>1.2</v>
      </c>
      <c r="P122" s="1">
        <v>1.18</v>
      </c>
      <c r="Q122" s="1">
        <v>1.1000000000000001</v>
      </c>
      <c r="R122" s="1">
        <v>1.27</v>
      </c>
      <c r="S122" s="1">
        <v>0.98</v>
      </c>
      <c r="T122" s="1">
        <v>0.93</v>
      </c>
      <c r="U122" s="1">
        <v>1.03</v>
      </c>
      <c r="V122" s="1">
        <v>1.02</v>
      </c>
      <c r="W122" s="1">
        <v>0.92</v>
      </c>
      <c r="X122" s="1">
        <v>1.1419999999999999</v>
      </c>
    </row>
    <row r="123" spans="1:24" x14ac:dyDescent="0.45">
      <c r="A123" s="1" t="s">
        <v>695</v>
      </c>
      <c r="B123" s="1" t="s">
        <v>695</v>
      </c>
      <c r="C123" s="1" t="s">
        <v>366</v>
      </c>
      <c r="D123" s="1" t="s">
        <v>571</v>
      </c>
      <c r="E123" s="1">
        <v>50</v>
      </c>
      <c r="F123" s="1">
        <v>1000</v>
      </c>
      <c r="G123" s="1">
        <v>1.38</v>
      </c>
      <c r="H123" s="1">
        <v>1.2</v>
      </c>
      <c r="I123" s="1">
        <v>1.6</v>
      </c>
      <c r="J123" s="1">
        <v>1.27</v>
      </c>
      <c r="K123" s="1">
        <v>1.0900000000000001</v>
      </c>
      <c r="L123" s="1">
        <v>1.49</v>
      </c>
      <c r="M123" s="1">
        <v>1.17</v>
      </c>
      <c r="N123" s="1">
        <v>1.1000000000000001</v>
      </c>
      <c r="O123" s="1">
        <v>1.23</v>
      </c>
      <c r="P123" s="1">
        <v>1.32</v>
      </c>
      <c r="Q123" s="1">
        <v>1.19</v>
      </c>
      <c r="R123" s="1">
        <v>1.48</v>
      </c>
      <c r="S123" s="1">
        <v>1.17</v>
      </c>
      <c r="T123" s="1">
        <v>1.02</v>
      </c>
      <c r="U123" s="1">
        <v>1.34</v>
      </c>
      <c r="V123" s="1">
        <v>1.26</v>
      </c>
      <c r="W123" s="1">
        <v>1.1200000000000001</v>
      </c>
      <c r="X123" s="1">
        <v>1.4279999999999999</v>
      </c>
    </row>
    <row r="124" spans="1:24" x14ac:dyDescent="0.45">
      <c r="A124" s="1" t="s">
        <v>696</v>
      </c>
      <c r="B124" s="1" t="s">
        <v>697</v>
      </c>
      <c r="C124" s="1" t="s">
        <v>366</v>
      </c>
      <c r="D124" s="1" t="s">
        <v>572</v>
      </c>
      <c r="E124" s="1">
        <v>100</v>
      </c>
      <c r="F124" s="1">
        <v>1000</v>
      </c>
      <c r="G124" s="1">
        <v>1.1200000000000001</v>
      </c>
      <c r="H124" s="1">
        <v>1.05</v>
      </c>
      <c r="I124" s="1">
        <v>1.21</v>
      </c>
      <c r="J124" s="1">
        <v>1.1499999999999999</v>
      </c>
      <c r="K124" s="1">
        <v>1.08</v>
      </c>
      <c r="L124" s="1">
        <v>1.23</v>
      </c>
      <c r="M124" s="1">
        <v>1.1200000000000001</v>
      </c>
      <c r="N124" s="1">
        <v>1.06</v>
      </c>
      <c r="O124" s="1">
        <v>1.19</v>
      </c>
      <c r="P124" s="1">
        <v>1.1299999999999999</v>
      </c>
      <c r="Q124" s="1">
        <v>1.03</v>
      </c>
      <c r="R124" s="1">
        <v>1.23</v>
      </c>
      <c r="S124" s="1">
        <v>1.1279999999999999</v>
      </c>
      <c r="T124" s="1">
        <v>1.06</v>
      </c>
      <c r="U124" s="1">
        <v>1.17</v>
      </c>
      <c r="V124" s="1">
        <v>1.1200000000000001</v>
      </c>
      <c r="W124" s="1">
        <v>1.0680000000000001</v>
      </c>
      <c r="X124" s="1">
        <v>1.206</v>
      </c>
    </row>
    <row r="125" spans="1:24" x14ac:dyDescent="0.45">
      <c r="A125" s="1" t="s">
        <v>698</v>
      </c>
      <c r="B125" s="1" t="s">
        <v>698</v>
      </c>
      <c r="C125" s="1" t="s">
        <v>378</v>
      </c>
      <c r="D125" s="1" t="s">
        <v>563</v>
      </c>
      <c r="E125" s="1">
        <v>100</v>
      </c>
      <c r="F125" s="1">
        <v>1000</v>
      </c>
      <c r="G125" s="1">
        <v>0.89</v>
      </c>
      <c r="H125" s="1">
        <v>0.88</v>
      </c>
      <c r="I125" s="1">
        <v>0.9</v>
      </c>
      <c r="J125" s="1">
        <v>0.86</v>
      </c>
      <c r="K125" s="1">
        <v>0.84</v>
      </c>
      <c r="L125" s="1">
        <v>0.88</v>
      </c>
      <c r="M125" s="1">
        <v>0.97</v>
      </c>
      <c r="N125" s="1">
        <v>0.95</v>
      </c>
      <c r="O125" s="1">
        <v>0.99</v>
      </c>
      <c r="P125" s="1">
        <v>0.99</v>
      </c>
      <c r="Q125" s="1">
        <v>0.97</v>
      </c>
      <c r="R125" s="1">
        <v>1</v>
      </c>
      <c r="S125" s="1">
        <v>0.75</v>
      </c>
      <c r="T125" s="1">
        <v>0.32</v>
      </c>
      <c r="U125" s="1">
        <v>1.81</v>
      </c>
      <c r="V125" s="1">
        <v>0.89</v>
      </c>
      <c r="W125" s="1">
        <v>0.79200000000000004</v>
      </c>
      <c r="X125" s="1">
        <v>1.1160000000000001</v>
      </c>
    </row>
    <row r="126" spans="1:24" x14ac:dyDescent="0.45">
      <c r="A126" s="1" t="s">
        <v>434</v>
      </c>
      <c r="B126" s="1" t="s">
        <v>434</v>
      </c>
      <c r="C126" s="1" t="s">
        <v>378</v>
      </c>
      <c r="D126" s="1" t="s">
        <v>565</v>
      </c>
      <c r="E126" s="1">
        <v>30</v>
      </c>
      <c r="F126" s="1">
        <v>1000</v>
      </c>
      <c r="G126" s="1">
        <v>0.92</v>
      </c>
      <c r="H126" s="1">
        <v>0.89</v>
      </c>
      <c r="I126" s="1">
        <v>0.95</v>
      </c>
      <c r="J126" s="1">
        <v>0.95</v>
      </c>
      <c r="K126" s="1">
        <v>0.92</v>
      </c>
      <c r="L126" s="1">
        <v>0.98</v>
      </c>
      <c r="M126" s="1">
        <v>0.93</v>
      </c>
      <c r="N126" s="1">
        <v>0.95</v>
      </c>
      <c r="O126" s="1">
        <v>0.97</v>
      </c>
      <c r="P126" s="1">
        <v>0.88</v>
      </c>
      <c r="Q126" s="1">
        <v>0.83</v>
      </c>
      <c r="R126" s="1">
        <v>0.93</v>
      </c>
      <c r="S126" s="1">
        <v>0.99</v>
      </c>
      <c r="T126" s="1">
        <v>0.95</v>
      </c>
      <c r="U126" s="1">
        <v>1.03</v>
      </c>
      <c r="V126" s="1">
        <v>0.93</v>
      </c>
      <c r="W126" s="1">
        <v>0.90800000000000003</v>
      </c>
      <c r="X126" s="1">
        <v>0.97199999999999998</v>
      </c>
    </row>
    <row r="127" spans="1:24" x14ac:dyDescent="0.45">
      <c r="A127" s="1" t="s">
        <v>474</v>
      </c>
      <c r="B127" s="1" t="s">
        <v>474</v>
      </c>
      <c r="C127" s="1" t="s">
        <v>378</v>
      </c>
      <c r="D127" s="1" t="s">
        <v>576</v>
      </c>
      <c r="E127" s="1">
        <v>100</v>
      </c>
      <c r="F127" s="1">
        <v>1000</v>
      </c>
      <c r="G127" s="1">
        <v>0.9</v>
      </c>
      <c r="H127" s="1">
        <v>0.85</v>
      </c>
      <c r="I127" s="1">
        <v>0.95</v>
      </c>
      <c r="J127" s="1">
        <v>0.99</v>
      </c>
      <c r="K127" s="1">
        <v>0.89</v>
      </c>
      <c r="L127" s="1">
        <v>1.0900000000000001</v>
      </c>
      <c r="M127" s="1">
        <v>0.97</v>
      </c>
      <c r="N127" s="1">
        <v>0.96</v>
      </c>
      <c r="O127" s="1">
        <v>0.98</v>
      </c>
      <c r="P127" s="1">
        <v>0.98</v>
      </c>
      <c r="Q127" s="1">
        <v>0.95</v>
      </c>
      <c r="R127" s="1">
        <v>1.01</v>
      </c>
      <c r="S127" s="1">
        <v>1.04</v>
      </c>
      <c r="T127" s="1">
        <v>0.8</v>
      </c>
      <c r="U127" s="1">
        <v>1.36</v>
      </c>
      <c r="V127" s="1">
        <v>0.98</v>
      </c>
      <c r="W127" s="1">
        <v>0.89</v>
      </c>
      <c r="X127" s="1">
        <v>1.0780000000000001</v>
      </c>
    </row>
    <row r="128" spans="1:24" x14ac:dyDescent="0.45">
      <c r="A128" s="1" t="s">
        <v>462</v>
      </c>
      <c r="B128" s="1" t="s">
        <v>462</v>
      </c>
      <c r="C128" s="1" t="s">
        <v>378</v>
      </c>
      <c r="D128" s="1" t="s">
        <v>7</v>
      </c>
      <c r="E128" s="1">
        <v>100</v>
      </c>
      <c r="F128" s="1">
        <v>1000</v>
      </c>
      <c r="G128" s="1">
        <v>0.85</v>
      </c>
      <c r="H128" s="1">
        <v>0.7</v>
      </c>
      <c r="I128" s="1">
        <v>1.03</v>
      </c>
      <c r="J128" s="1">
        <v>1.1299999999999999</v>
      </c>
      <c r="K128" s="1">
        <v>0.9</v>
      </c>
      <c r="L128" s="1">
        <v>1.43</v>
      </c>
      <c r="M128" s="1">
        <v>0.97</v>
      </c>
      <c r="N128" s="1">
        <v>0.95</v>
      </c>
      <c r="O128" s="1">
        <v>0.99</v>
      </c>
      <c r="P128" s="1">
        <v>0.71</v>
      </c>
      <c r="Q128" s="1">
        <v>0.67</v>
      </c>
      <c r="R128" s="1">
        <v>0.75</v>
      </c>
      <c r="S128" s="1">
        <v>1.07</v>
      </c>
      <c r="T128" s="1">
        <v>0.79</v>
      </c>
      <c r="U128" s="1">
        <v>1.45</v>
      </c>
      <c r="V128" s="1">
        <v>0.95</v>
      </c>
      <c r="W128" s="1">
        <v>0.80200000000000005</v>
      </c>
      <c r="X128" s="1">
        <v>1.1299999999999999</v>
      </c>
    </row>
    <row r="129" spans="1:24" x14ac:dyDescent="0.45">
      <c r="A129" s="1" t="s">
        <v>699</v>
      </c>
      <c r="B129" s="1" t="s">
        <v>699</v>
      </c>
      <c r="C129" s="1" t="s">
        <v>378</v>
      </c>
      <c r="D129" s="1" t="s">
        <v>564</v>
      </c>
      <c r="E129" s="1">
        <v>30</v>
      </c>
      <c r="F129" s="1">
        <v>1000</v>
      </c>
      <c r="G129" s="1">
        <v>0.99</v>
      </c>
      <c r="H129" s="1">
        <v>0.97</v>
      </c>
      <c r="I129" s="1">
        <v>1.01</v>
      </c>
      <c r="J129" s="1">
        <v>1.01</v>
      </c>
      <c r="K129" s="1">
        <v>0.99</v>
      </c>
      <c r="L129" s="1">
        <v>1.04</v>
      </c>
      <c r="M129" s="1" t="s">
        <v>192</v>
      </c>
      <c r="N129" s="1" t="s">
        <v>192</v>
      </c>
      <c r="O129" s="1" t="s">
        <v>192</v>
      </c>
      <c r="P129" s="1">
        <v>0.98</v>
      </c>
      <c r="Q129" s="1">
        <v>0.96</v>
      </c>
      <c r="R129" s="1">
        <v>1.01</v>
      </c>
      <c r="S129" s="1">
        <v>1</v>
      </c>
      <c r="T129" s="1">
        <v>0.98</v>
      </c>
      <c r="U129" s="1">
        <v>1.01</v>
      </c>
      <c r="V129" s="1">
        <v>1</v>
      </c>
      <c r="W129" s="1">
        <v>0.97499999999999998</v>
      </c>
      <c r="X129" s="1">
        <v>1.0175000000000001</v>
      </c>
    </row>
    <row r="130" spans="1:24" x14ac:dyDescent="0.45">
      <c r="A130" s="1" t="s">
        <v>435</v>
      </c>
      <c r="B130" s="1" t="s">
        <v>700</v>
      </c>
      <c r="C130" s="1" t="s">
        <v>378</v>
      </c>
      <c r="D130" s="1" t="s">
        <v>565</v>
      </c>
      <c r="E130" s="1">
        <v>30</v>
      </c>
      <c r="F130" s="1">
        <v>1000</v>
      </c>
      <c r="G130" s="1">
        <v>0.92</v>
      </c>
      <c r="H130" s="1">
        <v>0.89</v>
      </c>
      <c r="I130" s="1">
        <v>0.95</v>
      </c>
      <c r="J130" s="1">
        <v>0.95</v>
      </c>
      <c r="K130" s="1">
        <v>0.92</v>
      </c>
      <c r="L130" s="1">
        <v>0.98</v>
      </c>
      <c r="M130" s="1">
        <v>0.93</v>
      </c>
      <c r="N130" s="1">
        <v>0.95</v>
      </c>
      <c r="O130" s="1">
        <v>0.97</v>
      </c>
      <c r="P130" s="1">
        <v>0.88</v>
      </c>
      <c r="Q130" s="1">
        <v>0.83</v>
      </c>
      <c r="R130" s="1">
        <v>0.93</v>
      </c>
      <c r="S130" s="1">
        <v>0.99</v>
      </c>
      <c r="T130" s="1">
        <v>0.95</v>
      </c>
      <c r="U130" s="1">
        <v>1.03</v>
      </c>
      <c r="V130" s="1">
        <v>0.93</v>
      </c>
      <c r="W130" s="1">
        <v>0.90800000000000003</v>
      </c>
      <c r="X130" s="1">
        <v>0.97199999999999998</v>
      </c>
    </row>
    <row r="131" spans="1:24" x14ac:dyDescent="0.45">
      <c r="A131" s="1" t="s">
        <v>424</v>
      </c>
      <c r="B131" s="1" t="s">
        <v>701</v>
      </c>
      <c r="C131" s="1" t="s">
        <v>378</v>
      </c>
      <c r="D131" s="1" t="s">
        <v>564</v>
      </c>
      <c r="E131" s="1">
        <v>30</v>
      </c>
      <c r="F131" s="1">
        <v>1000</v>
      </c>
      <c r="G131" s="1">
        <v>0.99</v>
      </c>
      <c r="H131" s="1">
        <v>0.97</v>
      </c>
      <c r="I131" s="1">
        <v>1.01</v>
      </c>
      <c r="J131" s="1">
        <v>1.01</v>
      </c>
      <c r="K131" s="1">
        <v>0.99</v>
      </c>
      <c r="L131" s="1">
        <v>1.04</v>
      </c>
      <c r="M131" s="1" t="s">
        <v>192</v>
      </c>
      <c r="N131" s="1" t="s">
        <v>192</v>
      </c>
      <c r="O131" s="1" t="s">
        <v>192</v>
      </c>
      <c r="P131" s="1">
        <v>0.98</v>
      </c>
      <c r="Q131" s="1">
        <v>0.96</v>
      </c>
      <c r="R131" s="1">
        <v>1.01</v>
      </c>
      <c r="S131" s="1">
        <v>1</v>
      </c>
      <c r="T131" s="1">
        <v>0.98</v>
      </c>
      <c r="U131" s="1">
        <v>1.01</v>
      </c>
      <c r="V131" s="1">
        <v>1</v>
      </c>
      <c r="W131" s="1">
        <v>0.97499999999999998</v>
      </c>
      <c r="X131" s="1">
        <v>1.0175000000000001</v>
      </c>
    </row>
    <row r="132" spans="1:24" x14ac:dyDescent="0.45">
      <c r="A132" s="1" t="s">
        <v>436</v>
      </c>
      <c r="B132" s="1" t="s">
        <v>436</v>
      </c>
      <c r="C132" s="1" t="s">
        <v>378</v>
      </c>
      <c r="D132" s="1" t="s">
        <v>565</v>
      </c>
      <c r="E132" s="1">
        <v>30</v>
      </c>
      <c r="F132" s="1">
        <v>1000</v>
      </c>
      <c r="G132" s="1">
        <v>0.92</v>
      </c>
      <c r="H132" s="1">
        <v>0.89</v>
      </c>
      <c r="I132" s="1">
        <v>0.95</v>
      </c>
      <c r="J132" s="1">
        <v>0.95</v>
      </c>
      <c r="K132" s="1">
        <v>0.92</v>
      </c>
      <c r="L132" s="1">
        <v>0.98</v>
      </c>
      <c r="M132" s="1">
        <v>0.93</v>
      </c>
      <c r="N132" s="1">
        <v>0.95</v>
      </c>
      <c r="O132" s="1">
        <v>0.97</v>
      </c>
      <c r="P132" s="1">
        <v>0.88</v>
      </c>
      <c r="Q132" s="1">
        <v>0.83</v>
      </c>
      <c r="R132" s="1">
        <v>0.93</v>
      </c>
      <c r="S132" s="1">
        <v>0.99</v>
      </c>
      <c r="T132" s="1">
        <v>0.95</v>
      </c>
      <c r="U132" s="1">
        <v>1.03</v>
      </c>
      <c r="V132" s="1">
        <v>0.93</v>
      </c>
      <c r="W132" s="1">
        <v>0.90800000000000003</v>
      </c>
      <c r="X132" s="1">
        <v>0.97199999999999998</v>
      </c>
    </row>
    <row r="133" spans="1:24" x14ac:dyDescent="0.45">
      <c r="A133" s="1" t="s">
        <v>17</v>
      </c>
      <c r="B133" s="1" t="s">
        <v>17</v>
      </c>
      <c r="C133" s="1" t="s">
        <v>366</v>
      </c>
      <c r="D133" s="1" t="s">
        <v>17</v>
      </c>
      <c r="E133" s="1">
        <v>100</v>
      </c>
      <c r="F133" s="1">
        <v>1000</v>
      </c>
      <c r="G133" s="1">
        <v>0.93</v>
      </c>
      <c r="H133" s="1">
        <v>0.88</v>
      </c>
      <c r="I133" s="1">
        <v>0.98</v>
      </c>
      <c r="J133" s="1">
        <v>0.88</v>
      </c>
      <c r="K133" s="1">
        <v>0.79</v>
      </c>
      <c r="L133" s="1">
        <v>0.99</v>
      </c>
      <c r="M133" s="1">
        <v>0.93</v>
      </c>
      <c r="N133" s="1">
        <v>0.85</v>
      </c>
      <c r="O133" s="1">
        <v>1.01</v>
      </c>
      <c r="P133" s="1">
        <v>1.07</v>
      </c>
      <c r="Q133" s="1">
        <v>0.86</v>
      </c>
      <c r="R133" s="1">
        <v>1.35</v>
      </c>
      <c r="S133" s="1">
        <v>0.86</v>
      </c>
      <c r="T133" s="1">
        <v>0.75</v>
      </c>
      <c r="U133" s="1">
        <v>0.99</v>
      </c>
      <c r="V133" s="1">
        <v>0.93</v>
      </c>
      <c r="W133" s="1">
        <v>0.82599999999999996</v>
      </c>
      <c r="X133" s="1">
        <v>1.0640000000000001</v>
      </c>
    </row>
    <row r="134" spans="1:24" x14ac:dyDescent="0.45">
      <c r="A134" s="1" t="s">
        <v>279</v>
      </c>
      <c r="B134" s="1" t="s">
        <v>279</v>
      </c>
      <c r="C134" s="1" t="s">
        <v>366</v>
      </c>
      <c r="D134" s="1" t="s">
        <v>17</v>
      </c>
      <c r="E134" s="1">
        <v>100</v>
      </c>
      <c r="F134" s="1">
        <v>1000</v>
      </c>
      <c r="G134" s="1">
        <v>0.93</v>
      </c>
      <c r="H134" s="1">
        <v>0.88</v>
      </c>
      <c r="I134" s="1">
        <v>0.98</v>
      </c>
      <c r="J134" s="1">
        <v>0.88</v>
      </c>
      <c r="K134" s="1">
        <v>0.79</v>
      </c>
      <c r="L134" s="1">
        <v>0.99</v>
      </c>
      <c r="M134" s="1">
        <v>0.93</v>
      </c>
      <c r="N134" s="1">
        <v>0.85</v>
      </c>
      <c r="O134" s="1">
        <v>1.01</v>
      </c>
      <c r="P134" s="1">
        <v>1.07</v>
      </c>
      <c r="Q134" s="1">
        <v>0.86</v>
      </c>
      <c r="R134" s="1">
        <v>1.35</v>
      </c>
      <c r="S134" s="1">
        <v>0.86</v>
      </c>
      <c r="T134" s="1">
        <v>0.75</v>
      </c>
      <c r="U134" s="1">
        <v>0.99</v>
      </c>
      <c r="V134" s="1">
        <v>0.93</v>
      </c>
      <c r="W134" s="1">
        <v>0.82599999999999996</v>
      </c>
      <c r="X134" s="1">
        <v>1.0640000000000001</v>
      </c>
    </row>
    <row r="135" spans="1:24" x14ac:dyDescent="0.45">
      <c r="A135" s="1" t="s">
        <v>396</v>
      </c>
      <c r="B135" s="1" t="s">
        <v>702</v>
      </c>
      <c r="C135" s="1" t="s">
        <v>378</v>
      </c>
      <c r="D135" s="1" t="s">
        <v>13</v>
      </c>
      <c r="E135" s="1">
        <v>50</v>
      </c>
      <c r="F135" s="1">
        <v>1000</v>
      </c>
      <c r="G135" s="1">
        <v>0.9</v>
      </c>
      <c r="H135" s="1">
        <v>0.6</v>
      </c>
      <c r="I135" s="1">
        <v>1.3</v>
      </c>
      <c r="J135" s="1">
        <v>0.96</v>
      </c>
      <c r="K135" s="1">
        <v>0.92</v>
      </c>
      <c r="L135" s="1">
        <v>1.01</v>
      </c>
      <c r="M135" s="1">
        <v>1</v>
      </c>
      <c r="N135" s="1">
        <v>0.89</v>
      </c>
      <c r="O135" s="1">
        <v>1.1299999999999999</v>
      </c>
      <c r="P135" s="1">
        <v>0.8</v>
      </c>
      <c r="Q135" s="1">
        <v>0.6</v>
      </c>
      <c r="R135" s="1">
        <v>0.95</v>
      </c>
      <c r="S135" s="1">
        <v>1</v>
      </c>
      <c r="T135" s="1">
        <v>0.84</v>
      </c>
      <c r="U135" s="1">
        <v>1.22</v>
      </c>
      <c r="V135" s="1">
        <v>0.93</v>
      </c>
      <c r="W135" s="1">
        <v>0.77</v>
      </c>
      <c r="X135" s="1">
        <v>1.1220000000000001</v>
      </c>
    </row>
    <row r="136" spans="1:24" x14ac:dyDescent="0.45">
      <c r="A136" s="1" t="s">
        <v>446</v>
      </c>
      <c r="B136" s="1" t="s">
        <v>446</v>
      </c>
      <c r="C136" s="1" t="s">
        <v>378</v>
      </c>
      <c r="D136" s="1" t="s">
        <v>575</v>
      </c>
      <c r="E136" s="1">
        <v>100</v>
      </c>
      <c r="F136" s="1">
        <v>1000</v>
      </c>
      <c r="G136" s="1">
        <v>0.78</v>
      </c>
      <c r="H136" s="1">
        <v>0.71</v>
      </c>
      <c r="I136" s="1">
        <v>0.86</v>
      </c>
      <c r="J136" s="1">
        <v>0.72</v>
      </c>
      <c r="K136" s="1">
        <v>0.64</v>
      </c>
      <c r="L136" s="1">
        <v>0.82</v>
      </c>
      <c r="M136" s="1">
        <v>0.97</v>
      </c>
      <c r="N136" s="1">
        <v>0.96</v>
      </c>
      <c r="O136" s="1">
        <v>0.98</v>
      </c>
      <c r="P136" s="1">
        <v>0.98</v>
      </c>
      <c r="Q136" s="1">
        <v>0.95</v>
      </c>
      <c r="R136" s="1">
        <v>1.01</v>
      </c>
      <c r="S136" s="1">
        <v>0.73</v>
      </c>
      <c r="T136" s="1">
        <v>0.56999999999999995</v>
      </c>
      <c r="U136" s="1">
        <v>0.94</v>
      </c>
      <c r="V136" s="1">
        <v>0.84</v>
      </c>
      <c r="W136" s="1">
        <v>0.76600000000000001</v>
      </c>
      <c r="X136" s="1">
        <v>0.92200000000000004</v>
      </c>
    </row>
    <row r="137" spans="1:24" x14ac:dyDescent="0.45">
      <c r="A137" s="1" t="s">
        <v>383</v>
      </c>
      <c r="B137" s="1" t="s">
        <v>703</v>
      </c>
      <c r="C137" s="1" t="s">
        <v>378</v>
      </c>
      <c r="D137" s="1" t="s">
        <v>562</v>
      </c>
      <c r="E137" s="1">
        <v>100</v>
      </c>
      <c r="F137" s="1">
        <v>1000</v>
      </c>
      <c r="G137" s="1">
        <v>0.89</v>
      </c>
      <c r="H137" s="1">
        <v>0.8</v>
      </c>
      <c r="I137" s="1">
        <v>0.99</v>
      </c>
      <c r="J137" s="1">
        <v>0.77</v>
      </c>
      <c r="K137" s="1">
        <v>0.65</v>
      </c>
      <c r="L137" s="1">
        <v>0.91</v>
      </c>
      <c r="M137" s="1">
        <v>0.97</v>
      </c>
      <c r="N137" s="1">
        <v>0.96</v>
      </c>
      <c r="O137" s="1">
        <v>0.98</v>
      </c>
      <c r="P137" s="1">
        <v>0.98</v>
      </c>
      <c r="Q137" s="1">
        <v>0.95</v>
      </c>
      <c r="R137" s="1">
        <v>1.01</v>
      </c>
      <c r="S137" s="1">
        <v>0.96</v>
      </c>
      <c r="T137" s="1">
        <v>0.78</v>
      </c>
      <c r="U137" s="1">
        <v>1.18</v>
      </c>
      <c r="V137" s="1">
        <v>0.91</v>
      </c>
      <c r="W137" s="1">
        <v>0.82799999999999996</v>
      </c>
      <c r="X137" s="1">
        <v>1.014</v>
      </c>
    </row>
    <row r="138" spans="1:24" x14ac:dyDescent="0.45">
      <c r="A138" s="1" t="s">
        <v>373</v>
      </c>
      <c r="B138" s="1" t="s">
        <v>373</v>
      </c>
      <c r="C138" s="1" t="s">
        <v>366</v>
      </c>
      <c r="D138" s="1" t="s">
        <v>17</v>
      </c>
      <c r="E138" s="1">
        <v>100</v>
      </c>
      <c r="F138" s="1">
        <v>1000</v>
      </c>
      <c r="G138" s="1">
        <v>0.93</v>
      </c>
      <c r="H138" s="1">
        <v>0.88</v>
      </c>
      <c r="I138" s="1">
        <v>0.98</v>
      </c>
      <c r="J138" s="1">
        <v>0.88</v>
      </c>
      <c r="K138" s="1">
        <v>0.79</v>
      </c>
      <c r="L138" s="1">
        <v>0.99</v>
      </c>
      <c r="M138" s="1">
        <v>0.93</v>
      </c>
      <c r="N138" s="1">
        <v>0.85</v>
      </c>
      <c r="O138" s="1">
        <v>1.01</v>
      </c>
      <c r="P138" s="1">
        <v>1.07</v>
      </c>
      <c r="Q138" s="1">
        <v>0.86</v>
      </c>
      <c r="R138" s="1">
        <v>1.35</v>
      </c>
      <c r="S138" s="1">
        <v>0.86</v>
      </c>
      <c r="T138" s="1">
        <v>0.75</v>
      </c>
      <c r="U138" s="1">
        <v>0.99</v>
      </c>
      <c r="V138" s="1">
        <v>0.93</v>
      </c>
      <c r="W138" s="1">
        <v>0.82599999999999996</v>
      </c>
      <c r="X138" s="1">
        <v>1.0640000000000001</v>
      </c>
    </row>
    <row r="139" spans="1:24" x14ac:dyDescent="0.45">
      <c r="A139" s="1" t="s">
        <v>463</v>
      </c>
      <c r="B139" s="1" t="s">
        <v>463</v>
      </c>
      <c r="C139" s="1" t="s">
        <v>378</v>
      </c>
      <c r="D139" s="1" t="s">
        <v>7</v>
      </c>
      <c r="E139" s="1">
        <v>100</v>
      </c>
      <c r="F139" s="1">
        <v>1000</v>
      </c>
      <c r="G139" s="1">
        <v>0.85</v>
      </c>
      <c r="H139" s="1">
        <v>0.7</v>
      </c>
      <c r="I139" s="1">
        <v>1.03</v>
      </c>
      <c r="J139" s="1">
        <v>1.1299999999999999</v>
      </c>
      <c r="K139" s="1">
        <v>0.9</v>
      </c>
      <c r="L139" s="1">
        <v>1.43</v>
      </c>
      <c r="M139" s="1">
        <v>0.97</v>
      </c>
      <c r="N139" s="1">
        <v>0.95</v>
      </c>
      <c r="O139" s="1">
        <v>0.99</v>
      </c>
      <c r="P139" s="1">
        <v>0.71</v>
      </c>
      <c r="Q139" s="1">
        <v>0.67</v>
      </c>
      <c r="R139" s="1">
        <v>0.75</v>
      </c>
      <c r="S139" s="1">
        <v>1.07</v>
      </c>
      <c r="T139" s="1">
        <v>0.79</v>
      </c>
      <c r="U139" s="1">
        <v>1.45</v>
      </c>
      <c r="V139" s="1">
        <v>0.95</v>
      </c>
      <c r="W139" s="1">
        <v>0.80200000000000005</v>
      </c>
      <c r="X139" s="1">
        <v>1.1299999999999999</v>
      </c>
    </row>
    <row r="140" spans="1:24" x14ac:dyDescent="0.45">
      <c r="A140" s="1" t="s">
        <v>390</v>
      </c>
      <c r="B140" s="1" t="s">
        <v>704</v>
      </c>
      <c r="C140" s="1" t="s">
        <v>378</v>
      </c>
      <c r="D140" s="1" t="s">
        <v>566</v>
      </c>
      <c r="E140" s="1">
        <v>100</v>
      </c>
      <c r="F140" s="1">
        <v>1000</v>
      </c>
      <c r="G140" s="1">
        <v>1.03</v>
      </c>
      <c r="H140" s="1">
        <v>0.91</v>
      </c>
      <c r="I140" s="1">
        <v>1.18</v>
      </c>
      <c r="J140" s="1">
        <v>1.17</v>
      </c>
      <c r="K140" s="1">
        <v>1.1100000000000001</v>
      </c>
      <c r="L140" s="1">
        <v>1.23</v>
      </c>
      <c r="M140" s="1">
        <v>1.0900000000000001</v>
      </c>
      <c r="N140" s="1">
        <v>0.97</v>
      </c>
      <c r="O140" s="1">
        <v>1.22</v>
      </c>
      <c r="P140" s="1">
        <v>1.27</v>
      </c>
      <c r="Q140" s="1">
        <v>1.1000000000000001</v>
      </c>
      <c r="R140" s="1">
        <v>1.46</v>
      </c>
      <c r="S140" s="1">
        <v>1.07</v>
      </c>
      <c r="T140" s="1">
        <v>1.02</v>
      </c>
      <c r="U140" s="1">
        <v>1.1200000000000001</v>
      </c>
      <c r="V140" s="1">
        <v>1.1299999999999999</v>
      </c>
      <c r="W140" s="1">
        <v>1.022</v>
      </c>
      <c r="X140" s="1">
        <v>1.242</v>
      </c>
    </row>
    <row r="141" spans="1:24" x14ac:dyDescent="0.45">
      <c r="A141" s="1" t="s">
        <v>389</v>
      </c>
      <c r="B141" s="1" t="s">
        <v>705</v>
      </c>
      <c r="C141" s="1" t="s">
        <v>378</v>
      </c>
      <c r="D141" s="1" t="s">
        <v>566</v>
      </c>
      <c r="E141" s="1">
        <v>100</v>
      </c>
      <c r="F141" s="1">
        <v>1000</v>
      </c>
      <c r="G141" s="1">
        <v>1.03</v>
      </c>
      <c r="H141" s="1">
        <v>0.91</v>
      </c>
      <c r="I141" s="1">
        <v>1.18</v>
      </c>
      <c r="J141" s="1">
        <v>1.17</v>
      </c>
      <c r="K141" s="1">
        <v>1.1100000000000001</v>
      </c>
      <c r="L141" s="1">
        <v>1.23</v>
      </c>
      <c r="M141" s="1">
        <v>1.0900000000000001</v>
      </c>
      <c r="N141" s="1">
        <v>0.97</v>
      </c>
      <c r="O141" s="1">
        <v>1.22</v>
      </c>
      <c r="P141" s="1">
        <v>1.27</v>
      </c>
      <c r="Q141" s="1">
        <v>1.1000000000000001</v>
      </c>
      <c r="R141" s="1">
        <v>1.46</v>
      </c>
      <c r="S141" s="1">
        <v>1.07</v>
      </c>
      <c r="T141" s="1">
        <v>1.02</v>
      </c>
      <c r="U141" s="1">
        <v>1.1200000000000001</v>
      </c>
      <c r="V141" s="1">
        <v>1.1299999999999999</v>
      </c>
      <c r="W141" s="1">
        <v>1.022</v>
      </c>
      <c r="X141" s="1">
        <v>1.242</v>
      </c>
    </row>
    <row r="142" spans="1:24" x14ac:dyDescent="0.45">
      <c r="A142" s="1" t="s">
        <v>384</v>
      </c>
      <c r="B142" s="1" t="s">
        <v>706</v>
      </c>
      <c r="C142" s="1" t="s">
        <v>378</v>
      </c>
      <c r="D142" s="1" t="s">
        <v>562</v>
      </c>
      <c r="E142" s="1">
        <v>100</v>
      </c>
      <c r="F142" s="1">
        <v>1000</v>
      </c>
      <c r="G142" s="1">
        <v>0.76</v>
      </c>
      <c r="H142" s="1">
        <v>0.66</v>
      </c>
      <c r="I142" s="1">
        <v>0.88</v>
      </c>
      <c r="J142" s="1">
        <v>0.77</v>
      </c>
      <c r="K142" s="1">
        <v>0.65</v>
      </c>
      <c r="L142" s="1">
        <v>0.91</v>
      </c>
      <c r="M142" s="1">
        <v>0.97</v>
      </c>
      <c r="N142" s="1">
        <v>0.96</v>
      </c>
      <c r="O142" s="1">
        <v>0.98</v>
      </c>
      <c r="P142" s="1">
        <v>0.98</v>
      </c>
      <c r="Q142" s="1">
        <v>0.95</v>
      </c>
      <c r="R142" s="1">
        <v>1.01</v>
      </c>
      <c r="S142" s="1">
        <v>0.96</v>
      </c>
      <c r="T142" s="1">
        <v>0.78</v>
      </c>
      <c r="U142" s="1">
        <v>1.18</v>
      </c>
      <c r="V142" s="1">
        <v>0.89</v>
      </c>
      <c r="W142" s="1">
        <v>0.8</v>
      </c>
      <c r="X142" s="1">
        <v>0.99199999999999999</v>
      </c>
    </row>
    <row r="143" spans="1:24" x14ac:dyDescent="0.45">
      <c r="A143" s="1" t="s">
        <v>427</v>
      </c>
      <c r="B143" s="1" t="s">
        <v>707</v>
      </c>
      <c r="C143" s="1" t="s">
        <v>378</v>
      </c>
      <c r="D143" s="1" t="s">
        <v>573</v>
      </c>
      <c r="E143" s="1">
        <v>20</v>
      </c>
      <c r="F143" s="1">
        <v>1000</v>
      </c>
      <c r="G143" s="1">
        <v>0.96</v>
      </c>
      <c r="H143" s="1">
        <v>0.94</v>
      </c>
      <c r="I143" s="1">
        <v>0.96666666700000003</v>
      </c>
      <c r="J143" s="1">
        <v>0.82</v>
      </c>
      <c r="K143" s="1">
        <v>0.68666666700000001</v>
      </c>
      <c r="L143" s="1">
        <v>0.99333333300000004</v>
      </c>
      <c r="M143" s="1">
        <v>1.0133333330000001</v>
      </c>
      <c r="N143" s="1">
        <v>0.97333333300000002</v>
      </c>
      <c r="O143" s="1">
        <v>1.0933333329999999</v>
      </c>
      <c r="P143" s="1">
        <v>0.93333333299999999</v>
      </c>
      <c r="Q143" s="1">
        <v>0.9</v>
      </c>
      <c r="R143" s="1">
        <v>0.97333333300000002</v>
      </c>
      <c r="S143" s="1">
        <v>0.91333333299999997</v>
      </c>
      <c r="T143" s="1">
        <v>0.87333333300000004</v>
      </c>
      <c r="U143" s="1">
        <v>0.96</v>
      </c>
      <c r="V143" s="1">
        <v>0.93</v>
      </c>
      <c r="W143" s="1">
        <v>0.87466666699999995</v>
      </c>
      <c r="X143" s="1">
        <v>0.99733333300000004</v>
      </c>
    </row>
    <row r="144" spans="1:24" x14ac:dyDescent="0.45">
      <c r="A144" s="1" t="s">
        <v>400</v>
      </c>
      <c r="B144" s="1" t="s">
        <v>400</v>
      </c>
      <c r="C144" s="1" t="s">
        <v>378</v>
      </c>
      <c r="D144" s="1" t="s">
        <v>567</v>
      </c>
      <c r="E144" s="1">
        <v>100</v>
      </c>
      <c r="F144" s="1">
        <v>1000</v>
      </c>
      <c r="G144" s="1">
        <v>0.89</v>
      </c>
      <c r="H144" s="1">
        <v>0.88</v>
      </c>
      <c r="I144" s="1">
        <v>0.9</v>
      </c>
      <c r="J144" s="1">
        <v>0.94</v>
      </c>
      <c r="K144" s="1">
        <v>0.89</v>
      </c>
      <c r="L144" s="1">
        <v>0.98</v>
      </c>
      <c r="M144" s="1">
        <v>0.97</v>
      </c>
      <c r="N144" s="1">
        <v>0.95</v>
      </c>
      <c r="O144" s="1">
        <v>0.99</v>
      </c>
      <c r="P144" s="1">
        <v>0.99</v>
      </c>
      <c r="Q144" s="1">
        <v>0.97</v>
      </c>
      <c r="R144" s="1">
        <v>1</v>
      </c>
      <c r="S144" s="1">
        <v>1.01</v>
      </c>
      <c r="T144" s="1">
        <v>0.96</v>
      </c>
      <c r="U144" s="1">
        <v>1.06</v>
      </c>
      <c r="V144" s="1">
        <v>0.96</v>
      </c>
      <c r="W144" s="1">
        <v>0.93</v>
      </c>
      <c r="X144" s="1">
        <v>0.98599999999999999</v>
      </c>
    </row>
    <row r="145" spans="1:24" x14ac:dyDescent="0.45">
      <c r="A145" s="1" t="s">
        <v>370</v>
      </c>
      <c r="B145" s="1" t="s">
        <v>370</v>
      </c>
      <c r="C145" s="1" t="s">
        <v>366</v>
      </c>
      <c r="D145" s="1" t="s">
        <v>570</v>
      </c>
      <c r="E145" s="1">
        <v>100</v>
      </c>
      <c r="F145" s="1">
        <v>1000</v>
      </c>
      <c r="G145" s="1">
        <v>0.9</v>
      </c>
      <c r="H145" s="1">
        <v>0.73</v>
      </c>
      <c r="I145" s="1">
        <v>1.1100000000000001</v>
      </c>
      <c r="J145" s="1">
        <v>1</v>
      </c>
      <c r="K145" s="1">
        <v>0.87</v>
      </c>
      <c r="L145" s="1">
        <v>1.1499999999999999</v>
      </c>
      <c r="M145" s="1">
        <v>0.78</v>
      </c>
      <c r="N145" s="1">
        <v>0.62</v>
      </c>
      <c r="O145" s="1">
        <v>0.94</v>
      </c>
      <c r="P145" s="1">
        <v>1.06</v>
      </c>
      <c r="Q145" s="1">
        <v>0.81</v>
      </c>
      <c r="R145" s="1">
        <v>1.35</v>
      </c>
      <c r="S145" s="1">
        <v>1</v>
      </c>
      <c r="T145" s="1">
        <v>0.96</v>
      </c>
      <c r="U145" s="1">
        <v>1.03</v>
      </c>
      <c r="V145" s="1">
        <v>0.95</v>
      </c>
      <c r="W145" s="1">
        <v>0.79800000000000004</v>
      </c>
      <c r="X145" s="1">
        <v>1.1160000000000001</v>
      </c>
    </row>
    <row r="146" spans="1:24" x14ac:dyDescent="0.45">
      <c r="A146" s="1" t="s">
        <v>455</v>
      </c>
      <c r="B146" s="1" t="s">
        <v>455</v>
      </c>
      <c r="C146" s="1" t="s">
        <v>378</v>
      </c>
      <c r="D146" s="1" t="s">
        <v>576</v>
      </c>
      <c r="E146" s="1">
        <v>100</v>
      </c>
      <c r="F146" s="1">
        <v>1000</v>
      </c>
      <c r="G146" s="1">
        <v>0.76</v>
      </c>
      <c r="H146" s="1">
        <v>0.66</v>
      </c>
      <c r="I146" s="1">
        <v>0.88</v>
      </c>
      <c r="J146" s="1">
        <v>0.91</v>
      </c>
      <c r="K146" s="1">
        <v>0.87</v>
      </c>
      <c r="L146" s="1">
        <v>0.94</v>
      </c>
      <c r="M146" s="1">
        <v>0.97</v>
      </c>
      <c r="N146" s="1">
        <v>0.96</v>
      </c>
      <c r="O146" s="1">
        <v>0.98</v>
      </c>
      <c r="P146" s="1">
        <v>0.98</v>
      </c>
      <c r="Q146" s="1">
        <v>0.95</v>
      </c>
      <c r="R146" s="1">
        <v>1.01</v>
      </c>
      <c r="S146" s="1">
        <v>0.96</v>
      </c>
      <c r="T146" s="1">
        <v>0.78</v>
      </c>
      <c r="U146" s="1">
        <v>1.18</v>
      </c>
      <c r="V146" s="1">
        <v>0.92</v>
      </c>
      <c r="W146" s="1">
        <v>0.84399999999999997</v>
      </c>
      <c r="X146" s="1">
        <v>0.998</v>
      </c>
    </row>
    <row r="147" spans="1:24" x14ac:dyDescent="0.45">
      <c r="A147" s="1" t="s">
        <v>447</v>
      </c>
      <c r="B147" s="1" t="s">
        <v>708</v>
      </c>
      <c r="C147" s="1" t="s">
        <v>378</v>
      </c>
      <c r="D147" s="1" t="s">
        <v>575</v>
      </c>
      <c r="E147" s="1">
        <v>100</v>
      </c>
      <c r="F147" s="1">
        <v>1000</v>
      </c>
      <c r="G147" s="1">
        <v>0.78</v>
      </c>
      <c r="H147" s="1">
        <v>0.71</v>
      </c>
      <c r="I147" s="1">
        <v>0.86</v>
      </c>
      <c r="J147" s="1">
        <v>0.72</v>
      </c>
      <c r="K147" s="1">
        <v>0.64</v>
      </c>
      <c r="L147" s="1">
        <v>0.82</v>
      </c>
      <c r="M147" s="1">
        <v>0.97</v>
      </c>
      <c r="N147" s="1">
        <v>0.96</v>
      </c>
      <c r="O147" s="1">
        <v>0.98</v>
      </c>
      <c r="P147" s="1">
        <v>0.98</v>
      </c>
      <c r="Q147" s="1">
        <v>0.95</v>
      </c>
      <c r="R147" s="1">
        <v>1.01</v>
      </c>
      <c r="S147" s="1">
        <v>0.73</v>
      </c>
      <c r="T147" s="1">
        <v>0.56999999999999995</v>
      </c>
      <c r="U147" s="1">
        <v>0.94</v>
      </c>
      <c r="V147" s="1">
        <v>0.84</v>
      </c>
      <c r="W147" s="1">
        <v>0.76600000000000001</v>
      </c>
      <c r="X147" s="1">
        <v>0.92200000000000004</v>
      </c>
    </row>
    <row r="148" spans="1:24" x14ac:dyDescent="0.45">
      <c r="A148" s="1" t="s">
        <v>401</v>
      </c>
      <c r="B148" s="1" t="s">
        <v>401</v>
      </c>
      <c r="C148" s="1" t="s">
        <v>378</v>
      </c>
      <c r="D148" s="1" t="s">
        <v>567</v>
      </c>
      <c r="E148" s="1">
        <v>100</v>
      </c>
      <c r="F148" s="1">
        <v>1000</v>
      </c>
      <c r="G148" s="1">
        <v>0.89</v>
      </c>
      <c r="H148" s="1">
        <v>0.88</v>
      </c>
      <c r="I148" s="1">
        <v>0.9</v>
      </c>
      <c r="J148" s="1">
        <v>0.91</v>
      </c>
      <c r="K148" s="1">
        <v>0.72</v>
      </c>
      <c r="L148" s="1">
        <v>1.1499999999999999</v>
      </c>
      <c r="M148" s="1">
        <v>0.97</v>
      </c>
      <c r="N148" s="1">
        <v>0.95</v>
      </c>
      <c r="O148" s="1">
        <v>0.99</v>
      </c>
      <c r="P148" s="1">
        <v>0.99</v>
      </c>
      <c r="Q148" s="1">
        <v>0.97</v>
      </c>
      <c r="R148" s="1">
        <v>1</v>
      </c>
      <c r="S148" s="1">
        <v>0.86</v>
      </c>
      <c r="T148" s="1">
        <v>0.84</v>
      </c>
      <c r="U148" s="1">
        <v>0.88</v>
      </c>
      <c r="V148" s="1">
        <v>0.92</v>
      </c>
      <c r="W148" s="1">
        <v>0.872</v>
      </c>
      <c r="X148" s="1">
        <v>0.98399999999999999</v>
      </c>
    </row>
    <row r="149" spans="1:24" x14ac:dyDescent="0.45">
      <c r="A149" s="1" t="s">
        <v>437</v>
      </c>
      <c r="B149" s="1" t="s">
        <v>709</v>
      </c>
      <c r="C149" s="1" t="s">
        <v>378</v>
      </c>
      <c r="D149" s="1" t="s">
        <v>565</v>
      </c>
      <c r="E149" s="1">
        <v>30</v>
      </c>
      <c r="F149" s="1">
        <v>1000</v>
      </c>
      <c r="G149" s="1">
        <v>0.92</v>
      </c>
      <c r="H149" s="1">
        <v>0.89</v>
      </c>
      <c r="I149" s="1">
        <v>0.95</v>
      </c>
      <c r="J149" s="1">
        <v>0.95</v>
      </c>
      <c r="K149" s="1">
        <v>0.92</v>
      </c>
      <c r="L149" s="1">
        <v>0.98</v>
      </c>
      <c r="M149" s="1">
        <v>0.93</v>
      </c>
      <c r="N149" s="1">
        <v>0.95</v>
      </c>
      <c r="O149" s="1">
        <v>0.97</v>
      </c>
      <c r="P149" s="1">
        <v>0.88</v>
      </c>
      <c r="Q149" s="1">
        <v>0.83</v>
      </c>
      <c r="R149" s="1">
        <v>0.93</v>
      </c>
      <c r="S149" s="1">
        <v>0.99</v>
      </c>
      <c r="T149" s="1">
        <v>0.95</v>
      </c>
      <c r="U149" s="1">
        <v>1.03</v>
      </c>
      <c r="V149" s="1">
        <v>0.93</v>
      </c>
      <c r="W149" s="1">
        <v>0.90800000000000003</v>
      </c>
      <c r="X149" s="1">
        <v>0.97199999999999998</v>
      </c>
    </row>
    <row r="150" spans="1:24" x14ac:dyDescent="0.45">
      <c r="A150" s="1" t="s">
        <v>710</v>
      </c>
      <c r="B150" s="1" t="s">
        <v>710</v>
      </c>
      <c r="C150" s="1" t="s">
        <v>378</v>
      </c>
      <c r="D150" s="1" t="s">
        <v>565</v>
      </c>
      <c r="E150" s="1">
        <v>30</v>
      </c>
      <c r="F150" s="1">
        <v>1000</v>
      </c>
      <c r="G150" s="1">
        <v>0.92</v>
      </c>
      <c r="H150" s="1">
        <v>0.89</v>
      </c>
      <c r="I150" s="1">
        <v>0.95</v>
      </c>
      <c r="J150" s="1">
        <v>0.95</v>
      </c>
      <c r="K150" s="1">
        <v>0.92</v>
      </c>
      <c r="L150" s="1">
        <v>0.98</v>
      </c>
      <c r="M150" s="1">
        <v>0.93</v>
      </c>
      <c r="N150" s="1">
        <v>0.95</v>
      </c>
      <c r="O150" s="1">
        <v>0.97</v>
      </c>
      <c r="P150" s="1">
        <v>0.88</v>
      </c>
      <c r="Q150" s="1">
        <v>0.83</v>
      </c>
      <c r="R150" s="1">
        <v>0.93</v>
      </c>
      <c r="S150" s="1">
        <v>0.99</v>
      </c>
      <c r="T150" s="1">
        <v>0.95</v>
      </c>
      <c r="U150" s="1">
        <v>1.03</v>
      </c>
      <c r="V150" s="1">
        <v>0.93</v>
      </c>
      <c r="W150" s="1">
        <v>0.90800000000000003</v>
      </c>
      <c r="X150" s="1">
        <v>0.97199999999999998</v>
      </c>
    </row>
    <row r="151" spans="1:24" x14ac:dyDescent="0.45">
      <c r="A151" s="1" t="s">
        <v>438</v>
      </c>
      <c r="B151" s="1" t="s">
        <v>438</v>
      </c>
      <c r="C151" s="1" t="s">
        <v>378</v>
      </c>
      <c r="D151" s="1" t="s">
        <v>575</v>
      </c>
      <c r="E151" s="1">
        <v>30</v>
      </c>
      <c r="F151" s="1">
        <v>1000</v>
      </c>
      <c r="G151" s="1">
        <v>0.92</v>
      </c>
      <c r="H151" s="1">
        <v>0.89</v>
      </c>
      <c r="I151" s="1">
        <v>0.95</v>
      </c>
      <c r="J151" s="1">
        <v>0.95</v>
      </c>
      <c r="K151" s="1">
        <v>0.92</v>
      </c>
      <c r="L151" s="1">
        <v>0.98</v>
      </c>
      <c r="M151" s="1">
        <v>0.93</v>
      </c>
      <c r="N151" s="1">
        <v>0.95</v>
      </c>
      <c r="O151" s="1">
        <v>0.97</v>
      </c>
      <c r="P151" s="1">
        <v>0.88</v>
      </c>
      <c r="Q151" s="1">
        <v>0.83</v>
      </c>
      <c r="R151" s="1">
        <v>0.93</v>
      </c>
      <c r="S151" s="1">
        <v>0.99</v>
      </c>
      <c r="T151" s="1">
        <v>0.95</v>
      </c>
      <c r="U151" s="1">
        <v>1.03</v>
      </c>
      <c r="V151" s="1">
        <v>0.93</v>
      </c>
      <c r="W151" s="1">
        <v>0.90800000000000003</v>
      </c>
      <c r="X151" s="1">
        <v>0.97199999999999998</v>
      </c>
    </row>
    <row r="152" spans="1:24" x14ac:dyDescent="0.45">
      <c r="A152" s="1" t="s">
        <v>367</v>
      </c>
      <c r="B152" s="1" t="s">
        <v>711</v>
      </c>
      <c r="C152" s="1" t="s">
        <v>366</v>
      </c>
      <c r="D152" s="1" t="s">
        <v>8</v>
      </c>
      <c r="E152" s="1">
        <v>100</v>
      </c>
      <c r="F152" s="1">
        <v>1000</v>
      </c>
      <c r="G152" s="1">
        <v>0.94</v>
      </c>
      <c r="H152" s="1">
        <v>0.7</v>
      </c>
      <c r="I152" s="1">
        <v>1.22</v>
      </c>
      <c r="J152" s="1">
        <v>1.06</v>
      </c>
      <c r="K152" s="1">
        <v>0.94</v>
      </c>
      <c r="L152" s="1">
        <v>1.18</v>
      </c>
      <c r="M152" s="1">
        <v>1</v>
      </c>
      <c r="N152" s="1">
        <v>0.84</v>
      </c>
      <c r="O152" s="1">
        <v>1.24</v>
      </c>
      <c r="P152" s="1">
        <v>0.92</v>
      </c>
      <c r="Q152" s="1">
        <v>0.86</v>
      </c>
      <c r="R152" s="1">
        <v>0.99</v>
      </c>
      <c r="S152" s="1">
        <v>1.02</v>
      </c>
      <c r="T152" s="1">
        <v>0.9</v>
      </c>
      <c r="U152" s="1">
        <v>1.17</v>
      </c>
      <c r="V152" s="1">
        <v>0.99</v>
      </c>
      <c r="W152" s="1">
        <v>0.84799999999999998</v>
      </c>
      <c r="X152" s="1">
        <v>1.1599999999999999</v>
      </c>
    </row>
    <row r="154" spans="1:24" x14ac:dyDescent="0.45">
      <c r="D154"/>
    </row>
    <row r="155" spans="1:24" x14ac:dyDescent="0.45">
      <c r="D155"/>
    </row>
    <row r="156" spans="1:24" x14ac:dyDescent="0.45">
      <c r="D156"/>
    </row>
    <row r="157" spans="1:24" x14ac:dyDescent="0.45">
      <c r="D157"/>
    </row>
    <row r="158" spans="1:24" x14ac:dyDescent="0.45">
      <c r="D158"/>
    </row>
    <row r="159" spans="1:24" x14ac:dyDescent="0.45">
      <c r="D159"/>
    </row>
    <row r="160" spans="1:24" x14ac:dyDescent="0.45">
      <c r="D160"/>
    </row>
    <row r="161" spans="4:4" x14ac:dyDescent="0.45">
      <c r="D161"/>
    </row>
    <row r="162" spans="4:4" x14ac:dyDescent="0.45">
      <c r="D162"/>
    </row>
    <row r="163" spans="4:4" x14ac:dyDescent="0.45">
      <c r="D163"/>
    </row>
    <row r="164" spans="4:4" x14ac:dyDescent="0.45">
      <c r="D164"/>
    </row>
    <row r="165" spans="4:4" x14ac:dyDescent="0.45">
      <c r="D165"/>
    </row>
    <row r="166" spans="4:4" x14ac:dyDescent="0.45">
      <c r="D166"/>
    </row>
    <row r="167" spans="4:4" x14ac:dyDescent="0.45">
      <c r="D167"/>
    </row>
    <row r="168" spans="4:4" x14ac:dyDescent="0.45">
      <c r="D168"/>
    </row>
    <row r="169" spans="4:4" x14ac:dyDescent="0.45">
      <c r="D169"/>
    </row>
    <row r="170" spans="4:4" x14ac:dyDescent="0.45">
      <c r="D170"/>
    </row>
    <row r="171" spans="4:4" x14ac:dyDescent="0.45">
      <c r="D171"/>
    </row>
    <row r="172" spans="4:4" x14ac:dyDescent="0.45">
      <c r="D172"/>
    </row>
    <row r="173" spans="4:4" x14ac:dyDescent="0.45">
      <c r="D173"/>
    </row>
    <row r="174" spans="4:4" x14ac:dyDescent="0.45">
      <c r="D174"/>
    </row>
    <row r="175" spans="4:4" x14ac:dyDescent="0.45">
      <c r="D175"/>
    </row>
    <row r="176" spans="4:4" x14ac:dyDescent="0.45">
      <c r="D176"/>
    </row>
    <row r="177" spans="4:4" x14ac:dyDescent="0.45">
      <c r="D177"/>
    </row>
    <row r="178" spans="4:4" x14ac:dyDescent="0.45">
      <c r="D178"/>
    </row>
    <row r="179" spans="4:4" x14ac:dyDescent="0.45">
      <c r="D179"/>
    </row>
    <row r="180" spans="4:4" x14ac:dyDescent="0.45">
      <c r="D180"/>
    </row>
    <row r="181" spans="4:4" x14ac:dyDescent="0.45">
      <c r="D181"/>
    </row>
    <row r="182" spans="4:4" x14ac:dyDescent="0.45">
      <c r="D182"/>
    </row>
    <row r="183" spans="4:4" x14ac:dyDescent="0.45">
      <c r="D183"/>
    </row>
    <row r="184" spans="4:4" x14ac:dyDescent="0.45">
      <c r="D184"/>
    </row>
    <row r="185" spans="4:4" x14ac:dyDescent="0.45">
      <c r="D18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3DE5-6997-49C2-90C9-E2AD656BC51A}">
  <dimension ref="A1:BL152"/>
  <sheetViews>
    <sheetView workbookViewId="0">
      <selection activeCell="AT10" sqref="AT10"/>
    </sheetView>
  </sheetViews>
  <sheetFormatPr defaultColWidth="7" defaultRowHeight="14.25" x14ac:dyDescent="0.45"/>
  <cols>
    <col min="1" max="4" width="16.73046875" style="1" customWidth="1"/>
    <col min="5" max="16384" width="7" style="1"/>
  </cols>
  <sheetData>
    <row r="1" spans="1:64" x14ac:dyDescent="0.45">
      <c r="A1" s="4" t="s">
        <v>477</v>
      </c>
      <c r="B1" s="4"/>
      <c r="C1" s="4"/>
      <c r="D1" s="4"/>
      <c r="E1" s="4"/>
      <c r="F1" s="4"/>
      <c r="G1" s="4" t="s">
        <v>311</v>
      </c>
      <c r="H1" s="4"/>
      <c r="I1" s="4"/>
      <c r="J1" s="4"/>
      <c r="K1" s="4"/>
      <c r="L1" s="4"/>
      <c r="M1" s="4"/>
      <c r="N1" s="4"/>
      <c r="O1" s="4"/>
      <c r="P1" s="4"/>
      <c r="Q1" s="4"/>
      <c r="R1" s="4"/>
      <c r="S1" s="4"/>
      <c r="T1" s="4"/>
      <c r="U1" s="4"/>
      <c r="V1" s="4"/>
      <c r="W1" s="4"/>
      <c r="X1" s="4"/>
      <c r="Y1" s="4"/>
      <c r="Z1" s="4"/>
      <c r="AA1" s="4"/>
      <c r="AB1" s="4" t="s">
        <v>312</v>
      </c>
      <c r="AC1" s="4"/>
      <c r="AD1" s="4"/>
      <c r="AE1" s="4"/>
      <c r="AF1" s="4"/>
      <c r="AG1" s="4"/>
      <c r="AH1" s="4"/>
      <c r="AI1" s="4"/>
      <c r="AJ1" s="4"/>
      <c r="AK1" s="4"/>
      <c r="AL1" s="4"/>
      <c r="AM1" s="4"/>
      <c r="AN1" s="4"/>
      <c r="AO1" s="4"/>
      <c r="AP1" s="4"/>
      <c r="AQ1" s="4" t="s">
        <v>713</v>
      </c>
      <c r="AR1" s="4"/>
      <c r="AS1" s="4"/>
      <c r="AT1" s="4"/>
      <c r="AU1" s="4"/>
      <c r="AV1" s="4"/>
      <c r="AW1" s="4"/>
      <c r="AX1" s="4"/>
      <c r="AY1" s="4"/>
      <c r="AZ1" s="4"/>
      <c r="BA1" s="4"/>
      <c r="BB1" s="4"/>
      <c r="BC1" s="4"/>
      <c r="BD1" s="4"/>
      <c r="BE1" s="4"/>
      <c r="BF1" s="4"/>
      <c r="BG1" s="4"/>
      <c r="BH1" s="4"/>
      <c r="BI1" s="4"/>
      <c r="BJ1" s="4"/>
      <c r="BK1" s="4"/>
      <c r="BL1" s="4"/>
    </row>
    <row r="2" spans="1:64" x14ac:dyDescent="0.45">
      <c r="A2" s="4" t="s">
        <v>26</v>
      </c>
      <c r="B2" s="4" t="s">
        <v>584</v>
      </c>
      <c r="C2" s="4" t="s">
        <v>585</v>
      </c>
      <c r="D2" s="4" t="s">
        <v>578</v>
      </c>
      <c r="E2" s="4" t="s">
        <v>313</v>
      </c>
      <c r="F2" s="4" t="s">
        <v>314</v>
      </c>
      <c r="G2" s="4" t="s">
        <v>315</v>
      </c>
      <c r="H2" s="4" t="s">
        <v>316</v>
      </c>
      <c r="I2" s="4" t="s">
        <v>317</v>
      </c>
      <c r="J2" s="4" t="s">
        <v>318</v>
      </c>
      <c r="K2" s="4" t="s">
        <v>319</v>
      </c>
      <c r="L2" s="4" t="s">
        <v>320</v>
      </c>
      <c r="M2" s="4" t="s">
        <v>321</v>
      </c>
      <c r="N2" s="4" t="s">
        <v>322</v>
      </c>
      <c r="O2" s="4" t="s">
        <v>323</v>
      </c>
      <c r="P2" s="4" t="s">
        <v>324</v>
      </c>
      <c r="Q2" s="4" t="s">
        <v>325</v>
      </c>
      <c r="R2" s="4" t="s">
        <v>326</v>
      </c>
      <c r="S2" s="4" t="s">
        <v>327</v>
      </c>
      <c r="T2" s="4" t="s">
        <v>328</v>
      </c>
      <c r="U2" s="4" t="s">
        <v>329</v>
      </c>
      <c r="V2" s="4" t="s">
        <v>330</v>
      </c>
      <c r="W2" s="4" t="s">
        <v>331</v>
      </c>
      <c r="X2" s="4" t="s">
        <v>332</v>
      </c>
      <c r="Y2" s="4" t="s">
        <v>333</v>
      </c>
      <c r="Z2" s="4" t="s">
        <v>334</v>
      </c>
      <c r="AA2" s="4" t="s">
        <v>599</v>
      </c>
      <c r="AB2" s="4" t="s">
        <v>335</v>
      </c>
      <c r="AC2" s="4" t="s">
        <v>336</v>
      </c>
      <c r="AD2" s="4" t="s">
        <v>337</v>
      </c>
      <c r="AE2" s="4" t="s">
        <v>338</v>
      </c>
      <c r="AF2" s="4" t="s">
        <v>339</v>
      </c>
      <c r="AG2" s="4" t="s">
        <v>340</v>
      </c>
      <c r="AH2" s="4" t="s">
        <v>341</v>
      </c>
      <c r="AI2" s="4" t="s">
        <v>342</v>
      </c>
      <c r="AJ2" s="4" t="s">
        <v>343</v>
      </c>
      <c r="AK2" s="4" t="s">
        <v>344</v>
      </c>
      <c r="AL2" s="4" t="s">
        <v>345</v>
      </c>
      <c r="AM2" s="4" t="s">
        <v>346</v>
      </c>
      <c r="AN2" s="4" t="s">
        <v>347</v>
      </c>
      <c r="AO2" s="4" t="s">
        <v>348</v>
      </c>
      <c r="AP2" s="4" t="s">
        <v>349</v>
      </c>
      <c r="AQ2" s="4" t="s">
        <v>350</v>
      </c>
      <c r="AR2" s="4" t="s">
        <v>351</v>
      </c>
      <c r="AS2" s="4" t="s">
        <v>352</v>
      </c>
      <c r="AT2" s="4" t="s">
        <v>353</v>
      </c>
      <c r="AU2" s="4" t="s">
        <v>354</v>
      </c>
      <c r="AV2" s="4" t="s">
        <v>355</v>
      </c>
      <c r="AW2" s="4" t="s">
        <v>356</v>
      </c>
      <c r="AX2" s="4" t="s">
        <v>357</v>
      </c>
      <c r="AY2" s="4" t="s">
        <v>358</v>
      </c>
      <c r="AZ2" s="4" t="s">
        <v>359</v>
      </c>
      <c r="BA2" s="4" t="s">
        <v>360</v>
      </c>
      <c r="BB2" s="4" t="s">
        <v>361</v>
      </c>
      <c r="BC2" s="4" t="s">
        <v>362</v>
      </c>
      <c r="BD2" s="4" t="s">
        <v>363</v>
      </c>
      <c r="BE2" s="4" t="s">
        <v>364</v>
      </c>
      <c r="BF2" s="4" t="s">
        <v>600</v>
      </c>
      <c r="BG2" s="4" t="s">
        <v>601</v>
      </c>
      <c r="BH2" s="4" t="s">
        <v>602</v>
      </c>
      <c r="BI2" s="4" t="s">
        <v>603</v>
      </c>
      <c r="BJ2" s="4" t="s">
        <v>604</v>
      </c>
      <c r="BK2" s="4" t="s">
        <v>605</v>
      </c>
      <c r="BL2" s="4" t="s">
        <v>606</v>
      </c>
    </row>
    <row r="3" spans="1:64" x14ac:dyDescent="0.45">
      <c r="A3" s="1" t="s">
        <v>456</v>
      </c>
      <c r="B3" s="1" t="s">
        <v>607</v>
      </c>
      <c r="C3" s="1" t="s">
        <v>378</v>
      </c>
      <c r="D3" s="1" t="s">
        <v>7</v>
      </c>
      <c r="E3" s="1">
        <v>100</v>
      </c>
      <c r="F3" s="1">
        <v>1000</v>
      </c>
      <c r="G3" s="1">
        <v>0.23</v>
      </c>
      <c r="H3" s="1">
        <v>2.41</v>
      </c>
      <c r="I3" s="1">
        <v>2.41</v>
      </c>
      <c r="J3" s="1">
        <v>6.86</v>
      </c>
      <c r="K3" s="1">
        <v>0.64</v>
      </c>
      <c r="L3" s="1">
        <v>1.53</v>
      </c>
      <c r="M3" s="1">
        <v>1.53</v>
      </c>
      <c r="N3" s="1">
        <v>2.91</v>
      </c>
      <c r="O3" s="1">
        <v>4.13</v>
      </c>
      <c r="P3" s="1">
        <v>12.29</v>
      </c>
      <c r="Q3" s="1">
        <v>12.29</v>
      </c>
      <c r="R3" s="1">
        <v>39.380000000000003</v>
      </c>
      <c r="S3" s="1">
        <v>0.62</v>
      </c>
      <c r="T3" s="1">
        <v>6.12</v>
      </c>
      <c r="U3" s="1">
        <v>6.12</v>
      </c>
      <c r="V3" s="1">
        <v>17.420000000000002</v>
      </c>
      <c r="W3" s="1">
        <v>325.2</v>
      </c>
      <c r="X3" s="1">
        <v>21162.1</v>
      </c>
      <c r="Y3" s="1">
        <v>21162.1</v>
      </c>
      <c r="Z3" s="1">
        <v>43006.5</v>
      </c>
      <c r="AB3" s="1">
        <v>0.24099999999999999</v>
      </c>
      <c r="AC3" s="1">
        <v>0.153</v>
      </c>
      <c r="AD3" s="1">
        <v>1.2290000000000001</v>
      </c>
      <c r="AE3" s="1">
        <v>0.61199999999999999</v>
      </c>
      <c r="AF3" s="1">
        <v>2116.21</v>
      </c>
      <c r="AG3" s="1">
        <v>2.3E-2</v>
      </c>
      <c r="AH3" s="1">
        <v>0.68600000000000005</v>
      </c>
      <c r="AI3" s="1">
        <v>6.4000000000000001E-2</v>
      </c>
      <c r="AJ3" s="1">
        <v>0.29099999999999998</v>
      </c>
      <c r="AK3" s="1">
        <v>0.41299999999999998</v>
      </c>
      <c r="AL3" s="1">
        <v>3.9380000000000002</v>
      </c>
      <c r="AM3" s="1">
        <v>6.2E-2</v>
      </c>
      <c r="AN3" s="1">
        <v>1.742</v>
      </c>
      <c r="AO3" s="1">
        <v>32.520000000000003</v>
      </c>
      <c r="AP3" s="1">
        <v>4300.6499999999996</v>
      </c>
      <c r="AQ3" s="1">
        <v>6.3421052629999997</v>
      </c>
      <c r="AR3" s="1">
        <v>2.886792453</v>
      </c>
      <c r="AS3" s="1">
        <v>1.9173166930000001</v>
      </c>
      <c r="AT3" s="1">
        <v>2.6960352420000002</v>
      </c>
      <c r="AU3" s="1">
        <v>4.3087714300000002</v>
      </c>
      <c r="AV3" s="1">
        <v>0.43396226399999999</v>
      </c>
      <c r="AW3" s="1">
        <v>12.943396229999999</v>
      </c>
      <c r="AX3" s="1">
        <v>1.20754717</v>
      </c>
      <c r="AY3" s="1">
        <v>5.4905660379999999</v>
      </c>
      <c r="AZ3" s="1">
        <v>0.64430577200000005</v>
      </c>
      <c r="BA3" s="1">
        <v>6.1435257410000004</v>
      </c>
      <c r="BB3" s="1">
        <v>0.27312775299999997</v>
      </c>
      <c r="BC3" s="1">
        <v>7.6740088110000002</v>
      </c>
      <c r="BD3" s="1">
        <v>6.6213300000000003E-2</v>
      </c>
      <c r="BE3" s="1">
        <v>8.7564645520000006</v>
      </c>
      <c r="BF3" s="1">
        <v>3.6302042160000001</v>
      </c>
      <c r="BG3" s="1">
        <v>0.525031252</v>
      </c>
      <c r="BH3" s="1">
        <v>8.2015922739999993</v>
      </c>
      <c r="BI3" s="1">
        <v>1.7445756750000001</v>
      </c>
      <c r="BJ3" s="1">
        <v>1.529159903</v>
      </c>
      <c r="BK3" s="1">
        <v>2.1010443130000001</v>
      </c>
      <c r="BL3" s="1">
        <v>5.1593641190000001</v>
      </c>
    </row>
    <row r="4" spans="1:64" x14ac:dyDescent="0.45">
      <c r="A4" s="1" t="s">
        <v>608</v>
      </c>
      <c r="B4" s="1" t="s">
        <v>608</v>
      </c>
      <c r="C4" s="1" t="s">
        <v>378</v>
      </c>
      <c r="D4" s="1" t="s">
        <v>13</v>
      </c>
      <c r="E4" s="1">
        <v>50</v>
      </c>
      <c r="F4" s="1">
        <v>1000</v>
      </c>
      <c r="G4" s="1">
        <v>4.08</v>
      </c>
      <c r="H4" s="1">
        <v>15.57</v>
      </c>
      <c r="I4" s="1">
        <v>15.57</v>
      </c>
      <c r="J4" s="1">
        <v>41.87</v>
      </c>
      <c r="K4" s="1">
        <v>0.89</v>
      </c>
      <c r="L4" s="1">
        <v>1.79</v>
      </c>
      <c r="M4" s="1">
        <v>1.79</v>
      </c>
      <c r="N4" s="1">
        <v>4</v>
      </c>
      <c r="O4" s="1">
        <v>5.67</v>
      </c>
      <c r="P4" s="1">
        <v>22.07</v>
      </c>
      <c r="Q4" s="1">
        <v>22.07</v>
      </c>
      <c r="R4" s="1">
        <v>36.68</v>
      </c>
      <c r="S4" s="1">
        <v>1.57</v>
      </c>
      <c r="T4" s="1">
        <v>17.079999999999998</v>
      </c>
      <c r="U4" s="1">
        <v>17.079999999999998</v>
      </c>
      <c r="V4" s="1">
        <v>50.24</v>
      </c>
      <c r="W4" s="1">
        <v>0</v>
      </c>
      <c r="X4" s="1">
        <v>22477.4</v>
      </c>
      <c r="Y4" s="1">
        <v>22477.4</v>
      </c>
      <c r="Z4" s="1">
        <v>106154.3</v>
      </c>
      <c r="AA4" s="1" t="s">
        <v>609</v>
      </c>
      <c r="AB4" s="1">
        <v>0.77849999999999997</v>
      </c>
      <c r="AC4" s="1">
        <v>8.9499999999999996E-2</v>
      </c>
      <c r="AD4" s="1">
        <v>1.1034999999999999</v>
      </c>
      <c r="AE4" s="1">
        <v>0.85399999999999998</v>
      </c>
      <c r="AF4" s="1">
        <v>1123.8699999999999</v>
      </c>
      <c r="AG4" s="1">
        <v>0.20399999999999999</v>
      </c>
      <c r="AH4" s="1">
        <v>2.0935000000000001</v>
      </c>
      <c r="AI4" s="1">
        <v>4.4499999999999998E-2</v>
      </c>
      <c r="AJ4" s="1">
        <v>0.2</v>
      </c>
      <c r="AK4" s="1">
        <v>0.28349999999999997</v>
      </c>
      <c r="AL4" s="1">
        <v>1.8340000000000001</v>
      </c>
      <c r="AM4" s="1">
        <v>7.85E-2</v>
      </c>
      <c r="AN4" s="1">
        <v>2.512</v>
      </c>
      <c r="AO4" s="1">
        <v>0</v>
      </c>
      <c r="AP4" s="1">
        <v>5307.7150000000001</v>
      </c>
      <c r="AQ4" s="1">
        <v>20.486842110000001</v>
      </c>
      <c r="AR4" s="1">
        <v>1.6886792450000001</v>
      </c>
      <c r="AS4" s="1">
        <v>1.7215288609999999</v>
      </c>
      <c r="AT4" s="1">
        <v>3.762114537</v>
      </c>
      <c r="AU4" s="1">
        <v>2.2882884720000001</v>
      </c>
      <c r="AV4" s="1">
        <v>3.8490566039999998</v>
      </c>
      <c r="AW4" s="1">
        <v>39.5</v>
      </c>
      <c r="AX4" s="1">
        <v>0.83962264200000003</v>
      </c>
      <c r="AY4" s="1">
        <v>3.773584906</v>
      </c>
      <c r="AZ4" s="1">
        <v>0.44227769099999997</v>
      </c>
      <c r="BA4" s="1">
        <v>2.861154446</v>
      </c>
      <c r="BB4" s="1">
        <v>0.345814978</v>
      </c>
      <c r="BC4" s="1">
        <v>11.0660793</v>
      </c>
      <c r="BD4" s="1">
        <v>0</v>
      </c>
      <c r="BE4" s="1">
        <v>10.80692878</v>
      </c>
      <c r="BF4" s="1">
        <v>5.989490644</v>
      </c>
      <c r="BG4" s="1">
        <v>1.0953543830000001</v>
      </c>
      <c r="BH4" s="1">
        <v>13.601549479999999</v>
      </c>
      <c r="BI4" s="1">
        <v>8.1477877010000004</v>
      </c>
      <c r="BJ4" s="1">
        <v>7.1417195759999998</v>
      </c>
      <c r="BK4" s="1">
        <v>-1.1522289320000001</v>
      </c>
      <c r="BL4" s="1">
        <v>13.13121022</v>
      </c>
    </row>
    <row r="5" spans="1:64" x14ac:dyDescent="0.45">
      <c r="A5" s="1" t="s">
        <v>610</v>
      </c>
      <c r="B5" s="1" t="s">
        <v>611</v>
      </c>
      <c r="C5" s="1" t="s">
        <v>378</v>
      </c>
      <c r="D5" s="1" t="s">
        <v>7</v>
      </c>
      <c r="E5" s="1">
        <v>100</v>
      </c>
      <c r="F5" s="1">
        <v>1000</v>
      </c>
      <c r="G5" s="1">
        <v>0.23</v>
      </c>
      <c r="H5" s="1">
        <v>2.41</v>
      </c>
      <c r="I5" s="1">
        <v>2.41</v>
      </c>
      <c r="J5" s="1">
        <v>6.86</v>
      </c>
      <c r="K5" s="1">
        <v>0.64</v>
      </c>
      <c r="L5" s="1">
        <v>1.53</v>
      </c>
      <c r="M5" s="1">
        <v>1.53</v>
      </c>
      <c r="N5" s="1">
        <v>2.91</v>
      </c>
      <c r="O5" s="1">
        <v>4.13</v>
      </c>
      <c r="P5" s="1">
        <v>12.29</v>
      </c>
      <c r="Q5" s="1">
        <v>12.29</v>
      </c>
      <c r="R5" s="1">
        <v>39.380000000000003</v>
      </c>
      <c r="S5" s="1">
        <v>0.62</v>
      </c>
      <c r="T5" s="1">
        <v>6.12</v>
      </c>
      <c r="U5" s="1">
        <v>6.12</v>
      </c>
      <c r="V5" s="1">
        <v>17.420000000000002</v>
      </c>
      <c r="W5" s="1">
        <v>325.2</v>
      </c>
      <c r="X5" s="1">
        <v>21162.1</v>
      </c>
      <c r="Y5" s="1">
        <v>21162.1</v>
      </c>
      <c r="Z5" s="1">
        <v>43006.5</v>
      </c>
      <c r="AB5" s="1">
        <v>0.24099999999999999</v>
      </c>
      <c r="AC5" s="1">
        <v>0.153</v>
      </c>
      <c r="AD5" s="1">
        <v>1.2290000000000001</v>
      </c>
      <c r="AE5" s="1">
        <v>0.61199999999999999</v>
      </c>
      <c r="AF5" s="1">
        <v>2116.21</v>
      </c>
      <c r="AG5" s="1">
        <v>2.3E-2</v>
      </c>
      <c r="AH5" s="1">
        <v>0.68600000000000005</v>
      </c>
      <c r="AI5" s="1">
        <v>6.4000000000000001E-2</v>
      </c>
      <c r="AJ5" s="1">
        <v>0.29099999999999998</v>
      </c>
      <c r="AK5" s="1">
        <v>0.41299999999999998</v>
      </c>
      <c r="AL5" s="1">
        <v>3.9380000000000002</v>
      </c>
      <c r="AM5" s="1">
        <v>6.2E-2</v>
      </c>
      <c r="AN5" s="1">
        <v>1.742</v>
      </c>
      <c r="AO5" s="1">
        <v>32.520000000000003</v>
      </c>
      <c r="AP5" s="1">
        <v>4300.6499999999996</v>
      </c>
      <c r="AQ5" s="1">
        <v>6.3421052629999997</v>
      </c>
      <c r="AR5" s="1">
        <v>2.886792453</v>
      </c>
      <c r="AS5" s="1">
        <v>1.9173166930000001</v>
      </c>
      <c r="AT5" s="1">
        <v>2.6960352420000002</v>
      </c>
      <c r="AU5" s="1">
        <v>4.3087714300000002</v>
      </c>
      <c r="AV5" s="1">
        <v>0.43396226399999999</v>
      </c>
      <c r="AW5" s="1">
        <v>12.943396229999999</v>
      </c>
      <c r="AX5" s="1">
        <v>1.20754717</v>
      </c>
      <c r="AY5" s="1">
        <v>5.4905660379999999</v>
      </c>
      <c r="AZ5" s="1">
        <v>0.64430577200000005</v>
      </c>
      <c r="BA5" s="1">
        <v>6.1435257410000004</v>
      </c>
      <c r="BB5" s="1">
        <v>0.27312775299999997</v>
      </c>
      <c r="BC5" s="1">
        <v>7.6740088110000002</v>
      </c>
      <c r="BD5" s="1">
        <v>6.6213300000000003E-2</v>
      </c>
      <c r="BE5" s="1">
        <v>8.7564645520000006</v>
      </c>
      <c r="BF5" s="1">
        <v>3.6302042160000001</v>
      </c>
      <c r="BG5" s="1">
        <v>0.525031252</v>
      </c>
      <c r="BH5" s="1">
        <v>8.2015922739999993</v>
      </c>
      <c r="BI5" s="1">
        <v>1.7445756750000001</v>
      </c>
      <c r="BJ5" s="1">
        <v>1.529159903</v>
      </c>
      <c r="BK5" s="1">
        <v>2.1010443130000001</v>
      </c>
      <c r="BL5" s="1">
        <v>5.1593641190000001</v>
      </c>
    </row>
    <row r="6" spans="1:64" x14ac:dyDescent="0.45">
      <c r="A6" s="1" t="s">
        <v>377</v>
      </c>
      <c r="B6" s="1" t="s">
        <v>377</v>
      </c>
      <c r="C6" s="1" t="s">
        <v>378</v>
      </c>
      <c r="D6" s="1" t="s">
        <v>563</v>
      </c>
      <c r="E6" s="1">
        <v>100</v>
      </c>
      <c r="F6" s="1">
        <v>1000</v>
      </c>
      <c r="G6" s="1">
        <v>0.3</v>
      </c>
      <c r="H6" s="1">
        <v>0.63</v>
      </c>
      <c r="I6" s="1">
        <v>0.63</v>
      </c>
      <c r="J6" s="1">
        <v>1.02</v>
      </c>
      <c r="K6" s="1">
        <v>0.26</v>
      </c>
      <c r="L6" s="1">
        <v>0.43</v>
      </c>
      <c r="M6" s="1">
        <v>0.43</v>
      </c>
      <c r="N6" s="1">
        <v>0.6</v>
      </c>
      <c r="O6" s="1">
        <v>1.81</v>
      </c>
      <c r="P6" s="1">
        <v>3.52</v>
      </c>
      <c r="Q6" s="1">
        <v>3.52</v>
      </c>
      <c r="R6" s="1">
        <v>4.59</v>
      </c>
      <c r="S6" s="1">
        <v>0.38</v>
      </c>
      <c r="T6" s="1">
        <v>1.45</v>
      </c>
      <c r="U6" s="1">
        <v>1.45</v>
      </c>
      <c r="V6" s="1">
        <v>2.0499999999999998</v>
      </c>
      <c r="W6" s="1">
        <v>0</v>
      </c>
      <c r="X6" s="1">
        <v>12948.6</v>
      </c>
      <c r="Y6" s="1">
        <v>12948.6</v>
      </c>
      <c r="Z6" s="1">
        <v>52971.7</v>
      </c>
      <c r="AB6" s="1">
        <v>6.3E-2</v>
      </c>
      <c r="AC6" s="1">
        <v>4.2999999999999997E-2</v>
      </c>
      <c r="AD6" s="1">
        <v>0.35199999999999998</v>
      </c>
      <c r="AE6" s="1">
        <v>0.14499999999999999</v>
      </c>
      <c r="AF6" s="1">
        <v>1294.8599999999999</v>
      </c>
      <c r="AG6" s="1">
        <v>0.03</v>
      </c>
      <c r="AH6" s="1">
        <v>0.10199999999999999</v>
      </c>
      <c r="AI6" s="1">
        <v>2.5999999999999999E-2</v>
      </c>
      <c r="AJ6" s="1">
        <v>0.06</v>
      </c>
      <c r="AK6" s="1">
        <v>0.18099999999999999</v>
      </c>
      <c r="AL6" s="1">
        <v>0.45900000000000002</v>
      </c>
      <c r="AM6" s="1">
        <v>3.7999999999999999E-2</v>
      </c>
      <c r="AN6" s="1">
        <v>0.20499999999999999</v>
      </c>
      <c r="AO6" s="1">
        <v>0</v>
      </c>
      <c r="AP6" s="1">
        <v>5297.17</v>
      </c>
      <c r="AQ6" s="1">
        <v>1.6578947369999999</v>
      </c>
      <c r="AR6" s="1">
        <v>0.811320755</v>
      </c>
      <c r="AS6" s="1">
        <v>0.54914196599999998</v>
      </c>
      <c r="AT6" s="1">
        <v>0.63876652</v>
      </c>
      <c r="AU6" s="1">
        <v>2.6364376759999999</v>
      </c>
      <c r="AV6" s="1">
        <v>0.56603773599999996</v>
      </c>
      <c r="AW6" s="1">
        <v>1.9245283019999999</v>
      </c>
      <c r="AX6" s="1">
        <v>0.49056603799999998</v>
      </c>
      <c r="AY6" s="1">
        <v>1.1320754719999999</v>
      </c>
      <c r="AZ6" s="1">
        <v>0.28237129500000002</v>
      </c>
      <c r="BA6" s="1">
        <v>0.71606864299999995</v>
      </c>
      <c r="BB6" s="1">
        <v>0.167400881</v>
      </c>
      <c r="BC6" s="1">
        <v>0.90308370000000004</v>
      </c>
      <c r="BD6" s="1">
        <v>0</v>
      </c>
      <c r="BE6" s="1">
        <v>10.78545832</v>
      </c>
      <c r="BF6" s="1">
        <v>1.2587123309999999</v>
      </c>
      <c r="BG6" s="1">
        <v>0.30127519000000003</v>
      </c>
      <c r="BH6" s="1">
        <v>3.0922428879999999</v>
      </c>
      <c r="BI6" s="1">
        <v>0.88677165199999997</v>
      </c>
      <c r="BJ6" s="1">
        <v>0.77727534200000004</v>
      </c>
      <c r="BK6" s="1">
        <v>0.48143698899999998</v>
      </c>
      <c r="BL6" s="1">
        <v>2.0359876720000001</v>
      </c>
    </row>
    <row r="7" spans="1:64" x14ac:dyDescent="0.45">
      <c r="A7" s="1" t="s">
        <v>380</v>
      </c>
      <c r="B7" s="1" t="s">
        <v>380</v>
      </c>
      <c r="C7" s="1" t="s">
        <v>378</v>
      </c>
      <c r="D7" s="1" t="s">
        <v>562</v>
      </c>
      <c r="E7" s="1">
        <v>100</v>
      </c>
      <c r="F7" s="1">
        <v>1000</v>
      </c>
      <c r="G7" s="1">
        <v>0.21</v>
      </c>
      <c r="H7" s="1">
        <v>0.89</v>
      </c>
      <c r="I7" s="1">
        <v>0.89</v>
      </c>
      <c r="J7" s="1">
        <v>1.85</v>
      </c>
      <c r="K7" s="1">
        <v>0.27</v>
      </c>
      <c r="L7" s="1">
        <v>1.05</v>
      </c>
      <c r="M7" s="1">
        <v>1.05</v>
      </c>
      <c r="N7" s="1">
        <v>2.96</v>
      </c>
      <c r="O7" s="1">
        <v>3.22</v>
      </c>
      <c r="P7" s="1">
        <v>5.78</v>
      </c>
      <c r="Q7" s="1">
        <v>5.78</v>
      </c>
      <c r="R7" s="1">
        <v>9.02</v>
      </c>
      <c r="S7" s="1">
        <v>0.83</v>
      </c>
      <c r="T7" s="1">
        <v>2.4300000000000002</v>
      </c>
      <c r="U7" s="1">
        <v>2.4300000000000002</v>
      </c>
      <c r="V7" s="1">
        <v>5.17</v>
      </c>
      <c r="W7" s="1">
        <v>0</v>
      </c>
      <c r="X7" s="1">
        <v>9533.1</v>
      </c>
      <c r="Y7" s="1">
        <v>9533.1</v>
      </c>
      <c r="Z7" s="1">
        <v>76052.399999999994</v>
      </c>
      <c r="AA7" s="1" t="s">
        <v>612</v>
      </c>
      <c r="AB7" s="1">
        <v>8.8999999999999996E-2</v>
      </c>
      <c r="AC7" s="1">
        <v>0.105</v>
      </c>
      <c r="AD7" s="1">
        <v>0.57799999999999996</v>
      </c>
      <c r="AE7" s="1">
        <v>0.24299999999999999</v>
      </c>
      <c r="AF7" s="1">
        <v>953.31</v>
      </c>
      <c r="AG7" s="1">
        <v>2.1000000000000001E-2</v>
      </c>
      <c r="AH7" s="1">
        <v>0.185</v>
      </c>
      <c r="AI7" s="1">
        <v>2.7E-2</v>
      </c>
      <c r="AJ7" s="1">
        <v>0.29599999999999999</v>
      </c>
      <c r="AK7" s="1">
        <v>0.32200000000000001</v>
      </c>
      <c r="AL7" s="1">
        <v>0.90200000000000002</v>
      </c>
      <c r="AM7" s="1">
        <v>8.3000000000000004E-2</v>
      </c>
      <c r="AN7" s="1">
        <v>0.51700000000000002</v>
      </c>
      <c r="AO7" s="1">
        <v>0</v>
      </c>
      <c r="AP7" s="1">
        <v>7605.24</v>
      </c>
      <c r="AQ7" s="1">
        <v>2.3421052630000001</v>
      </c>
      <c r="AR7" s="1">
        <v>1.9811320750000001</v>
      </c>
      <c r="AS7" s="1">
        <v>0.90171606900000001</v>
      </c>
      <c r="AT7" s="1">
        <v>1.0704845810000001</v>
      </c>
      <c r="AU7" s="1">
        <v>1.9410147820000001</v>
      </c>
      <c r="AV7" s="1">
        <v>0.396226415</v>
      </c>
      <c r="AW7" s="1">
        <v>3.4905660379999999</v>
      </c>
      <c r="AX7" s="1">
        <v>0.50943396200000002</v>
      </c>
      <c r="AY7" s="1">
        <v>5.5849056600000004</v>
      </c>
      <c r="AZ7" s="1">
        <v>0.50234009400000001</v>
      </c>
      <c r="BA7" s="1">
        <v>1.407176287</v>
      </c>
      <c r="BB7" s="1">
        <v>0.36563876699999998</v>
      </c>
      <c r="BC7" s="1">
        <v>2.2775330399999998</v>
      </c>
      <c r="BD7" s="1">
        <v>0</v>
      </c>
      <c r="BE7" s="1">
        <v>15.484871930000001</v>
      </c>
      <c r="BF7" s="1">
        <v>1.647290554</v>
      </c>
      <c r="BG7" s="1">
        <v>0.35472784699999999</v>
      </c>
      <c r="BH7" s="1">
        <v>5.6490105909999997</v>
      </c>
      <c r="BI7" s="1">
        <v>0.62631422000000003</v>
      </c>
      <c r="BJ7" s="1">
        <v>0.54897853100000005</v>
      </c>
      <c r="BK7" s="1">
        <v>1.0983120230000001</v>
      </c>
      <c r="BL7" s="1">
        <v>2.196269085</v>
      </c>
    </row>
    <row r="8" spans="1:64" x14ac:dyDescent="0.45">
      <c r="A8" s="1" t="s">
        <v>471</v>
      </c>
      <c r="B8" s="1" t="s">
        <v>471</v>
      </c>
      <c r="C8" s="1" t="s">
        <v>378</v>
      </c>
      <c r="D8" s="1" t="s">
        <v>575</v>
      </c>
      <c r="E8" s="1">
        <v>100</v>
      </c>
      <c r="F8" s="1">
        <v>1000</v>
      </c>
      <c r="G8" s="1">
        <v>0.17</v>
      </c>
      <c r="H8" s="1">
        <v>0.38</v>
      </c>
      <c r="I8" s="1">
        <v>0.38</v>
      </c>
      <c r="J8" s="1">
        <v>1.07</v>
      </c>
      <c r="K8" s="1">
        <v>0.21</v>
      </c>
      <c r="L8" s="1">
        <v>0.53</v>
      </c>
      <c r="M8" s="1">
        <v>0.53</v>
      </c>
      <c r="N8" s="1">
        <v>1.1299999999999999</v>
      </c>
      <c r="O8" s="1">
        <v>2.64</v>
      </c>
      <c r="P8" s="1">
        <v>6.41</v>
      </c>
      <c r="Q8" s="1">
        <v>6.41</v>
      </c>
      <c r="R8" s="1">
        <v>9.69</v>
      </c>
      <c r="S8" s="1">
        <v>0.86</v>
      </c>
      <c r="T8" s="1">
        <v>2.27</v>
      </c>
      <c r="U8" s="1">
        <v>2.27</v>
      </c>
      <c r="V8" s="1">
        <v>4.93</v>
      </c>
      <c r="W8" s="1">
        <v>899.6</v>
      </c>
      <c r="X8" s="1">
        <v>4911.3999999999996</v>
      </c>
      <c r="Y8" s="1">
        <v>4911.3999999999996</v>
      </c>
      <c r="Z8" s="1">
        <v>14549.2</v>
      </c>
      <c r="AB8" s="1">
        <v>3.7999999999999999E-2</v>
      </c>
      <c r="AC8" s="1">
        <v>5.2999999999999999E-2</v>
      </c>
      <c r="AD8" s="1">
        <v>0.64100000000000001</v>
      </c>
      <c r="AE8" s="1">
        <v>0.22700000000000001</v>
      </c>
      <c r="AF8" s="1">
        <v>491.14</v>
      </c>
      <c r="AG8" s="1">
        <v>1.7000000000000001E-2</v>
      </c>
      <c r="AH8" s="1">
        <v>0.107</v>
      </c>
      <c r="AI8" s="1">
        <v>2.1000000000000001E-2</v>
      </c>
      <c r="AJ8" s="1">
        <v>0.113</v>
      </c>
      <c r="AK8" s="1">
        <v>0.26400000000000001</v>
      </c>
      <c r="AL8" s="1">
        <v>0.96899999999999997</v>
      </c>
      <c r="AM8" s="1">
        <v>8.5999999999999993E-2</v>
      </c>
      <c r="AN8" s="1">
        <v>0.49299999999999999</v>
      </c>
      <c r="AO8" s="1">
        <v>89.96</v>
      </c>
      <c r="AP8" s="1">
        <v>1454.92</v>
      </c>
      <c r="AQ8" s="1">
        <v>1</v>
      </c>
      <c r="AR8" s="1">
        <v>1</v>
      </c>
      <c r="AS8" s="1">
        <v>1</v>
      </c>
      <c r="AT8" s="1">
        <v>1</v>
      </c>
      <c r="AU8" s="1">
        <v>1</v>
      </c>
      <c r="AV8" s="1">
        <v>0.32075471700000002</v>
      </c>
      <c r="AW8" s="1">
        <v>2.0188679249999999</v>
      </c>
      <c r="AX8" s="1">
        <v>0.396226415</v>
      </c>
      <c r="AY8" s="1">
        <v>2.1320754719999999</v>
      </c>
      <c r="AZ8" s="1">
        <v>0.41185647399999997</v>
      </c>
      <c r="BA8" s="1">
        <v>1.5117004679999999</v>
      </c>
      <c r="BB8" s="1">
        <v>0.37885462600000003</v>
      </c>
      <c r="BC8" s="1">
        <v>2.1718061670000002</v>
      </c>
      <c r="BD8" s="1">
        <v>0.18316569599999999</v>
      </c>
      <c r="BE8" s="1">
        <v>2.962332532</v>
      </c>
      <c r="BF8" s="1">
        <v>1</v>
      </c>
      <c r="BG8" s="1">
        <v>0.33817158600000002</v>
      </c>
      <c r="BH8" s="1">
        <v>2.1593565130000001</v>
      </c>
      <c r="BI8" s="1">
        <v>0</v>
      </c>
      <c r="BJ8" s="1">
        <v>0</v>
      </c>
      <c r="BK8" s="1">
        <v>1</v>
      </c>
      <c r="BL8" s="1">
        <v>1</v>
      </c>
    </row>
    <row r="9" spans="1:64" x14ac:dyDescent="0.45">
      <c r="A9" s="1" t="s">
        <v>399</v>
      </c>
      <c r="B9" s="1" t="s">
        <v>399</v>
      </c>
      <c r="C9" s="1" t="s">
        <v>378</v>
      </c>
      <c r="D9" s="1" t="s">
        <v>567</v>
      </c>
      <c r="E9" s="1">
        <v>100</v>
      </c>
      <c r="F9" s="1">
        <v>1000</v>
      </c>
      <c r="G9" s="1">
        <v>0.17</v>
      </c>
      <c r="H9" s="1">
        <v>0.38</v>
      </c>
      <c r="I9" s="1">
        <v>0.38</v>
      </c>
      <c r="J9" s="1">
        <v>1.07</v>
      </c>
      <c r="K9" s="1">
        <v>0.21</v>
      </c>
      <c r="L9" s="1">
        <v>0.53</v>
      </c>
      <c r="M9" s="1">
        <v>0.53</v>
      </c>
      <c r="N9" s="1">
        <v>1.1299999999999999</v>
      </c>
      <c r="O9" s="1">
        <v>2.64</v>
      </c>
      <c r="P9" s="1">
        <v>6.41</v>
      </c>
      <c r="Q9" s="1">
        <v>6.41</v>
      </c>
      <c r="R9" s="1">
        <v>9.69</v>
      </c>
      <c r="S9" s="1">
        <v>0.86</v>
      </c>
      <c r="T9" s="1">
        <v>2.27</v>
      </c>
      <c r="U9" s="1">
        <v>2.27</v>
      </c>
      <c r="V9" s="1">
        <v>4.93</v>
      </c>
      <c r="W9" s="1">
        <v>899.6</v>
      </c>
      <c r="X9" s="1">
        <v>4911.3999999999996</v>
      </c>
      <c r="Y9" s="1">
        <v>4911.3999999999996</v>
      </c>
      <c r="Z9" s="1">
        <v>14549.2</v>
      </c>
      <c r="AA9" s="1" t="s">
        <v>613</v>
      </c>
      <c r="AB9" s="1">
        <v>3.7999999999999999E-2</v>
      </c>
      <c r="AC9" s="1">
        <v>5.2999999999999999E-2</v>
      </c>
      <c r="AD9" s="1">
        <v>0.64100000000000001</v>
      </c>
      <c r="AE9" s="1">
        <v>0.22700000000000001</v>
      </c>
      <c r="AF9" s="1">
        <v>491.14</v>
      </c>
      <c r="AG9" s="1">
        <v>1.7000000000000001E-2</v>
      </c>
      <c r="AH9" s="1">
        <v>0.107</v>
      </c>
      <c r="AI9" s="1">
        <v>2.1000000000000001E-2</v>
      </c>
      <c r="AJ9" s="1">
        <v>0.113</v>
      </c>
      <c r="AK9" s="1">
        <v>0.26400000000000001</v>
      </c>
      <c r="AL9" s="1">
        <v>0.96899999999999997</v>
      </c>
      <c r="AM9" s="1">
        <v>8.5999999999999993E-2</v>
      </c>
      <c r="AN9" s="1">
        <v>0.49299999999999999</v>
      </c>
      <c r="AO9" s="1">
        <v>89.96</v>
      </c>
      <c r="AP9" s="1">
        <v>1454.92</v>
      </c>
      <c r="AQ9" s="1">
        <v>1</v>
      </c>
      <c r="AR9" s="1">
        <v>1</v>
      </c>
      <c r="AS9" s="1">
        <v>1</v>
      </c>
      <c r="AT9" s="1">
        <v>1</v>
      </c>
      <c r="AU9" s="1">
        <v>1</v>
      </c>
      <c r="AV9" s="1">
        <v>0.32075471700000002</v>
      </c>
      <c r="AW9" s="1">
        <v>2.0188679249999999</v>
      </c>
      <c r="AX9" s="1">
        <v>0.396226415</v>
      </c>
      <c r="AY9" s="1">
        <v>2.1320754719999999</v>
      </c>
      <c r="AZ9" s="1">
        <v>0.41185647399999997</v>
      </c>
      <c r="BA9" s="1">
        <v>1.5117004679999999</v>
      </c>
      <c r="BB9" s="1">
        <v>0.37885462600000003</v>
      </c>
      <c r="BC9" s="1">
        <v>2.1718061670000002</v>
      </c>
      <c r="BD9" s="1">
        <v>0.18316569599999999</v>
      </c>
      <c r="BE9" s="1">
        <v>2.962332532</v>
      </c>
      <c r="BF9" s="1">
        <v>1</v>
      </c>
      <c r="BG9" s="1">
        <v>0.33817158600000002</v>
      </c>
      <c r="BH9" s="1">
        <v>2.1593565130000001</v>
      </c>
      <c r="BI9" s="1">
        <v>0</v>
      </c>
      <c r="BJ9" s="1">
        <v>0</v>
      </c>
      <c r="BK9" s="1">
        <v>1</v>
      </c>
      <c r="BL9" s="1">
        <v>1</v>
      </c>
    </row>
    <row r="10" spans="1:64" x14ac:dyDescent="0.45">
      <c r="A10" s="1" t="s">
        <v>385</v>
      </c>
      <c r="B10" s="1" t="s">
        <v>385</v>
      </c>
      <c r="C10" s="1" t="s">
        <v>378</v>
      </c>
      <c r="D10" s="1" t="s">
        <v>563</v>
      </c>
      <c r="E10" s="1">
        <v>100</v>
      </c>
      <c r="F10" s="1">
        <v>1000</v>
      </c>
      <c r="G10" s="1">
        <v>0.21</v>
      </c>
      <c r="H10" s="1">
        <v>0.89</v>
      </c>
      <c r="I10" s="1">
        <v>0.89</v>
      </c>
      <c r="J10" s="1">
        <v>1.85</v>
      </c>
      <c r="K10" s="1">
        <v>0.27</v>
      </c>
      <c r="L10" s="1">
        <v>1.05</v>
      </c>
      <c r="M10" s="1">
        <v>1.05</v>
      </c>
      <c r="N10" s="1">
        <v>2.96</v>
      </c>
      <c r="O10" s="1">
        <v>3.22</v>
      </c>
      <c r="P10" s="1">
        <v>5.78</v>
      </c>
      <c r="Q10" s="1">
        <v>5.78</v>
      </c>
      <c r="R10" s="1">
        <v>9.02</v>
      </c>
      <c r="S10" s="1">
        <v>0.83</v>
      </c>
      <c r="T10" s="1">
        <v>2.4300000000000002</v>
      </c>
      <c r="U10" s="1">
        <v>2.4300000000000002</v>
      </c>
      <c r="V10" s="1">
        <v>5.17</v>
      </c>
      <c r="W10" s="1">
        <v>0</v>
      </c>
      <c r="X10" s="1">
        <v>9533.1</v>
      </c>
      <c r="Y10" s="1">
        <v>9533.1</v>
      </c>
      <c r="Z10" s="1">
        <v>76052.399999999994</v>
      </c>
      <c r="AA10" s="1" t="s">
        <v>612</v>
      </c>
      <c r="AB10" s="1">
        <v>8.8999999999999996E-2</v>
      </c>
      <c r="AC10" s="1">
        <v>0.105</v>
      </c>
      <c r="AD10" s="1">
        <v>0.57799999999999996</v>
      </c>
      <c r="AE10" s="1">
        <v>0.24299999999999999</v>
      </c>
      <c r="AF10" s="1">
        <v>953.31</v>
      </c>
      <c r="AG10" s="1">
        <v>2.1000000000000001E-2</v>
      </c>
      <c r="AH10" s="1">
        <v>0.185</v>
      </c>
      <c r="AI10" s="1">
        <v>2.7E-2</v>
      </c>
      <c r="AJ10" s="1">
        <v>0.29599999999999999</v>
      </c>
      <c r="AK10" s="1">
        <v>0.32200000000000001</v>
      </c>
      <c r="AL10" s="1">
        <v>0.90200000000000002</v>
      </c>
      <c r="AM10" s="1">
        <v>8.3000000000000004E-2</v>
      </c>
      <c r="AN10" s="1">
        <v>0.51700000000000002</v>
      </c>
      <c r="AO10" s="1">
        <v>0</v>
      </c>
      <c r="AP10" s="1">
        <v>7605.24</v>
      </c>
      <c r="AQ10" s="1">
        <v>2.3421052630000001</v>
      </c>
      <c r="AR10" s="1">
        <v>1.9811320750000001</v>
      </c>
      <c r="AS10" s="1">
        <v>0.90171606900000001</v>
      </c>
      <c r="AT10" s="1">
        <v>1.0704845810000001</v>
      </c>
      <c r="AU10" s="1">
        <v>1.9410147820000001</v>
      </c>
      <c r="AV10" s="1">
        <v>0.396226415</v>
      </c>
      <c r="AW10" s="1">
        <v>3.4905660379999999</v>
      </c>
      <c r="AX10" s="1">
        <v>0.50943396200000002</v>
      </c>
      <c r="AY10" s="1">
        <v>5.5849056600000004</v>
      </c>
      <c r="AZ10" s="1">
        <v>0.50234009400000001</v>
      </c>
      <c r="BA10" s="1">
        <v>1.407176287</v>
      </c>
      <c r="BB10" s="1">
        <v>0.36563876699999998</v>
      </c>
      <c r="BC10" s="1">
        <v>2.2775330399999998</v>
      </c>
      <c r="BD10" s="1">
        <v>0</v>
      </c>
      <c r="BE10" s="1">
        <v>15.484871930000001</v>
      </c>
      <c r="BF10" s="1">
        <v>1.647290554</v>
      </c>
      <c r="BG10" s="1">
        <v>0.35472784699999999</v>
      </c>
      <c r="BH10" s="1">
        <v>5.6490105909999997</v>
      </c>
      <c r="BI10" s="1">
        <v>0.62631422000000003</v>
      </c>
      <c r="BJ10" s="1">
        <v>0.54897853100000005</v>
      </c>
      <c r="BK10" s="1">
        <v>1.0983120230000001</v>
      </c>
      <c r="BL10" s="1">
        <v>2.196269085</v>
      </c>
    </row>
    <row r="11" spans="1:64" x14ac:dyDescent="0.45">
      <c r="A11" s="1" t="s">
        <v>235</v>
      </c>
      <c r="B11" s="1" t="s">
        <v>235</v>
      </c>
      <c r="C11" s="1" t="s">
        <v>378</v>
      </c>
      <c r="D11" s="1" t="s">
        <v>563</v>
      </c>
      <c r="E11" s="1">
        <v>100</v>
      </c>
      <c r="F11" s="1">
        <v>1000</v>
      </c>
      <c r="G11" s="1">
        <v>0.22</v>
      </c>
      <c r="H11" s="1">
        <v>1.93</v>
      </c>
      <c r="I11" s="1">
        <v>1.93</v>
      </c>
      <c r="J11" s="1">
        <v>9.44</v>
      </c>
      <c r="K11" s="1">
        <v>0.56000000000000005</v>
      </c>
      <c r="L11" s="1">
        <v>0.86</v>
      </c>
      <c r="M11" s="1">
        <v>0.86</v>
      </c>
      <c r="N11" s="1">
        <v>1.3</v>
      </c>
      <c r="O11" s="1">
        <v>4.0999999999999996</v>
      </c>
      <c r="P11" s="1">
        <v>6.35</v>
      </c>
      <c r="Q11" s="1">
        <v>6.35</v>
      </c>
      <c r="R11" s="1">
        <v>9.9600000000000009</v>
      </c>
      <c r="S11" s="1">
        <v>1.54</v>
      </c>
      <c r="T11" s="1">
        <v>3.29</v>
      </c>
      <c r="U11" s="1">
        <v>3.29</v>
      </c>
      <c r="V11" s="1">
        <v>6.43</v>
      </c>
      <c r="W11" s="1">
        <v>0</v>
      </c>
      <c r="X11" s="1">
        <v>661.9</v>
      </c>
      <c r="Y11" s="1">
        <v>661.9</v>
      </c>
      <c r="Z11" s="1">
        <v>4675.5</v>
      </c>
      <c r="AB11" s="1">
        <v>0.193</v>
      </c>
      <c r="AC11" s="1">
        <v>8.5999999999999993E-2</v>
      </c>
      <c r="AD11" s="1">
        <v>0.63500000000000001</v>
      </c>
      <c r="AE11" s="1">
        <v>0.32900000000000001</v>
      </c>
      <c r="AF11" s="1">
        <v>66.19</v>
      </c>
      <c r="AG11" s="1">
        <v>2.1999999999999999E-2</v>
      </c>
      <c r="AH11" s="1">
        <v>0.94399999999999995</v>
      </c>
      <c r="AI11" s="1">
        <v>5.6000000000000001E-2</v>
      </c>
      <c r="AJ11" s="1">
        <v>0.13</v>
      </c>
      <c r="AK11" s="1">
        <v>0.41</v>
      </c>
      <c r="AL11" s="1">
        <v>0.996</v>
      </c>
      <c r="AM11" s="1">
        <v>0.154</v>
      </c>
      <c r="AN11" s="1">
        <v>0.64300000000000002</v>
      </c>
      <c r="AO11" s="1">
        <v>0</v>
      </c>
      <c r="AP11" s="1">
        <v>467.55</v>
      </c>
      <c r="AQ11" s="1">
        <v>5.0789473679999997</v>
      </c>
      <c r="AR11" s="1">
        <v>1.6226415089999999</v>
      </c>
      <c r="AS11" s="1">
        <v>0.990639626</v>
      </c>
      <c r="AT11" s="1">
        <v>1.449339207</v>
      </c>
      <c r="AU11" s="1">
        <v>0.13476809100000001</v>
      </c>
      <c r="AV11" s="1">
        <v>0.41509434000000001</v>
      </c>
      <c r="AW11" s="1">
        <v>17.81132075</v>
      </c>
      <c r="AX11" s="1">
        <v>1.0566037740000001</v>
      </c>
      <c r="AY11" s="1">
        <v>2.4528301890000002</v>
      </c>
      <c r="AZ11" s="1">
        <v>0.639625585</v>
      </c>
      <c r="BA11" s="1">
        <v>1.553822153</v>
      </c>
      <c r="BB11" s="1">
        <v>0.67841409699999999</v>
      </c>
      <c r="BC11" s="1">
        <v>2.8325991190000002</v>
      </c>
      <c r="BD11" s="1">
        <v>0</v>
      </c>
      <c r="BE11" s="1">
        <v>0.95196888899999998</v>
      </c>
      <c r="BF11" s="1">
        <v>1.8552671599999999</v>
      </c>
      <c r="BG11" s="1">
        <v>0.55794755900000004</v>
      </c>
      <c r="BH11" s="1">
        <v>5.1205082209999997</v>
      </c>
      <c r="BI11" s="1">
        <v>1.892003178</v>
      </c>
      <c r="BJ11" s="1">
        <v>1.6583834319999999</v>
      </c>
      <c r="BK11" s="1">
        <v>0.19688372800000001</v>
      </c>
      <c r="BL11" s="1">
        <v>3.5136505929999999</v>
      </c>
    </row>
    <row r="12" spans="1:64" x14ac:dyDescent="0.45">
      <c r="A12" s="1" t="s">
        <v>428</v>
      </c>
      <c r="B12" s="1" t="s">
        <v>428</v>
      </c>
      <c r="C12" s="1" t="s">
        <v>378</v>
      </c>
      <c r="D12" s="1" t="s">
        <v>565</v>
      </c>
      <c r="E12" s="1">
        <v>30</v>
      </c>
      <c r="F12" s="1">
        <v>1000</v>
      </c>
      <c r="G12" s="1">
        <v>0.98</v>
      </c>
      <c r="H12" s="1">
        <v>3.85</v>
      </c>
      <c r="I12" s="1">
        <v>3.85</v>
      </c>
      <c r="J12" s="1">
        <v>9.9600000000000009</v>
      </c>
      <c r="K12" s="1">
        <v>0.71</v>
      </c>
      <c r="L12" s="1">
        <v>1.57</v>
      </c>
      <c r="M12" s="1">
        <v>1.57</v>
      </c>
      <c r="N12" s="1">
        <v>3.07</v>
      </c>
      <c r="O12" s="1">
        <v>5.85</v>
      </c>
      <c r="P12" s="1">
        <v>13.35</v>
      </c>
      <c r="Q12" s="1">
        <v>13.35</v>
      </c>
      <c r="R12" s="1">
        <v>25.03</v>
      </c>
      <c r="S12" s="1">
        <v>1.02</v>
      </c>
      <c r="T12" s="1">
        <v>7.16</v>
      </c>
      <c r="U12" s="1">
        <v>7.16</v>
      </c>
      <c r="V12" s="1">
        <v>18.149999999999999</v>
      </c>
      <c r="W12" s="1">
        <v>2.7</v>
      </c>
      <c r="X12" s="1">
        <v>33385.599999999999</v>
      </c>
      <c r="Y12" s="1">
        <v>33385.599999999999</v>
      </c>
      <c r="Z12" s="1">
        <v>225767.7</v>
      </c>
      <c r="AA12" s="1" t="s">
        <v>614</v>
      </c>
      <c r="AB12" s="1">
        <v>0.11550000000000001</v>
      </c>
      <c r="AC12" s="1">
        <v>4.7100000000000003E-2</v>
      </c>
      <c r="AD12" s="1">
        <v>0.40050000000000002</v>
      </c>
      <c r="AE12" s="1">
        <v>0.21479999999999999</v>
      </c>
      <c r="AF12" s="1">
        <v>1001.568</v>
      </c>
      <c r="AG12" s="1">
        <v>2.9399999999999999E-2</v>
      </c>
      <c r="AH12" s="1">
        <v>0.29880000000000001</v>
      </c>
      <c r="AI12" s="1">
        <v>2.1299999999999999E-2</v>
      </c>
      <c r="AJ12" s="1">
        <v>9.2100000000000001E-2</v>
      </c>
      <c r="AK12" s="1">
        <v>0.17549999999999999</v>
      </c>
      <c r="AL12" s="1">
        <v>0.75090000000000001</v>
      </c>
      <c r="AM12" s="1">
        <v>3.0599999999999999E-2</v>
      </c>
      <c r="AN12" s="1">
        <v>0.54449999999999998</v>
      </c>
      <c r="AO12" s="1">
        <v>8.1000000000000003E-2</v>
      </c>
      <c r="AP12" s="1">
        <v>6773.0309999999999</v>
      </c>
      <c r="AQ12" s="1">
        <v>3.0394736839999998</v>
      </c>
      <c r="AR12" s="1">
        <v>0.88867924499999995</v>
      </c>
      <c r="AS12" s="1">
        <v>0.62480499199999995</v>
      </c>
      <c r="AT12" s="1">
        <v>0.94625550700000005</v>
      </c>
      <c r="AU12" s="1">
        <v>2.039271898</v>
      </c>
      <c r="AV12" s="1">
        <v>0.554716981</v>
      </c>
      <c r="AW12" s="1">
        <v>5.6377358490000002</v>
      </c>
      <c r="AX12" s="1">
        <v>0.40188679199999999</v>
      </c>
      <c r="AY12" s="1">
        <v>1.7377358490000001</v>
      </c>
      <c r="AZ12" s="1">
        <v>0.27379095199999998</v>
      </c>
      <c r="BA12" s="1">
        <v>1.171450858</v>
      </c>
      <c r="BB12" s="1">
        <v>0.13480176199999999</v>
      </c>
      <c r="BC12" s="1">
        <v>2.3986784139999999</v>
      </c>
      <c r="BD12" s="1">
        <v>1.6492199999999999E-4</v>
      </c>
      <c r="BE12" s="1">
        <v>13.790428390000001</v>
      </c>
      <c r="BF12" s="1">
        <v>1.5076970649999999</v>
      </c>
      <c r="BG12" s="1">
        <v>0.273072282</v>
      </c>
      <c r="BH12" s="1">
        <v>4.9472058719999996</v>
      </c>
      <c r="BI12" s="1">
        <v>1.0132632319999999</v>
      </c>
      <c r="BJ12" s="1">
        <v>0.88814806300000004</v>
      </c>
      <c r="BK12" s="1">
        <v>0.61954900300000004</v>
      </c>
      <c r="BL12" s="1">
        <v>2.3958451279999999</v>
      </c>
    </row>
    <row r="13" spans="1:64" x14ac:dyDescent="0.45">
      <c r="A13" s="1" t="s">
        <v>391</v>
      </c>
      <c r="B13" s="1" t="s">
        <v>391</v>
      </c>
      <c r="C13" s="1" t="s">
        <v>378</v>
      </c>
      <c r="D13" s="1" t="s">
        <v>13</v>
      </c>
      <c r="E13" s="1">
        <v>50</v>
      </c>
      <c r="F13" s="1">
        <v>1000</v>
      </c>
      <c r="G13" s="1">
        <v>4.08</v>
      </c>
      <c r="H13" s="1">
        <v>15.57</v>
      </c>
      <c r="I13" s="1">
        <v>15.57</v>
      </c>
      <c r="J13" s="1">
        <v>41.87</v>
      </c>
      <c r="K13" s="1">
        <v>0.89</v>
      </c>
      <c r="L13" s="1">
        <v>1.79</v>
      </c>
      <c r="M13" s="1">
        <v>1.79</v>
      </c>
      <c r="N13" s="1">
        <v>4</v>
      </c>
      <c r="O13" s="1">
        <v>5.67</v>
      </c>
      <c r="P13" s="1">
        <v>22.07</v>
      </c>
      <c r="Q13" s="1">
        <v>22.07</v>
      </c>
      <c r="R13" s="1">
        <v>36.68</v>
      </c>
      <c r="S13" s="1">
        <v>1.57</v>
      </c>
      <c r="T13" s="1">
        <v>17.079999999999998</v>
      </c>
      <c r="U13" s="1">
        <v>17.079999999999998</v>
      </c>
      <c r="V13" s="1">
        <v>50.24</v>
      </c>
      <c r="W13" s="1">
        <v>0</v>
      </c>
      <c r="X13" s="1">
        <v>22477.4</v>
      </c>
      <c r="Y13" s="1">
        <v>22477.4</v>
      </c>
      <c r="Z13" s="1">
        <v>106154.3</v>
      </c>
      <c r="AA13" s="1" t="s">
        <v>609</v>
      </c>
      <c r="AB13" s="1">
        <v>0.77849999999999997</v>
      </c>
      <c r="AC13" s="1">
        <v>8.9499999999999996E-2</v>
      </c>
      <c r="AD13" s="1">
        <v>1.1034999999999999</v>
      </c>
      <c r="AE13" s="1">
        <v>0.85399999999999998</v>
      </c>
      <c r="AF13" s="1">
        <v>1123.8699999999999</v>
      </c>
      <c r="AG13" s="1">
        <v>0.20399999999999999</v>
      </c>
      <c r="AH13" s="1">
        <v>2.0935000000000001</v>
      </c>
      <c r="AI13" s="1">
        <v>4.4499999999999998E-2</v>
      </c>
      <c r="AJ13" s="1">
        <v>0.2</v>
      </c>
      <c r="AK13" s="1">
        <v>0.28349999999999997</v>
      </c>
      <c r="AL13" s="1">
        <v>1.8340000000000001</v>
      </c>
      <c r="AM13" s="1">
        <v>7.85E-2</v>
      </c>
      <c r="AN13" s="1">
        <v>2.512</v>
      </c>
      <c r="AO13" s="1">
        <v>0</v>
      </c>
      <c r="AP13" s="1">
        <v>5307.7150000000001</v>
      </c>
      <c r="AQ13" s="1">
        <v>20.486842110000001</v>
      </c>
      <c r="AR13" s="1">
        <v>1.6886792450000001</v>
      </c>
      <c r="AS13" s="1">
        <v>1.7215288609999999</v>
      </c>
      <c r="AT13" s="1">
        <v>3.762114537</v>
      </c>
      <c r="AU13" s="1">
        <v>2.2882884720000001</v>
      </c>
      <c r="AV13" s="1">
        <v>3.8490566039999998</v>
      </c>
      <c r="AW13" s="1">
        <v>39.5</v>
      </c>
      <c r="AX13" s="1">
        <v>0.83962264200000003</v>
      </c>
      <c r="AY13" s="1">
        <v>3.773584906</v>
      </c>
      <c r="AZ13" s="1">
        <v>0.44227769099999997</v>
      </c>
      <c r="BA13" s="1">
        <v>2.861154446</v>
      </c>
      <c r="BB13" s="1">
        <v>0.345814978</v>
      </c>
      <c r="BC13" s="1">
        <v>11.0660793</v>
      </c>
      <c r="BD13" s="1">
        <v>0</v>
      </c>
      <c r="BE13" s="1">
        <v>10.80692878</v>
      </c>
      <c r="BF13" s="1">
        <v>5.989490644</v>
      </c>
      <c r="BG13" s="1">
        <v>1.0953543830000001</v>
      </c>
      <c r="BH13" s="1">
        <v>13.601549479999999</v>
      </c>
      <c r="BI13" s="1">
        <v>8.1477877010000004</v>
      </c>
      <c r="BJ13" s="1">
        <v>7.1417195759999998</v>
      </c>
      <c r="BK13" s="1">
        <v>-1.1522289320000001</v>
      </c>
      <c r="BL13" s="1">
        <v>13.13121022</v>
      </c>
    </row>
    <row r="14" spans="1:64" x14ac:dyDescent="0.45">
      <c r="A14" s="1" t="s">
        <v>615</v>
      </c>
      <c r="B14" s="1" t="s">
        <v>616</v>
      </c>
      <c r="C14" s="1" t="s">
        <v>366</v>
      </c>
      <c r="D14" s="1" t="s">
        <v>572</v>
      </c>
      <c r="E14" s="1">
        <v>100</v>
      </c>
      <c r="F14" s="1">
        <v>1000</v>
      </c>
      <c r="G14" s="1">
        <v>12.27</v>
      </c>
      <c r="H14" s="1">
        <v>43.24</v>
      </c>
      <c r="I14" s="1">
        <v>43.24</v>
      </c>
      <c r="J14" s="1">
        <v>106.37</v>
      </c>
      <c r="K14" s="1">
        <v>14.93</v>
      </c>
      <c r="L14" s="1">
        <v>33.299999999999997</v>
      </c>
      <c r="M14" s="1">
        <v>33.299999999999997</v>
      </c>
      <c r="N14" s="1">
        <v>56.68</v>
      </c>
      <c r="O14" s="1">
        <v>165.22</v>
      </c>
      <c r="P14" s="1">
        <v>343.64</v>
      </c>
      <c r="Q14" s="1">
        <v>343.64</v>
      </c>
      <c r="R14" s="1">
        <v>1099.17</v>
      </c>
      <c r="S14" s="1">
        <v>79.78</v>
      </c>
      <c r="T14" s="1">
        <v>365.29</v>
      </c>
      <c r="U14" s="1">
        <v>365.29</v>
      </c>
      <c r="V14" s="1">
        <v>2509.42</v>
      </c>
      <c r="W14" s="1">
        <v>42174.7</v>
      </c>
      <c r="X14" s="1">
        <v>119805.2</v>
      </c>
      <c r="Y14" s="1">
        <v>119805.2</v>
      </c>
      <c r="Z14" s="1">
        <v>214220.5</v>
      </c>
      <c r="AB14" s="1">
        <v>4.3239999999999998</v>
      </c>
      <c r="AC14" s="1">
        <v>3.33</v>
      </c>
      <c r="AD14" s="1">
        <v>34.363999999999997</v>
      </c>
      <c r="AE14" s="1">
        <v>36.529000000000003</v>
      </c>
      <c r="AF14" s="1">
        <v>11980.52</v>
      </c>
      <c r="AG14" s="1">
        <v>1.2270000000000001</v>
      </c>
      <c r="AH14" s="1">
        <v>10.637</v>
      </c>
      <c r="AI14" s="1">
        <v>1.4930000000000001</v>
      </c>
      <c r="AJ14" s="1">
        <v>5.6680000000000001</v>
      </c>
      <c r="AK14" s="1">
        <v>16.521999999999998</v>
      </c>
      <c r="AL14" s="1">
        <v>109.917</v>
      </c>
      <c r="AM14" s="1">
        <v>7.9779999999999998</v>
      </c>
      <c r="AN14" s="1">
        <v>250.94200000000001</v>
      </c>
      <c r="AO14" s="1">
        <v>4217.47</v>
      </c>
      <c r="AP14" s="1">
        <v>21422.05</v>
      </c>
      <c r="AQ14" s="1">
        <v>113.7894737</v>
      </c>
      <c r="AR14" s="1">
        <v>62.830188679999999</v>
      </c>
      <c r="AS14" s="1">
        <v>53.609984400000002</v>
      </c>
      <c r="AT14" s="1">
        <v>160.92070480000001</v>
      </c>
      <c r="AU14" s="1">
        <v>24.393289079999999</v>
      </c>
      <c r="AV14" s="1">
        <v>23.150943399999999</v>
      </c>
      <c r="AW14" s="1">
        <v>200.69811319999999</v>
      </c>
      <c r="AX14" s="1">
        <v>28.169811320000001</v>
      </c>
      <c r="AY14" s="1">
        <v>106.9433962</v>
      </c>
      <c r="AZ14" s="1">
        <v>25.775351010000001</v>
      </c>
      <c r="BA14" s="1">
        <v>171.47737910000001</v>
      </c>
      <c r="BB14" s="1">
        <v>35.145374449999998</v>
      </c>
      <c r="BC14" s="1">
        <v>1105.471366</v>
      </c>
      <c r="BD14" s="1">
        <v>8.5871034739999992</v>
      </c>
      <c r="BE14" s="1">
        <v>43.616993119999997</v>
      </c>
      <c r="BF14" s="1">
        <v>83.108728139999997</v>
      </c>
      <c r="BG14" s="1">
        <v>24.16571673</v>
      </c>
      <c r="BH14" s="1">
        <v>325.64144950000002</v>
      </c>
      <c r="BI14" s="1">
        <v>54.140811069999998</v>
      </c>
      <c r="BJ14" s="1">
        <v>47.455641270000001</v>
      </c>
      <c r="BK14" s="1">
        <v>35.653086870000003</v>
      </c>
      <c r="BL14" s="1">
        <v>130.5643694</v>
      </c>
    </row>
    <row r="15" spans="1:64" x14ac:dyDescent="0.45">
      <c r="A15" s="1" t="s">
        <v>374</v>
      </c>
      <c r="B15" s="1" t="s">
        <v>617</v>
      </c>
      <c r="C15" s="1" t="s">
        <v>366</v>
      </c>
      <c r="D15" s="1" t="s">
        <v>572</v>
      </c>
      <c r="E15" s="1">
        <v>100</v>
      </c>
      <c r="F15" s="1">
        <v>1000</v>
      </c>
      <c r="G15" s="1">
        <v>70.41</v>
      </c>
      <c r="H15" s="1">
        <v>326.20999999999998</v>
      </c>
      <c r="I15" s="1">
        <v>326.20999999999998</v>
      </c>
      <c r="J15" s="1">
        <v>910.1</v>
      </c>
      <c r="K15" s="1">
        <v>37.57</v>
      </c>
      <c r="L15" s="1">
        <v>99.48</v>
      </c>
      <c r="M15" s="1">
        <v>99.48</v>
      </c>
      <c r="N15" s="1">
        <v>269.19</v>
      </c>
      <c r="O15" s="1">
        <v>59.78</v>
      </c>
      <c r="P15" s="1">
        <v>318.83</v>
      </c>
      <c r="Q15" s="1">
        <v>318.83</v>
      </c>
      <c r="R15" s="1">
        <v>683.48</v>
      </c>
      <c r="S15" s="1">
        <v>101.81</v>
      </c>
      <c r="T15" s="1">
        <v>301.41000000000003</v>
      </c>
      <c r="U15" s="1">
        <v>301.41000000000003</v>
      </c>
      <c r="V15" s="1">
        <v>657.89</v>
      </c>
      <c r="W15" s="1">
        <v>204.6</v>
      </c>
      <c r="X15" s="1">
        <v>34732.5</v>
      </c>
      <c r="Y15" s="1">
        <v>34732.5</v>
      </c>
      <c r="Z15" s="1">
        <v>190796.3</v>
      </c>
      <c r="AB15" s="1">
        <v>32.621000000000002</v>
      </c>
      <c r="AC15" s="1">
        <v>9.9480000000000004</v>
      </c>
      <c r="AD15" s="1">
        <v>31.882999999999999</v>
      </c>
      <c r="AE15" s="1">
        <v>30.140999999999998</v>
      </c>
      <c r="AF15" s="1">
        <v>3473.25</v>
      </c>
      <c r="AG15" s="1">
        <v>7.0410000000000004</v>
      </c>
      <c r="AH15" s="1">
        <v>91.01</v>
      </c>
      <c r="AI15" s="1">
        <v>3.7570000000000001</v>
      </c>
      <c r="AJ15" s="1">
        <v>26.919</v>
      </c>
      <c r="AK15" s="1">
        <v>5.9779999999999998</v>
      </c>
      <c r="AL15" s="1">
        <v>68.347999999999999</v>
      </c>
      <c r="AM15" s="1">
        <v>10.180999999999999</v>
      </c>
      <c r="AN15" s="1">
        <v>65.789000000000001</v>
      </c>
      <c r="AO15" s="1">
        <v>20.46</v>
      </c>
      <c r="AP15" s="1">
        <v>19079.63</v>
      </c>
      <c r="AQ15" s="1">
        <v>858.44736839999996</v>
      </c>
      <c r="AR15" s="1">
        <v>187.69811319999999</v>
      </c>
      <c r="AS15" s="1">
        <v>49.739469579999998</v>
      </c>
      <c r="AT15" s="1">
        <v>132.7797357</v>
      </c>
      <c r="AU15" s="1">
        <v>7.0718125179999998</v>
      </c>
      <c r="AV15" s="1">
        <v>132.84905660000001</v>
      </c>
      <c r="AW15" s="1">
        <v>1717.169811</v>
      </c>
      <c r="AX15" s="1">
        <v>70.886792450000002</v>
      </c>
      <c r="AY15" s="1">
        <v>507.90566039999999</v>
      </c>
      <c r="AZ15" s="1">
        <v>9.3260530419999998</v>
      </c>
      <c r="BA15" s="1">
        <v>106.62714510000001</v>
      </c>
      <c r="BB15" s="1">
        <v>44.85022026</v>
      </c>
      <c r="BC15" s="1">
        <v>289.81938330000003</v>
      </c>
      <c r="BD15" s="1">
        <v>4.1658183000000001E-2</v>
      </c>
      <c r="BE15" s="1">
        <v>38.847640179999999</v>
      </c>
      <c r="BF15" s="1">
        <v>247.14729990000001</v>
      </c>
      <c r="BG15" s="1">
        <v>51.590756110000001</v>
      </c>
      <c r="BH15" s="1">
        <v>532.07392800000002</v>
      </c>
      <c r="BI15" s="1">
        <v>348.8939704</v>
      </c>
      <c r="BJ15" s="1">
        <v>305.81342940000002</v>
      </c>
      <c r="BK15" s="1">
        <v>-58.666129480000002</v>
      </c>
      <c r="BL15" s="1">
        <v>552.96072919999995</v>
      </c>
    </row>
    <row r="16" spans="1:64" x14ac:dyDescent="0.45">
      <c r="A16" s="1" t="s">
        <v>451</v>
      </c>
      <c r="B16" s="1" t="s">
        <v>451</v>
      </c>
      <c r="C16" s="1" t="s">
        <v>378</v>
      </c>
      <c r="D16" s="1" t="s">
        <v>576</v>
      </c>
      <c r="E16" s="1">
        <v>100</v>
      </c>
      <c r="F16" s="1">
        <v>1000</v>
      </c>
      <c r="G16" s="1">
        <v>0.16</v>
      </c>
      <c r="H16" s="1">
        <v>0.33</v>
      </c>
      <c r="I16" s="1">
        <v>0.33</v>
      </c>
      <c r="J16" s="1">
        <v>0.45</v>
      </c>
      <c r="K16" s="1">
        <v>0.21</v>
      </c>
      <c r="L16" s="1">
        <v>0.43</v>
      </c>
      <c r="M16" s="1">
        <v>0.43</v>
      </c>
      <c r="N16" s="1">
        <v>0.61</v>
      </c>
      <c r="O16" s="1">
        <v>2.17</v>
      </c>
      <c r="P16" s="1">
        <v>2.9</v>
      </c>
      <c r="Q16" s="1">
        <v>2.9</v>
      </c>
      <c r="R16" s="1">
        <v>3.43</v>
      </c>
      <c r="S16" s="1">
        <v>0.45</v>
      </c>
      <c r="T16" s="1">
        <v>1.61</v>
      </c>
      <c r="U16" s="1">
        <v>1.61</v>
      </c>
      <c r="V16" s="1">
        <v>9.31</v>
      </c>
      <c r="W16" s="1">
        <v>0</v>
      </c>
      <c r="X16" s="1">
        <v>929.2</v>
      </c>
      <c r="Y16" s="1">
        <v>929.2</v>
      </c>
      <c r="Z16" s="1">
        <v>6825.5</v>
      </c>
      <c r="AB16" s="1">
        <v>3.3000000000000002E-2</v>
      </c>
      <c r="AC16" s="1">
        <v>4.2999999999999997E-2</v>
      </c>
      <c r="AD16" s="1">
        <v>0.28999999999999998</v>
      </c>
      <c r="AE16" s="1">
        <v>0.161</v>
      </c>
      <c r="AF16" s="1">
        <v>92.92</v>
      </c>
      <c r="AG16" s="1">
        <v>1.6E-2</v>
      </c>
      <c r="AH16" s="1">
        <v>4.4999999999999998E-2</v>
      </c>
      <c r="AI16" s="1">
        <v>2.1000000000000001E-2</v>
      </c>
      <c r="AJ16" s="1">
        <v>6.0999999999999999E-2</v>
      </c>
      <c r="AK16" s="1">
        <v>0.217</v>
      </c>
      <c r="AL16" s="1">
        <v>0.34300000000000003</v>
      </c>
      <c r="AM16" s="1">
        <v>4.4999999999999998E-2</v>
      </c>
      <c r="AN16" s="1">
        <v>0.93100000000000005</v>
      </c>
      <c r="AO16" s="1">
        <v>0</v>
      </c>
      <c r="AP16" s="1">
        <v>682.55</v>
      </c>
      <c r="AQ16" s="1">
        <v>0.86842105300000005</v>
      </c>
      <c r="AR16" s="1">
        <v>0.811320755</v>
      </c>
      <c r="AS16" s="1">
        <v>0.45241809700000002</v>
      </c>
      <c r="AT16" s="1">
        <v>0.70925110099999999</v>
      </c>
      <c r="AU16" s="1">
        <v>0.18919249099999999</v>
      </c>
      <c r="AV16" s="1">
        <v>0.30188679200000001</v>
      </c>
      <c r="AW16" s="1">
        <v>0.84905660400000005</v>
      </c>
      <c r="AX16" s="1">
        <v>0.396226415</v>
      </c>
      <c r="AY16" s="1">
        <v>1.150943396</v>
      </c>
      <c r="AZ16" s="1">
        <v>0.33853354099999999</v>
      </c>
      <c r="BA16" s="1">
        <v>0.53510140399999995</v>
      </c>
      <c r="BB16" s="1">
        <v>0.198237885</v>
      </c>
      <c r="BC16" s="1">
        <v>4.1013215860000001</v>
      </c>
      <c r="BD16" s="1">
        <v>0</v>
      </c>
      <c r="BE16" s="1">
        <v>1.389725944</v>
      </c>
      <c r="BF16" s="1">
        <v>0.60612069899999999</v>
      </c>
      <c r="BG16" s="1">
        <v>0.24697692700000001</v>
      </c>
      <c r="BH16" s="1">
        <v>1.6052297870000001</v>
      </c>
      <c r="BI16" s="1">
        <v>0.28239955700000002</v>
      </c>
      <c r="BJ16" s="1">
        <v>0.247529577</v>
      </c>
      <c r="BK16" s="1">
        <v>0.35859112199999998</v>
      </c>
      <c r="BL16" s="1">
        <v>0.85365027599999999</v>
      </c>
    </row>
    <row r="17" spans="1:64" x14ac:dyDescent="0.45">
      <c r="A17" s="1" t="s">
        <v>457</v>
      </c>
      <c r="B17" s="1" t="s">
        <v>618</v>
      </c>
      <c r="C17" s="1" t="s">
        <v>378</v>
      </c>
      <c r="D17" s="1" t="s">
        <v>7</v>
      </c>
      <c r="E17" s="1">
        <v>100</v>
      </c>
      <c r="F17" s="1">
        <v>1000</v>
      </c>
      <c r="G17" s="1">
        <v>0.23</v>
      </c>
      <c r="H17" s="1">
        <v>2.41</v>
      </c>
      <c r="I17" s="1">
        <v>2.41</v>
      </c>
      <c r="J17" s="1">
        <v>6.86</v>
      </c>
      <c r="K17" s="1">
        <v>0.64</v>
      </c>
      <c r="L17" s="1">
        <v>1.53</v>
      </c>
      <c r="M17" s="1">
        <v>1.53</v>
      </c>
      <c r="N17" s="1">
        <v>2.91</v>
      </c>
      <c r="O17" s="1">
        <v>4.13</v>
      </c>
      <c r="P17" s="1">
        <v>12.29</v>
      </c>
      <c r="Q17" s="1">
        <v>12.29</v>
      </c>
      <c r="R17" s="1">
        <v>39.380000000000003</v>
      </c>
      <c r="S17" s="1">
        <v>0.62</v>
      </c>
      <c r="T17" s="1">
        <v>6.12</v>
      </c>
      <c r="U17" s="1">
        <v>6.12</v>
      </c>
      <c r="V17" s="1">
        <v>17.420000000000002</v>
      </c>
      <c r="W17" s="1">
        <v>325.2</v>
      </c>
      <c r="X17" s="1">
        <v>21162.1</v>
      </c>
      <c r="Y17" s="1">
        <v>21162.1</v>
      </c>
      <c r="Z17" s="1">
        <v>43006.5</v>
      </c>
      <c r="AB17" s="1">
        <v>0.24099999999999999</v>
      </c>
      <c r="AC17" s="1">
        <v>0.153</v>
      </c>
      <c r="AD17" s="1">
        <v>1.2290000000000001</v>
      </c>
      <c r="AE17" s="1">
        <v>0.61199999999999999</v>
      </c>
      <c r="AF17" s="1">
        <v>2116.21</v>
      </c>
      <c r="AG17" s="1">
        <v>2.3E-2</v>
      </c>
      <c r="AH17" s="1">
        <v>0.68600000000000005</v>
      </c>
      <c r="AI17" s="1">
        <v>6.4000000000000001E-2</v>
      </c>
      <c r="AJ17" s="1">
        <v>0.29099999999999998</v>
      </c>
      <c r="AK17" s="1">
        <v>0.41299999999999998</v>
      </c>
      <c r="AL17" s="1">
        <v>3.9380000000000002</v>
      </c>
      <c r="AM17" s="1">
        <v>6.2E-2</v>
      </c>
      <c r="AN17" s="1">
        <v>1.742</v>
      </c>
      <c r="AO17" s="1">
        <v>32.520000000000003</v>
      </c>
      <c r="AP17" s="1">
        <v>4300.6499999999996</v>
      </c>
      <c r="AQ17" s="1">
        <v>6.3421052629999997</v>
      </c>
      <c r="AR17" s="1">
        <v>2.886792453</v>
      </c>
      <c r="AS17" s="1">
        <v>1.9173166930000001</v>
      </c>
      <c r="AT17" s="1">
        <v>2.6960352420000002</v>
      </c>
      <c r="AU17" s="1">
        <v>4.3087714300000002</v>
      </c>
      <c r="AV17" s="1">
        <v>0.43396226399999999</v>
      </c>
      <c r="AW17" s="1">
        <v>12.943396229999999</v>
      </c>
      <c r="AX17" s="1">
        <v>1.20754717</v>
      </c>
      <c r="AY17" s="1">
        <v>5.4905660379999999</v>
      </c>
      <c r="AZ17" s="1">
        <v>0.64430577200000005</v>
      </c>
      <c r="BA17" s="1">
        <v>6.1435257410000004</v>
      </c>
      <c r="BB17" s="1">
        <v>0.27312775299999997</v>
      </c>
      <c r="BC17" s="1">
        <v>7.6740088110000002</v>
      </c>
      <c r="BD17" s="1">
        <v>6.6213300000000003E-2</v>
      </c>
      <c r="BE17" s="1">
        <v>8.7564645520000006</v>
      </c>
      <c r="BF17" s="1">
        <v>3.6302042160000001</v>
      </c>
      <c r="BG17" s="1">
        <v>0.525031252</v>
      </c>
      <c r="BH17" s="1">
        <v>8.2015922739999993</v>
      </c>
      <c r="BI17" s="1">
        <v>1.7445756750000001</v>
      </c>
      <c r="BJ17" s="1">
        <v>1.529159903</v>
      </c>
      <c r="BK17" s="1">
        <v>2.1010443130000001</v>
      </c>
      <c r="BL17" s="1">
        <v>5.1593641190000001</v>
      </c>
    </row>
    <row r="18" spans="1:64" x14ac:dyDescent="0.45">
      <c r="A18" s="1" t="s">
        <v>475</v>
      </c>
      <c r="B18" s="1" t="s">
        <v>475</v>
      </c>
      <c r="C18" s="1" t="s">
        <v>378</v>
      </c>
      <c r="D18" s="1" t="s">
        <v>7</v>
      </c>
      <c r="E18" s="1">
        <v>100</v>
      </c>
      <c r="F18" s="1">
        <v>1000</v>
      </c>
      <c r="G18" s="1">
        <v>0.23</v>
      </c>
      <c r="H18" s="1">
        <v>2.41</v>
      </c>
      <c r="I18" s="1">
        <v>2.41</v>
      </c>
      <c r="J18" s="1">
        <v>6.86</v>
      </c>
      <c r="K18" s="1">
        <v>0.64</v>
      </c>
      <c r="L18" s="1">
        <v>1.53</v>
      </c>
      <c r="M18" s="1">
        <v>1.53</v>
      </c>
      <c r="N18" s="1">
        <v>2.91</v>
      </c>
      <c r="O18" s="1">
        <v>4.13</v>
      </c>
      <c r="P18" s="1">
        <v>12.29</v>
      </c>
      <c r="Q18" s="1">
        <v>12.29</v>
      </c>
      <c r="R18" s="1">
        <v>39.380000000000003</v>
      </c>
      <c r="S18" s="1">
        <v>0.62</v>
      </c>
      <c r="T18" s="1">
        <v>6.12</v>
      </c>
      <c r="U18" s="1">
        <v>6.12</v>
      </c>
      <c r="V18" s="1">
        <v>17.420000000000002</v>
      </c>
      <c r="W18" s="1">
        <v>325.2</v>
      </c>
      <c r="X18" s="1">
        <v>21162.1</v>
      </c>
      <c r="Y18" s="1">
        <v>21162.1</v>
      </c>
      <c r="Z18" s="1">
        <v>43006.5</v>
      </c>
      <c r="AB18" s="1">
        <v>0.24099999999999999</v>
      </c>
      <c r="AC18" s="1">
        <v>0.153</v>
      </c>
      <c r="AD18" s="1">
        <v>1.2290000000000001</v>
      </c>
      <c r="AE18" s="1">
        <v>0.61199999999999999</v>
      </c>
      <c r="AF18" s="1">
        <v>2116.21</v>
      </c>
      <c r="AG18" s="1">
        <v>2.3E-2</v>
      </c>
      <c r="AH18" s="1">
        <v>0.68600000000000005</v>
      </c>
      <c r="AI18" s="1">
        <v>6.4000000000000001E-2</v>
      </c>
      <c r="AJ18" s="1">
        <v>0.29099999999999998</v>
      </c>
      <c r="AK18" s="1">
        <v>0.41299999999999998</v>
      </c>
      <c r="AL18" s="1">
        <v>3.9380000000000002</v>
      </c>
      <c r="AM18" s="1">
        <v>6.2E-2</v>
      </c>
      <c r="AN18" s="1">
        <v>1.742</v>
      </c>
      <c r="AO18" s="1">
        <v>32.520000000000003</v>
      </c>
      <c r="AP18" s="1">
        <v>4300.6499999999996</v>
      </c>
      <c r="AQ18" s="1">
        <v>6.3421052629999997</v>
      </c>
      <c r="AR18" s="1">
        <v>2.886792453</v>
      </c>
      <c r="AS18" s="1">
        <v>1.9173166930000001</v>
      </c>
      <c r="AT18" s="1">
        <v>2.6960352420000002</v>
      </c>
      <c r="AU18" s="1">
        <v>4.3087714300000002</v>
      </c>
      <c r="AV18" s="1">
        <v>0.43396226399999999</v>
      </c>
      <c r="AW18" s="1">
        <v>12.943396229999999</v>
      </c>
      <c r="AX18" s="1">
        <v>1.20754717</v>
      </c>
      <c r="AY18" s="1">
        <v>5.4905660379999999</v>
      </c>
      <c r="AZ18" s="1">
        <v>0.64430577200000005</v>
      </c>
      <c r="BA18" s="1">
        <v>6.1435257410000004</v>
      </c>
      <c r="BB18" s="1">
        <v>0.27312775299999997</v>
      </c>
      <c r="BC18" s="1">
        <v>7.6740088110000002</v>
      </c>
      <c r="BD18" s="1">
        <v>6.6213300000000003E-2</v>
      </c>
      <c r="BE18" s="1">
        <v>8.7564645520000006</v>
      </c>
      <c r="BF18" s="1">
        <v>3.6302042160000001</v>
      </c>
      <c r="BG18" s="1">
        <v>0.525031252</v>
      </c>
      <c r="BH18" s="1">
        <v>8.2015922739999993</v>
      </c>
      <c r="BI18" s="1">
        <v>1.7445756750000001</v>
      </c>
      <c r="BJ18" s="1">
        <v>1.529159903</v>
      </c>
      <c r="BK18" s="1">
        <v>2.1010443130000001</v>
      </c>
      <c r="BL18" s="1">
        <v>5.1593641190000001</v>
      </c>
    </row>
    <row r="19" spans="1:64" x14ac:dyDescent="0.45">
      <c r="A19" s="1" t="s">
        <v>476</v>
      </c>
      <c r="B19" s="1" t="s">
        <v>619</v>
      </c>
      <c r="C19" s="1" t="s">
        <v>378</v>
      </c>
      <c r="D19" s="1" t="s">
        <v>7</v>
      </c>
      <c r="E19" s="1">
        <v>100</v>
      </c>
      <c r="F19" s="1">
        <v>1000</v>
      </c>
      <c r="G19" s="1">
        <v>0.23</v>
      </c>
      <c r="H19" s="1">
        <v>2.41</v>
      </c>
      <c r="I19" s="1">
        <v>2.41</v>
      </c>
      <c r="J19" s="1">
        <v>6.86</v>
      </c>
      <c r="K19" s="1">
        <v>0.64</v>
      </c>
      <c r="L19" s="1">
        <v>1.53</v>
      </c>
      <c r="M19" s="1">
        <v>1.53</v>
      </c>
      <c r="N19" s="1">
        <v>2.91</v>
      </c>
      <c r="O19" s="1">
        <v>4.13</v>
      </c>
      <c r="P19" s="1">
        <v>12.29</v>
      </c>
      <c r="Q19" s="1">
        <v>12.29</v>
      </c>
      <c r="R19" s="1">
        <v>39.380000000000003</v>
      </c>
      <c r="S19" s="1">
        <v>0.62</v>
      </c>
      <c r="T19" s="1">
        <v>6.12</v>
      </c>
      <c r="U19" s="1">
        <v>6.12</v>
      </c>
      <c r="V19" s="1">
        <v>17.420000000000002</v>
      </c>
      <c r="W19" s="1">
        <v>325.2</v>
      </c>
      <c r="X19" s="1">
        <v>21162.1</v>
      </c>
      <c r="Y19" s="1">
        <v>21162.1</v>
      </c>
      <c r="Z19" s="1">
        <v>43006.5</v>
      </c>
      <c r="AB19" s="1">
        <v>0.24099999999999999</v>
      </c>
      <c r="AC19" s="1">
        <v>0.153</v>
      </c>
      <c r="AD19" s="1">
        <v>1.2290000000000001</v>
      </c>
      <c r="AE19" s="1">
        <v>0.61199999999999999</v>
      </c>
      <c r="AF19" s="1">
        <v>2116.21</v>
      </c>
      <c r="AG19" s="1">
        <v>2.3E-2</v>
      </c>
      <c r="AH19" s="1">
        <v>0.68600000000000005</v>
      </c>
      <c r="AI19" s="1">
        <v>6.4000000000000001E-2</v>
      </c>
      <c r="AJ19" s="1">
        <v>0.29099999999999998</v>
      </c>
      <c r="AK19" s="1">
        <v>0.41299999999999998</v>
      </c>
      <c r="AL19" s="1">
        <v>3.9380000000000002</v>
      </c>
      <c r="AM19" s="1">
        <v>6.2E-2</v>
      </c>
      <c r="AN19" s="1">
        <v>1.742</v>
      </c>
      <c r="AO19" s="1">
        <v>32.520000000000003</v>
      </c>
      <c r="AP19" s="1">
        <v>4300.6499999999996</v>
      </c>
      <c r="AQ19" s="1">
        <v>6.3421052629999997</v>
      </c>
      <c r="AR19" s="1">
        <v>2.886792453</v>
      </c>
      <c r="AS19" s="1">
        <v>1.9173166930000001</v>
      </c>
      <c r="AT19" s="1">
        <v>2.6960352420000002</v>
      </c>
      <c r="AU19" s="1">
        <v>4.3087714300000002</v>
      </c>
      <c r="AV19" s="1">
        <v>0.43396226399999999</v>
      </c>
      <c r="AW19" s="1">
        <v>12.943396229999999</v>
      </c>
      <c r="AX19" s="1">
        <v>1.20754717</v>
      </c>
      <c r="AY19" s="1">
        <v>5.4905660379999999</v>
      </c>
      <c r="AZ19" s="1">
        <v>0.64430577200000005</v>
      </c>
      <c r="BA19" s="1">
        <v>6.1435257410000004</v>
      </c>
      <c r="BB19" s="1">
        <v>0.27312775299999997</v>
      </c>
      <c r="BC19" s="1">
        <v>7.6740088110000002</v>
      </c>
      <c r="BD19" s="1">
        <v>6.6213300000000003E-2</v>
      </c>
      <c r="BE19" s="1">
        <v>8.7564645520000006</v>
      </c>
      <c r="BF19" s="1">
        <v>3.6302042160000001</v>
      </c>
      <c r="BG19" s="1">
        <v>0.525031252</v>
      </c>
      <c r="BH19" s="1">
        <v>8.2015922739999993</v>
      </c>
      <c r="BI19" s="1">
        <v>1.7445756750000001</v>
      </c>
      <c r="BJ19" s="1">
        <v>1.529159903</v>
      </c>
      <c r="BK19" s="1">
        <v>2.1010443130000001</v>
      </c>
      <c r="BL19" s="1">
        <v>5.1593641190000001</v>
      </c>
    </row>
    <row r="20" spans="1:64" x14ac:dyDescent="0.45">
      <c r="A20" s="1" t="s">
        <v>458</v>
      </c>
      <c r="B20" s="1" t="s">
        <v>458</v>
      </c>
      <c r="C20" s="1" t="s">
        <v>378</v>
      </c>
      <c r="D20" s="1" t="s">
        <v>7</v>
      </c>
      <c r="E20" s="1">
        <v>100</v>
      </c>
      <c r="F20" s="1">
        <v>1000</v>
      </c>
      <c r="G20" s="1">
        <v>0.23</v>
      </c>
      <c r="H20" s="1">
        <v>2.41</v>
      </c>
      <c r="I20" s="1">
        <v>2.41</v>
      </c>
      <c r="J20" s="1">
        <v>6.86</v>
      </c>
      <c r="K20" s="1">
        <v>0.64</v>
      </c>
      <c r="L20" s="1">
        <v>1.53</v>
      </c>
      <c r="M20" s="1">
        <v>1.53</v>
      </c>
      <c r="N20" s="1">
        <v>2.91</v>
      </c>
      <c r="O20" s="1">
        <v>4.13</v>
      </c>
      <c r="P20" s="1">
        <v>12.29</v>
      </c>
      <c r="Q20" s="1">
        <v>12.29</v>
      </c>
      <c r="R20" s="1">
        <v>39.380000000000003</v>
      </c>
      <c r="S20" s="1">
        <v>0.62</v>
      </c>
      <c r="T20" s="1">
        <v>6.12</v>
      </c>
      <c r="U20" s="1">
        <v>6.12</v>
      </c>
      <c r="V20" s="1">
        <v>17.420000000000002</v>
      </c>
      <c r="W20" s="1">
        <v>325.2</v>
      </c>
      <c r="X20" s="1">
        <v>21162.1</v>
      </c>
      <c r="Y20" s="1">
        <v>21162.1</v>
      </c>
      <c r="Z20" s="1">
        <v>43006.5</v>
      </c>
      <c r="AB20" s="1">
        <v>0.24099999999999999</v>
      </c>
      <c r="AC20" s="1">
        <v>0.153</v>
      </c>
      <c r="AD20" s="1">
        <v>1.2290000000000001</v>
      </c>
      <c r="AE20" s="1">
        <v>0.61199999999999999</v>
      </c>
      <c r="AF20" s="1">
        <v>2116.21</v>
      </c>
      <c r="AG20" s="1">
        <v>2.3E-2</v>
      </c>
      <c r="AH20" s="1">
        <v>0.68600000000000005</v>
      </c>
      <c r="AI20" s="1">
        <v>6.4000000000000001E-2</v>
      </c>
      <c r="AJ20" s="1">
        <v>0.29099999999999998</v>
      </c>
      <c r="AK20" s="1">
        <v>0.41299999999999998</v>
      </c>
      <c r="AL20" s="1">
        <v>3.9380000000000002</v>
      </c>
      <c r="AM20" s="1">
        <v>6.2E-2</v>
      </c>
      <c r="AN20" s="1">
        <v>1.742</v>
      </c>
      <c r="AO20" s="1">
        <v>32.520000000000003</v>
      </c>
      <c r="AP20" s="1">
        <v>4300.6499999999996</v>
      </c>
      <c r="AQ20" s="1">
        <v>6.3421052629999997</v>
      </c>
      <c r="AR20" s="1">
        <v>2.886792453</v>
      </c>
      <c r="AS20" s="1">
        <v>1.9173166930000001</v>
      </c>
      <c r="AT20" s="1">
        <v>2.6960352420000002</v>
      </c>
      <c r="AU20" s="1">
        <v>4.3087714300000002</v>
      </c>
      <c r="AV20" s="1">
        <v>0.43396226399999999</v>
      </c>
      <c r="AW20" s="1">
        <v>12.943396229999999</v>
      </c>
      <c r="AX20" s="1">
        <v>1.20754717</v>
      </c>
      <c r="AY20" s="1">
        <v>5.4905660379999999</v>
      </c>
      <c r="AZ20" s="1">
        <v>0.64430577200000005</v>
      </c>
      <c r="BA20" s="1">
        <v>6.1435257410000004</v>
      </c>
      <c r="BB20" s="1">
        <v>0.27312775299999997</v>
      </c>
      <c r="BC20" s="1">
        <v>7.6740088110000002</v>
      </c>
      <c r="BD20" s="1">
        <v>6.6213300000000003E-2</v>
      </c>
      <c r="BE20" s="1">
        <v>8.7564645520000006</v>
      </c>
      <c r="BF20" s="1">
        <v>3.6302042160000001</v>
      </c>
      <c r="BG20" s="1">
        <v>0.525031252</v>
      </c>
      <c r="BH20" s="1">
        <v>8.2015922739999993</v>
      </c>
      <c r="BI20" s="1">
        <v>1.7445756750000001</v>
      </c>
      <c r="BJ20" s="1">
        <v>1.529159903</v>
      </c>
      <c r="BK20" s="1">
        <v>2.1010443130000001</v>
      </c>
      <c r="BL20" s="1">
        <v>5.1593641190000001</v>
      </c>
    </row>
    <row r="21" spans="1:64" x14ac:dyDescent="0.45">
      <c r="A21" s="1" t="s">
        <v>472</v>
      </c>
      <c r="B21" s="1" t="s">
        <v>620</v>
      </c>
      <c r="C21" s="1" t="s">
        <v>378</v>
      </c>
      <c r="D21" s="1" t="s">
        <v>575</v>
      </c>
      <c r="E21" s="1">
        <v>100</v>
      </c>
      <c r="F21" s="1">
        <v>1000</v>
      </c>
      <c r="G21" s="1">
        <v>0.17</v>
      </c>
      <c r="H21" s="1">
        <v>0.38</v>
      </c>
      <c r="I21" s="1">
        <v>0.38</v>
      </c>
      <c r="J21" s="1">
        <v>1.07</v>
      </c>
      <c r="K21" s="1">
        <v>0.21</v>
      </c>
      <c r="L21" s="1">
        <v>0.53</v>
      </c>
      <c r="M21" s="1">
        <v>0.53</v>
      </c>
      <c r="N21" s="1">
        <v>1.1299999999999999</v>
      </c>
      <c r="O21" s="1">
        <v>2.64</v>
      </c>
      <c r="P21" s="1">
        <v>6.41</v>
      </c>
      <c r="Q21" s="1">
        <v>6.41</v>
      </c>
      <c r="R21" s="1">
        <v>9.69</v>
      </c>
      <c r="S21" s="1">
        <v>0.86</v>
      </c>
      <c r="T21" s="1">
        <v>2.27</v>
      </c>
      <c r="U21" s="1">
        <v>2.27</v>
      </c>
      <c r="V21" s="1">
        <v>4.93</v>
      </c>
      <c r="W21" s="1">
        <v>899.6</v>
      </c>
      <c r="X21" s="1">
        <v>4911.3999999999996</v>
      </c>
      <c r="Y21" s="1">
        <v>4911.3999999999996</v>
      </c>
      <c r="Z21" s="1">
        <v>14549.2</v>
      </c>
      <c r="AB21" s="1">
        <v>3.7999999999999999E-2</v>
      </c>
      <c r="AC21" s="1">
        <v>5.2999999999999999E-2</v>
      </c>
      <c r="AD21" s="1">
        <v>0.64100000000000001</v>
      </c>
      <c r="AE21" s="1">
        <v>0.22700000000000001</v>
      </c>
      <c r="AF21" s="1">
        <v>491.14</v>
      </c>
      <c r="AG21" s="1">
        <v>1.7000000000000001E-2</v>
      </c>
      <c r="AH21" s="1">
        <v>0.107</v>
      </c>
      <c r="AI21" s="1">
        <v>2.1000000000000001E-2</v>
      </c>
      <c r="AJ21" s="1">
        <v>0.113</v>
      </c>
      <c r="AK21" s="1">
        <v>0.26400000000000001</v>
      </c>
      <c r="AL21" s="1">
        <v>0.96899999999999997</v>
      </c>
      <c r="AM21" s="1">
        <v>8.5999999999999993E-2</v>
      </c>
      <c r="AN21" s="1">
        <v>0.49299999999999999</v>
      </c>
      <c r="AO21" s="1">
        <v>89.96</v>
      </c>
      <c r="AP21" s="1">
        <v>1454.92</v>
      </c>
      <c r="AQ21" s="1">
        <v>1</v>
      </c>
      <c r="AR21" s="1">
        <v>1</v>
      </c>
      <c r="AS21" s="1">
        <v>1</v>
      </c>
      <c r="AT21" s="1">
        <v>1</v>
      </c>
      <c r="AU21" s="1">
        <v>1</v>
      </c>
      <c r="AV21" s="1">
        <v>0.32075471700000002</v>
      </c>
      <c r="AW21" s="1">
        <v>2.0188679249999999</v>
      </c>
      <c r="AX21" s="1">
        <v>0.396226415</v>
      </c>
      <c r="AY21" s="1">
        <v>2.1320754719999999</v>
      </c>
      <c r="AZ21" s="1">
        <v>0.41185647399999997</v>
      </c>
      <c r="BA21" s="1">
        <v>1.5117004679999999</v>
      </c>
      <c r="BB21" s="1">
        <v>0.37885462600000003</v>
      </c>
      <c r="BC21" s="1">
        <v>2.1718061670000002</v>
      </c>
      <c r="BD21" s="1">
        <v>0.18316569599999999</v>
      </c>
      <c r="BE21" s="1">
        <v>2.962332532</v>
      </c>
      <c r="BF21" s="1">
        <v>1</v>
      </c>
      <c r="BG21" s="1">
        <v>0.33817158600000002</v>
      </c>
      <c r="BH21" s="1">
        <v>2.1593565130000001</v>
      </c>
      <c r="BI21" s="1">
        <v>0</v>
      </c>
      <c r="BJ21" s="1">
        <v>0</v>
      </c>
      <c r="BK21" s="1">
        <v>1</v>
      </c>
      <c r="BL21" s="1">
        <v>1</v>
      </c>
    </row>
    <row r="22" spans="1:64" x14ac:dyDescent="0.45">
      <c r="A22" s="1" t="s">
        <v>621</v>
      </c>
      <c r="B22" s="1" t="s">
        <v>621</v>
      </c>
      <c r="C22" s="1" t="s">
        <v>378</v>
      </c>
      <c r="D22" s="1" t="s">
        <v>564</v>
      </c>
      <c r="E22" s="1">
        <v>30</v>
      </c>
      <c r="F22" s="1">
        <v>1000</v>
      </c>
      <c r="G22" s="1">
        <v>0.98</v>
      </c>
      <c r="H22" s="1">
        <v>3.85</v>
      </c>
      <c r="I22" s="1">
        <v>3.85</v>
      </c>
      <c r="J22" s="1">
        <v>9.9600000000000009</v>
      </c>
      <c r="K22" s="1">
        <v>0.71</v>
      </c>
      <c r="L22" s="1">
        <v>1.57</v>
      </c>
      <c r="M22" s="1">
        <v>1.57</v>
      </c>
      <c r="N22" s="1">
        <v>3.07</v>
      </c>
      <c r="O22" s="1">
        <v>5.85</v>
      </c>
      <c r="P22" s="1">
        <v>13.35</v>
      </c>
      <c r="Q22" s="1">
        <v>13.35</v>
      </c>
      <c r="R22" s="1">
        <v>25.03</v>
      </c>
      <c r="S22" s="1">
        <v>1.02</v>
      </c>
      <c r="T22" s="1">
        <v>7.16</v>
      </c>
      <c r="U22" s="1">
        <v>7.16</v>
      </c>
      <c r="V22" s="1">
        <v>18.149999999999999</v>
      </c>
      <c r="W22" s="1">
        <v>2.7</v>
      </c>
      <c r="X22" s="1">
        <v>33385.599999999999</v>
      </c>
      <c r="Y22" s="1">
        <v>33385.599999999999</v>
      </c>
      <c r="Z22" s="1">
        <v>225767.7</v>
      </c>
      <c r="AB22" s="1">
        <v>0.11550000000000001</v>
      </c>
      <c r="AC22" s="1">
        <v>4.7100000000000003E-2</v>
      </c>
      <c r="AD22" s="1">
        <v>0.40050000000000002</v>
      </c>
      <c r="AE22" s="1">
        <v>0.21479999999999999</v>
      </c>
      <c r="AF22" s="1">
        <v>1001.568</v>
      </c>
      <c r="AG22" s="1">
        <v>2.9399999999999999E-2</v>
      </c>
      <c r="AH22" s="1">
        <v>0.29880000000000001</v>
      </c>
      <c r="AI22" s="1">
        <v>2.1299999999999999E-2</v>
      </c>
      <c r="AJ22" s="1">
        <v>9.2100000000000001E-2</v>
      </c>
      <c r="AK22" s="1">
        <v>0.17549999999999999</v>
      </c>
      <c r="AL22" s="1">
        <v>0.75090000000000001</v>
      </c>
      <c r="AM22" s="1">
        <v>3.0599999999999999E-2</v>
      </c>
      <c r="AN22" s="1">
        <v>0.54449999999999998</v>
      </c>
      <c r="AO22" s="1">
        <v>8.1000000000000003E-2</v>
      </c>
      <c r="AP22" s="1">
        <v>6773.0309999999999</v>
      </c>
      <c r="AQ22" s="1">
        <v>3.0394736839999998</v>
      </c>
      <c r="AR22" s="1">
        <v>0.88867924499999995</v>
      </c>
      <c r="AS22" s="1">
        <v>0.62480499199999995</v>
      </c>
      <c r="AT22" s="1">
        <v>0.94625550700000005</v>
      </c>
      <c r="AU22" s="1">
        <v>2.039271898</v>
      </c>
      <c r="AV22" s="1">
        <v>0.554716981</v>
      </c>
      <c r="AW22" s="1">
        <v>5.6377358490000002</v>
      </c>
      <c r="AX22" s="1">
        <v>0.40188679199999999</v>
      </c>
      <c r="AY22" s="1">
        <v>1.7377358490000001</v>
      </c>
      <c r="AZ22" s="1">
        <v>0.27379095199999998</v>
      </c>
      <c r="BA22" s="1">
        <v>1.171450858</v>
      </c>
      <c r="BB22" s="1">
        <v>0.13480176199999999</v>
      </c>
      <c r="BC22" s="1">
        <v>2.3986784139999999</v>
      </c>
      <c r="BD22" s="1">
        <v>1.6492199999999999E-4</v>
      </c>
      <c r="BE22" s="1">
        <v>13.790428390000001</v>
      </c>
      <c r="BF22" s="1">
        <v>1.5076970649999999</v>
      </c>
      <c r="BG22" s="1">
        <v>0.273072282</v>
      </c>
      <c r="BH22" s="1">
        <v>4.9472058719999996</v>
      </c>
      <c r="BI22" s="1">
        <v>1.0132632319999999</v>
      </c>
      <c r="BJ22" s="1">
        <v>0.88814806300000004</v>
      </c>
      <c r="BK22" s="1">
        <v>0.61954900300000004</v>
      </c>
      <c r="BL22" s="1">
        <v>2.3958451279999999</v>
      </c>
    </row>
    <row r="23" spans="1:64" x14ac:dyDescent="0.45">
      <c r="A23" s="1" t="s">
        <v>622</v>
      </c>
      <c r="B23" s="1" t="s">
        <v>623</v>
      </c>
      <c r="C23" s="1" t="s">
        <v>378</v>
      </c>
      <c r="D23" s="1" t="s">
        <v>564</v>
      </c>
      <c r="E23" s="1">
        <v>30</v>
      </c>
      <c r="F23" s="1">
        <v>1000</v>
      </c>
      <c r="G23" s="1">
        <v>0.98</v>
      </c>
      <c r="H23" s="1">
        <v>3.85</v>
      </c>
      <c r="I23" s="1">
        <v>3.85</v>
      </c>
      <c r="J23" s="1">
        <v>9.9600000000000009</v>
      </c>
      <c r="K23" s="1">
        <v>0.71</v>
      </c>
      <c r="L23" s="1">
        <v>1.57</v>
      </c>
      <c r="M23" s="1">
        <v>1.57</v>
      </c>
      <c r="N23" s="1">
        <v>3.07</v>
      </c>
      <c r="O23" s="1">
        <v>5.85</v>
      </c>
      <c r="P23" s="1">
        <v>13.35</v>
      </c>
      <c r="Q23" s="1">
        <v>13.35</v>
      </c>
      <c r="R23" s="1">
        <v>25.03</v>
      </c>
      <c r="S23" s="1">
        <v>1.02</v>
      </c>
      <c r="T23" s="1">
        <v>7.16</v>
      </c>
      <c r="U23" s="1">
        <v>7.16</v>
      </c>
      <c r="V23" s="1">
        <v>18.149999999999999</v>
      </c>
      <c r="W23" s="1">
        <v>2.7</v>
      </c>
      <c r="X23" s="1">
        <v>33385.599999999999</v>
      </c>
      <c r="Y23" s="1">
        <v>33385.599999999999</v>
      </c>
      <c r="Z23" s="1">
        <v>225767.7</v>
      </c>
      <c r="AB23" s="1">
        <v>0.11550000000000001</v>
      </c>
      <c r="AC23" s="1">
        <v>4.7100000000000003E-2</v>
      </c>
      <c r="AD23" s="1">
        <v>0.40050000000000002</v>
      </c>
      <c r="AE23" s="1">
        <v>0.21479999999999999</v>
      </c>
      <c r="AF23" s="1">
        <v>1001.568</v>
      </c>
      <c r="AG23" s="1">
        <v>2.9399999999999999E-2</v>
      </c>
      <c r="AH23" s="1">
        <v>0.29880000000000001</v>
      </c>
      <c r="AI23" s="1">
        <v>2.1299999999999999E-2</v>
      </c>
      <c r="AJ23" s="1">
        <v>9.2100000000000001E-2</v>
      </c>
      <c r="AK23" s="1">
        <v>0.17549999999999999</v>
      </c>
      <c r="AL23" s="1">
        <v>0.75090000000000001</v>
      </c>
      <c r="AM23" s="1">
        <v>3.0599999999999999E-2</v>
      </c>
      <c r="AN23" s="1">
        <v>0.54449999999999998</v>
      </c>
      <c r="AO23" s="1">
        <v>8.1000000000000003E-2</v>
      </c>
      <c r="AP23" s="1">
        <v>6773.0309999999999</v>
      </c>
      <c r="AQ23" s="1">
        <v>3.0394736839999998</v>
      </c>
      <c r="AR23" s="1">
        <v>0.88867924499999995</v>
      </c>
      <c r="AS23" s="1">
        <v>0.62480499199999995</v>
      </c>
      <c r="AT23" s="1">
        <v>0.94625550700000005</v>
      </c>
      <c r="AU23" s="1">
        <v>2.039271898</v>
      </c>
      <c r="AV23" s="1">
        <v>0.554716981</v>
      </c>
      <c r="AW23" s="1">
        <v>5.6377358490000002</v>
      </c>
      <c r="AX23" s="1">
        <v>0.40188679199999999</v>
      </c>
      <c r="AY23" s="1">
        <v>1.7377358490000001</v>
      </c>
      <c r="AZ23" s="1">
        <v>0.27379095199999998</v>
      </c>
      <c r="BA23" s="1">
        <v>1.171450858</v>
      </c>
      <c r="BB23" s="1">
        <v>0.13480176199999999</v>
      </c>
      <c r="BC23" s="1">
        <v>2.3986784139999999</v>
      </c>
      <c r="BD23" s="1">
        <v>1.6492199999999999E-4</v>
      </c>
      <c r="BE23" s="1">
        <v>13.790428390000001</v>
      </c>
      <c r="BF23" s="1">
        <v>1.5076970649999999</v>
      </c>
      <c r="BG23" s="1">
        <v>0.273072282</v>
      </c>
      <c r="BH23" s="1">
        <v>4.9472058719999996</v>
      </c>
      <c r="BI23" s="1">
        <v>1.0132632319999999</v>
      </c>
      <c r="BJ23" s="1">
        <v>0.88814806300000004</v>
      </c>
      <c r="BK23" s="1">
        <v>0.61954900300000004</v>
      </c>
      <c r="BL23" s="1">
        <v>2.3958451279999999</v>
      </c>
    </row>
    <row r="24" spans="1:64" x14ac:dyDescent="0.45">
      <c r="A24" s="1" t="s">
        <v>423</v>
      </c>
      <c r="B24" s="1" t="s">
        <v>624</v>
      </c>
      <c r="C24" s="1" t="s">
        <v>378</v>
      </c>
      <c r="D24" s="1" t="s">
        <v>564</v>
      </c>
      <c r="E24" s="1">
        <v>30</v>
      </c>
      <c r="F24" s="1">
        <v>1000</v>
      </c>
      <c r="G24" s="1">
        <v>0.98</v>
      </c>
      <c r="H24" s="1">
        <v>3.85</v>
      </c>
      <c r="I24" s="1">
        <v>3.85</v>
      </c>
      <c r="J24" s="1">
        <v>9.9600000000000009</v>
      </c>
      <c r="K24" s="1">
        <v>0.71</v>
      </c>
      <c r="L24" s="1">
        <v>1.57</v>
      </c>
      <c r="M24" s="1">
        <v>1.57</v>
      </c>
      <c r="N24" s="1">
        <v>3.07</v>
      </c>
      <c r="O24" s="1">
        <v>5.85</v>
      </c>
      <c r="P24" s="1">
        <v>13.35</v>
      </c>
      <c r="Q24" s="1">
        <v>13.35</v>
      </c>
      <c r="R24" s="1">
        <v>25.03</v>
      </c>
      <c r="S24" s="1">
        <v>1.02</v>
      </c>
      <c r="T24" s="1">
        <v>7.16</v>
      </c>
      <c r="U24" s="1">
        <v>7.16</v>
      </c>
      <c r="V24" s="1">
        <v>18.149999999999999</v>
      </c>
      <c r="W24" s="1">
        <v>2.7</v>
      </c>
      <c r="X24" s="1">
        <v>33385.599999999999</v>
      </c>
      <c r="Y24" s="1">
        <v>33385.599999999999</v>
      </c>
      <c r="Z24" s="1">
        <v>225767.7</v>
      </c>
      <c r="AB24" s="1">
        <v>0.11550000000000001</v>
      </c>
      <c r="AC24" s="1">
        <v>4.7100000000000003E-2</v>
      </c>
      <c r="AD24" s="1">
        <v>0.40050000000000002</v>
      </c>
      <c r="AE24" s="1">
        <v>0.21479999999999999</v>
      </c>
      <c r="AF24" s="1">
        <v>1001.568</v>
      </c>
      <c r="AG24" s="1">
        <v>2.9399999999999999E-2</v>
      </c>
      <c r="AH24" s="1">
        <v>0.29880000000000001</v>
      </c>
      <c r="AI24" s="1">
        <v>2.1299999999999999E-2</v>
      </c>
      <c r="AJ24" s="1">
        <v>9.2100000000000001E-2</v>
      </c>
      <c r="AK24" s="1">
        <v>0.17549999999999999</v>
      </c>
      <c r="AL24" s="1">
        <v>0.75090000000000001</v>
      </c>
      <c r="AM24" s="1">
        <v>3.0599999999999999E-2</v>
      </c>
      <c r="AN24" s="1">
        <v>0.54449999999999998</v>
      </c>
      <c r="AO24" s="1">
        <v>8.1000000000000003E-2</v>
      </c>
      <c r="AP24" s="1">
        <v>6773.0309999999999</v>
      </c>
      <c r="AQ24" s="1">
        <v>3.0394736839999998</v>
      </c>
      <c r="AR24" s="1">
        <v>0.88867924499999995</v>
      </c>
      <c r="AS24" s="1">
        <v>0.62480499199999995</v>
      </c>
      <c r="AT24" s="1">
        <v>0.94625550700000005</v>
      </c>
      <c r="AU24" s="1">
        <v>2.039271898</v>
      </c>
      <c r="AV24" s="1">
        <v>0.554716981</v>
      </c>
      <c r="AW24" s="1">
        <v>5.6377358490000002</v>
      </c>
      <c r="AX24" s="1">
        <v>0.40188679199999999</v>
      </c>
      <c r="AY24" s="1">
        <v>1.7377358490000001</v>
      </c>
      <c r="AZ24" s="1">
        <v>0.27379095199999998</v>
      </c>
      <c r="BA24" s="1">
        <v>1.171450858</v>
      </c>
      <c r="BB24" s="1">
        <v>0.13480176199999999</v>
      </c>
      <c r="BC24" s="1">
        <v>2.3986784139999999</v>
      </c>
      <c r="BD24" s="1">
        <v>1.6492199999999999E-4</v>
      </c>
      <c r="BE24" s="1">
        <v>13.790428390000001</v>
      </c>
      <c r="BF24" s="1">
        <v>1.5076970649999999</v>
      </c>
      <c r="BG24" s="1">
        <v>0.273072282</v>
      </c>
      <c r="BH24" s="1">
        <v>4.9472058719999996</v>
      </c>
      <c r="BI24" s="1">
        <v>1.0132632319999999</v>
      </c>
      <c r="BJ24" s="1">
        <v>0.88814806300000004</v>
      </c>
      <c r="BK24" s="1">
        <v>0.61954900300000004</v>
      </c>
      <c r="BL24" s="1">
        <v>2.3958451279999999</v>
      </c>
    </row>
    <row r="25" spans="1:64" x14ac:dyDescent="0.45">
      <c r="A25" s="1" t="s">
        <v>429</v>
      </c>
      <c r="B25" s="1" t="s">
        <v>625</v>
      </c>
      <c r="C25" s="1" t="s">
        <v>378</v>
      </c>
      <c r="D25" s="1" t="s">
        <v>565</v>
      </c>
      <c r="E25" s="1">
        <v>30</v>
      </c>
      <c r="F25" s="1">
        <v>1000</v>
      </c>
      <c r="G25" s="1">
        <v>0.98</v>
      </c>
      <c r="H25" s="1">
        <v>3.85</v>
      </c>
      <c r="I25" s="1">
        <v>3.85</v>
      </c>
      <c r="J25" s="1">
        <v>9.9600000000000009</v>
      </c>
      <c r="K25" s="1">
        <v>0.71</v>
      </c>
      <c r="L25" s="1">
        <v>1.57</v>
      </c>
      <c r="M25" s="1">
        <v>1.57</v>
      </c>
      <c r="N25" s="1">
        <v>3.07</v>
      </c>
      <c r="O25" s="1">
        <v>5.85</v>
      </c>
      <c r="P25" s="1">
        <v>13.35</v>
      </c>
      <c r="Q25" s="1">
        <v>13.35</v>
      </c>
      <c r="R25" s="1">
        <v>25.03</v>
      </c>
      <c r="S25" s="1">
        <v>1.02</v>
      </c>
      <c r="T25" s="1">
        <v>7.16</v>
      </c>
      <c r="U25" s="1">
        <v>7.16</v>
      </c>
      <c r="V25" s="1">
        <v>18.149999999999999</v>
      </c>
      <c r="W25" s="1">
        <v>2.7</v>
      </c>
      <c r="X25" s="1">
        <v>33385.599999999999</v>
      </c>
      <c r="Y25" s="1">
        <v>33385.599999999999</v>
      </c>
      <c r="Z25" s="1">
        <v>225767.7</v>
      </c>
      <c r="AB25" s="1">
        <v>0.11550000000000001</v>
      </c>
      <c r="AC25" s="1">
        <v>4.7100000000000003E-2</v>
      </c>
      <c r="AD25" s="1">
        <v>0.40050000000000002</v>
      </c>
      <c r="AE25" s="1">
        <v>0.21479999999999999</v>
      </c>
      <c r="AF25" s="1">
        <v>1001.568</v>
      </c>
      <c r="AG25" s="1">
        <v>2.9399999999999999E-2</v>
      </c>
      <c r="AH25" s="1">
        <v>0.29880000000000001</v>
      </c>
      <c r="AI25" s="1">
        <v>2.1299999999999999E-2</v>
      </c>
      <c r="AJ25" s="1">
        <v>9.2100000000000001E-2</v>
      </c>
      <c r="AK25" s="1">
        <v>0.17549999999999999</v>
      </c>
      <c r="AL25" s="1">
        <v>0.75090000000000001</v>
      </c>
      <c r="AM25" s="1">
        <v>3.0599999999999999E-2</v>
      </c>
      <c r="AN25" s="1">
        <v>0.54449999999999998</v>
      </c>
      <c r="AO25" s="1">
        <v>8.1000000000000003E-2</v>
      </c>
      <c r="AP25" s="1">
        <v>6773.0309999999999</v>
      </c>
      <c r="AQ25" s="1">
        <v>3.0394736839999998</v>
      </c>
      <c r="AR25" s="1">
        <v>0.88867924499999995</v>
      </c>
      <c r="AS25" s="1">
        <v>0.62480499199999995</v>
      </c>
      <c r="AT25" s="1">
        <v>0.94625550700000005</v>
      </c>
      <c r="AU25" s="1">
        <v>2.039271898</v>
      </c>
      <c r="AV25" s="1">
        <v>0.554716981</v>
      </c>
      <c r="AW25" s="1">
        <v>5.6377358490000002</v>
      </c>
      <c r="AX25" s="1">
        <v>0.40188679199999999</v>
      </c>
      <c r="AY25" s="1">
        <v>1.7377358490000001</v>
      </c>
      <c r="AZ25" s="1">
        <v>0.27379095199999998</v>
      </c>
      <c r="BA25" s="1">
        <v>1.171450858</v>
      </c>
      <c r="BB25" s="1">
        <v>0.13480176199999999</v>
      </c>
      <c r="BC25" s="1">
        <v>2.3986784139999999</v>
      </c>
      <c r="BD25" s="1">
        <v>1.6492199999999999E-4</v>
      </c>
      <c r="BE25" s="1">
        <v>13.790428390000001</v>
      </c>
      <c r="BF25" s="1">
        <v>1.5076970649999999</v>
      </c>
      <c r="BG25" s="1">
        <v>0.273072282</v>
      </c>
      <c r="BH25" s="1">
        <v>4.9472058719999996</v>
      </c>
      <c r="BI25" s="1">
        <v>1.0132632319999999</v>
      </c>
      <c r="BJ25" s="1">
        <v>0.88814806300000004</v>
      </c>
      <c r="BK25" s="1">
        <v>0.61954900300000004</v>
      </c>
      <c r="BL25" s="1">
        <v>2.3958451279999999</v>
      </c>
    </row>
    <row r="26" spans="1:64" x14ac:dyDescent="0.45">
      <c r="A26" s="1" t="s">
        <v>441</v>
      </c>
      <c r="B26" s="1" t="s">
        <v>441</v>
      </c>
      <c r="C26" s="1" t="s">
        <v>378</v>
      </c>
      <c r="D26" s="1" t="s">
        <v>575</v>
      </c>
      <c r="E26" s="1">
        <v>100</v>
      </c>
      <c r="F26" s="1">
        <v>1000</v>
      </c>
      <c r="G26" s="1">
        <v>0.19</v>
      </c>
      <c r="H26" s="1">
        <v>0.55000000000000004</v>
      </c>
      <c r="I26" s="1">
        <v>0.55000000000000004</v>
      </c>
      <c r="J26" s="1">
        <v>2.2999999999999998</v>
      </c>
      <c r="K26" s="1">
        <v>0.21</v>
      </c>
      <c r="L26" s="1">
        <v>0.51</v>
      </c>
      <c r="M26" s="1">
        <v>0.51</v>
      </c>
      <c r="N26" s="1">
        <v>1.24</v>
      </c>
      <c r="O26" s="1">
        <v>3.91</v>
      </c>
      <c r="P26" s="1">
        <v>8.2100000000000009</v>
      </c>
      <c r="Q26" s="1">
        <v>8.2100000000000009</v>
      </c>
      <c r="R26" s="1">
        <v>11.33</v>
      </c>
      <c r="S26" s="1">
        <v>1.22</v>
      </c>
      <c r="T26" s="1">
        <v>5.01</v>
      </c>
      <c r="U26" s="1">
        <v>5.01</v>
      </c>
      <c r="V26" s="1">
        <v>8.11</v>
      </c>
      <c r="W26" s="1">
        <v>0</v>
      </c>
      <c r="X26" s="1">
        <v>8455.1</v>
      </c>
      <c r="Y26" s="1">
        <v>8455.1</v>
      </c>
      <c r="Z26" s="1">
        <v>60920.7</v>
      </c>
      <c r="AB26" s="1">
        <v>5.5E-2</v>
      </c>
      <c r="AC26" s="1">
        <v>5.0999999999999997E-2</v>
      </c>
      <c r="AD26" s="1">
        <v>0.82099999999999995</v>
      </c>
      <c r="AE26" s="1">
        <v>0.501</v>
      </c>
      <c r="AF26" s="1">
        <v>845.51</v>
      </c>
      <c r="AG26" s="1">
        <v>1.9E-2</v>
      </c>
      <c r="AH26" s="1">
        <v>0.23</v>
      </c>
      <c r="AI26" s="1">
        <v>2.1000000000000001E-2</v>
      </c>
      <c r="AJ26" s="1">
        <v>0.124</v>
      </c>
      <c r="AK26" s="1">
        <v>0.39100000000000001</v>
      </c>
      <c r="AL26" s="1">
        <v>1.133</v>
      </c>
      <c r="AM26" s="1">
        <v>0.122</v>
      </c>
      <c r="AN26" s="1">
        <v>0.81100000000000005</v>
      </c>
      <c r="AO26" s="1">
        <v>0</v>
      </c>
      <c r="AP26" s="1">
        <v>6092.07</v>
      </c>
      <c r="AQ26" s="1">
        <v>1.447368421</v>
      </c>
      <c r="AR26" s="1">
        <v>0.96226415099999996</v>
      </c>
      <c r="AS26" s="1">
        <v>1.280811232</v>
      </c>
      <c r="AT26" s="1">
        <v>2.207048458</v>
      </c>
      <c r="AU26" s="1">
        <v>1.7215254310000001</v>
      </c>
      <c r="AV26" s="1">
        <v>0.35849056600000001</v>
      </c>
      <c r="AW26" s="1">
        <v>4.3396226420000001</v>
      </c>
      <c r="AX26" s="1">
        <v>0.396226415</v>
      </c>
      <c r="AY26" s="1">
        <v>2.3396226420000001</v>
      </c>
      <c r="AZ26" s="1">
        <v>0.60998439900000001</v>
      </c>
      <c r="BA26" s="1">
        <v>1.7675507020000001</v>
      </c>
      <c r="BB26" s="1">
        <v>0.53744493400000004</v>
      </c>
      <c r="BC26" s="1">
        <v>3.5726872250000001</v>
      </c>
      <c r="BD26" s="1">
        <v>0</v>
      </c>
      <c r="BE26" s="1">
        <v>12.40393778</v>
      </c>
      <c r="BF26" s="1">
        <v>1.523803539</v>
      </c>
      <c r="BG26" s="1">
        <v>0.38042926300000002</v>
      </c>
      <c r="BH26" s="1">
        <v>4.8846841970000003</v>
      </c>
      <c r="BI26" s="1">
        <v>0.47067282700000002</v>
      </c>
      <c r="BJ26" s="1">
        <v>0.41255534199999999</v>
      </c>
      <c r="BK26" s="1">
        <v>1.1112481970000001</v>
      </c>
      <c r="BL26" s="1">
        <v>1.93635888</v>
      </c>
    </row>
    <row r="27" spans="1:64" x14ac:dyDescent="0.45">
      <c r="A27" s="1" t="s">
        <v>442</v>
      </c>
      <c r="B27" s="1" t="s">
        <v>626</v>
      </c>
      <c r="C27" s="1" t="s">
        <v>378</v>
      </c>
      <c r="D27" s="1" t="s">
        <v>575</v>
      </c>
      <c r="E27" s="1">
        <v>100</v>
      </c>
      <c r="F27" s="1">
        <v>1000</v>
      </c>
      <c r="G27" s="1">
        <v>0.19</v>
      </c>
      <c r="H27" s="1">
        <v>0.55000000000000004</v>
      </c>
      <c r="I27" s="1">
        <v>0.55000000000000004</v>
      </c>
      <c r="J27" s="1">
        <v>2.2999999999999998</v>
      </c>
      <c r="K27" s="1">
        <v>0.21</v>
      </c>
      <c r="L27" s="1">
        <v>0.51</v>
      </c>
      <c r="M27" s="1">
        <v>0.51</v>
      </c>
      <c r="N27" s="1">
        <v>1.24</v>
      </c>
      <c r="O27" s="1">
        <v>3.91</v>
      </c>
      <c r="P27" s="1">
        <v>8.2100000000000009</v>
      </c>
      <c r="Q27" s="1">
        <v>8.2100000000000009</v>
      </c>
      <c r="R27" s="1">
        <v>11.33</v>
      </c>
      <c r="S27" s="1">
        <v>1.22</v>
      </c>
      <c r="T27" s="1">
        <v>5.01</v>
      </c>
      <c r="U27" s="1">
        <v>5.01</v>
      </c>
      <c r="V27" s="1">
        <v>8.11</v>
      </c>
      <c r="W27" s="1">
        <v>0</v>
      </c>
      <c r="X27" s="1">
        <v>8455.1</v>
      </c>
      <c r="Y27" s="1">
        <v>8455.1</v>
      </c>
      <c r="Z27" s="1">
        <v>60920.7</v>
      </c>
      <c r="AB27" s="1">
        <v>5.5E-2</v>
      </c>
      <c r="AC27" s="1">
        <v>5.0999999999999997E-2</v>
      </c>
      <c r="AD27" s="1">
        <v>0.82099999999999995</v>
      </c>
      <c r="AE27" s="1">
        <v>0.501</v>
      </c>
      <c r="AF27" s="1">
        <v>845.51</v>
      </c>
      <c r="AG27" s="1">
        <v>1.9E-2</v>
      </c>
      <c r="AH27" s="1">
        <v>0.23</v>
      </c>
      <c r="AI27" s="1">
        <v>2.1000000000000001E-2</v>
      </c>
      <c r="AJ27" s="1">
        <v>0.124</v>
      </c>
      <c r="AK27" s="1">
        <v>0.39100000000000001</v>
      </c>
      <c r="AL27" s="1">
        <v>1.133</v>
      </c>
      <c r="AM27" s="1">
        <v>0.122</v>
      </c>
      <c r="AN27" s="1">
        <v>0.81100000000000005</v>
      </c>
      <c r="AO27" s="1">
        <v>0</v>
      </c>
      <c r="AP27" s="1">
        <v>6092.07</v>
      </c>
      <c r="AQ27" s="1">
        <v>1.447368421</v>
      </c>
      <c r="AR27" s="1">
        <v>0.96226415099999996</v>
      </c>
      <c r="AS27" s="1">
        <v>1.280811232</v>
      </c>
      <c r="AT27" s="1">
        <v>2.207048458</v>
      </c>
      <c r="AU27" s="1">
        <v>1.7215254310000001</v>
      </c>
      <c r="AV27" s="1">
        <v>0.35849056600000001</v>
      </c>
      <c r="AW27" s="1">
        <v>4.3396226420000001</v>
      </c>
      <c r="AX27" s="1">
        <v>0.396226415</v>
      </c>
      <c r="AY27" s="1">
        <v>2.3396226420000001</v>
      </c>
      <c r="AZ27" s="1">
        <v>0.60998439900000001</v>
      </c>
      <c r="BA27" s="1">
        <v>1.7675507020000001</v>
      </c>
      <c r="BB27" s="1">
        <v>0.53744493400000004</v>
      </c>
      <c r="BC27" s="1">
        <v>3.5726872250000001</v>
      </c>
      <c r="BD27" s="1">
        <v>0</v>
      </c>
      <c r="BE27" s="1">
        <v>12.40393778</v>
      </c>
      <c r="BF27" s="1">
        <v>1.523803539</v>
      </c>
      <c r="BG27" s="1">
        <v>0.38042926300000002</v>
      </c>
      <c r="BH27" s="1">
        <v>4.8846841970000003</v>
      </c>
      <c r="BI27" s="1">
        <v>0.47067282700000002</v>
      </c>
      <c r="BJ27" s="1">
        <v>0.41255534199999999</v>
      </c>
      <c r="BK27" s="1">
        <v>1.1112481970000001</v>
      </c>
      <c r="BL27" s="1">
        <v>1.93635888</v>
      </c>
    </row>
    <row r="28" spans="1:64" x14ac:dyDescent="0.45">
      <c r="A28" s="1" t="s">
        <v>627</v>
      </c>
      <c r="B28" s="1" t="s">
        <v>627</v>
      </c>
      <c r="C28" s="1" t="s">
        <v>378</v>
      </c>
      <c r="D28" s="1" t="s">
        <v>565</v>
      </c>
      <c r="E28" s="1">
        <v>30</v>
      </c>
      <c r="F28" s="1">
        <v>1000</v>
      </c>
      <c r="G28" s="1">
        <v>0.98</v>
      </c>
      <c r="H28" s="1">
        <v>3.85</v>
      </c>
      <c r="I28" s="1">
        <v>3.85</v>
      </c>
      <c r="J28" s="1">
        <v>9.9600000000000009</v>
      </c>
      <c r="K28" s="1">
        <v>0.71</v>
      </c>
      <c r="L28" s="1">
        <v>1.57</v>
      </c>
      <c r="M28" s="1">
        <v>1.57</v>
      </c>
      <c r="N28" s="1">
        <v>3.07</v>
      </c>
      <c r="O28" s="1">
        <v>5.85</v>
      </c>
      <c r="P28" s="1">
        <v>13.35</v>
      </c>
      <c r="Q28" s="1">
        <v>13.35</v>
      </c>
      <c r="R28" s="1">
        <v>25.03</v>
      </c>
      <c r="S28" s="1">
        <v>1.02</v>
      </c>
      <c r="T28" s="1">
        <v>7.16</v>
      </c>
      <c r="U28" s="1">
        <v>7.16</v>
      </c>
      <c r="V28" s="1">
        <v>18.149999999999999</v>
      </c>
      <c r="W28" s="1">
        <v>2.7</v>
      </c>
      <c r="X28" s="1">
        <v>33385.599999999999</v>
      </c>
      <c r="Y28" s="1">
        <v>33385.599999999999</v>
      </c>
      <c r="Z28" s="1">
        <v>225767.7</v>
      </c>
      <c r="AB28" s="1">
        <v>0.11550000000000001</v>
      </c>
      <c r="AC28" s="1">
        <v>4.7100000000000003E-2</v>
      </c>
      <c r="AD28" s="1">
        <v>0.40050000000000002</v>
      </c>
      <c r="AE28" s="1">
        <v>0.21479999999999999</v>
      </c>
      <c r="AF28" s="1">
        <v>1001.568</v>
      </c>
      <c r="AG28" s="1">
        <v>2.9399999999999999E-2</v>
      </c>
      <c r="AH28" s="1">
        <v>0.29880000000000001</v>
      </c>
      <c r="AI28" s="1">
        <v>2.1299999999999999E-2</v>
      </c>
      <c r="AJ28" s="1">
        <v>9.2100000000000001E-2</v>
      </c>
      <c r="AK28" s="1">
        <v>0.17549999999999999</v>
      </c>
      <c r="AL28" s="1">
        <v>0.75090000000000001</v>
      </c>
      <c r="AM28" s="1">
        <v>3.0599999999999999E-2</v>
      </c>
      <c r="AN28" s="1">
        <v>0.54449999999999998</v>
      </c>
      <c r="AO28" s="1">
        <v>8.1000000000000003E-2</v>
      </c>
      <c r="AP28" s="1">
        <v>6773.0309999999999</v>
      </c>
      <c r="AQ28" s="1">
        <v>3.0394736839999998</v>
      </c>
      <c r="AR28" s="1">
        <v>0.88867924499999995</v>
      </c>
      <c r="AS28" s="1">
        <v>0.62480499199999995</v>
      </c>
      <c r="AT28" s="1">
        <v>0.94625550700000005</v>
      </c>
      <c r="AU28" s="1">
        <v>2.039271898</v>
      </c>
      <c r="AV28" s="1">
        <v>0.554716981</v>
      </c>
      <c r="AW28" s="1">
        <v>5.6377358490000002</v>
      </c>
      <c r="AX28" s="1">
        <v>0.40188679199999999</v>
      </c>
      <c r="AY28" s="1">
        <v>1.7377358490000001</v>
      </c>
      <c r="AZ28" s="1">
        <v>0.27379095199999998</v>
      </c>
      <c r="BA28" s="1">
        <v>1.171450858</v>
      </c>
      <c r="BB28" s="1">
        <v>0.13480176199999999</v>
      </c>
      <c r="BC28" s="1">
        <v>2.3986784139999999</v>
      </c>
      <c r="BD28" s="1">
        <v>1.6492199999999999E-4</v>
      </c>
      <c r="BE28" s="1">
        <v>13.790428390000001</v>
      </c>
      <c r="BF28" s="1">
        <v>1.5076970649999999</v>
      </c>
      <c r="BG28" s="1">
        <v>0.273072282</v>
      </c>
      <c r="BH28" s="1">
        <v>4.9472058719999996</v>
      </c>
      <c r="BI28" s="1">
        <v>1.0132632319999999</v>
      </c>
      <c r="BJ28" s="1">
        <v>0.88814806300000004</v>
      </c>
      <c r="BK28" s="1">
        <v>0.61954900300000004</v>
      </c>
      <c r="BL28" s="1">
        <v>2.3958451279999999</v>
      </c>
    </row>
    <row r="29" spans="1:64" x14ac:dyDescent="0.45">
      <c r="A29" s="1" t="s">
        <v>430</v>
      </c>
      <c r="B29" s="1" t="s">
        <v>628</v>
      </c>
      <c r="C29" s="1" t="s">
        <v>378</v>
      </c>
      <c r="D29" s="1" t="s">
        <v>565</v>
      </c>
      <c r="E29" s="1">
        <v>30</v>
      </c>
      <c r="F29" s="1">
        <v>1000</v>
      </c>
      <c r="G29" s="1">
        <v>0.98</v>
      </c>
      <c r="H29" s="1">
        <v>3.85</v>
      </c>
      <c r="I29" s="1">
        <v>3.85</v>
      </c>
      <c r="J29" s="1">
        <v>9.9600000000000009</v>
      </c>
      <c r="K29" s="1">
        <v>0.71</v>
      </c>
      <c r="L29" s="1">
        <v>1.57</v>
      </c>
      <c r="M29" s="1">
        <v>1.57</v>
      </c>
      <c r="N29" s="1">
        <v>3.07</v>
      </c>
      <c r="O29" s="1">
        <v>5.85</v>
      </c>
      <c r="P29" s="1">
        <v>13.35</v>
      </c>
      <c r="Q29" s="1">
        <v>13.35</v>
      </c>
      <c r="R29" s="1">
        <v>25.03</v>
      </c>
      <c r="S29" s="1">
        <v>1.02</v>
      </c>
      <c r="T29" s="1">
        <v>7.16</v>
      </c>
      <c r="U29" s="1">
        <v>7.16</v>
      </c>
      <c r="V29" s="1">
        <v>18.149999999999999</v>
      </c>
      <c r="W29" s="1">
        <v>2.7</v>
      </c>
      <c r="X29" s="1">
        <v>33385.599999999999</v>
      </c>
      <c r="Y29" s="1">
        <v>33385.599999999999</v>
      </c>
      <c r="Z29" s="1">
        <v>225767.7</v>
      </c>
      <c r="AB29" s="1">
        <v>0.11550000000000001</v>
      </c>
      <c r="AC29" s="1">
        <v>4.7100000000000003E-2</v>
      </c>
      <c r="AD29" s="1">
        <v>0.40050000000000002</v>
      </c>
      <c r="AE29" s="1">
        <v>0.21479999999999999</v>
      </c>
      <c r="AF29" s="1">
        <v>1001.568</v>
      </c>
      <c r="AG29" s="1">
        <v>2.9399999999999999E-2</v>
      </c>
      <c r="AH29" s="1">
        <v>0.29880000000000001</v>
      </c>
      <c r="AI29" s="1">
        <v>2.1299999999999999E-2</v>
      </c>
      <c r="AJ29" s="1">
        <v>9.2100000000000001E-2</v>
      </c>
      <c r="AK29" s="1">
        <v>0.17549999999999999</v>
      </c>
      <c r="AL29" s="1">
        <v>0.75090000000000001</v>
      </c>
      <c r="AM29" s="1">
        <v>3.0599999999999999E-2</v>
      </c>
      <c r="AN29" s="1">
        <v>0.54449999999999998</v>
      </c>
      <c r="AO29" s="1">
        <v>8.1000000000000003E-2</v>
      </c>
      <c r="AP29" s="1">
        <v>6773.0309999999999</v>
      </c>
      <c r="AQ29" s="1">
        <v>3.0394736839999998</v>
      </c>
      <c r="AR29" s="1">
        <v>0.88867924499999995</v>
      </c>
      <c r="AS29" s="1">
        <v>0.62480499199999995</v>
      </c>
      <c r="AT29" s="1">
        <v>0.94625550700000005</v>
      </c>
      <c r="AU29" s="1">
        <v>2.039271898</v>
      </c>
      <c r="AV29" s="1">
        <v>0.554716981</v>
      </c>
      <c r="AW29" s="1">
        <v>5.6377358490000002</v>
      </c>
      <c r="AX29" s="1">
        <v>0.40188679199999999</v>
      </c>
      <c r="AY29" s="1">
        <v>1.7377358490000001</v>
      </c>
      <c r="AZ29" s="1">
        <v>0.27379095199999998</v>
      </c>
      <c r="BA29" s="1">
        <v>1.171450858</v>
      </c>
      <c r="BB29" s="1">
        <v>0.13480176199999999</v>
      </c>
      <c r="BC29" s="1">
        <v>2.3986784139999999</v>
      </c>
      <c r="BD29" s="1">
        <v>1.6492199999999999E-4</v>
      </c>
      <c r="BE29" s="1">
        <v>13.790428390000001</v>
      </c>
      <c r="BF29" s="1">
        <v>1.5076970649999999</v>
      </c>
      <c r="BG29" s="1">
        <v>0.273072282</v>
      </c>
      <c r="BH29" s="1">
        <v>4.9472058719999996</v>
      </c>
      <c r="BI29" s="1">
        <v>1.0132632319999999</v>
      </c>
      <c r="BJ29" s="1">
        <v>0.88814806300000004</v>
      </c>
      <c r="BK29" s="1">
        <v>0.61954900300000004</v>
      </c>
      <c r="BL29" s="1">
        <v>2.3958451279999999</v>
      </c>
    </row>
    <row r="30" spans="1:64" x14ac:dyDescent="0.45">
      <c r="A30" s="1" t="s">
        <v>365</v>
      </c>
      <c r="B30" s="1" t="s">
        <v>629</v>
      </c>
      <c r="C30" s="1" t="s">
        <v>366</v>
      </c>
      <c r="D30" s="1" t="s">
        <v>206</v>
      </c>
      <c r="E30" s="1">
        <v>20</v>
      </c>
      <c r="F30" s="1">
        <v>1000</v>
      </c>
      <c r="G30" s="1">
        <v>0.8</v>
      </c>
      <c r="H30" s="1">
        <v>8.9499999999999993</v>
      </c>
      <c r="I30" s="1">
        <v>8.9499999999999993</v>
      </c>
      <c r="J30" s="1">
        <v>32.19</v>
      </c>
      <c r="K30" s="1">
        <v>1.51</v>
      </c>
      <c r="L30" s="1">
        <v>3.15</v>
      </c>
      <c r="M30" s="1">
        <v>3.15</v>
      </c>
      <c r="N30" s="1">
        <v>7</v>
      </c>
      <c r="O30" s="1">
        <v>6.58</v>
      </c>
      <c r="P30" s="1">
        <v>20.010000000000002</v>
      </c>
      <c r="Q30" s="1">
        <v>20.010000000000002</v>
      </c>
      <c r="R30" s="1">
        <v>35.15</v>
      </c>
      <c r="S30" s="1">
        <v>2.9</v>
      </c>
      <c r="T30" s="1">
        <v>10.65</v>
      </c>
      <c r="U30" s="1">
        <v>10.65</v>
      </c>
      <c r="V30" s="1">
        <v>21.21</v>
      </c>
      <c r="W30" s="1">
        <v>200.5</v>
      </c>
      <c r="X30" s="1">
        <v>19786.3</v>
      </c>
      <c r="Y30" s="1">
        <v>19786.3</v>
      </c>
      <c r="Z30" s="1">
        <v>81420.899999999994</v>
      </c>
      <c r="AA30" s="1" t="s">
        <v>191</v>
      </c>
      <c r="AB30" s="1">
        <v>0.17899999999999999</v>
      </c>
      <c r="AC30" s="1">
        <v>6.3E-2</v>
      </c>
      <c r="AD30" s="1">
        <v>0.4002</v>
      </c>
      <c r="AE30" s="1">
        <v>0.21299999999999999</v>
      </c>
      <c r="AF30" s="1">
        <v>395.726</v>
      </c>
      <c r="AG30" s="1">
        <v>1.6E-2</v>
      </c>
      <c r="AH30" s="1">
        <v>0.64380000000000004</v>
      </c>
      <c r="AI30" s="1">
        <v>3.0200000000000001E-2</v>
      </c>
      <c r="AJ30" s="1">
        <v>0.14000000000000001</v>
      </c>
      <c r="AK30" s="1">
        <v>0.13159999999999999</v>
      </c>
      <c r="AL30" s="1">
        <v>0.70299999999999996</v>
      </c>
      <c r="AM30" s="1">
        <v>5.8000000000000003E-2</v>
      </c>
      <c r="AN30" s="1">
        <v>0.42420000000000002</v>
      </c>
      <c r="AO30" s="1">
        <v>4.01</v>
      </c>
      <c r="AP30" s="1">
        <v>1628.4179999999999</v>
      </c>
      <c r="AQ30" s="1">
        <v>4.7105263160000002</v>
      </c>
      <c r="AR30" s="1">
        <v>1.1886792450000001</v>
      </c>
      <c r="AS30" s="1">
        <v>0.62433697300000002</v>
      </c>
      <c r="AT30" s="1">
        <v>0.93832599100000003</v>
      </c>
      <c r="AU30" s="1">
        <v>0.805729527</v>
      </c>
      <c r="AV30" s="1">
        <v>0.30188679200000001</v>
      </c>
      <c r="AW30" s="1">
        <v>12.147169809999999</v>
      </c>
      <c r="AX30" s="1">
        <v>0.56981132099999998</v>
      </c>
      <c r="AY30" s="1">
        <v>2.641509434</v>
      </c>
      <c r="AZ30" s="1">
        <v>0.20530421200000001</v>
      </c>
      <c r="BA30" s="1">
        <v>1.0967238690000001</v>
      </c>
      <c r="BB30" s="1">
        <v>0.25550660800000002</v>
      </c>
      <c r="BC30" s="1">
        <v>1.868722467</v>
      </c>
      <c r="BD30" s="1">
        <v>8.1646779999999999E-3</v>
      </c>
      <c r="BE30" s="1">
        <v>3.3155882229999998</v>
      </c>
      <c r="BF30" s="1">
        <v>1.6535196109999999</v>
      </c>
      <c r="BG30" s="1">
        <v>0.26813472199999999</v>
      </c>
      <c r="BH30" s="1">
        <v>4.2139427610000002</v>
      </c>
      <c r="BI30" s="1">
        <v>1.7212519719999999</v>
      </c>
      <c r="BJ30" s="1">
        <v>1.508716151</v>
      </c>
      <c r="BK30" s="1">
        <v>0.144803459</v>
      </c>
      <c r="BL30" s="1">
        <v>3.1622357619999999</v>
      </c>
    </row>
    <row r="31" spans="1:64" x14ac:dyDescent="0.45">
      <c r="A31" s="1" t="s">
        <v>443</v>
      </c>
      <c r="B31" s="1" t="s">
        <v>630</v>
      </c>
      <c r="C31" s="1" t="s">
        <v>378</v>
      </c>
      <c r="D31" s="1" t="s">
        <v>575</v>
      </c>
      <c r="E31" s="1">
        <v>100</v>
      </c>
      <c r="F31" s="1">
        <v>1000</v>
      </c>
      <c r="G31" s="1">
        <v>0.19</v>
      </c>
      <c r="H31" s="1">
        <v>0.55000000000000004</v>
      </c>
      <c r="I31" s="1">
        <v>0.55000000000000004</v>
      </c>
      <c r="J31" s="1">
        <v>2.2999999999999998</v>
      </c>
      <c r="K31" s="1">
        <v>0.21</v>
      </c>
      <c r="L31" s="1">
        <v>0.51</v>
      </c>
      <c r="M31" s="1">
        <v>0.51</v>
      </c>
      <c r="N31" s="1">
        <v>1.24</v>
      </c>
      <c r="O31" s="1">
        <v>3.91</v>
      </c>
      <c r="P31" s="1">
        <v>8.2100000000000009</v>
      </c>
      <c r="Q31" s="1">
        <v>8.2100000000000009</v>
      </c>
      <c r="R31" s="1">
        <v>11.33</v>
      </c>
      <c r="S31" s="1">
        <v>1.22</v>
      </c>
      <c r="T31" s="1">
        <v>5.01</v>
      </c>
      <c r="U31" s="1">
        <v>5.01</v>
      </c>
      <c r="V31" s="1">
        <v>8.11</v>
      </c>
      <c r="W31" s="1">
        <v>0</v>
      </c>
      <c r="X31" s="1">
        <v>8455.1</v>
      </c>
      <c r="Y31" s="1">
        <v>8455.1</v>
      </c>
      <c r="Z31" s="1">
        <v>60920.7</v>
      </c>
      <c r="AB31" s="1">
        <v>5.5E-2</v>
      </c>
      <c r="AC31" s="1">
        <v>5.0999999999999997E-2</v>
      </c>
      <c r="AD31" s="1">
        <v>0.82099999999999995</v>
      </c>
      <c r="AE31" s="1">
        <v>0.501</v>
      </c>
      <c r="AF31" s="1">
        <v>845.51</v>
      </c>
      <c r="AG31" s="1">
        <v>1.9E-2</v>
      </c>
      <c r="AH31" s="1">
        <v>0.23</v>
      </c>
      <c r="AI31" s="1">
        <v>2.1000000000000001E-2</v>
      </c>
      <c r="AJ31" s="1">
        <v>0.124</v>
      </c>
      <c r="AK31" s="1">
        <v>0.39100000000000001</v>
      </c>
      <c r="AL31" s="1">
        <v>1.133</v>
      </c>
      <c r="AM31" s="1">
        <v>0.122</v>
      </c>
      <c r="AN31" s="1">
        <v>0.81100000000000005</v>
      </c>
      <c r="AO31" s="1">
        <v>0</v>
      </c>
      <c r="AP31" s="1">
        <v>6092.07</v>
      </c>
      <c r="AQ31" s="1">
        <v>1.447368421</v>
      </c>
      <c r="AR31" s="1">
        <v>0.96226415099999996</v>
      </c>
      <c r="AS31" s="1">
        <v>1.280811232</v>
      </c>
      <c r="AT31" s="1">
        <v>2.207048458</v>
      </c>
      <c r="AU31" s="1">
        <v>1.7215254310000001</v>
      </c>
      <c r="AV31" s="1">
        <v>0.35849056600000001</v>
      </c>
      <c r="AW31" s="1">
        <v>4.3396226420000001</v>
      </c>
      <c r="AX31" s="1">
        <v>0.396226415</v>
      </c>
      <c r="AY31" s="1">
        <v>2.3396226420000001</v>
      </c>
      <c r="AZ31" s="1">
        <v>0.60998439900000001</v>
      </c>
      <c r="BA31" s="1">
        <v>1.7675507020000001</v>
      </c>
      <c r="BB31" s="1">
        <v>0.53744493400000004</v>
      </c>
      <c r="BC31" s="1">
        <v>3.5726872250000001</v>
      </c>
      <c r="BD31" s="1">
        <v>0</v>
      </c>
      <c r="BE31" s="1">
        <v>12.40393778</v>
      </c>
      <c r="BF31" s="1">
        <v>1.523803539</v>
      </c>
      <c r="BG31" s="1">
        <v>0.38042926300000002</v>
      </c>
      <c r="BH31" s="1">
        <v>4.8846841970000003</v>
      </c>
      <c r="BI31" s="1">
        <v>0.47067282700000002</v>
      </c>
      <c r="BJ31" s="1">
        <v>0.41255534199999999</v>
      </c>
      <c r="BK31" s="1">
        <v>1.1112481970000001</v>
      </c>
      <c r="BL31" s="1">
        <v>1.93635888</v>
      </c>
    </row>
    <row r="32" spans="1:64" x14ac:dyDescent="0.45">
      <c r="A32" s="1" t="s">
        <v>381</v>
      </c>
      <c r="B32" s="1" t="s">
        <v>631</v>
      </c>
      <c r="C32" s="1" t="s">
        <v>378</v>
      </c>
      <c r="D32" s="1" t="s">
        <v>562</v>
      </c>
      <c r="E32" s="1">
        <v>100</v>
      </c>
      <c r="F32" s="1">
        <v>1000</v>
      </c>
      <c r="G32" s="1">
        <v>0.21</v>
      </c>
      <c r="H32" s="1">
        <v>0.89</v>
      </c>
      <c r="I32" s="1">
        <v>0.89</v>
      </c>
      <c r="J32" s="1">
        <v>1.85</v>
      </c>
      <c r="K32" s="1">
        <v>0.27</v>
      </c>
      <c r="L32" s="1">
        <v>1.05</v>
      </c>
      <c r="M32" s="1">
        <v>1.05</v>
      </c>
      <c r="N32" s="1">
        <v>2.96</v>
      </c>
      <c r="O32" s="1">
        <v>3.22</v>
      </c>
      <c r="P32" s="1">
        <v>5.78</v>
      </c>
      <c r="Q32" s="1">
        <v>5.78</v>
      </c>
      <c r="R32" s="1">
        <v>9.02</v>
      </c>
      <c r="S32" s="1">
        <v>0.83</v>
      </c>
      <c r="T32" s="1">
        <v>2.4300000000000002</v>
      </c>
      <c r="U32" s="1">
        <v>2.4300000000000002</v>
      </c>
      <c r="V32" s="1">
        <v>5.17</v>
      </c>
      <c r="W32" s="1">
        <v>0</v>
      </c>
      <c r="X32" s="1">
        <v>9533.1</v>
      </c>
      <c r="Y32" s="1">
        <v>9533.1</v>
      </c>
      <c r="Z32" s="1">
        <v>76052.399999999994</v>
      </c>
      <c r="AA32" s="1" t="s">
        <v>612</v>
      </c>
      <c r="AB32" s="1">
        <v>8.8999999999999996E-2</v>
      </c>
      <c r="AC32" s="1">
        <v>0.105</v>
      </c>
      <c r="AD32" s="1">
        <v>0.57799999999999996</v>
      </c>
      <c r="AE32" s="1">
        <v>0.24299999999999999</v>
      </c>
      <c r="AF32" s="1">
        <v>953.31</v>
      </c>
      <c r="AG32" s="1">
        <v>2.1000000000000001E-2</v>
      </c>
      <c r="AH32" s="1">
        <v>0.185</v>
      </c>
      <c r="AI32" s="1">
        <v>2.7E-2</v>
      </c>
      <c r="AJ32" s="1">
        <v>0.29599999999999999</v>
      </c>
      <c r="AK32" s="1">
        <v>0.32200000000000001</v>
      </c>
      <c r="AL32" s="1">
        <v>0.90200000000000002</v>
      </c>
      <c r="AM32" s="1">
        <v>8.3000000000000004E-2</v>
      </c>
      <c r="AN32" s="1">
        <v>0.51700000000000002</v>
      </c>
      <c r="AO32" s="1">
        <v>0</v>
      </c>
      <c r="AP32" s="1">
        <v>7605.24</v>
      </c>
      <c r="AQ32" s="1">
        <v>2.3421052630000001</v>
      </c>
      <c r="AR32" s="1">
        <v>1.9811320750000001</v>
      </c>
      <c r="AS32" s="1">
        <v>0.90171606900000001</v>
      </c>
      <c r="AT32" s="1">
        <v>1.0704845810000001</v>
      </c>
      <c r="AU32" s="1">
        <v>1.9410147820000001</v>
      </c>
      <c r="AV32" s="1">
        <v>0.396226415</v>
      </c>
      <c r="AW32" s="1">
        <v>3.4905660379999999</v>
      </c>
      <c r="AX32" s="1">
        <v>0.50943396200000002</v>
      </c>
      <c r="AY32" s="1">
        <v>5.5849056600000004</v>
      </c>
      <c r="AZ32" s="1">
        <v>0.50234009400000001</v>
      </c>
      <c r="BA32" s="1">
        <v>1.407176287</v>
      </c>
      <c r="BB32" s="1">
        <v>0.36563876699999998</v>
      </c>
      <c r="BC32" s="1">
        <v>2.2775330399999998</v>
      </c>
      <c r="BD32" s="1">
        <v>0</v>
      </c>
      <c r="BE32" s="1">
        <v>15.484871930000001</v>
      </c>
      <c r="BF32" s="1">
        <v>1.647290554</v>
      </c>
      <c r="BG32" s="1">
        <v>0.35472784699999999</v>
      </c>
      <c r="BH32" s="1">
        <v>5.6490105909999997</v>
      </c>
      <c r="BI32" s="1">
        <v>0.62631422000000003</v>
      </c>
      <c r="BJ32" s="1">
        <v>0.54897853100000005</v>
      </c>
      <c r="BK32" s="1">
        <v>1.0983120230000001</v>
      </c>
      <c r="BL32" s="1">
        <v>2.196269085</v>
      </c>
    </row>
    <row r="33" spans="1:64" x14ac:dyDescent="0.45">
      <c r="A33" s="1" t="s">
        <v>382</v>
      </c>
      <c r="B33" s="1" t="s">
        <v>382</v>
      </c>
      <c r="C33" s="1" t="s">
        <v>378</v>
      </c>
      <c r="D33" s="1" t="s">
        <v>562</v>
      </c>
      <c r="E33" s="1">
        <v>100</v>
      </c>
      <c r="F33" s="1">
        <v>1000</v>
      </c>
      <c r="G33" s="1">
        <v>0.16</v>
      </c>
      <c r="H33" s="1">
        <v>0.33</v>
      </c>
      <c r="I33" s="1">
        <v>0.33</v>
      </c>
      <c r="J33" s="1">
        <v>0.45</v>
      </c>
      <c r="K33" s="1">
        <v>0.21</v>
      </c>
      <c r="L33" s="1">
        <v>0.43</v>
      </c>
      <c r="M33" s="1">
        <v>0.43</v>
      </c>
      <c r="N33" s="1">
        <v>0.61</v>
      </c>
      <c r="O33" s="1">
        <v>2.17</v>
      </c>
      <c r="P33" s="1">
        <v>2.9</v>
      </c>
      <c r="Q33" s="1">
        <v>2.9</v>
      </c>
      <c r="R33" s="1">
        <v>3.43</v>
      </c>
      <c r="S33" s="1">
        <v>0.45</v>
      </c>
      <c r="T33" s="1">
        <v>1.61</v>
      </c>
      <c r="U33" s="1">
        <v>1.61</v>
      </c>
      <c r="V33" s="1">
        <v>9.31</v>
      </c>
      <c r="W33" s="1">
        <v>0</v>
      </c>
      <c r="X33" s="1">
        <v>929.2</v>
      </c>
      <c r="Y33" s="1">
        <v>929.2</v>
      </c>
      <c r="Z33" s="1">
        <v>6825.5</v>
      </c>
      <c r="AA33" s="1" t="s">
        <v>632</v>
      </c>
      <c r="AB33" s="1">
        <v>3.3000000000000002E-2</v>
      </c>
      <c r="AC33" s="1">
        <v>4.2999999999999997E-2</v>
      </c>
      <c r="AD33" s="1">
        <v>0.28999999999999998</v>
      </c>
      <c r="AE33" s="1">
        <v>0.161</v>
      </c>
      <c r="AF33" s="1">
        <v>92.92</v>
      </c>
      <c r="AG33" s="1">
        <v>1.6E-2</v>
      </c>
      <c r="AH33" s="1">
        <v>4.4999999999999998E-2</v>
      </c>
      <c r="AI33" s="1">
        <v>2.1000000000000001E-2</v>
      </c>
      <c r="AJ33" s="1">
        <v>6.0999999999999999E-2</v>
      </c>
      <c r="AK33" s="1">
        <v>0.217</v>
      </c>
      <c r="AL33" s="1">
        <v>0.34300000000000003</v>
      </c>
      <c r="AM33" s="1">
        <v>4.4999999999999998E-2</v>
      </c>
      <c r="AN33" s="1">
        <v>0.93100000000000005</v>
      </c>
      <c r="AO33" s="1">
        <v>0</v>
      </c>
      <c r="AP33" s="1">
        <v>682.55</v>
      </c>
      <c r="AQ33" s="1">
        <v>0.86842105300000005</v>
      </c>
      <c r="AR33" s="1">
        <v>0.811320755</v>
      </c>
      <c r="AS33" s="1">
        <v>0.45241809700000002</v>
      </c>
      <c r="AT33" s="1">
        <v>0.70925110099999999</v>
      </c>
      <c r="AU33" s="1">
        <v>0.18919249099999999</v>
      </c>
      <c r="AV33" s="1">
        <v>0.30188679200000001</v>
      </c>
      <c r="AW33" s="1">
        <v>0.84905660400000005</v>
      </c>
      <c r="AX33" s="1">
        <v>0.396226415</v>
      </c>
      <c r="AY33" s="1">
        <v>1.150943396</v>
      </c>
      <c r="AZ33" s="1">
        <v>0.33853354099999999</v>
      </c>
      <c r="BA33" s="1">
        <v>0.53510140399999995</v>
      </c>
      <c r="BB33" s="1">
        <v>0.198237885</v>
      </c>
      <c r="BC33" s="1">
        <v>4.1013215860000001</v>
      </c>
      <c r="BD33" s="1">
        <v>0</v>
      </c>
      <c r="BE33" s="1">
        <v>1.389725944</v>
      </c>
      <c r="BF33" s="1">
        <v>0.60612069899999999</v>
      </c>
      <c r="BG33" s="1">
        <v>0.24697692700000001</v>
      </c>
      <c r="BH33" s="1">
        <v>1.6052297870000001</v>
      </c>
      <c r="BI33" s="1">
        <v>0.28239955700000002</v>
      </c>
      <c r="BJ33" s="1">
        <v>0.247529577</v>
      </c>
      <c r="BK33" s="1">
        <v>0.35859112199999998</v>
      </c>
      <c r="BL33" s="1">
        <v>0.85365027599999999</v>
      </c>
    </row>
    <row r="34" spans="1:64" x14ac:dyDescent="0.45">
      <c r="A34" s="1" t="s">
        <v>450</v>
      </c>
      <c r="B34" s="1" t="s">
        <v>450</v>
      </c>
      <c r="C34" s="1" t="s">
        <v>378</v>
      </c>
      <c r="D34" s="1" t="s">
        <v>576</v>
      </c>
      <c r="E34" s="1">
        <v>100</v>
      </c>
      <c r="F34" s="1">
        <v>1000</v>
      </c>
      <c r="G34" s="1">
        <v>0.73</v>
      </c>
      <c r="H34" s="1">
        <v>1.81</v>
      </c>
      <c r="I34" s="1">
        <v>1.81</v>
      </c>
      <c r="J34" s="1">
        <v>3.28</v>
      </c>
      <c r="K34" s="1">
        <v>0.26</v>
      </c>
      <c r="L34" s="1">
        <v>1.32</v>
      </c>
      <c r="M34" s="1">
        <v>1.32</v>
      </c>
      <c r="N34" s="1">
        <v>2.2400000000000002</v>
      </c>
      <c r="O34" s="1">
        <v>2.57</v>
      </c>
      <c r="P34" s="1">
        <v>3.42</v>
      </c>
      <c r="Q34" s="1">
        <v>3.42</v>
      </c>
      <c r="R34" s="1">
        <v>5.05</v>
      </c>
      <c r="S34" s="1">
        <v>0.45</v>
      </c>
      <c r="T34" s="1">
        <v>0.69</v>
      </c>
      <c r="U34" s="1">
        <v>0.69</v>
      </c>
      <c r="V34" s="1">
        <v>0.99</v>
      </c>
      <c r="W34" s="1">
        <v>0</v>
      </c>
      <c r="X34" s="1">
        <v>0</v>
      </c>
      <c r="Y34" s="1">
        <v>0</v>
      </c>
      <c r="Z34" s="1">
        <v>0</v>
      </c>
      <c r="AB34" s="1">
        <v>0.18099999999999999</v>
      </c>
      <c r="AC34" s="1">
        <v>0.13200000000000001</v>
      </c>
      <c r="AD34" s="1">
        <v>0.34200000000000003</v>
      </c>
      <c r="AE34" s="1">
        <v>6.9000000000000006E-2</v>
      </c>
      <c r="AF34" s="1">
        <v>0</v>
      </c>
      <c r="AG34" s="1">
        <v>7.2999999999999995E-2</v>
      </c>
      <c r="AH34" s="1">
        <v>0.32800000000000001</v>
      </c>
      <c r="AI34" s="1">
        <v>2.5999999999999999E-2</v>
      </c>
      <c r="AJ34" s="1">
        <v>0.224</v>
      </c>
      <c r="AK34" s="1">
        <v>0.25700000000000001</v>
      </c>
      <c r="AL34" s="1">
        <v>0.505</v>
      </c>
      <c r="AM34" s="1">
        <v>4.4999999999999998E-2</v>
      </c>
      <c r="AN34" s="1">
        <v>9.9000000000000005E-2</v>
      </c>
      <c r="AO34" s="1">
        <v>0</v>
      </c>
      <c r="AP34" s="1">
        <v>0</v>
      </c>
      <c r="AQ34" s="1">
        <v>4.763157895</v>
      </c>
      <c r="AR34" s="1">
        <v>2.4905660379999999</v>
      </c>
      <c r="AS34" s="1">
        <v>0.53354134200000003</v>
      </c>
      <c r="AT34" s="1">
        <v>0.303964758</v>
      </c>
      <c r="AU34" s="1">
        <v>0</v>
      </c>
      <c r="AV34" s="1">
        <v>1.3773584910000001</v>
      </c>
      <c r="AW34" s="1">
        <v>6.1886792450000003</v>
      </c>
      <c r="AX34" s="1">
        <v>0.49056603799999998</v>
      </c>
      <c r="AY34" s="1">
        <v>4.226415094</v>
      </c>
      <c r="AZ34" s="1">
        <v>0.40093603700000002</v>
      </c>
      <c r="BA34" s="1">
        <v>0.78783151299999998</v>
      </c>
      <c r="BB34" s="1">
        <v>0.198237885</v>
      </c>
      <c r="BC34" s="1">
        <v>0.43612334800000002</v>
      </c>
      <c r="BD34" s="1">
        <v>0</v>
      </c>
      <c r="BE34" s="1">
        <v>0</v>
      </c>
      <c r="BF34" s="1">
        <v>1.6182460059999999</v>
      </c>
      <c r="BG34" s="1">
        <v>0.49341969000000002</v>
      </c>
      <c r="BH34" s="1">
        <v>2.32780984</v>
      </c>
      <c r="BI34" s="1">
        <v>2.0108488609999999</v>
      </c>
      <c r="BJ34" s="1">
        <v>1.7625543530000001</v>
      </c>
      <c r="BK34" s="1">
        <v>-0.144308346</v>
      </c>
      <c r="BL34" s="1">
        <v>3.3808003590000002</v>
      </c>
    </row>
    <row r="35" spans="1:64" x14ac:dyDescent="0.45">
      <c r="A35" s="1" t="s">
        <v>444</v>
      </c>
      <c r="B35" s="1" t="s">
        <v>444</v>
      </c>
      <c r="C35" s="1" t="s">
        <v>378</v>
      </c>
      <c r="D35" s="1" t="s">
        <v>575</v>
      </c>
      <c r="E35" s="1">
        <v>100</v>
      </c>
      <c r="F35" s="1">
        <v>1000</v>
      </c>
      <c r="G35" s="1">
        <v>0.19</v>
      </c>
      <c r="H35" s="1">
        <v>0.55000000000000004</v>
      </c>
      <c r="I35" s="1">
        <v>0.55000000000000004</v>
      </c>
      <c r="J35" s="1">
        <v>2.2999999999999998</v>
      </c>
      <c r="K35" s="1">
        <v>0.21</v>
      </c>
      <c r="L35" s="1">
        <v>0.51</v>
      </c>
      <c r="M35" s="1">
        <v>0.51</v>
      </c>
      <c r="N35" s="1">
        <v>1.24</v>
      </c>
      <c r="O35" s="1">
        <v>3.91</v>
      </c>
      <c r="P35" s="1">
        <v>8.2100000000000009</v>
      </c>
      <c r="Q35" s="1">
        <v>8.2100000000000009</v>
      </c>
      <c r="R35" s="1">
        <v>11.33</v>
      </c>
      <c r="S35" s="1">
        <v>1.22</v>
      </c>
      <c r="T35" s="1">
        <v>5.01</v>
      </c>
      <c r="U35" s="1">
        <v>5.01</v>
      </c>
      <c r="V35" s="1">
        <v>8.11</v>
      </c>
      <c r="W35" s="1">
        <v>0</v>
      </c>
      <c r="X35" s="1">
        <v>8455.1</v>
      </c>
      <c r="Y35" s="1">
        <v>8455.1</v>
      </c>
      <c r="Z35" s="1">
        <v>60920.7</v>
      </c>
      <c r="AB35" s="1">
        <v>5.5E-2</v>
      </c>
      <c r="AC35" s="1">
        <v>5.0999999999999997E-2</v>
      </c>
      <c r="AD35" s="1">
        <v>0.82099999999999995</v>
      </c>
      <c r="AE35" s="1">
        <v>0.501</v>
      </c>
      <c r="AF35" s="1">
        <v>845.51</v>
      </c>
      <c r="AG35" s="1">
        <v>1.9E-2</v>
      </c>
      <c r="AH35" s="1">
        <v>0.23</v>
      </c>
      <c r="AI35" s="1">
        <v>2.1000000000000001E-2</v>
      </c>
      <c r="AJ35" s="1">
        <v>0.124</v>
      </c>
      <c r="AK35" s="1">
        <v>0.39100000000000001</v>
      </c>
      <c r="AL35" s="1">
        <v>1.133</v>
      </c>
      <c r="AM35" s="1">
        <v>0.122</v>
      </c>
      <c r="AN35" s="1">
        <v>0.81100000000000005</v>
      </c>
      <c r="AO35" s="1">
        <v>0</v>
      </c>
      <c r="AP35" s="1">
        <v>6092.07</v>
      </c>
      <c r="AQ35" s="1">
        <v>1.447368421</v>
      </c>
      <c r="AR35" s="1">
        <v>0.96226415099999996</v>
      </c>
      <c r="AS35" s="1">
        <v>1.280811232</v>
      </c>
      <c r="AT35" s="1">
        <v>2.207048458</v>
      </c>
      <c r="AU35" s="1">
        <v>1.7215254310000001</v>
      </c>
      <c r="AV35" s="1">
        <v>0.35849056600000001</v>
      </c>
      <c r="AW35" s="1">
        <v>4.3396226420000001</v>
      </c>
      <c r="AX35" s="1">
        <v>0.396226415</v>
      </c>
      <c r="AY35" s="1">
        <v>2.3396226420000001</v>
      </c>
      <c r="AZ35" s="1">
        <v>0.60998439900000001</v>
      </c>
      <c r="BA35" s="1">
        <v>1.7675507020000001</v>
      </c>
      <c r="BB35" s="1">
        <v>0.53744493400000004</v>
      </c>
      <c r="BC35" s="1">
        <v>3.5726872250000001</v>
      </c>
      <c r="BD35" s="1">
        <v>0</v>
      </c>
      <c r="BE35" s="1">
        <v>12.40393778</v>
      </c>
      <c r="BF35" s="1">
        <v>1.523803539</v>
      </c>
      <c r="BG35" s="1">
        <v>0.38042926300000002</v>
      </c>
      <c r="BH35" s="1">
        <v>4.8846841970000003</v>
      </c>
      <c r="BI35" s="1">
        <v>0.47067282700000002</v>
      </c>
      <c r="BJ35" s="1">
        <v>0.41255534199999999</v>
      </c>
      <c r="BK35" s="1">
        <v>1.1112481970000001</v>
      </c>
      <c r="BL35" s="1">
        <v>1.93635888</v>
      </c>
    </row>
    <row r="36" spans="1:64" x14ac:dyDescent="0.45">
      <c r="A36" s="1" t="s">
        <v>633</v>
      </c>
      <c r="B36" s="1" t="s">
        <v>633</v>
      </c>
      <c r="C36" s="1" t="s">
        <v>378</v>
      </c>
      <c r="D36" s="1" t="s">
        <v>576</v>
      </c>
      <c r="E36" s="1">
        <v>100</v>
      </c>
      <c r="F36" s="1">
        <v>1000</v>
      </c>
      <c r="G36" s="1">
        <v>0.17</v>
      </c>
      <c r="H36" s="1">
        <v>0.38</v>
      </c>
      <c r="I36" s="1">
        <v>0.38</v>
      </c>
      <c r="J36" s="1">
        <v>1.07</v>
      </c>
      <c r="K36" s="1">
        <v>0.21</v>
      </c>
      <c r="L36" s="1">
        <v>0.53</v>
      </c>
      <c r="M36" s="1">
        <v>0.53</v>
      </c>
      <c r="N36" s="1">
        <v>1.1299999999999999</v>
      </c>
      <c r="O36" s="1">
        <v>2.64</v>
      </c>
      <c r="P36" s="1">
        <v>6.41</v>
      </c>
      <c r="Q36" s="1">
        <v>6.41</v>
      </c>
      <c r="R36" s="1">
        <v>9.69</v>
      </c>
      <c r="S36" s="1">
        <v>0.86</v>
      </c>
      <c r="T36" s="1">
        <v>2.27</v>
      </c>
      <c r="U36" s="1">
        <v>2.27</v>
      </c>
      <c r="V36" s="1">
        <v>4.93</v>
      </c>
      <c r="W36" s="1">
        <v>899.6</v>
      </c>
      <c r="X36" s="1">
        <v>4911.3999999999996</v>
      </c>
      <c r="Y36" s="1">
        <v>4911.3999999999996</v>
      </c>
      <c r="Z36" s="1">
        <v>14549.2</v>
      </c>
      <c r="AB36" s="1">
        <v>3.7999999999999999E-2</v>
      </c>
      <c r="AC36" s="1">
        <v>5.2999999999999999E-2</v>
      </c>
      <c r="AD36" s="1">
        <v>0.64100000000000001</v>
      </c>
      <c r="AE36" s="1">
        <v>0.22700000000000001</v>
      </c>
      <c r="AF36" s="1">
        <v>491.14</v>
      </c>
      <c r="AG36" s="1">
        <v>1.7000000000000001E-2</v>
      </c>
      <c r="AH36" s="1">
        <v>0.107</v>
      </c>
      <c r="AI36" s="1">
        <v>2.1000000000000001E-2</v>
      </c>
      <c r="AJ36" s="1">
        <v>0.113</v>
      </c>
      <c r="AK36" s="1">
        <v>0.26400000000000001</v>
      </c>
      <c r="AL36" s="1">
        <v>0.96899999999999997</v>
      </c>
      <c r="AM36" s="1">
        <v>8.5999999999999993E-2</v>
      </c>
      <c r="AN36" s="1">
        <v>0.49299999999999999</v>
      </c>
      <c r="AO36" s="1">
        <v>89.96</v>
      </c>
      <c r="AP36" s="1">
        <v>1454.92</v>
      </c>
      <c r="AQ36" s="1">
        <v>1</v>
      </c>
      <c r="AR36" s="1">
        <v>1</v>
      </c>
      <c r="AS36" s="1">
        <v>1</v>
      </c>
      <c r="AT36" s="1">
        <v>1</v>
      </c>
      <c r="AU36" s="1">
        <v>1</v>
      </c>
      <c r="AV36" s="1">
        <v>0.32075471700000002</v>
      </c>
      <c r="AW36" s="1">
        <v>2.0188679249999999</v>
      </c>
      <c r="AX36" s="1">
        <v>0.396226415</v>
      </c>
      <c r="AY36" s="1">
        <v>2.1320754719999999</v>
      </c>
      <c r="AZ36" s="1">
        <v>0.41185647399999997</v>
      </c>
      <c r="BA36" s="1">
        <v>1.5117004679999999</v>
      </c>
      <c r="BB36" s="1">
        <v>0.37885462600000003</v>
      </c>
      <c r="BC36" s="1">
        <v>2.1718061670000002</v>
      </c>
      <c r="BD36" s="1">
        <v>0.18316569599999999</v>
      </c>
      <c r="BE36" s="1">
        <v>2.962332532</v>
      </c>
      <c r="BF36" s="1">
        <v>1</v>
      </c>
      <c r="BG36" s="1">
        <v>0.33817158600000002</v>
      </c>
      <c r="BH36" s="1">
        <v>2.1593565130000001</v>
      </c>
      <c r="BI36" s="1">
        <v>0</v>
      </c>
      <c r="BJ36" s="1">
        <v>0</v>
      </c>
      <c r="BK36" s="1">
        <v>1</v>
      </c>
      <c r="BL36" s="1">
        <v>1</v>
      </c>
    </row>
    <row r="37" spans="1:64" x14ac:dyDescent="0.45">
      <c r="A37" s="1" t="s">
        <v>634</v>
      </c>
      <c r="B37" s="1" t="s">
        <v>634</v>
      </c>
      <c r="C37" s="1" t="s">
        <v>378</v>
      </c>
      <c r="D37" s="1" t="s">
        <v>575</v>
      </c>
      <c r="E37" s="1">
        <v>100</v>
      </c>
      <c r="F37" s="1">
        <v>1000</v>
      </c>
      <c r="G37" s="1">
        <v>0.17</v>
      </c>
      <c r="H37" s="1">
        <v>0.38</v>
      </c>
      <c r="I37" s="1">
        <v>0.38</v>
      </c>
      <c r="J37" s="1">
        <v>1.07</v>
      </c>
      <c r="K37" s="1">
        <v>0.21</v>
      </c>
      <c r="L37" s="1">
        <v>0.53</v>
      </c>
      <c r="M37" s="1">
        <v>0.53</v>
      </c>
      <c r="N37" s="1">
        <v>1.1299999999999999</v>
      </c>
      <c r="O37" s="1">
        <v>2.64</v>
      </c>
      <c r="P37" s="1">
        <v>6.41</v>
      </c>
      <c r="Q37" s="1">
        <v>6.41</v>
      </c>
      <c r="R37" s="1">
        <v>9.69</v>
      </c>
      <c r="S37" s="1">
        <v>0.86</v>
      </c>
      <c r="T37" s="1">
        <v>2.27</v>
      </c>
      <c r="U37" s="1">
        <v>2.27</v>
      </c>
      <c r="V37" s="1">
        <v>4.93</v>
      </c>
      <c r="W37" s="1">
        <v>899.6</v>
      </c>
      <c r="X37" s="1">
        <v>4911.3999999999996</v>
      </c>
      <c r="Y37" s="1">
        <v>4911.3999999999996</v>
      </c>
      <c r="Z37" s="1">
        <v>14549.2</v>
      </c>
      <c r="AB37" s="1">
        <v>3.7999999999999999E-2</v>
      </c>
      <c r="AC37" s="1">
        <v>5.2999999999999999E-2</v>
      </c>
      <c r="AD37" s="1">
        <v>0.64100000000000001</v>
      </c>
      <c r="AE37" s="1">
        <v>0.22700000000000001</v>
      </c>
      <c r="AF37" s="1">
        <v>491.14</v>
      </c>
      <c r="AG37" s="1">
        <v>1.7000000000000001E-2</v>
      </c>
      <c r="AH37" s="1">
        <v>0.107</v>
      </c>
      <c r="AI37" s="1">
        <v>2.1000000000000001E-2</v>
      </c>
      <c r="AJ37" s="1">
        <v>0.113</v>
      </c>
      <c r="AK37" s="1">
        <v>0.26400000000000001</v>
      </c>
      <c r="AL37" s="1">
        <v>0.96899999999999997</v>
      </c>
      <c r="AM37" s="1">
        <v>8.5999999999999993E-2</v>
      </c>
      <c r="AN37" s="1">
        <v>0.49299999999999999</v>
      </c>
      <c r="AO37" s="1">
        <v>89.96</v>
      </c>
      <c r="AP37" s="1">
        <v>1454.92</v>
      </c>
      <c r="AQ37" s="1">
        <v>1</v>
      </c>
      <c r="AR37" s="1">
        <v>1</v>
      </c>
      <c r="AS37" s="1">
        <v>1</v>
      </c>
      <c r="AT37" s="1">
        <v>1</v>
      </c>
      <c r="AU37" s="1">
        <v>1</v>
      </c>
      <c r="AV37" s="1">
        <v>0.32075471700000002</v>
      </c>
      <c r="AW37" s="1">
        <v>2.0188679249999999</v>
      </c>
      <c r="AX37" s="1">
        <v>0.396226415</v>
      </c>
      <c r="AY37" s="1">
        <v>2.1320754719999999</v>
      </c>
      <c r="AZ37" s="1">
        <v>0.41185647399999997</v>
      </c>
      <c r="BA37" s="1">
        <v>1.5117004679999999</v>
      </c>
      <c r="BB37" s="1">
        <v>0.37885462600000003</v>
      </c>
      <c r="BC37" s="1">
        <v>2.1718061670000002</v>
      </c>
      <c r="BD37" s="1">
        <v>0.18316569599999999</v>
      </c>
      <c r="BE37" s="1">
        <v>2.962332532</v>
      </c>
      <c r="BF37" s="1">
        <v>1</v>
      </c>
      <c r="BG37" s="1">
        <v>0.33817158600000002</v>
      </c>
      <c r="BH37" s="1">
        <v>2.1593565130000001</v>
      </c>
      <c r="BI37" s="1">
        <v>0</v>
      </c>
      <c r="BJ37" s="1">
        <v>0</v>
      </c>
      <c r="BK37" s="1">
        <v>1</v>
      </c>
      <c r="BL37" s="1">
        <v>1</v>
      </c>
    </row>
    <row r="38" spans="1:64" x14ac:dyDescent="0.45">
      <c r="A38" s="1" t="s">
        <v>195</v>
      </c>
      <c r="B38" s="1" t="s">
        <v>195</v>
      </c>
      <c r="C38" s="1" t="s">
        <v>366</v>
      </c>
      <c r="D38" s="1" t="s">
        <v>8</v>
      </c>
      <c r="E38" s="1">
        <v>50</v>
      </c>
      <c r="F38" s="1">
        <v>1000</v>
      </c>
      <c r="G38" s="1">
        <v>7.86</v>
      </c>
      <c r="H38" s="1">
        <v>87.79</v>
      </c>
      <c r="I38" s="1">
        <v>87.79</v>
      </c>
      <c r="J38" s="1">
        <v>323.45</v>
      </c>
      <c r="K38" s="1">
        <v>10.210000000000001</v>
      </c>
      <c r="L38" s="1">
        <v>23.88</v>
      </c>
      <c r="M38" s="1">
        <v>23.88</v>
      </c>
      <c r="N38" s="1">
        <v>58.79</v>
      </c>
      <c r="O38" s="1">
        <v>45.57</v>
      </c>
      <c r="P38" s="1">
        <v>165.54</v>
      </c>
      <c r="Q38" s="1">
        <v>165.54</v>
      </c>
      <c r="R38" s="1">
        <v>304.81</v>
      </c>
      <c r="S38" s="1">
        <v>26.31</v>
      </c>
      <c r="T38" s="1">
        <v>98.37</v>
      </c>
      <c r="U38" s="1">
        <v>98.37</v>
      </c>
      <c r="V38" s="1">
        <v>192.25</v>
      </c>
      <c r="W38" s="1">
        <v>1738</v>
      </c>
      <c r="X38" s="1">
        <v>180850.6</v>
      </c>
      <c r="Y38" s="1">
        <v>180850.6</v>
      </c>
      <c r="Z38" s="1">
        <v>790842</v>
      </c>
      <c r="AB38" s="1">
        <v>4.3895</v>
      </c>
      <c r="AC38" s="1">
        <v>1.194</v>
      </c>
      <c r="AD38" s="1">
        <v>8.2769999999999992</v>
      </c>
      <c r="AE38" s="1">
        <v>4.9184999999999999</v>
      </c>
      <c r="AF38" s="1">
        <v>9042.5300000000007</v>
      </c>
      <c r="AG38" s="1">
        <v>0.39300000000000002</v>
      </c>
      <c r="AH38" s="1">
        <v>16.172499999999999</v>
      </c>
      <c r="AI38" s="1">
        <v>0.51049999999999995</v>
      </c>
      <c r="AJ38" s="1">
        <v>2.9394999999999998</v>
      </c>
      <c r="AK38" s="1">
        <v>2.2785000000000002</v>
      </c>
      <c r="AL38" s="1">
        <v>15.240500000000001</v>
      </c>
      <c r="AM38" s="1">
        <v>1.3154999999999999</v>
      </c>
      <c r="AN38" s="1">
        <v>9.6125000000000007</v>
      </c>
      <c r="AO38" s="1">
        <v>86.9</v>
      </c>
      <c r="AP38" s="1">
        <v>39542.1</v>
      </c>
      <c r="AQ38" s="1">
        <v>115.5131579</v>
      </c>
      <c r="AR38" s="1">
        <v>22.528301890000002</v>
      </c>
      <c r="AS38" s="1">
        <v>12.91263651</v>
      </c>
      <c r="AT38" s="1">
        <v>21.667400879999999</v>
      </c>
      <c r="AU38" s="1">
        <v>18.411308380000001</v>
      </c>
      <c r="AV38" s="1">
        <v>7.4150943399999996</v>
      </c>
      <c r="AW38" s="1">
        <v>305.14150940000002</v>
      </c>
      <c r="AX38" s="1">
        <v>9.6320754720000004</v>
      </c>
      <c r="AY38" s="1">
        <v>55.462264150000003</v>
      </c>
      <c r="AZ38" s="1">
        <v>3.5546021840000002</v>
      </c>
      <c r="BA38" s="1">
        <v>23.77613105</v>
      </c>
      <c r="BB38" s="1">
        <v>5.7951541850000003</v>
      </c>
      <c r="BC38" s="1">
        <v>42.34581498</v>
      </c>
      <c r="BD38" s="1">
        <v>0.17693529299999999</v>
      </c>
      <c r="BE38" s="1">
        <v>80.510852299999996</v>
      </c>
      <c r="BF38" s="1">
        <v>38.206561110000003</v>
      </c>
      <c r="BG38" s="1">
        <v>5.314772295</v>
      </c>
      <c r="BH38" s="1">
        <v>101.4473144</v>
      </c>
      <c r="BI38" s="1">
        <v>43.379995940000001</v>
      </c>
      <c r="BJ38" s="1">
        <v>38.02354425</v>
      </c>
      <c r="BK38" s="1">
        <v>0.18301685600000001</v>
      </c>
      <c r="BL38" s="1">
        <v>76.230105359999996</v>
      </c>
    </row>
    <row r="39" spans="1:64" x14ac:dyDescent="0.45">
      <c r="A39" s="1" t="s">
        <v>386</v>
      </c>
      <c r="B39" s="1" t="s">
        <v>386</v>
      </c>
      <c r="C39" s="1" t="s">
        <v>378</v>
      </c>
      <c r="D39" s="1" t="s">
        <v>563</v>
      </c>
      <c r="E39" s="1">
        <v>100</v>
      </c>
      <c r="F39" s="1">
        <v>1000</v>
      </c>
      <c r="G39" s="1">
        <v>0.21</v>
      </c>
      <c r="H39" s="1">
        <v>0.89</v>
      </c>
      <c r="I39" s="1">
        <v>0.89</v>
      </c>
      <c r="J39" s="1">
        <v>1.85</v>
      </c>
      <c r="K39" s="1">
        <v>0.27</v>
      </c>
      <c r="L39" s="1">
        <v>1.05</v>
      </c>
      <c r="M39" s="1">
        <v>1.05</v>
      </c>
      <c r="N39" s="1">
        <v>2.96</v>
      </c>
      <c r="O39" s="1">
        <v>3.22</v>
      </c>
      <c r="P39" s="1">
        <v>5.78</v>
      </c>
      <c r="Q39" s="1">
        <v>5.78</v>
      </c>
      <c r="R39" s="1">
        <v>9.02</v>
      </c>
      <c r="S39" s="1">
        <v>0.83</v>
      </c>
      <c r="T39" s="1">
        <v>2.4300000000000002</v>
      </c>
      <c r="U39" s="1">
        <v>2.4300000000000002</v>
      </c>
      <c r="V39" s="1">
        <v>5.17</v>
      </c>
      <c r="W39" s="1">
        <v>0</v>
      </c>
      <c r="X39" s="1">
        <v>9533.1</v>
      </c>
      <c r="Y39" s="1">
        <v>9533.1</v>
      </c>
      <c r="Z39" s="1">
        <v>76052.399999999994</v>
      </c>
      <c r="AA39" s="1" t="s">
        <v>612</v>
      </c>
      <c r="AB39" s="1">
        <v>8.8999999999999996E-2</v>
      </c>
      <c r="AC39" s="1">
        <v>0.105</v>
      </c>
      <c r="AD39" s="1">
        <v>0.57799999999999996</v>
      </c>
      <c r="AE39" s="1">
        <v>0.24299999999999999</v>
      </c>
      <c r="AF39" s="1">
        <v>953.31</v>
      </c>
      <c r="AG39" s="1">
        <v>2.1000000000000001E-2</v>
      </c>
      <c r="AH39" s="1">
        <v>0.185</v>
      </c>
      <c r="AI39" s="1">
        <v>2.7E-2</v>
      </c>
      <c r="AJ39" s="1">
        <v>0.29599999999999999</v>
      </c>
      <c r="AK39" s="1">
        <v>0.32200000000000001</v>
      </c>
      <c r="AL39" s="1">
        <v>0.90200000000000002</v>
      </c>
      <c r="AM39" s="1">
        <v>8.3000000000000004E-2</v>
      </c>
      <c r="AN39" s="1">
        <v>0.51700000000000002</v>
      </c>
      <c r="AO39" s="1">
        <v>0</v>
      </c>
      <c r="AP39" s="1">
        <v>7605.24</v>
      </c>
      <c r="AQ39" s="1">
        <v>2.3421052630000001</v>
      </c>
      <c r="AR39" s="1">
        <v>1.9811320750000001</v>
      </c>
      <c r="AS39" s="1">
        <v>0.90171606900000001</v>
      </c>
      <c r="AT39" s="1">
        <v>1.0704845810000001</v>
      </c>
      <c r="AU39" s="1">
        <v>1.9410147820000001</v>
      </c>
      <c r="AV39" s="1">
        <v>0.396226415</v>
      </c>
      <c r="AW39" s="1">
        <v>3.4905660379999999</v>
      </c>
      <c r="AX39" s="1">
        <v>0.50943396200000002</v>
      </c>
      <c r="AY39" s="1">
        <v>5.5849056600000004</v>
      </c>
      <c r="AZ39" s="1">
        <v>0.50234009400000001</v>
      </c>
      <c r="BA39" s="1">
        <v>1.407176287</v>
      </c>
      <c r="BB39" s="1">
        <v>0.36563876699999998</v>
      </c>
      <c r="BC39" s="1">
        <v>2.2775330399999998</v>
      </c>
      <c r="BD39" s="1">
        <v>0</v>
      </c>
      <c r="BE39" s="1">
        <v>15.484871930000001</v>
      </c>
      <c r="BF39" s="1">
        <v>1.647290554</v>
      </c>
      <c r="BG39" s="1">
        <v>0.35472784699999999</v>
      </c>
      <c r="BH39" s="1">
        <v>5.6490105909999997</v>
      </c>
      <c r="BI39" s="1">
        <v>0.62631422000000003</v>
      </c>
      <c r="BJ39" s="1">
        <v>0.54897853100000005</v>
      </c>
      <c r="BK39" s="1">
        <v>1.0983120230000001</v>
      </c>
      <c r="BL39" s="1">
        <v>2.196269085</v>
      </c>
    </row>
    <row r="40" spans="1:64" x14ac:dyDescent="0.45">
      <c r="A40" s="1" t="s">
        <v>63</v>
      </c>
      <c r="B40" s="1" t="s">
        <v>635</v>
      </c>
      <c r="C40" s="1" t="s">
        <v>366</v>
      </c>
      <c r="D40" s="1" t="s">
        <v>570</v>
      </c>
      <c r="E40" s="1">
        <v>100</v>
      </c>
      <c r="F40" s="1">
        <v>1000</v>
      </c>
      <c r="G40" s="1">
        <v>6.46</v>
      </c>
      <c r="H40" s="1">
        <v>12.22</v>
      </c>
      <c r="I40" s="1">
        <v>12.22</v>
      </c>
      <c r="J40" s="1">
        <v>20.399999999999999</v>
      </c>
      <c r="K40" s="1">
        <v>3.95</v>
      </c>
      <c r="L40" s="1">
        <v>9.8699999999999992</v>
      </c>
      <c r="M40" s="1">
        <v>9.8699999999999992</v>
      </c>
      <c r="N40" s="1">
        <v>20.82</v>
      </c>
      <c r="O40" s="1">
        <v>39.880000000000003</v>
      </c>
      <c r="P40" s="1">
        <v>102.42</v>
      </c>
      <c r="Q40" s="1">
        <v>102.42</v>
      </c>
      <c r="R40" s="1">
        <v>197.05</v>
      </c>
      <c r="S40" s="1">
        <v>22.69</v>
      </c>
      <c r="T40" s="1">
        <v>48.7</v>
      </c>
      <c r="U40" s="1">
        <v>48.7</v>
      </c>
      <c r="V40" s="1">
        <v>101.46</v>
      </c>
      <c r="W40" s="1">
        <v>21</v>
      </c>
      <c r="X40" s="1">
        <v>14177.9</v>
      </c>
      <c r="Y40" s="1">
        <v>14177.9</v>
      </c>
      <c r="Z40" s="1">
        <v>66044.800000000003</v>
      </c>
      <c r="AB40" s="1">
        <v>1.222</v>
      </c>
      <c r="AC40" s="1">
        <v>0.98699999999999999</v>
      </c>
      <c r="AD40" s="1">
        <v>10.242000000000001</v>
      </c>
      <c r="AE40" s="1">
        <v>4.87</v>
      </c>
      <c r="AF40" s="1">
        <v>1417.79</v>
      </c>
      <c r="AG40" s="1">
        <v>0.64600000000000002</v>
      </c>
      <c r="AH40" s="1">
        <v>2.04</v>
      </c>
      <c r="AI40" s="1">
        <v>0.39500000000000002</v>
      </c>
      <c r="AJ40" s="1">
        <v>2.0819999999999999</v>
      </c>
      <c r="AK40" s="1">
        <v>3.988</v>
      </c>
      <c r="AL40" s="1">
        <v>19.704999999999998</v>
      </c>
      <c r="AM40" s="1">
        <v>2.2690000000000001</v>
      </c>
      <c r="AN40" s="1">
        <v>10.146000000000001</v>
      </c>
      <c r="AO40" s="1">
        <v>2.1</v>
      </c>
      <c r="AP40" s="1">
        <v>6604.48</v>
      </c>
      <c r="AQ40" s="1">
        <v>32.157894740000003</v>
      </c>
      <c r="AR40" s="1">
        <v>18.622641510000001</v>
      </c>
      <c r="AS40" s="1">
        <v>15.97815913</v>
      </c>
      <c r="AT40" s="1">
        <v>21.453744489999998</v>
      </c>
      <c r="AU40" s="1">
        <v>2.8867329069999998</v>
      </c>
      <c r="AV40" s="1">
        <v>12.18867925</v>
      </c>
      <c r="AW40" s="1">
        <v>38.490566039999997</v>
      </c>
      <c r="AX40" s="1">
        <v>7.4528301890000002</v>
      </c>
      <c r="AY40" s="1">
        <v>39.283018869999999</v>
      </c>
      <c r="AZ40" s="1">
        <v>6.2215288610000004</v>
      </c>
      <c r="BA40" s="1">
        <v>30.741029640000001</v>
      </c>
      <c r="BB40" s="1">
        <v>9.9955947139999992</v>
      </c>
      <c r="BC40" s="1">
        <v>44.69603524</v>
      </c>
      <c r="BD40" s="1">
        <v>4.2757669999999998E-3</v>
      </c>
      <c r="BE40" s="1">
        <v>13.447245179999999</v>
      </c>
      <c r="BF40" s="1">
        <v>18.219834550000002</v>
      </c>
      <c r="BG40" s="1">
        <v>7.1725817550000004</v>
      </c>
      <c r="BH40" s="1">
        <v>33.331578989999997</v>
      </c>
      <c r="BI40" s="1">
        <v>10.54773748</v>
      </c>
      <c r="BJ40" s="1">
        <v>9.2453296500000004</v>
      </c>
      <c r="BK40" s="1">
        <v>8.9745049049999999</v>
      </c>
      <c r="BL40" s="1">
        <v>27.4651642</v>
      </c>
    </row>
    <row r="41" spans="1:64" x14ac:dyDescent="0.45">
      <c r="A41" s="1" t="s">
        <v>392</v>
      </c>
      <c r="B41" s="1" t="s">
        <v>392</v>
      </c>
      <c r="C41" s="1" t="s">
        <v>378</v>
      </c>
      <c r="D41" s="1" t="s">
        <v>13</v>
      </c>
      <c r="E41" s="1">
        <v>50</v>
      </c>
      <c r="F41" s="1">
        <v>1000</v>
      </c>
      <c r="G41" s="1">
        <v>4.08</v>
      </c>
      <c r="H41" s="1">
        <v>15.57</v>
      </c>
      <c r="I41" s="1">
        <v>15.57</v>
      </c>
      <c r="J41" s="1">
        <v>41.87</v>
      </c>
      <c r="K41" s="1">
        <v>0.89</v>
      </c>
      <c r="L41" s="1">
        <v>1.79</v>
      </c>
      <c r="M41" s="1">
        <v>1.79</v>
      </c>
      <c r="N41" s="1">
        <v>4</v>
      </c>
      <c r="O41" s="1">
        <v>5.67</v>
      </c>
      <c r="P41" s="1">
        <v>22.07</v>
      </c>
      <c r="Q41" s="1">
        <v>22.07</v>
      </c>
      <c r="R41" s="1">
        <v>36.68</v>
      </c>
      <c r="S41" s="1">
        <v>1.57</v>
      </c>
      <c r="T41" s="1">
        <v>17.079999999999998</v>
      </c>
      <c r="U41" s="1">
        <v>17.079999999999998</v>
      </c>
      <c r="V41" s="1">
        <v>50.24</v>
      </c>
      <c r="W41" s="1">
        <v>0</v>
      </c>
      <c r="X41" s="1">
        <v>22477.4</v>
      </c>
      <c r="Y41" s="1">
        <v>22477.4</v>
      </c>
      <c r="Z41" s="1">
        <v>106154.3</v>
      </c>
      <c r="AA41" s="1" t="s">
        <v>609</v>
      </c>
      <c r="AB41" s="1">
        <v>0.77849999999999997</v>
      </c>
      <c r="AC41" s="1">
        <v>8.9499999999999996E-2</v>
      </c>
      <c r="AD41" s="1">
        <v>1.1034999999999999</v>
      </c>
      <c r="AE41" s="1">
        <v>0.85399999999999998</v>
      </c>
      <c r="AF41" s="1">
        <v>1123.8699999999999</v>
      </c>
      <c r="AG41" s="1">
        <v>0.20399999999999999</v>
      </c>
      <c r="AH41" s="1">
        <v>2.0935000000000001</v>
      </c>
      <c r="AI41" s="1">
        <v>4.4499999999999998E-2</v>
      </c>
      <c r="AJ41" s="1">
        <v>0.2</v>
      </c>
      <c r="AK41" s="1">
        <v>0.28349999999999997</v>
      </c>
      <c r="AL41" s="1">
        <v>1.8340000000000001</v>
      </c>
      <c r="AM41" s="1">
        <v>7.85E-2</v>
      </c>
      <c r="AN41" s="1">
        <v>2.512</v>
      </c>
      <c r="AO41" s="1">
        <v>0</v>
      </c>
      <c r="AP41" s="1">
        <v>5307.7150000000001</v>
      </c>
      <c r="AQ41" s="1">
        <v>20.486842110000001</v>
      </c>
      <c r="AR41" s="1">
        <v>1.6886792450000001</v>
      </c>
      <c r="AS41" s="1">
        <v>1.7215288609999999</v>
      </c>
      <c r="AT41" s="1">
        <v>3.762114537</v>
      </c>
      <c r="AU41" s="1">
        <v>2.2882884720000001</v>
      </c>
      <c r="AV41" s="1">
        <v>3.8490566039999998</v>
      </c>
      <c r="AW41" s="1">
        <v>39.5</v>
      </c>
      <c r="AX41" s="1">
        <v>0.83962264200000003</v>
      </c>
      <c r="AY41" s="1">
        <v>3.773584906</v>
      </c>
      <c r="AZ41" s="1">
        <v>0.44227769099999997</v>
      </c>
      <c r="BA41" s="1">
        <v>2.861154446</v>
      </c>
      <c r="BB41" s="1">
        <v>0.345814978</v>
      </c>
      <c r="BC41" s="1">
        <v>11.0660793</v>
      </c>
      <c r="BD41" s="1">
        <v>0</v>
      </c>
      <c r="BE41" s="1">
        <v>10.80692878</v>
      </c>
      <c r="BF41" s="1">
        <v>5.989490644</v>
      </c>
      <c r="BG41" s="1">
        <v>1.0953543830000001</v>
      </c>
      <c r="BH41" s="1">
        <v>13.601549479999999</v>
      </c>
      <c r="BI41" s="1">
        <v>8.1477877010000004</v>
      </c>
      <c r="BJ41" s="1">
        <v>7.1417195759999998</v>
      </c>
      <c r="BK41" s="1">
        <v>-1.1522289320000001</v>
      </c>
      <c r="BL41" s="1">
        <v>13.13121022</v>
      </c>
    </row>
    <row r="42" spans="1:64" x14ac:dyDescent="0.45">
      <c r="A42" s="1" t="s">
        <v>425</v>
      </c>
      <c r="B42" s="1" t="s">
        <v>636</v>
      </c>
      <c r="C42" s="1" t="s">
        <v>378</v>
      </c>
      <c r="D42" s="1" t="s">
        <v>573</v>
      </c>
      <c r="E42" s="1">
        <v>20</v>
      </c>
      <c r="F42" s="1">
        <v>1000</v>
      </c>
      <c r="G42" s="1">
        <v>21.57</v>
      </c>
      <c r="H42" s="1">
        <v>68.959999999999994</v>
      </c>
      <c r="I42" s="1">
        <v>68.959999999999994</v>
      </c>
      <c r="J42" s="1">
        <v>144.66</v>
      </c>
      <c r="K42" s="1">
        <v>-3.95</v>
      </c>
      <c r="L42" s="1">
        <v>46.65</v>
      </c>
      <c r="M42" s="1">
        <v>46.65</v>
      </c>
      <c r="N42" s="1">
        <v>257.48</v>
      </c>
      <c r="O42" s="1">
        <v>6.03</v>
      </c>
      <c r="P42" s="1">
        <v>46.3</v>
      </c>
      <c r="Q42" s="1">
        <v>46.3</v>
      </c>
      <c r="R42" s="1">
        <v>167.14</v>
      </c>
      <c r="S42" s="1">
        <v>3.47</v>
      </c>
      <c r="T42" s="1">
        <v>87.08</v>
      </c>
      <c r="U42" s="1">
        <v>87.08</v>
      </c>
      <c r="V42" s="1">
        <v>238.11</v>
      </c>
      <c r="W42" s="1">
        <v>9.3000000000000007</v>
      </c>
      <c r="X42" s="1">
        <v>2879.2</v>
      </c>
      <c r="Y42" s="1">
        <v>2879.2</v>
      </c>
      <c r="Z42" s="1">
        <v>5913.7</v>
      </c>
      <c r="AB42" s="1">
        <v>1.3792</v>
      </c>
      <c r="AC42" s="1">
        <v>0.93300000000000005</v>
      </c>
      <c r="AD42" s="1">
        <v>0.92600000000000005</v>
      </c>
      <c r="AE42" s="1">
        <v>1.7416</v>
      </c>
      <c r="AF42" s="1">
        <v>57.584000000000003</v>
      </c>
      <c r="AG42" s="1">
        <v>0.43140000000000001</v>
      </c>
      <c r="AH42" s="1">
        <v>2.8932000000000002</v>
      </c>
      <c r="AI42" s="1">
        <v>-7.9000000000000001E-2</v>
      </c>
      <c r="AJ42" s="1">
        <v>5.1496000000000004</v>
      </c>
      <c r="AK42" s="1">
        <v>0.1206</v>
      </c>
      <c r="AL42" s="1">
        <v>3.3428</v>
      </c>
      <c r="AM42" s="1">
        <v>6.9400000000000003E-2</v>
      </c>
      <c r="AN42" s="1">
        <v>4.7622</v>
      </c>
      <c r="AO42" s="1">
        <v>0.186</v>
      </c>
      <c r="AP42" s="1">
        <v>118.274</v>
      </c>
      <c r="AQ42" s="1">
        <v>36.294736839999999</v>
      </c>
      <c r="AR42" s="1">
        <v>17.603773579999999</v>
      </c>
      <c r="AS42" s="1">
        <v>1.4446177849999999</v>
      </c>
      <c r="AT42" s="1">
        <v>7.6722466960000002</v>
      </c>
      <c r="AU42" s="1">
        <v>0.117245592</v>
      </c>
      <c r="AV42" s="1">
        <v>8.1396226420000009</v>
      </c>
      <c r="AW42" s="1">
        <v>54.588679249999998</v>
      </c>
      <c r="AX42" s="1">
        <v>-1.4905660380000001</v>
      </c>
      <c r="AY42" s="1">
        <v>97.162264149999999</v>
      </c>
      <c r="AZ42" s="1">
        <v>0.18814352600000001</v>
      </c>
      <c r="BA42" s="1">
        <v>5.2149765989999999</v>
      </c>
      <c r="BB42" s="1">
        <v>0.30572687199999998</v>
      </c>
      <c r="BC42" s="1">
        <v>20.978854630000001</v>
      </c>
      <c r="BD42" s="1">
        <v>3.78711E-4</v>
      </c>
      <c r="BE42" s="1">
        <v>0.24081524600000001</v>
      </c>
      <c r="BF42" s="1">
        <v>12.626524099999999</v>
      </c>
      <c r="BG42" s="1">
        <v>1.428661143</v>
      </c>
      <c r="BH42" s="1">
        <v>35.637117969999998</v>
      </c>
      <c r="BI42" s="1">
        <v>14.92497277</v>
      </c>
      <c r="BJ42" s="1">
        <v>13.08207505</v>
      </c>
      <c r="BK42" s="1">
        <v>-0.45555095299999998</v>
      </c>
      <c r="BL42" s="1">
        <v>25.708599150000001</v>
      </c>
    </row>
    <row r="43" spans="1:64" x14ac:dyDescent="0.45">
      <c r="A43" s="1" t="s">
        <v>240</v>
      </c>
      <c r="B43" s="1" t="s">
        <v>637</v>
      </c>
      <c r="C43" s="1" t="s">
        <v>378</v>
      </c>
      <c r="D43" s="1" t="s">
        <v>577</v>
      </c>
      <c r="E43" s="1">
        <v>100</v>
      </c>
      <c r="F43" s="1">
        <v>1000</v>
      </c>
      <c r="G43" s="1">
        <v>0.28999999999999998</v>
      </c>
      <c r="H43" s="1">
        <v>0.86</v>
      </c>
      <c r="I43" s="1">
        <v>0.86</v>
      </c>
      <c r="J43" s="1">
        <v>1.75</v>
      </c>
      <c r="K43" s="1">
        <v>0.01</v>
      </c>
      <c r="L43" s="1">
        <v>0.39</v>
      </c>
      <c r="M43" s="1">
        <v>0.39</v>
      </c>
      <c r="N43" s="1">
        <v>0.66</v>
      </c>
      <c r="O43" s="1">
        <v>2.19</v>
      </c>
      <c r="P43" s="1">
        <v>4.04</v>
      </c>
      <c r="Q43" s="1">
        <v>4.04</v>
      </c>
      <c r="R43" s="1">
        <v>6.19</v>
      </c>
      <c r="S43" s="1">
        <v>0.31</v>
      </c>
      <c r="T43" s="1">
        <v>2.2400000000000002</v>
      </c>
      <c r="U43" s="1">
        <v>2.2400000000000002</v>
      </c>
      <c r="V43" s="1">
        <v>6.48</v>
      </c>
      <c r="W43" s="1">
        <v>0</v>
      </c>
      <c r="X43" s="1">
        <v>4662.7</v>
      </c>
      <c r="Y43" s="1">
        <v>4662.7</v>
      </c>
      <c r="Z43" s="1">
        <v>21646.7</v>
      </c>
      <c r="AB43" s="1">
        <v>8.5999999999999993E-2</v>
      </c>
      <c r="AC43" s="1">
        <v>3.9E-2</v>
      </c>
      <c r="AD43" s="1">
        <v>0.40400000000000003</v>
      </c>
      <c r="AE43" s="1">
        <v>0.224</v>
      </c>
      <c r="AF43" s="1">
        <v>466.27</v>
      </c>
      <c r="AG43" s="1">
        <v>2.9000000000000001E-2</v>
      </c>
      <c r="AH43" s="1">
        <v>0.17499999999999999</v>
      </c>
      <c r="AI43" s="1">
        <v>1E-3</v>
      </c>
      <c r="AJ43" s="1">
        <v>6.6000000000000003E-2</v>
      </c>
      <c r="AK43" s="1">
        <v>0.219</v>
      </c>
      <c r="AL43" s="1">
        <v>0.61899999999999999</v>
      </c>
      <c r="AM43" s="1">
        <v>3.1E-2</v>
      </c>
      <c r="AN43" s="1">
        <v>0.64800000000000002</v>
      </c>
      <c r="AO43" s="1">
        <v>0</v>
      </c>
      <c r="AP43" s="1">
        <v>2164.67</v>
      </c>
      <c r="AQ43" s="1">
        <v>2.263157895</v>
      </c>
      <c r="AR43" s="1">
        <v>0.73584905700000003</v>
      </c>
      <c r="AS43" s="1">
        <v>0.63026521099999999</v>
      </c>
      <c r="AT43" s="1">
        <v>0.986784141</v>
      </c>
      <c r="AU43" s="1">
        <v>0.94936270700000003</v>
      </c>
      <c r="AV43" s="1">
        <v>0.54716981099999995</v>
      </c>
      <c r="AW43" s="1">
        <v>3.3018867919999999</v>
      </c>
      <c r="AX43" s="1">
        <v>1.8867925000000001E-2</v>
      </c>
      <c r="AY43" s="1">
        <v>1.2452830189999999</v>
      </c>
      <c r="AZ43" s="1">
        <v>0.34165366600000002</v>
      </c>
      <c r="BA43" s="1">
        <v>0.96567862699999996</v>
      </c>
      <c r="BB43" s="1">
        <v>0.136563877</v>
      </c>
      <c r="BC43" s="1">
        <v>2.8546255509999998</v>
      </c>
      <c r="BD43" s="1">
        <v>0</v>
      </c>
      <c r="BE43" s="1">
        <v>4.4074398339999998</v>
      </c>
      <c r="BF43" s="1">
        <v>1.113083802</v>
      </c>
      <c r="BG43" s="1">
        <v>0.20885105600000001</v>
      </c>
      <c r="BH43" s="1">
        <v>2.5549827650000001</v>
      </c>
      <c r="BI43" s="1">
        <v>0.65970570399999995</v>
      </c>
      <c r="BJ43" s="1">
        <v>0.57824692</v>
      </c>
      <c r="BK43" s="1">
        <v>0.53483688200000001</v>
      </c>
      <c r="BL43" s="1">
        <v>1.691330722</v>
      </c>
    </row>
    <row r="44" spans="1:64" x14ac:dyDescent="0.45">
      <c r="A44" s="1" t="s">
        <v>638</v>
      </c>
      <c r="B44" s="1" t="s">
        <v>639</v>
      </c>
      <c r="C44" s="1" t="s">
        <v>378</v>
      </c>
      <c r="D44" s="1" t="s">
        <v>15</v>
      </c>
      <c r="E44" s="1">
        <v>100</v>
      </c>
      <c r="F44" s="1">
        <v>1000</v>
      </c>
      <c r="G44" s="1">
        <v>0.21</v>
      </c>
      <c r="H44" s="1">
        <v>0.89</v>
      </c>
      <c r="I44" s="1">
        <v>0.89</v>
      </c>
      <c r="J44" s="1">
        <v>1.85</v>
      </c>
      <c r="K44" s="1">
        <v>0.27</v>
      </c>
      <c r="L44" s="1">
        <v>1.05</v>
      </c>
      <c r="M44" s="1">
        <v>1.05</v>
      </c>
      <c r="N44" s="1">
        <v>2.96</v>
      </c>
      <c r="O44" s="1">
        <v>3.22</v>
      </c>
      <c r="P44" s="1">
        <v>5.78</v>
      </c>
      <c r="Q44" s="1">
        <v>5.78</v>
      </c>
      <c r="R44" s="1">
        <v>9.02</v>
      </c>
      <c r="S44" s="1">
        <v>0.83</v>
      </c>
      <c r="T44" s="1">
        <v>2.4300000000000002</v>
      </c>
      <c r="U44" s="1">
        <v>2.4300000000000002</v>
      </c>
      <c r="V44" s="1">
        <v>5.17</v>
      </c>
      <c r="W44" s="1">
        <v>0</v>
      </c>
      <c r="X44" s="1">
        <v>9533.1</v>
      </c>
      <c r="Y44" s="1">
        <v>9533.1</v>
      </c>
      <c r="Z44" s="1">
        <v>76052.399999999994</v>
      </c>
      <c r="AA44" s="1" t="s">
        <v>612</v>
      </c>
      <c r="AB44" s="1">
        <v>8.8999999999999996E-2</v>
      </c>
      <c r="AC44" s="1">
        <v>0.105</v>
      </c>
      <c r="AD44" s="1">
        <v>0.57799999999999996</v>
      </c>
      <c r="AE44" s="1">
        <v>0.24299999999999999</v>
      </c>
      <c r="AF44" s="1">
        <v>953.31</v>
      </c>
      <c r="AG44" s="1">
        <v>2.1000000000000001E-2</v>
      </c>
      <c r="AH44" s="1">
        <v>0.185</v>
      </c>
      <c r="AI44" s="1">
        <v>2.7E-2</v>
      </c>
      <c r="AJ44" s="1">
        <v>0.29599999999999999</v>
      </c>
      <c r="AK44" s="1">
        <v>0.32200000000000001</v>
      </c>
      <c r="AL44" s="1">
        <v>0.90200000000000002</v>
      </c>
      <c r="AM44" s="1">
        <v>8.3000000000000004E-2</v>
      </c>
      <c r="AN44" s="1">
        <v>0.51700000000000002</v>
      </c>
      <c r="AO44" s="1">
        <v>0</v>
      </c>
      <c r="AP44" s="1">
        <v>7605.24</v>
      </c>
      <c r="AQ44" s="1">
        <v>2.3421052630000001</v>
      </c>
      <c r="AR44" s="1">
        <v>1.9811320750000001</v>
      </c>
      <c r="AS44" s="1">
        <v>0.90171606900000001</v>
      </c>
      <c r="AT44" s="1">
        <v>1.0704845810000001</v>
      </c>
      <c r="AU44" s="1">
        <v>1.9410147820000001</v>
      </c>
      <c r="AV44" s="1">
        <v>0.396226415</v>
      </c>
      <c r="AW44" s="1">
        <v>3.4905660379999999</v>
      </c>
      <c r="AX44" s="1">
        <v>0.50943396200000002</v>
      </c>
      <c r="AY44" s="1">
        <v>5.5849056600000004</v>
      </c>
      <c r="AZ44" s="1">
        <v>0.50234009400000001</v>
      </c>
      <c r="BA44" s="1">
        <v>1.407176287</v>
      </c>
      <c r="BB44" s="1">
        <v>0.36563876699999998</v>
      </c>
      <c r="BC44" s="1">
        <v>2.2775330399999998</v>
      </c>
      <c r="BD44" s="1">
        <v>0</v>
      </c>
      <c r="BE44" s="1">
        <v>15.484871930000001</v>
      </c>
      <c r="BF44" s="1">
        <v>1.647290554</v>
      </c>
      <c r="BG44" s="1">
        <v>0.35472784699999999</v>
      </c>
      <c r="BH44" s="1">
        <v>5.6490105909999997</v>
      </c>
      <c r="BI44" s="1">
        <v>0.62631422000000003</v>
      </c>
      <c r="BJ44" s="1">
        <v>0.54897853100000005</v>
      </c>
      <c r="BK44" s="1">
        <v>1.0983120230000001</v>
      </c>
      <c r="BL44" s="1">
        <v>2.196269085</v>
      </c>
    </row>
    <row r="45" spans="1:64" x14ac:dyDescent="0.45">
      <c r="A45" s="1" t="s">
        <v>80</v>
      </c>
      <c r="B45" s="1" t="s">
        <v>80</v>
      </c>
      <c r="C45" s="1" t="s">
        <v>378</v>
      </c>
      <c r="D45" s="1" t="s">
        <v>573</v>
      </c>
      <c r="E45" s="1">
        <v>20</v>
      </c>
      <c r="F45" s="1">
        <v>1000</v>
      </c>
      <c r="G45" s="1">
        <v>8.3000000000000007</v>
      </c>
      <c r="H45" s="1">
        <v>21.62</v>
      </c>
      <c r="I45" s="1">
        <v>21.62</v>
      </c>
      <c r="J45" s="1">
        <v>40.659999999999997</v>
      </c>
      <c r="K45" s="1">
        <v>4.3499999999999996</v>
      </c>
      <c r="L45" s="1">
        <v>28.53</v>
      </c>
      <c r="M45" s="1">
        <v>28.53</v>
      </c>
      <c r="N45" s="1">
        <v>85.74</v>
      </c>
      <c r="O45" s="1">
        <v>52.08</v>
      </c>
      <c r="P45" s="1">
        <v>83.14</v>
      </c>
      <c r="Q45" s="1">
        <v>83.14</v>
      </c>
      <c r="R45" s="1">
        <v>106.4</v>
      </c>
      <c r="S45" s="1">
        <v>40.590000000000003</v>
      </c>
      <c r="T45" s="1">
        <v>110.52</v>
      </c>
      <c r="U45" s="1">
        <v>110.52</v>
      </c>
      <c r="V45" s="1">
        <v>272.24</v>
      </c>
      <c r="W45" s="1">
        <v>8</v>
      </c>
      <c r="X45" s="1">
        <v>337</v>
      </c>
      <c r="Y45" s="1">
        <v>337</v>
      </c>
      <c r="Z45" s="1">
        <v>819</v>
      </c>
      <c r="AB45" s="1">
        <v>0.43240000000000001</v>
      </c>
      <c r="AC45" s="1">
        <v>0.5706</v>
      </c>
      <c r="AD45" s="1">
        <v>1.6628000000000001</v>
      </c>
      <c r="AE45" s="1">
        <v>2.2103999999999999</v>
      </c>
      <c r="AF45" s="1">
        <v>6.74</v>
      </c>
      <c r="AG45" s="1">
        <v>0.16600000000000001</v>
      </c>
      <c r="AH45" s="1">
        <v>0.81320000000000003</v>
      </c>
      <c r="AI45" s="1">
        <v>8.6999999999999994E-2</v>
      </c>
      <c r="AJ45" s="1">
        <v>1.7148000000000001</v>
      </c>
      <c r="AK45" s="1">
        <v>1.0416000000000001</v>
      </c>
      <c r="AL45" s="1">
        <v>2.1280000000000001</v>
      </c>
      <c r="AM45" s="1">
        <v>0.81179999999999997</v>
      </c>
      <c r="AN45" s="1">
        <v>5.4447999999999999</v>
      </c>
      <c r="AO45" s="1">
        <v>0.16</v>
      </c>
      <c r="AP45" s="1">
        <v>16.38</v>
      </c>
      <c r="AQ45" s="1">
        <v>11.378947370000001</v>
      </c>
      <c r="AR45" s="1">
        <v>10.76603774</v>
      </c>
      <c r="AS45" s="1">
        <v>2.5940717630000001</v>
      </c>
      <c r="AT45" s="1">
        <v>9.7374449340000009</v>
      </c>
      <c r="AU45" s="1">
        <v>1.3723175000000001E-2</v>
      </c>
      <c r="AV45" s="1">
        <v>3.1320754719999999</v>
      </c>
      <c r="AW45" s="1">
        <v>15.34339623</v>
      </c>
      <c r="AX45" s="1">
        <v>1.641509434</v>
      </c>
      <c r="AY45" s="1">
        <v>32.354716979999999</v>
      </c>
      <c r="AZ45" s="1">
        <v>1.6249609979999999</v>
      </c>
      <c r="BA45" s="1">
        <v>3.3198127930000001</v>
      </c>
      <c r="BB45" s="1">
        <v>3.5762114540000001</v>
      </c>
      <c r="BC45" s="1">
        <v>23.98590308</v>
      </c>
      <c r="BD45" s="1">
        <v>3.2577300000000001E-4</v>
      </c>
      <c r="BE45" s="1">
        <v>3.3350979000000003E-2</v>
      </c>
      <c r="BF45" s="1">
        <v>6.8980449950000002</v>
      </c>
      <c r="BG45" s="1">
        <v>1.995016626</v>
      </c>
      <c r="BH45" s="1">
        <v>15.007436009999999</v>
      </c>
      <c r="BI45" s="1">
        <v>5.220634982</v>
      </c>
      <c r="BJ45" s="1">
        <v>4.5760042380000003</v>
      </c>
      <c r="BK45" s="1">
        <v>2.322040758</v>
      </c>
      <c r="BL45" s="1">
        <v>11.47404923</v>
      </c>
    </row>
    <row r="46" spans="1:64" x14ac:dyDescent="0.45">
      <c r="A46" s="1" t="s">
        <v>640</v>
      </c>
      <c r="B46" s="1" t="s">
        <v>641</v>
      </c>
      <c r="C46" s="1" t="s">
        <v>378</v>
      </c>
      <c r="D46" s="1" t="s">
        <v>575</v>
      </c>
      <c r="E46" s="1">
        <v>100</v>
      </c>
      <c r="F46" s="1">
        <v>1000</v>
      </c>
      <c r="G46" s="1">
        <v>0.19</v>
      </c>
      <c r="H46" s="1">
        <v>0.55000000000000004</v>
      </c>
      <c r="I46" s="1">
        <v>0.55000000000000004</v>
      </c>
      <c r="J46" s="1">
        <v>2.2999999999999998</v>
      </c>
      <c r="K46" s="1">
        <v>0.21</v>
      </c>
      <c r="L46" s="1">
        <v>0.51</v>
      </c>
      <c r="M46" s="1">
        <v>0.51</v>
      </c>
      <c r="N46" s="1">
        <v>1.24</v>
      </c>
      <c r="O46" s="1">
        <v>3.91</v>
      </c>
      <c r="P46" s="1">
        <v>8.2100000000000009</v>
      </c>
      <c r="Q46" s="1">
        <v>8.2100000000000009</v>
      </c>
      <c r="R46" s="1">
        <v>11.33</v>
      </c>
      <c r="S46" s="1">
        <v>1.22</v>
      </c>
      <c r="T46" s="1">
        <v>5.01</v>
      </c>
      <c r="U46" s="1">
        <v>5.01</v>
      </c>
      <c r="V46" s="1">
        <v>8.11</v>
      </c>
      <c r="W46" s="1">
        <v>0</v>
      </c>
      <c r="X46" s="1">
        <v>8455.1</v>
      </c>
      <c r="Y46" s="1">
        <v>8455.1</v>
      </c>
      <c r="Z46" s="1">
        <v>60920.7</v>
      </c>
      <c r="AB46" s="1">
        <v>5.5E-2</v>
      </c>
      <c r="AC46" s="1">
        <v>5.0999999999999997E-2</v>
      </c>
      <c r="AD46" s="1">
        <v>0.82099999999999995</v>
      </c>
      <c r="AE46" s="1">
        <v>0.501</v>
      </c>
      <c r="AF46" s="1">
        <v>845.51</v>
      </c>
      <c r="AG46" s="1">
        <v>1.9E-2</v>
      </c>
      <c r="AH46" s="1">
        <v>0.23</v>
      </c>
      <c r="AI46" s="1">
        <v>2.1000000000000001E-2</v>
      </c>
      <c r="AJ46" s="1">
        <v>0.124</v>
      </c>
      <c r="AK46" s="1">
        <v>0.39100000000000001</v>
      </c>
      <c r="AL46" s="1">
        <v>1.133</v>
      </c>
      <c r="AM46" s="1">
        <v>0.122</v>
      </c>
      <c r="AN46" s="1">
        <v>0.81100000000000005</v>
      </c>
      <c r="AO46" s="1">
        <v>0</v>
      </c>
      <c r="AP46" s="1">
        <v>6092.07</v>
      </c>
      <c r="AQ46" s="1">
        <v>1.447368421</v>
      </c>
      <c r="AR46" s="1">
        <v>0.96226415099999996</v>
      </c>
      <c r="AS46" s="1">
        <v>1.280811232</v>
      </c>
      <c r="AT46" s="1">
        <v>2.207048458</v>
      </c>
      <c r="AU46" s="1">
        <v>1.7215254310000001</v>
      </c>
      <c r="AV46" s="1">
        <v>0.35849056600000001</v>
      </c>
      <c r="AW46" s="1">
        <v>4.3396226420000001</v>
      </c>
      <c r="AX46" s="1">
        <v>0.396226415</v>
      </c>
      <c r="AY46" s="1">
        <v>2.3396226420000001</v>
      </c>
      <c r="AZ46" s="1">
        <v>0.60998439900000001</v>
      </c>
      <c r="BA46" s="1">
        <v>1.7675507020000001</v>
      </c>
      <c r="BB46" s="1">
        <v>0.53744493400000004</v>
      </c>
      <c r="BC46" s="1">
        <v>3.5726872250000001</v>
      </c>
      <c r="BD46" s="1">
        <v>0</v>
      </c>
      <c r="BE46" s="1">
        <v>12.40393778</v>
      </c>
      <c r="BF46" s="1">
        <v>1.523803539</v>
      </c>
      <c r="BG46" s="1">
        <v>0.38042926300000002</v>
      </c>
      <c r="BH46" s="1">
        <v>4.8846841970000003</v>
      </c>
      <c r="BI46" s="1">
        <v>0.47067282700000002</v>
      </c>
      <c r="BJ46" s="1">
        <v>0.41255534199999999</v>
      </c>
      <c r="BK46" s="1">
        <v>1.1112481970000001</v>
      </c>
      <c r="BL46" s="1">
        <v>1.93635888</v>
      </c>
    </row>
    <row r="47" spans="1:64" x14ac:dyDescent="0.45">
      <c r="A47" s="1" t="s">
        <v>431</v>
      </c>
      <c r="B47" s="1" t="s">
        <v>431</v>
      </c>
      <c r="C47" s="1" t="s">
        <v>378</v>
      </c>
      <c r="D47" s="1" t="s">
        <v>565</v>
      </c>
      <c r="E47" s="1">
        <v>30</v>
      </c>
      <c r="F47" s="1">
        <v>1000</v>
      </c>
      <c r="G47" s="1">
        <v>0.99</v>
      </c>
      <c r="H47" s="1">
        <v>2.94</v>
      </c>
      <c r="I47" s="1">
        <v>2.94</v>
      </c>
      <c r="J47" s="1">
        <v>9.01</v>
      </c>
      <c r="K47" s="1">
        <v>0.66</v>
      </c>
      <c r="L47" s="1">
        <v>1.7</v>
      </c>
      <c r="M47" s="1">
        <v>1.7</v>
      </c>
      <c r="N47" s="1">
        <v>3.52</v>
      </c>
      <c r="O47" s="1">
        <v>5.63</v>
      </c>
      <c r="P47" s="1">
        <v>11.68</v>
      </c>
      <c r="Q47" s="1">
        <v>11.68</v>
      </c>
      <c r="R47" s="1">
        <v>22.83</v>
      </c>
      <c r="S47" s="1">
        <v>1.2</v>
      </c>
      <c r="T47" s="1">
        <v>4.03</v>
      </c>
      <c r="U47" s="1">
        <v>4.03</v>
      </c>
      <c r="V47" s="1">
        <v>12.58</v>
      </c>
      <c r="W47" s="1">
        <v>0</v>
      </c>
      <c r="X47" s="1">
        <v>10863.3</v>
      </c>
      <c r="Y47" s="1">
        <v>10863.3</v>
      </c>
      <c r="Z47" s="1">
        <v>28214.7</v>
      </c>
      <c r="AA47" s="1" t="s">
        <v>642</v>
      </c>
      <c r="AB47" s="1">
        <v>8.8200000000000001E-2</v>
      </c>
      <c r="AC47" s="1">
        <v>5.0999999999999997E-2</v>
      </c>
      <c r="AD47" s="1">
        <v>0.35039999999999999</v>
      </c>
      <c r="AE47" s="1">
        <v>0.12089999999999999</v>
      </c>
      <c r="AF47" s="1">
        <v>325.899</v>
      </c>
      <c r="AG47" s="1">
        <v>2.9700000000000001E-2</v>
      </c>
      <c r="AH47" s="1">
        <v>0.27029999999999998</v>
      </c>
      <c r="AI47" s="1">
        <v>1.9800000000000002E-2</v>
      </c>
      <c r="AJ47" s="1">
        <v>0.1056</v>
      </c>
      <c r="AK47" s="1">
        <v>0.16889999999999999</v>
      </c>
      <c r="AL47" s="1">
        <v>0.68489999999999995</v>
      </c>
      <c r="AM47" s="1">
        <v>3.5999999999999997E-2</v>
      </c>
      <c r="AN47" s="1">
        <v>0.37740000000000001</v>
      </c>
      <c r="AO47" s="1">
        <v>0</v>
      </c>
      <c r="AP47" s="1">
        <v>846.44100000000003</v>
      </c>
      <c r="AQ47" s="1">
        <v>2.3210526319999998</v>
      </c>
      <c r="AR47" s="1">
        <v>0.96226415099999996</v>
      </c>
      <c r="AS47" s="1">
        <v>0.54664586599999998</v>
      </c>
      <c r="AT47" s="1">
        <v>0.53259911900000001</v>
      </c>
      <c r="AU47" s="1">
        <v>0.66355621600000003</v>
      </c>
      <c r="AV47" s="1">
        <v>0.56037735799999999</v>
      </c>
      <c r="AW47" s="1">
        <v>5.0999999999999996</v>
      </c>
      <c r="AX47" s="1">
        <v>0.37358490599999999</v>
      </c>
      <c r="AY47" s="1">
        <v>1.99245283</v>
      </c>
      <c r="AZ47" s="1">
        <v>0.26349454</v>
      </c>
      <c r="BA47" s="1">
        <v>1.0684867389999999</v>
      </c>
      <c r="BB47" s="1">
        <v>0.15859030800000001</v>
      </c>
      <c r="BC47" s="1">
        <v>1.6625550659999999</v>
      </c>
      <c r="BD47" s="1">
        <v>0</v>
      </c>
      <c r="BE47" s="1">
        <v>1.72342102</v>
      </c>
      <c r="BF47" s="1">
        <v>1.0052235970000001</v>
      </c>
      <c r="BG47" s="1">
        <v>0.27120942199999998</v>
      </c>
      <c r="BH47" s="1">
        <v>2.3093831310000001</v>
      </c>
      <c r="BI47" s="1">
        <v>0.755588445</v>
      </c>
      <c r="BJ47" s="1">
        <v>0.662290304</v>
      </c>
      <c r="BK47" s="1">
        <v>0.34293329299999997</v>
      </c>
      <c r="BL47" s="1">
        <v>1.6675139000000001</v>
      </c>
    </row>
    <row r="48" spans="1:64" x14ac:dyDescent="0.45">
      <c r="A48" s="1" t="s">
        <v>459</v>
      </c>
      <c r="B48" s="1" t="s">
        <v>459</v>
      </c>
      <c r="C48" s="1" t="s">
        <v>378</v>
      </c>
      <c r="D48" s="1" t="s">
        <v>7</v>
      </c>
      <c r="E48" s="1">
        <v>100</v>
      </c>
      <c r="F48" s="1">
        <v>1000</v>
      </c>
      <c r="G48" s="1">
        <v>0.23</v>
      </c>
      <c r="H48" s="1">
        <v>2.41</v>
      </c>
      <c r="I48" s="1">
        <v>2.41</v>
      </c>
      <c r="J48" s="1">
        <v>6.86</v>
      </c>
      <c r="K48" s="1">
        <v>0.64</v>
      </c>
      <c r="L48" s="1">
        <v>1.53</v>
      </c>
      <c r="M48" s="1">
        <v>1.53</v>
      </c>
      <c r="N48" s="1">
        <v>2.91</v>
      </c>
      <c r="O48" s="1">
        <v>4.13</v>
      </c>
      <c r="P48" s="1">
        <v>12.29</v>
      </c>
      <c r="Q48" s="1">
        <v>12.29</v>
      </c>
      <c r="R48" s="1">
        <v>39.380000000000003</v>
      </c>
      <c r="S48" s="1">
        <v>0.62</v>
      </c>
      <c r="T48" s="1">
        <v>6.12</v>
      </c>
      <c r="U48" s="1">
        <v>6.12</v>
      </c>
      <c r="V48" s="1">
        <v>17.420000000000002</v>
      </c>
      <c r="W48" s="1">
        <v>325.2</v>
      </c>
      <c r="X48" s="1">
        <v>21162.1</v>
      </c>
      <c r="Y48" s="1">
        <v>21162.1</v>
      </c>
      <c r="Z48" s="1">
        <v>43006.5</v>
      </c>
      <c r="AB48" s="1">
        <v>0.24099999999999999</v>
      </c>
      <c r="AC48" s="1">
        <v>0.153</v>
      </c>
      <c r="AD48" s="1">
        <v>1.2290000000000001</v>
      </c>
      <c r="AE48" s="1">
        <v>0.61199999999999999</v>
      </c>
      <c r="AF48" s="1">
        <v>2116.21</v>
      </c>
      <c r="AG48" s="1">
        <v>2.3E-2</v>
      </c>
      <c r="AH48" s="1">
        <v>0.68600000000000005</v>
      </c>
      <c r="AI48" s="1">
        <v>6.4000000000000001E-2</v>
      </c>
      <c r="AJ48" s="1">
        <v>0.29099999999999998</v>
      </c>
      <c r="AK48" s="1">
        <v>0.41299999999999998</v>
      </c>
      <c r="AL48" s="1">
        <v>3.9380000000000002</v>
      </c>
      <c r="AM48" s="1">
        <v>6.2E-2</v>
      </c>
      <c r="AN48" s="1">
        <v>1.742</v>
      </c>
      <c r="AO48" s="1">
        <v>32.520000000000003</v>
      </c>
      <c r="AP48" s="1">
        <v>4300.6499999999996</v>
      </c>
      <c r="AQ48" s="1">
        <v>6.3421052629999997</v>
      </c>
      <c r="AR48" s="1">
        <v>2.886792453</v>
      </c>
      <c r="AS48" s="1">
        <v>1.9173166930000001</v>
      </c>
      <c r="AT48" s="1">
        <v>2.6960352420000002</v>
      </c>
      <c r="AU48" s="1">
        <v>4.3087714300000002</v>
      </c>
      <c r="AV48" s="1">
        <v>0.43396226399999999</v>
      </c>
      <c r="AW48" s="1">
        <v>12.943396229999999</v>
      </c>
      <c r="AX48" s="1">
        <v>1.20754717</v>
      </c>
      <c r="AY48" s="1">
        <v>5.4905660379999999</v>
      </c>
      <c r="AZ48" s="1">
        <v>0.64430577200000005</v>
      </c>
      <c r="BA48" s="1">
        <v>6.1435257410000004</v>
      </c>
      <c r="BB48" s="1">
        <v>0.27312775299999997</v>
      </c>
      <c r="BC48" s="1">
        <v>7.6740088110000002</v>
      </c>
      <c r="BD48" s="1">
        <v>6.6213300000000003E-2</v>
      </c>
      <c r="BE48" s="1">
        <v>8.7564645520000006</v>
      </c>
      <c r="BF48" s="1">
        <v>3.6302042160000001</v>
      </c>
      <c r="BG48" s="1">
        <v>0.525031252</v>
      </c>
      <c r="BH48" s="1">
        <v>8.2015922739999993</v>
      </c>
      <c r="BI48" s="1">
        <v>1.7445756750000001</v>
      </c>
      <c r="BJ48" s="1">
        <v>1.529159903</v>
      </c>
      <c r="BK48" s="1">
        <v>2.1010443130000001</v>
      </c>
      <c r="BL48" s="1">
        <v>5.1593641190000001</v>
      </c>
    </row>
    <row r="49" spans="1:64" x14ac:dyDescent="0.45">
      <c r="A49" s="1" t="s">
        <v>470</v>
      </c>
      <c r="B49" s="1" t="s">
        <v>470</v>
      </c>
      <c r="C49" s="1" t="s">
        <v>378</v>
      </c>
      <c r="D49" s="1" t="s">
        <v>575</v>
      </c>
      <c r="E49" s="1">
        <v>100</v>
      </c>
      <c r="F49" s="1">
        <v>1000</v>
      </c>
      <c r="G49" s="1">
        <v>0.17</v>
      </c>
      <c r="H49" s="1">
        <v>0.38</v>
      </c>
      <c r="I49" s="1">
        <v>0.38</v>
      </c>
      <c r="J49" s="1">
        <v>1.07</v>
      </c>
      <c r="K49" s="1">
        <v>0.21</v>
      </c>
      <c r="L49" s="1">
        <v>0.53</v>
      </c>
      <c r="M49" s="1">
        <v>0.53</v>
      </c>
      <c r="N49" s="1">
        <v>1.1299999999999999</v>
      </c>
      <c r="O49" s="1">
        <v>2.64</v>
      </c>
      <c r="P49" s="1">
        <v>6.41</v>
      </c>
      <c r="Q49" s="1">
        <v>6.41</v>
      </c>
      <c r="R49" s="1">
        <v>9.69</v>
      </c>
      <c r="S49" s="1">
        <v>0.86</v>
      </c>
      <c r="T49" s="1">
        <v>2.27</v>
      </c>
      <c r="U49" s="1">
        <v>2.27</v>
      </c>
      <c r="V49" s="1">
        <v>4.93</v>
      </c>
      <c r="W49" s="1">
        <v>899.6</v>
      </c>
      <c r="X49" s="1">
        <v>4911.3999999999996</v>
      </c>
      <c r="Y49" s="1">
        <v>4911.3999999999996</v>
      </c>
      <c r="Z49" s="1">
        <v>14549.2</v>
      </c>
      <c r="AB49" s="1">
        <v>3.7999999999999999E-2</v>
      </c>
      <c r="AC49" s="1">
        <v>5.2999999999999999E-2</v>
      </c>
      <c r="AD49" s="1">
        <v>0.64100000000000001</v>
      </c>
      <c r="AE49" s="1">
        <v>0.22700000000000001</v>
      </c>
      <c r="AF49" s="1">
        <v>491.14</v>
      </c>
      <c r="AG49" s="1">
        <v>1.7000000000000001E-2</v>
      </c>
      <c r="AH49" s="1">
        <v>0.107</v>
      </c>
      <c r="AI49" s="1">
        <v>2.1000000000000001E-2</v>
      </c>
      <c r="AJ49" s="1">
        <v>0.113</v>
      </c>
      <c r="AK49" s="1">
        <v>0.26400000000000001</v>
      </c>
      <c r="AL49" s="1">
        <v>0.96899999999999997</v>
      </c>
      <c r="AM49" s="1">
        <v>8.5999999999999993E-2</v>
      </c>
      <c r="AN49" s="1">
        <v>0.49299999999999999</v>
      </c>
      <c r="AO49" s="1">
        <v>89.96</v>
      </c>
      <c r="AP49" s="1">
        <v>1454.92</v>
      </c>
      <c r="AQ49" s="1">
        <v>1</v>
      </c>
      <c r="AR49" s="1">
        <v>1</v>
      </c>
      <c r="AS49" s="1">
        <v>1</v>
      </c>
      <c r="AT49" s="1">
        <v>1</v>
      </c>
      <c r="AU49" s="1">
        <v>1</v>
      </c>
      <c r="AV49" s="1">
        <v>0.32075471700000002</v>
      </c>
      <c r="AW49" s="1">
        <v>2.0188679249999999</v>
      </c>
      <c r="AX49" s="1">
        <v>0.396226415</v>
      </c>
      <c r="AY49" s="1">
        <v>2.1320754719999999</v>
      </c>
      <c r="AZ49" s="1">
        <v>0.41185647399999997</v>
      </c>
      <c r="BA49" s="1">
        <v>1.5117004679999999</v>
      </c>
      <c r="BB49" s="1">
        <v>0.37885462600000003</v>
      </c>
      <c r="BC49" s="1">
        <v>2.1718061670000002</v>
      </c>
      <c r="BD49" s="1">
        <v>0.18316569599999999</v>
      </c>
      <c r="BE49" s="1">
        <v>2.962332532</v>
      </c>
      <c r="BF49" s="1">
        <v>1</v>
      </c>
      <c r="BG49" s="1">
        <v>0.33817158600000002</v>
      </c>
      <c r="BH49" s="1">
        <v>2.1593565130000001</v>
      </c>
      <c r="BI49" s="1">
        <v>0</v>
      </c>
      <c r="BJ49" s="1">
        <v>0</v>
      </c>
      <c r="BK49" s="1">
        <v>1</v>
      </c>
      <c r="BL49" s="1">
        <v>1</v>
      </c>
    </row>
    <row r="50" spans="1:64" x14ac:dyDescent="0.45">
      <c r="A50" s="1" t="s">
        <v>448</v>
      </c>
      <c r="B50" s="1" t="s">
        <v>448</v>
      </c>
      <c r="C50" s="1" t="s">
        <v>378</v>
      </c>
      <c r="D50" s="1" t="s">
        <v>576</v>
      </c>
      <c r="E50" s="1">
        <v>100</v>
      </c>
      <c r="F50" s="1">
        <v>1000</v>
      </c>
      <c r="G50" s="1">
        <v>0.17</v>
      </c>
      <c r="H50" s="1">
        <v>0.38</v>
      </c>
      <c r="I50" s="1">
        <v>0.38</v>
      </c>
      <c r="J50" s="1">
        <v>1.07</v>
      </c>
      <c r="K50" s="1">
        <v>0.21</v>
      </c>
      <c r="L50" s="1">
        <v>0.53</v>
      </c>
      <c r="M50" s="1">
        <v>0.53</v>
      </c>
      <c r="N50" s="1">
        <v>1.1299999999999999</v>
      </c>
      <c r="O50" s="1">
        <v>2.64</v>
      </c>
      <c r="P50" s="1">
        <v>6.41</v>
      </c>
      <c r="Q50" s="1">
        <v>6.41</v>
      </c>
      <c r="R50" s="1">
        <v>9.69</v>
      </c>
      <c r="S50" s="1">
        <v>0.86</v>
      </c>
      <c r="T50" s="1">
        <v>2.27</v>
      </c>
      <c r="U50" s="1">
        <v>2.27</v>
      </c>
      <c r="V50" s="1">
        <v>4.93</v>
      </c>
      <c r="W50" s="1">
        <v>899.6</v>
      </c>
      <c r="X50" s="1">
        <v>4911.3999999999996</v>
      </c>
      <c r="Y50" s="1">
        <v>4911.3999999999996</v>
      </c>
      <c r="Z50" s="1">
        <v>14549.2</v>
      </c>
      <c r="AA50" s="1" t="s">
        <v>613</v>
      </c>
      <c r="AB50" s="1">
        <v>3.7999999999999999E-2</v>
      </c>
      <c r="AC50" s="1">
        <v>5.2999999999999999E-2</v>
      </c>
      <c r="AD50" s="1">
        <v>0.64100000000000001</v>
      </c>
      <c r="AE50" s="1">
        <v>0.22700000000000001</v>
      </c>
      <c r="AF50" s="1">
        <v>491.14</v>
      </c>
      <c r="AG50" s="1">
        <v>1.7000000000000001E-2</v>
      </c>
      <c r="AH50" s="1">
        <v>0.107</v>
      </c>
      <c r="AI50" s="1">
        <v>2.1000000000000001E-2</v>
      </c>
      <c r="AJ50" s="1">
        <v>0.113</v>
      </c>
      <c r="AK50" s="1">
        <v>0.26400000000000001</v>
      </c>
      <c r="AL50" s="1">
        <v>0.96899999999999997</v>
      </c>
      <c r="AM50" s="1">
        <v>8.5999999999999993E-2</v>
      </c>
      <c r="AN50" s="1">
        <v>0.49299999999999999</v>
      </c>
      <c r="AO50" s="1">
        <v>89.96</v>
      </c>
      <c r="AP50" s="1">
        <v>1454.92</v>
      </c>
      <c r="AQ50" s="1">
        <v>1</v>
      </c>
      <c r="AR50" s="1">
        <v>1</v>
      </c>
      <c r="AS50" s="1">
        <v>1</v>
      </c>
      <c r="AT50" s="1">
        <v>1</v>
      </c>
      <c r="AU50" s="1">
        <v>1</v>
      </c>
      <c r="AV50" s="1">
        <v>0.32075471700000002</v>
      </c>
      <c r="AW50" s="1">
        <v>2.0188679249999999</v>
      </c>
      <c r="AX50" s="1">
        <v>0.396226415</v>
      </c>
      <c r="AY50" s="1">
        <v>2.1320754719999999</v>
      </c>
      <c r="AZ50" s="1">
        <v>0.41185647399999997</v>
      </c>
      <c r="BA50" s="1">
        <v>1.5117004679999999</v>
      </c>
      <c r="BB50" s="1">
        <v>0.37885462600000003</v>
      </c>
      <c r="BC50" s="1">
        <v>2.1718061670000002</v>
      </c>
      <c r="BD50" s="1">
        <v>0.18316569599999999</v>
      </c>
      <c r="BE50" s="1">
        <v>2.962332532</v>
      </c>
      <c r="BF50" s="1">
        <v>1</v>
      </c>
      <c r="BG50" s="1">
        <v>0.33817158600000002</v>
      </c>
      <c r="BH50" s="1">
        <v>2.1593565130000001</v>
      </c>
      <c r="BI50" s="1">
        <v>0</v>
      </c>
      <c r="BJ50" s="1">
        <v>0</v>
      </c>
      <c r="BK50" s="1">
        <v>1</v>
      </c>
      <c r="BL50" s="1">
        <v>1</v>
      </c>
    </row>
    <row r="51" spans="1:64" x14ac:dyDescent="0.45">
      <c r="A51" s="1" t="s">
        <v>387</v>
      </c>
      <c r="B51" s="1" t="s">
        <v>387</v>
      </c>
      <c r="C51" s="1" t="s">
        <v>378</v>
      </c>
      <c r="D51" s="1" t="s">
        <v>563</v>
      </c>
      <c r="E51" s="1">
        <v>100</v>
      </c>
      <c r="F51" s="1">
        <v>1000</v>
      </c>
      <c r="G51" s="1">
        <v>0.21</v>
      </c>
      <c r="H51" s="1">
        <v>0.89</v>
      </c>
      <c r="I51" s="1">
        <v>0.89</v>
      </c>
      <c r="J51" s="1">
        <v>1.85</v>
      </c>
      <c r="K51" s="1">
        <v>0.27</v>
      </c>
      <c r="L51" s="1">
        <v>1.05</v>
      </c>
      <c r="M51" s="1">
        <v>1.05</v>
      </c>
      <c r="N51" s="1">
        <v>2.96</v>
      </c>
      <c r="O51" s="1">
        <v>3.22</v>
      </c>
      <c r="P51" s="1">
        <v>5.78</v>
      </c>
      <c r="Q51" s="1">
        <v>5.78</v>
      </c>
      <c r="R51" s="1">
        <v>9.02</v>
      </c>
      <c r="S51" s="1">
        <v>0.83</v>
      </c>
      <c r="T51" s="1">
        <v>2.4300000000000002</v>
      </c>
      <c r="U51" s="1">
        <v>2.4300000000000002</v>
      </c>
      <c r="V51" s="1">
        <v>5.17</v>
      </c>
      <c r="W51" s="1">
        <v>0</v>
      </c>
      <c r="X51" s="1">
        <v>9533.1</v>
      </c>
      <c r="Y51" s="1">
        <v>9533.1</v>
      </c>
      <c r="Z51" s="1">
        <v>76052.399999999994</v>
      </c>
      <c r="AA51" s="1" t="s">
        <v>612</v>
      </c>
      <c r="AB51" s="1">
        <v>8.8999999999999996E-2</v>
      </c>
      <c r="AC51" s="1">
        <v>0.105</v>
      </c>
      <c r="AD51" s="1">
        <v>0.57799999999999996</v>
      </c>
      <c r="AE51" s="1">
        <v>0.24299999999999999</v>
      </c>
      <c r="AF51" s="1">
        <v>953.31</v>
      </c>
      <c r="AG51" s="1">
        <v>2.1000000000000001E-2</v>
      </c>
      <c r="AH51" s="1">
        <v>0.185</v>
      </c>
      <c r="AI51" s="1">
        <v>2.7E-2</v>
      </c>
      <c r="AJ51" s="1">
        <v>0.29599999999999999</v>
      </c>
      <c r="AK51" s="1">
        <v>0.32200000000000001</v>
      </c>
      <c r="AL51" s="1">
        <v>0.90200000000000002</v>
      </c>
      <c r="AM51" s="1">
        <v>8.3000000000000004E-2</v>
      </c>
      <c r="AN51" s="1">
        <v>0.51700000000000002</v>
      </c>
      <c r="AO51" s="1">
        <v>0</v>
      </c>
      <c r="AP51" s="1">
        <v>7605.24</v>
      </c>
      <c r="AQ51" s="1">
        <v>2.3421052630000001</v>
      </c>
      <c r="AR51" s="1">
        <v>1.9811320750000001</v>
      </c>
      <c r="AS51" s="1">
        <v>0.90171606900000001</v>
      </c>
      <c r="AT51" s="1">
        <v>1.0704845810000001</v>
      </c>
      <c r="AU51" s="1">
        <v>1.9410147820000001</v>
      </c>
      <c r="AV51" s="1">
        <v>0.396226415</v>
      </c>
      <c r="AW51" s="1">
        <v>3.4905660379999999</v>
      </c>
      <c r="AX51" s="1">
        <v>0.50943396200000002</v>
      </c>
      <c r="AY51" s="1">
        <v>5.5849056600000004</v>
      </c>
      <c r="AZ51" s="1">
        <v>0.50234009400000001</v>
      </c>
      <c r="BA51" s="1">
        <v>1.407176287</v>
      </c>
      <c r="BB51" s="1">
        <v>0.36563876699999998</v>
      </c>
      <c r="BC51" s="1">
        <v>2.2775330399999998</v>
      </c>
      <c r="BD51" s="1">
        <v>0</v>
      </c>
      <c r="BE51" s="1">
        <v>15.484871930000001</v>
      </c>
      <c r="BF51" s="1">
        <v>1.647290554</v>
      </c>
      <c r="BG51" s="1">
        <v>0.35472784699999999</v>
      </c>
      <c r="BH51" s="1">
        <v>5.6490105909999997</v>
      </c>
      <c r="BI51" s="1">
        <v>0.62631422000000003</v>
      </c>
      <c r="BJ51" s="1">
        <v>0.54897853100000005</v>
      </c>
      <c r="BK51" s="1">
        <v>1.0983120230000001</v>
      </c>
      <c r="BL51" s="1">
        <v>2.196269085</v>
      </c>
    </row>
    <row r="52" spans="1:64" x14ac:dyDescent="0.45">
      <c r="A52" s="1" t="s">
        <v>643</v>
      </c>
      <c r="B52" s="1" t="s">
        <v>643</v>
      </c>
      <c r="C52" s="1" t="s">
        <v>378</v>
      </c>
      <c r="D52" s="1" t="s">
        <v>563</v>
      </c>
      <c r="E52" s="1">
        <v>100</v>
      </c>
      <c r="F52" s="1">
        <v>1000</v>
      </c>
      <c r="G52" s="1">
        <v>0.21</v>
      </c>
      <c r="H52" s="1">
        <v>0.89</v>
      </c>
      <c r="I52" s="1">
        <v>0.89</v>
      </c>
      <c r="J52" s="1">
        <v>1.85</v>
      </c>
      <c r="K52" s="1">
        <v>0.27</v>
      </c>
      <c r="L52" s="1">
        <v>1.05</v>
      </c>
      <c r="M52" s="1">
        <v>1.05</v>
      </c>
      <c r="N52" s="1">
        <v>2.96</v>
      </c>
      <c r="O52" s="1">
        <v>3.22</v>
      </c>
      <c r="P52" s="1">
        <v>5.78</v>
      </c>
      <c r="Q52" s="1">
        <v>5.78</v>
      </c>
      <c r="R52" s="1">
        <v>9.02</v>
      </c>
      <c r="S52" s="1">
        <v>0.83</v>
      </c>
      <c r="T52" s="1">
        <v>2.4300000000000002</v>
      </c>
      <c r="U52" s="1">
        <v>2.4300000000000002</v>
      </c>
      <c r="V52" s="1">
        <v>5.17</v>
      </c>
      <c r="W52" s="1">
        <v>0</v>
      </c>
      <c r="X52" s="1">
        <v>9533.1</v>
      </c>
      <c r="Y52" s="1">
        <v>9533.1</v>
      </c>
      <c r="Z52" s="1">
        <v>76052.399999999994</v>
      </c>
      <c r="AA52" s="1" t="s">
        <v>612</v>
      </c>
      <c r="AB52" s="1">
        <v>8.8999999999999996E-2</v>
      </c>
      <c r="AC52" s="1">
        <v>0.105</v>
      </c>
      <c r="AD52" s="1">
        <v>0.57799999999999996</v>
      </c>
      <c r="AE52" s="1">
        <v>0.24299999999999999</v>
      </c>
      <c r="AF52" s="1">
        <v>953.31</v>
      </c>
      <c r="AG52" s="1">
        <v>2.1000000000000001E-2</v>
      </c>
      <c r="AH52" s="1">
        <v>0.185</v>
      </c>
      <c r="AI52" s="1">
        <v>2.7E-2</v>
      </c>
      <c r="AJ52" s="1">
        <v>0.29599999999999999</v>
      </c>
      <c r="AK52" s="1">
        <v>0.32200000000000001</v>
      </c>
      <c r="AL52" s="1">
        <v>0.90200000000000002</v>
      </c>
      <c r="AM52" s="1">
        <v>8.3000000000000004E-2</v>
      </c>
      <c r="AN52" s="1">
        <v>0.51700000000000002</v>
      </c>
      <c r="AO52" s="1">
        <v>0</v>
      </c>
      <c r="AP52" s="1">
        <v>7605.24</v>
      </c>
      <c r="AQ52" s="1">
        <v>2.3421052630000001</v>
      </c>
      <c r="AR52" s="1">
        <v>1.9811320750000001</v>
      </c>
      <c r="AS52" s="1">
        <v>0.90171606900000001</v>
      </c>
      <c r="AT52" s="1">
        <v>1.0704845810000001</v>
      </c>
      <c r="AU52" s="1">
        <v>1.9410147820000001</v>
      </c>
      <c r="AV52" s="1">
        <v>0.396226415</v>
      </c>
      <c r="AW52" s="1">
        <v>3.4905660379999999</v>
      </c>
      <c r="AX52" s="1">
        <v>0.50943396200000002</v>
      </c>
      <c r="AY52" s="1">
        <v>5.5849056600000004</v>
      </c>
      <c r="AZ52" s="1">
        <v>0.50234009400000001</v>
      </c>
      <c r="BA52" s="1">
        <v>1.407176287</v>
      </c>
      <c r="BB52" s="1">
        <v>0.36563876699999998</v>
      </c>
      <c r="BC52" s="1">
        <v>2.2775330399999998</v>
      </c>
      <c r="BD52" s="1">
        <v>0</v>
      </c>
      <c r="BE52" s="1">
        <v>15.484871930000001</v>
      </c>
      <c r="BF52" s="1">
        <v>1.647290554</v>
      </c>
      <c r="BG52" s="1">
        <v>0.35472784699999999</v>
      </c>
      <c r="BH52" s="1">
        <v>5.6490105909999997</v>
      </c>
      <c r="BI52" s="1">
        <v>0.62631422000000003</v>
      </c>
      <c r="BJ52" s="1">
        <v>0.54897853100000005</v>
      </c>
      <c r="BK52" s="1">
        <v>1.0983120230000001</v>
      </c>
      <c r="BL52" s="1">
        <v>2.196269085</v>
      </c>
    </row>
    <row r="53" spans="1:64" x14ac:dyDescent="0.45">
      <c r="A53" s="1" t="s">
        <v>449</v>
      </c>
      <c r="B53" s="1" t="s">
        <v>449</v>
      </c>
      <c r="C53" s="1" t="s">
        <v>378</v>
      </c>
      <c r="D53" s="1" t="s">
        <v>576</v>
      </c>
      <c r="E53" s="1">
        <v>100</v>
      </c>
      <c r="F53" s="1">
        <v>1000</v>
      </c>
      <c r="G53" s="1">
        <v>0.17</v>
      </c>
      <c r="H53" s="1">
        <v>0.38</v>
      </c>
      <c r="I53" s="1">
        <v>0.38</v>
      </c>
      <c r="J53" s="1">
        <v>1.07</v>
      </c>
      <c r="K53" s="1">
        <v>0.21</v>
      </c>
      <c r="L53" s="1">
        <v>0.53</v>
      </c>
      <c r="M53" s="1">
        <v>0.53</v>
      </c>
      <c r="N53" s="1">
        <v>1.1299999999999999</v>
      </c>
      <c r="O53" s="1">
        <v>2.64</v>
      </c>
      <c r="P53" s="1">
        <v>6.41</v>
      </c>
      <c r="Q53" s="1">
        <v>6.41</v>
      </c>
      <c r="R53" s="1">
        <v>9.69</v>
      </c>
      <c r="S53" s="1">
        <v>0.86</v>
      </c>
      <c r="T53" s="1">
        <v>2.27</v>
      </c>
      <c r="U53" s="1">
        <v>2.27</v>
      </c>
      <c r="V53" s="1">
        <v>4.93</v>
      </c>
      <c r="W53" s="1">
        <v>899.6</v>
      </c>
      <c r="X53" s="1">
        <v>4911.3999999999996</v>
      </c>
      <c r="Y53" s="1">
        <v>4911.3999999999996</v>
      </c>
      <c r="Z53" s="1">
        <v>14549.2</v>
      </c>
      <c r="AA53" s="1" t="s">
        <v>613</v>
      </c>
      <c r="AB53" s="1">
        <v>3.7999999999999999E-2</v>
      </c>
      <c r="AC53" s="1">
        <v>5.2999999999999999E-2</v>
      </c>
      <c r="AD53" s="1">
        <v>0.64100000000000001</v>
      </c>
      <c r="AE53" s="1">
        <v>0.22700000000000001</v>
      </c>
      <c r="AF53" s="1">
        <v>491.14</v>
      </c>
      <c r="AG53" s="1">
        <v>1.7000000000000001E-2</v>
      </c>
      <c r="AH53" s="1">
        <v>0.107</v>
      </c>
      <c r="AI53" s="1">
        <v>2.1000000000000001E-2</v>
      </c>
      <c r="AJ53" s="1">
        <v>0.113</v>
      </c>
      <c r="AK53" s="1">
        <v>0.26400000000000001</v>
      </c>
      <c r="AL53" s="1">
        <v>0.96899999999999997</v>
      </c>
      <c r="AM53" s="1">
        <v>8.5999999999999993E-2</v>
      </c>
      <c r="AN53" s="1">
        <v>0.49299999999999999</v>
      </c>
      <c r="AO53" s="1">
        <v>89.96</v>
      </c>
      <c r="AP53" s="1">
        <v>1454.92</v>
      </c>
      <c r="AQ53" s="1">
        <v>1</v>
      </c>
      <c r="AR53" s="1">
        <v>1</v>
      </c>
      <c r="AS53" s="1">
        <v>1</v>
      </c>
      <c r="AT53" s="1">
        <v>1</v>
      </c>
      <c r="AU53" s="1">
        <v>1</v>
      </c>
      <c r="AV53" s="1">
        <v>0.32075471700000002</v>
      </c>
      <c r="AW53" s="1">
        <v>2.0188679249999999</v>
      </c>
      <c r="AX53" s="1">
        <v>0.396226415</v>
      </c>
      <c r="AY53" s="1">
        <v>2.1320754719999999</v>
      </c>
      <c r="AZ53" s="1">
        <v>0.41185647399999997</v>
      </c>
      <c r="BA53" s="1">
        <v>1.5117004679999999</v>
      </c>
      <c r="BB53" s="1">
        <v>0.37885462600000003</v>
      </c>
      <c r="BC53" s="1">
        <v>2.1718061670000002</v>
      </c>
      <c r="BD53" s="1">
        <v>0.18316569599999999</v>
      </c>
      <c r="BE53" s="1">
        <v>2.962332532</v>
      </c>
      <c r="BF53" s="1">
        <v>1</v>
      </c>
      <c r="BG53" s="1">
        <v>0.33817158600000002</v>
      </c>
      <c r="BH53" s="1">
        <v>2.1593565130000001</v>
      </c>
      <c r="BI53" s="1">
        <v>0</v>
      </c>
      <c r="BJ53" s="1">
        <v>0</v>
      </c>
      <c r="BK53" s="1">
        <v>1</v>
      </c>
      <c r="BL53" s="1">
        <v>1</v>
      </c>
    </row>
    <row r="54" spans="1:64" x14ac:dyDescent="0.45">
      <c r="A54" s="1" t="s">
        <v>104</v>
      </c>
      <c r="B54" s="1" t="s">
        <v>104</v>
      </c>
      <c r="C54" s="1" t="s">
        <v>366</v>
      </c>
      <c r="D54" s="1" t="s">
        <v>570</v>
      </c>
      <c r="E54" s="1">
        <v>50</v>
      </c>
      <c r="F54" s="1">
        <v>1000</v>
      </c>
      <c r="G54" s="1">
        <v>4.25</v>
      </c>
      <c r="H54" s="1">
        <v>6.27</v>
      </c>
      <c r="I54" s="1">
        <v>6.27</v>
      </c>
      <c r="J54" s="1">
        <v>8.81</v>
      </c>
      <c r="K54" s="1">
        <v>2.85</v>
      </c>
      <c r="L54" s="1">
        <v>4.67</v>
      </c>
      <c r="M54" s="1">
        <v>4.67</v>
      </c>
      <c r="N54" s="1">
        <v>8.49</v>
      </c>
      <c r="O54" s="1">
        <v>20.260000000000002</v>
      </c>
      <c r="P54" s="1">
        <v>53.67</v>
      </c>
      <c r="Q54" s="1">
        <v>53.67</v>
      </c>
      <c r="R54" s="1">
        <v>78.290000000000006</v>
      </c>
      <c r="S54" s="1">
        <v>11.97</v>
      </c>
      <c r="T54" s="1">
        <v>21.76</v>
      </c>
      <c r="U54" s="1">
        <v>21.76</v>
      </c>
      <c r="V54" s="1">
        <v>33.58</v>
      </c>
      <c r="W54" s="1">
        <v>409.6</v>
      </c>
      <c r="X54" s="1">
        <v>17982.7</v>
      </c>
      <c r="Y54" s="1">
        <v>17982.7</v>
      </c>
      <c r="Z54" s="1">
        <v>38758.9</v>
      </c>
      <c r="AB54" s="1">
        <v>0.3135</v>
      </c>
      <c r="AC54" s="1">
        <v>0.23350000000000001</v>
      </c>
      <c r="AD54" s="1">
        <v>2.6835</v>
      </c>
      <c r="AE54" s="1">
        <v>1.0880000000000001</v>
      </c>
      <c r="AF54" s="1">
        <v>899.13499999999999</v>
      </c>
      <c r="AG54" s="1">
        <v>0.21249999999999999</v>
      </c>
      <c r="AH54" s="1">
        <v>0.4405</v>
      </c>
      <c r="AI54" s="1">
        <v>0.14249999999999999</v>
      </c>
      <c r="AJ54" s="1">
        <v>0.42449999999999999</v>
      </c>
      <c r="AK54" s="1">
        <v>1.0129999999999999</v>
      </c>
      <c r="AL54" s="1">
        <v>3.9144999999999999</v>
      </c>
      <c r="AM54" s="1">
        <v>0.59850000000000003</v>
      </c>
      <c r="AN54" s="1">
        <v>1.679</v>
      </c>
      <c r="AO54" s="1">
        <v>20.48</v>
      </c>
      <c r="AP54" s="1">
        <v>1937.9449999999999</v>
      </c>
      <c r="AQ54" s="1">
        <v>8.25</v>
      </c>
      <c r="AR54" s="1">
        <v>4.4056603770000002</v>
      </c>
      <c r="AS54" s="1">
        <v>4.1864274569999997</v>
      </c>
      <c r="AT54" s="1">
        <v>4.792951542</v>
      </c>
      <c r="AU54" s="1">
        <v>1.830710184</v>
      </c>
      <c r="AV54" s="1">
        <v>4.0094339620000001</v>
      </c>
      <c r="AW54" s="1">
        <v>8.3113207550000006</v>
      </c>
      <c r="AX54" s="1">
        <v>2.6886792449999999</v>
      </c>
      <c r="AY54" s="1">
        <v>8.0094339619999992</v>
      </c>
      <c r="AZ54" s="1">
        <v>1.580343214</v>
      </c>
      <c r="BA54" s="1">
        <v>6.1068642750000004</v>
      </c>
      <c r="BB54" s="1">
        <v>2.6365638769999999</v>
      </c>
      <c r="BC54" s="1">
        <v>7.3964757710000004</v>
      </c>
      <c r="BD54" s="1">
        <v>4.1698905000000001E-2</v>
      </c>
      <c r="BE54" s="1">
        <v>3.9458097489999999</v>
      </c>
      <c r="BF54" s="1">
        <v>4.693149912</v>
      </c>
      <c r="BG54" s="1">
        <v>2.1913438410000001</v>
      </c>
      <c r="BH54" s="1">
        <v>6.7539809020000003</v>
      </c>
      <c r="BI54" s="1">
        <v>2.301853709</v>
      </c>
      <c r="BJ54" s="1">
        <v>2.017626661</v>
      </c>
      <c r="BK54" s="1">
        <v>2.675523251</v>
      </c>
      <c r="BL54" s="1">
        <v>6.7107765730000004</v>
      </c>
    </row>
    <row r="55" spans="1:64" x14ac:dyDescent="0.45">
      <c r="A55" s="1" t="s">
        <v>460</v>
      </c>
      <c r="B55" s="1" t="s">
        <v>460</v>
      </c>
      <c r="C55" s="1" t="s">
        <v>378</v>
      </c>
      <c r="D55" s="1" t="s">
        <v>7</v>
      </c>
      <c r="E55" s="1">
        <v>100</v>
      </c>
      <c r="F55" s="1">
        <v>1000</v>
      </c>
      <c r="G55" s="1">
        <v>0.23</v>
      </c>
      <c r="H55" s="1">
        <v>2.41</v>
      </c>
      <c r="I55" s="1">
        <v>2.41</v>
      </c>
      <c r="J55" s="1">
        <v>6.86</v>
      </c>
      <c r="K55" s="1">
        <v>0.64</v>
      </c>
      <c r="L55" s="1">
        <v>1.53</v>
      </c>
      <c r="M55" s="1">
        <v>1.53</v>
      </c>
      <c r="N55" s="1">
        <v>2.91</v>
      </c>
      <c r="O55" s="1">
        <v>4.13</v>
      </c>
      <c r="P55" s="1">
        <v>12.29</v>
      </c>
      <c r="Q55" s="1">
        <v>12.29</v>
      </c>
      <c r="R55" s="1">
        <v>39.380000000000003</v>
      </c>
      <c r="S55" s="1">
        <v>0.62</v>
      </c>
      <c r="T55" s="1">
        <v>6.12</v>
      </c>
      <c r="U55" s="1">
        <v>6.12</v>
      </c>
      <c r="V55" s="1">
        <v>17.420000000000002</v>
      </c>
      <c r="W55" s="1">
        <v>325.2</v>
      </c>
      <c r="X55" s="1">
        <v>21162.1</v>
      </c>
      <c r="Y55" s="1">
        <v>21162.1</v>
      </c>
      <c r="Z55" s="1">
        <v>43006.5</v>
      </c>
      <c r="AB55" s="1">
        <v>0.24099999999999999</v>
      </c>
      <c r="AC55" s="1">
        <v>0.153</v>
      </c>
      <c r="AD55" s="1">
        <v>1.2290000000000001</v>
      </c>
      <c r="AE55" s="1">
        <v>0.61199999999999999</v>
      </c>
      <c r="AF55" s="1">
        <v>2116.21</v>
      </c>
      <c r="AG55" s="1">
        <v>2.3E-2</v>
      </c>
      <c r="AH55" s="1">
        <v>0.68600000000000005</v>
      </c>
      <c r="AI55" s="1">
        <v>6.4000000000000001E-2</v>
      </c>
      <c r="AJ55" s="1">
        <v>0.29099999999999998</v>
      </c>
      <c r="AK55" s="1">
        <v>0.41299999999999998</v>
      </c>
      <c r="AL55" s="1">
        <v>3.9380000000000002</v>
      </c>
      <c r="AM55" s="1">
        <v>6.2E-2</v>
      </c>
      <c r="AN55" s="1">
        <v>1.742</v>
      </c>
      <c r="AO55" s="1">
        <v>32.520000000000003</v>
      </c>
      <c r="AP55" s="1">
        <v>4300.6499999999996</v>
      </c>
      <c r="AQ55" s="1">
        <v>6.3421052629999997</v>
      </c>
      <c r="AR55" s="1">
        <v>2.886792453</v>
      </c>
      <c r="AS55" s="1">
        <v>1.9173166930000001</v>
      </c>
      <c r="AT55" s="1">
        <v>2.6960352420000002</v>
      </c>
      <c r="AU55" s="1">
        <v>4.3087714300000002</v>
      </c>
      <c r="AV55" s="1">
        <v>0.43396226399999999</v>
      </c>
      <c r="AW55" s="1">
        <v>12.943396229999999</v>
      </c>
      <c r="AX55" s="1">
        <v>1.20754717</v>
      </c>
      <c r="AY55" s="1">
        <v>5.4905660379999999</v>
      </c>
      <c r="AZ55" s="1">
        <v>0.64430577200000005</v>
      </c>
      <c r="BA55" s="1">
        <v>6.1435257410000004</v>
      </c>
      <c r="BB55" s="1">
        <v>0.27312775299999997</v>
      </c>
      <c r="BC55" s="1">
        <v>7.6740088110000002</v>
      </c>
      <c r="BD55" s="1">
        <v>6.6213300000000003E-2</v>
      </c>
      <c r="BE55" s="1">
        <v>8.7564645520000006</v>
      </c>
      <c r="BF55" s="1">
        <v>3.6302042160000001</v>
      </c>
      <c r="BG55" s="1">
        <v>0.525031252</v>
      </c>
      <c r="BH55" s="1">
        <v>8.2015922739999993</v>
      </c>
      <c r="BI55" s="1">
        <v>1.7445756750000001</v>
      </c>
      <c r="BJ55" s="1">
        <v>1.529159903</v>
      </c>
      <c r="BK55" s="1">
        <v>2.1010443130000001</v>
      </c>
      <c r="BL55" s="1">
        <v>5.1593641190000001</v>
      </c>
    </row>
    <row r="56" spans="1:64" x14ac:dyDescent="0.45">
      <c r="A56" s="1" t="s">
        <v>473</v>
      </c>
      <c r="B56" s="1" t="s">
        <v>473</v>
      </c>
      <c r="C56" s="1" t="s">
        <v>378</v>
      </c>
      <c r="D56" s="1" t="s">
        <v>576</v>
      </c>
      <c r="E56" s="1">
        <v>100</v>
      </c>
      <c r="F56" s="1">
        <v>1000</v>
      </c>
      <c r="G56" s="1">
        <v>0.17</v>
      </c>
      <c r="H56" s="1">
        <v>0.38</v>
      </c>
      <c r="I56" s="1">
        <v>0.38</v>
      </c>
      <c r="J56" s="1">
        <v>1.07</v>
      </c>
      <c r="K56" s="1">
        <v>0.21</v>
      </c>
      <c r="L56" s="1">
        <v>0.53</v>
      </c>
      <c r="M56" s="1">
        <v>0.53</v>
      </c>
      <c r="N56" s="1">
        <v>1.1299999999999999</v>
      </c>
      <c r="O56" s="1">
        <v>2.64</v>
      </c>
      <c r="P56" s="1">
        <v>6.41</v>
      </c>
      <c r="Q56" s="1">
        <v>6.41</v>
      </c>
      <c r="R56" s="1">
        <v>9.69</v>
      </c>
      <c r="S56" s="1">
        <v>0.86</v>
      </c>
      <c r="T56" s="1">
        <v>2.27</v>
      </c>
      <c r="U56" s="1">
        <v>2.27</v>
      </c>
      <c r="V56" s="1">
        <v>4.93</v>
      </c>
      <c r="W56" s="1">
        <v>899.6</v>
      </c>
      <c r="X56" s="1">
        <v>4911.3999999999996</v>
      </c>
      <c r="Y56" s="1">
        <v>4911.3999999999996</v>
      </c>
      <c r="Z56" s="1">
        <v>14549.2</v>
      </c>
      <c r="AB56" s="1">
        <v>3.7999999999999999E-2</v>
      </c>
      <c r="AC56" s="1">
        <v>5.2999999999999999E-2</v>
      </c>
      <c r="AD56" s="1">
        <v>0.64100000000000001</v>
      </c>
      <c r="AE56" s="1">
        <v>0.22700000000000001</v>
      </c>
      <c r="AF56" s="1">
        <v>491.14</v>
      </c>
      <c r="AG56" s="1">
        <v>1.7000000000000001E-2</v>
      </c>
      <c r="AH56" s="1">
        <v>0.107</v>
      </c>
      <c r="AI56" s="1">
        <v>2.1000000000000001E-2</v>
      </c>
      <c r="AJ56" s="1">
        <v>0.113</v>
      </c>
      <c r="AK56" s="1">
        <v>0.26400000000000001</v>
      </c>
      <c r="AL56" s="1">
        <v>0.96899999999999997</v>
      </c>
      <c r="AM56" s="1">
        <v>8.5999999999999993E-2</v>
      </c>
      <c r="AN56" s="1">
        <v>0.49299999999999999</v>
      </c>
      <c r="AO56" s="1">
        <v>89.96</v>
      </c>
      <c r="AP56" s="1">
        <v>1454.92</v>
      </c>
      <c r="AQ56" s="1">
        <v>1</v>
      </c>
      <c r="AR56" s="1">
        <v>1</v>
      </c>
      <c r="AS56" s="1">
        <v>1</v>
      </c>
      <c r="AT56" s="1">
        <v>1</v>
      </c>
      <c r="AU56" s="1">
        <v>1</v>
      </c>
      <c r="AV56" s="1">
        <v>0.32075471700000002</v>
      </c>
      <c r="AW56" s="1">
        <v>2.0188679249999999</v>
      </c>
      <c r="AX56" s="1">
        <v>0.396226415</v>
      </c>
      <c r="AY56" s="1">
        <v>2.1320754719999999</v>
      </c>
      <c r="AZ56" s="1">
        <v>0.41185647399999997</v>
      </c>
      <c r="BA56" s="1">
        <v>1.5117004679999999</v>
      </c>
      <c r="BB56" s="1">
        <v>0.37885462600000003</v>
      </c>
      <c r="BC56" s="1">
        <v>2.1718061670000002</v>
      </c>
      <c r="BD56" s="1">
        <v>0.18316569599999999</v>
      </c>
      <c r="BE56" s="1">
        <v>2.962332532</v>
      </c>
      <c r="BF56" s="1">
        <v>1</v>
      </c>
      <c r="BG56" s="1">
        <v>0.33817158600000002</v>
      </c>
      <c r="BH56" s="1">
        <v>2.1593565130000001</v>
      </c>
      <c r="BI56" s="1">
        <v>0</v>
      </c>
      <c r="BJ56" s="1">
        <v>0</v>
      </c>
      <c r="BK56" s="1">
        <v>1</v>
      </c>
      <c r="BL56" s="1">
        <v>1</v>
      </c>
    </row>
    <row r="57" spans="1:64" x14ac:dyDescent="0.45">
      <c r="A57" s="1" t="s">
        <v>371</v>
      </c>
      <c r="B57" s="1" t="s">
        <v>644</v>
      </c>
      <c r="C57" s="1" t="s">
        <v>366</v>
      </c>
      <c r="D57" s="1" t="s">
        <v>17</v>
      </c>
      <c r="E57" s="1">
        <v>100</v>
      </c>
      <c r="F57" s="1">
        <v>1000</v>
      </c>
      <c r="G57" s="1">
        <v>0.3</v>
      </c>
      <c r="H57" s="1">
        <v>8.41</v>
      </c>
      <c r="I57" s="1">
        <v>8.41</v>
      </c>
      <c r="J57" s="1">
        <v>26.26</v>
      </c>
      <c r="K57" s="1">
        <v>5.41</v>
      </c>
      <c r="L57" s="1">
        <v>13.63</v>
      </c>
      <c r="M57" s="1">
        <v>13.63</v>
      </c>
      <c r="N57" s="1">
        <v>32.64</v>
      </c>
      <c r="O57" s="1">
        <v>34.71</v>
      </c>
      <c r="P57" s="1">
        <v>65.91</v>
      </c>
      <c r="Q57" s="1">
        <v>65.91</v>
      </c>
      <c r="R57" s="1">
        <v>193.21</v>
      </c>
      <c r="S57" s="1">
        <v>58.34</v>
      </c>
      <c r="T57" s="1">
        <v>235.12</v>
      </c>
      <c r="U57" s="1">
        <v>235.12</v>
      </c>
      <c r="V57" s="1">
        <v>420.92</v>
      </c>
      <c r="W57" s="1">
        <v>5510.9</v>
      </c>
      <c r="X57" s="1">
        <v>41572.199999999997</v>
      </c>
      <c r="Y57" s="1">
        <v>41572.199999999997</v>
      </c>
      <c r="Z57" s="1">
        <v>133853.1</v>
      </c>
      <c r="AB57" s="1">
        <v>0.84099999999999997</v>
      </c>
      <c r="AC57" s="1">
        <v>1.363</v>
      </c>
      <c r="AD57" s="1">
        <v>6.5910000000000002</v>
      </c>
      <c r="AE57" s="1">
        <v>23.512</v>
      </c>
      <c r="AF57" s="1">
        <v>4157.22</v>
      </c>
      <c r="AG57" s="1">
        <v>0.03</v>
      </c>
      <c r="AH57" s="1">
        <v>2.6259999999999999</v>
      </c>
      <c r="AI57" s="1">
        <v>0.54100000000000004</v>
      </c>
      <c r="AJ57" s="1">
        <v>3.2639999999999998</v>
      </c>
      <c r="AK57" s="1">
        <v>3.4710000000000001</v>
      </c>
      <c r="AL57" s="1">
        <v>19.321000000000002</v>
      </c>
      <c r="AM57" s="1">
        <v>5.8339999999999996</v>
      </c>
      <c r="AN57" s="1">
        <v>42.091999999999999</v>
      </c>
      <c r="AO57" s="1">
        <v>551.09</v>
      </c>
      <c r="AP57" s="1">
        <v>13385.31</v>
      </c>
      <c r="AQ57" s="1">
        <v>22.131578950000002</v>
      </c>
      <c r="AR57" s="1">
        <v>25.716981130000001</v>
      </c>
      <c r="AS57" s="1">
        <v>10.28237129</v>
      </c>
      <c r="AT57" s="1">
        <v>103.57709250000001</v>
      </c>
      <c r="AU57" s="1">
        <v>8.4644296939999997</v>
      </c>
      <c r="AV57" s="1">
        <v>0.56603773599999996</v>
      </c>
      <c r="AW57" s="1">
        <v>49.54716981</v>
      </c>
      <c r="AX57" s="1">
        <v>10.20754717</v>
      </c>
      <c r="AY57" s="1">
        <v>61.584905659999997</v>
      </c>
      <c r="AZ57" s="1">
        <v>5.4149765990000001</v>
      </c>
      <c r="BA57" s="1">
        <v>30.141965679999998</v>
      </c>
      <c r="BB57" s="1">
        <v>25.700440530000002</v>
      </c>
      <c r="BC57" s="1">
        <v>185.42731280000001</v>
      </c>
      <c r="BD57" s="1">
        <v>1.1220629559999999</v>
      </c>
      <c r="BE57" s="1">
        <v>27.25355296</v>
      </c>
      <c r="BF57" s="1">
        <v>34.034490720000001</v>
      </c>
      <c r="BG57" s="1">
        <v>8.6022129980000006</v>
      </c>
      <c r="BH57" s="1">
        <v>70.790981380000005</v>
      </c>
      <c r="BI57" s="1">
        <v>39.57595525</v>
      </c>
      <c r="BJ57" s="1">
        <v>34.68921684</v>
      </c>
      <c r="BK57" s="1">
        <v>-0.65472612699999999</v>
      </c>
      <c r="BL57" s="1">
        <v>68.723707559999994</v>
      </c>
    </row>
    <row r="58" spans="1:64" x14ac:dyDescent="0.45">
      <c r="A58" s="1" t="s">
        <v>645</v>
      </c>
      <c r="B58" s="1" t="s">
        <v>646</v>
      </c>
      <c r="C58" s="1" t="s">
        <v>378</v>
      </c>
      <c r="D58" s="1" t="s">
        <v>565</v>
      </c>
      <c r="E58" s="1">
        <v>30</v>
      </c>
      <c r="F58" s="1">
        <v>1000</v>
      </c>
      <c r="G58" s="1">
        <v>2.64</v>
      </c>
      <c r="H58" s="1">
        <v>7.6</v>
      </c>
      <c r="I58" s="1">
        <v>7.6</v>
      </c>
      <c r="J58" s="1">
        <v>13.98</v>
      </c>
      <c r="K58" s="1">
        <v>0.8</v>
      </c>
      <c r="L58" s="1">
        <v>2.48</v>
      </c>
      <c r="M58" s="1">
        <v>2.48</v>
      </c>
      <c r="N58" s="1">
        <v>4.3</v>
      </c>
      <c r="O58" s="1">
        <v>6.16</v>
      </c>
      <c r="P58" s="1">
        <v>10.68</v>
      </c>
      <c r="Q58" s="1">
        <v>10.68</v>
      </c>
      <c r="R58" s="1">
        <v>17.36</v>
      </c>
      <c r="S58" s="1">
        <v>5.78</v>
      </c>
      <c r="T58" s="1">
        <v>11.23</v>
      </c>
      <c r="U58" s="1">
        <v>11.23</v>
      </c>
      <c r="V58" s="1">
        <v>24.25</v>
      </c>
      <c r="W58" s="1">
        <v>0</v>
      </c>
      <c r="X58" s="1">
        <v>18786.2</v>
      </c>
      <c r="Y58" s="1">
        <v>18786.2</v>
      </c>
      <c r="Z58" s="1">
        <v>31014.5</v>
      </c>
      <c r="AB58" s="1">
        <v>0.22800000000000001</v>
      </c>
      <c r="AC58" s="1">
        <v>7.4399999999999994E-2</v>
      </c>
      <c r="AD58" s="1">
        <v>0.32040000000000002</v>
      </c>
      <c r="AE58" s="1">
        <v>0.33689999999999998</v>
      </c>
      <c r="AF58" s="1">
        <v>563.58600000000001</v>
      </c>
      <c r="AG58" s="1">
        <v>7.9200000000000007E-2</v>
      </c>
      <c r="AH58" s="1">
        <v>0.4194</v>
      </c>
      <c r="AI58" s="1">
        <v>2.4E-2</v>
      </c>
      <c r="AJ58" s="1">
        <v>0.129</v>
      </c>
      <c r="AK58" s="1">
        <v>0.18479999999999999</v>
      </c>
      <c r="AL58" s="1">
        <v>0.52080000000000004</v>
      </c>
      <c r="AM58" s="1">
        <v>0.1734</v>
      </c>
      <c r="AN58" s="1">
        <v>0.72750000000000004</v>
      </c>
      <c r="AO58" s="1">
        <v>0</v>
      </c>
      <c r="AP58" s="1">
        <v>930.43499999999995</v>
      </c>
      <c r="AQ58" s="1">
        <v>6</v>
      </c>
      <c r="AR58" s="1">
        <v>1.4037735849999999</v>
      </c>
      <c r="AS58" s="1">
        <v>0.49984399400000001</v>
      </c>
      <c r="AT58" s="1">
        <v>1.484140969</v>
      </c>
      <c r="AU58" s="1">
        <v>1.147505803</v>
      </c>
      <c r="AV58" s="1">
        <v>1.4943396229999999</v>
      </c>
      <c r="AW58" s="1">
        <v>7.9132075469999998</v>
      </c>
      <c r="AX58" s="1">
        <v>0.45283018899999999</v>
      </c>
      <c r="AY58" s="1">
        <v>2.4339622639999998</v>
      </c>
      <c r="AZ58" s="1">
        <v>0.28829953200000003</v>
      </c>
      <c r="BA58" s="1">
        <v>0.81248049899999997</v>
      </c>
      <c r="BB58" s="1">
        <v>0.76387665199999999</v>
      </c>
      <c r="BC58" s="1">
        <v>3.2048458150000001</v>
      </c>
      <c r="BD58" s="1">
        <v>0</v>
      </c>
      <c r="BE58" s="1">
        <v>1.894439467</v>
      </c>
      <c r="BF58" s="1">
        <v>2.10705287</v>
      </c>
      <c r="BG58" s="1">
        <v>0.59986919900000002</v>
      </c>
      <c r="BH58" s="1">
        <v>3.2517871189999998</v>
      </c>
      <c r="BI58" s="1">
        <v>2.210288968</v>
      </c>
      <c r="BJ58" s="1">
        <v>1.937368102</v>
      </c>
      <c r="BK58" s="1">
        <v>0.16968476800000001</v>
      </c>
      <c r="BL58" s="1">
        <v>4.0444209720000002</v>
      </c>
    </row>
    <row r="59" spans="1:64" x14ac:dyDescent="0.45">
      <c r="A59" s="1" t="s">
        <v>647</v>
      </c>
      <c r="B59" s="1" t="s">
        <v>648</v>
      </c>
      <c r="C59" s="1" t="s">
        <v>378</v>
      </c>
      <c r="D59" s="1" t="s">
        <v>563</v>
      </c>
      <c r="E59" s="1">
        <v>100</v>
      </c>
      <c r="F59" s="1">
        <v>1000</v>
      </c>
      <c r="G59" s="1">
        <v>0.21</v>
      </c>
      <c r="H59" s="1">
        <v>0.89</v>
      </c>
      <c r="I59" s="1">
        <v>0.89</v>
      </c>
      <c r="J59" s="1">
        <v>1.85</v>
      </c>
      <c r="K59" s="1">
        <v>0.27</v>
      </c>
      <c r="L59" s="1">
        <v>1.05</v>
      </c>
      <c r="M59" s="1">
        <v>1.05</v>
      </c>
      <c r="N59" s="1">
        <v>2.96</v>
      </c>
      <c r="O59" s="1">
        <v>3.22</v>
      </c>
      <c r="P59" s="1">
        <v>5.78</v>
      </c>
      <c r="Q59" s="1">
        <v>5.78</v>
      </c>
      <c r="R59" s="1">
        <v>9.02</v>
      </c>
      <c r="S59" s="1">
        <v>0.83</v>
      </c>
      <c r="T59" s="1">
        <v>2.4300000000000002</v>
      </c>
      <c r="U59" s="1">
        <v>2.4300000000000002</v>
      </c>
      <c r="V59" s="1">
        <v>5.17</v>
      </c>
      <c r="W59" s="1">
        <v>0</v>
      </c>
      <c r="X59" s="1">
        <v>9533.1</v>
      </c>
      <c r="Y59" s="1">
        <v>9533.1</v>
      </c>
      <c r="Z59" s="1">
        <v>76052.399999999994</v>
      </c>
      <c r="AA59" s="1" t="s">
        <v>612</v>
      </c>
      <c r="AB59" s="1">
        <v>8.8999999999999996E-2</v>
      </c>
      <c r="AC59" s="1">
        <v>0.105</v>
      </c>
      <c r="AD59" s="1">
        <v>0.57799999999999996</v>
      </c>
      <c r="AE59" s="1">
        <v>0.24299999999999999</v>
      </c>
      <c r="AF59" s="1">
        <v>953.31</v>
      </c>
      <c r="AG59" s="1">
        <v>2.1000000000000001E-2</v>
      </c>
      <c r="AH59" s="1">
        <v>0.185</v>
      </c>
      <c r="AI59" s="1">
        <v>2.7E-2</v>
      </c>
      <c r="AJ59" s="1">
        <v>0.29599999999999999</v>
      </c>
      <c r="AK59" s="1">
        <v>0.32200000000000001</v>
      </c>
      <c r="AL59" s="1">
        <v>0.90200000000000002</v>
      </c>
      <c r="AM59" s="1">
        <v>8.3000000000000004E-2</v>
      </c>
      <c r="AN59" s="1">
        <v>0.51700000000000002</v>
      </c>
      <c r="AO59" s="1">
        <v>0</v>
      </c>
      <c r="AP59" s="1">
        <v>7605.24</v>
      </c>
      <c r="AQ59" s="1">
        <v>2.3421052630000001</v>
      </c>
      <c r="AR59" s="1">
        <v>1.9811320750000001</v>
      </c>
      <c r="AS59" s="1">
        <v>0.90171606900000001</v>
      </c>
      <c r="AT59" s="1">
        <v>1.0704845810000001</v>
      </c>
      <c r="AU59" s="1">
        <v>1.9410147820000001</v>
      </c>
      <c r="AV59" s="1">
        <v>0.396226415</v>
      </c>
      <c r="AW59" s="1">
        <v>3.4905660379999999</v>
      </c>
      <c r="AX59" s="1">
        <v>0.50943396200000002</v>
      </c>
      <c r="AY59" s="1">
        <v>5.5849056600000004</v>
      </c>
      <c r="AZ59" s="1">
        <v>0.50234009400000001</v>
      </c>
      <c r="BA59" s="1">
        <v>1.407176287</v>
      </c>
      <c r="BB59" s="1">
        <v>0.36563876699999998</v>
      </c>
      <c r="BC59" s="1">
        <v>2.2775330399999998</v>
      </c>
      <c r="BD59" s="1">
        <v>0</v>
      </c>
      <c r="BE59" s="1">
        <v>15.484871930000001</v>
      </c>
      <c r="BF59" s="1">
        <v>1.647290554</v>
      </c>
      <c r="BG59" s="1">
        <v>0.35472784699999999</v>
      </c>
      <c r="BH59" s="1">
        <v>5.6490105909999997</v>
      </c>
      <c r="BI59" s="1">
        <v>0.62631422000000003</v>
      </c>
      <c r="BJ59" s="1">
        <v>0.54897853100000005</v>
      </c>
      <c r="BK59" s="1">
        <v>1.0983120230000001</v>
      </c>
      <c r="BL59" s="1">
        <v>2.196269085</v>
      </c>
    </row>
    <row r="60" spans="1:64" x14ac:dyDescent="0.45">
      <c r="A60" s="1" t="s">
        <v>439</v>
      </c>
      <c r="B60" s="1" t="s">
        <v>439</v>
      </c>
      <c r="C60" s="1" t="s">
        <v>378</v>
      </c>
      <c r="D60" s="1" t="s">
        <v>574</v>
      </c>
      <c r="E60" s="1">
        <v>100</v>
      </c>
      <c r="F60" s="1">
        <v>1000</v>
      </c>
      <c r="G60" s="1">
        <v>0.1</v>
      </c>
      <c r="H60" s="1">
        <v>0.39</v>
      </c>
      <c r="I60" s="1">
        <v>0.39</v>
      </c>
      <c r="J60" s="1">
        <v>0.62</v>
      </c>
      <c r="K60" s="1">
        <v>0.28000000000000003</v>
      </c>
      <c r="L60" s="1">
        <v>0.5</v>
      </c>
      <c r="M60" s="1">
        <v>0.5</v>
      </c>
      <c r="N60" s="1">
        <v>0.82</v>
      </c>
      <c r="O60" s="1">
        <v>2.65</v>
      </c>
      <c r="P60" s="1">
        <v>3.63</v>
      </c>
      <c r="Q60" s="1">
        <v>3.63</v>
      </c>
      <c r="R60" s="1">
        <v>5</v>
      </c>
      <c r="S60" s="1">
        <v>0.95</v>
      </c>
      <c r="T60" s="1">
        <v>3.24</v>
      </c>
      <c r="U60" s="1">
        <v>3.24</v>
      </c>
      <c r="V60" s="1">
        <v>7.47</v>
      </c>
      <c r="W60" s="1">
        <v>48.2</v>
      </c>
      <c r="X60" s="1">
        <v>932</v>
      </c>
      <c r="Y60" s="1">
        <v>932</v>
      </c>
      <c r="Z60" s="1">
        <v>5221.7</v>
      </c>
      <c r="AB60" s="1">
        <v>3.9E-2</v>
      </c>
      <c r="AC60" s="1">
        <v>0.05</v>
      </c>
      <c r="AD60" s="1">
        <v>0.36299999999999999</v>
      </c>
      <c r="AE60" s="1">
        <v>0.32400000000000001</v>
      </c>
      <c r="AF60" s="1">
        <v>93.2</v>
      </c>
      <c r="AG60" s="1">
        <v>0.01</v>
      </c>
      <c r="AH60" s="1">
        <v>6.2E-2</v>
      </c>
      <c r="AI60" s="1">
        <v>2.8000000000000001E-2</v>
      </c>
      <c r="AJ60" s="1">
        <v>8.2000000000000003E-2</v>
      </c>
      <c r="AK60" s="1">
        <v>0.26500000000000001</v>
      </c>
      <c r="AL60" s="1">
        <v>0.5</v>
      </c>
      <c r="AM60" s="1">
        <v>9.5000000000000001E-2</v>
      </c>
      <c r="AN60" s="1">
        <v>0.747</v>
      </c>
      <c r="AO60" s="1">
        <v>4.82</v>
      </c>
      <c r="AP60" s="1">
        <v>522.16999999999996</v>
      </c>
      <c r="AQ60" s="1">
        <v>1.0263157890000001</v>
      </c>
      <c r="AR60" s="1">
        <v>0.94339622599999995</v>
      </c>
      <c r="AS60" s="1">
        <v>0.56630265199999996</v>
      </c>
      <c r="AT60" s="1">
        <v>1.4273127750000001</v>
      </c>
      <c r="AU60" s="1">
        <v>0.18976259300000001</v>
      </c>
      <c r="AV60" s="1">
        <v>0.188679245</v>
      </c>
      <c r="AW60" s="1">
        <v>1.1698113210000001</v>
      </c>
      <c r="AX60" s="1">
        <v>0.52830188700000003</v>
      </c>
      <c r="AY60" s="1">
        <v>1.5471698110000001</v>
      </c>
      <c r="AZ60" s="1">
        <v>0.41341653699999997</v>
      </c>
      <c r="BA60" s="1">
        <v>0.78003120100000001</v>
      </c>
      <c r="BB60" s="1">
        <v>0.41850220300000002</v>
      </c>
      <c r="BC60" s="1">
        <v>3.290748899</v>
      </c>
      <c r="BD60" s="1">
        <v>9.8139019999999993E-3</v>
      </c>
      <c r="BE60" s="1">
        <v>1.063179541</v>
      </c>
      <c r="BF60" s="1">
        <v>0.83061800699999999</v>
      </c>
      <c r="BG60" s="1">
        <v>0.31174275499999998</v>
      </c>
      <c r="BH60" s="1">
        <v>1.5701881550000001</v>
      </c>
      <c r="BI60" s="1">
        <v>0.47106779300000001</v>
      </c>
      <c r="BJ60" s="1">
        <v>0.41290153899999998</v>
      </c>
      <c r="BK60" s="1">
        <v>0.41771646800000001</v>
      </c>
      <c r="BL60" s="1">
        <v>1.2435195459999999</v>
      </c>
    </row>
    <row r="61" spans="1:64" x14ac:dyDescent="0.45">
      <c r="A61" s="1" t="s">
        <v>452</v>
      </c>
      <c r="B61" s="1" t="s">
        <v>452</v>
      </c>
      <c r="C61" s="1" t="s">
        <v>378</v>
      </c>
      <c r="D61" s="1" t="s">
        <v>576</v>
      </c>
      <c r="E61" s="1">
        <v>100</v>
      </c>
      <c r="F61" s="1">
        <v>1000</v>
      </c>
      <c r="G61" s="1">
        <v>0.16</v>
      </c>
      <c r="H61" s="1">
        <v>0.33</v>
      </c>
      <c r="I61" s="1">
        <v>0.33</v>
      </c>
      <c r="J61" s="1">
        <v>0.45</v>
      </c>
      <c r="K61" s="1">
        <v>0.21</v>
      </c>
      <c r="L61" s="1">
        <v>0.43</v>
      </c>
      <c r="M61" s="1">
        <v>0.43</v>
      </c>
      <c r="N61" s="1">
        <v>0.61</v>
      </c>
      <c r="O61" s="1">
        <v>2.17</v>
      </c>
      <c r="P61" s="1">
        <v>2.9</v>
      </c>
      <c r="Q61" s="1">
        <v>2.9</v>
      </c>
      <c r="R61" s="1">
        <v>3.43</v>
      </c>
      <c r="S61" s="1">
        <v>0.45</v>
      </c>
      <c r="T61" s="1">
        <v>1.61</v>
      </c>
      <c r="U61" s="1">
        <v>1.61</v>
      </c>
      <c r="V61" s="1">
        <v>9.31</v>
      </c>
      <c r="W61" s="1">
        <v>0</v>
      </c>
      <c r="X61" s="1">
        <v>929.2</v>
      </c>
      <c r="Y61" s="1">
        <v>929.2</v>
      </c>
      <c r="Z61" s="1">
        <v>6825.5</v>
      </c>
      <c r="AB61" s="1">
        <v>3.3000000000000002E-2</v>
      </c>
      <c r="AC61" s="1">
        <v>4.2999999999999997E-2</v>
      </c>
      <c r="AD61" s="1">
        <v>0.28999999999999998</v>
      </c>
      <c r="AE61" s="1">
        <v>0.161</v>
      </c>
      <c r="AF61" s="1">
        <v>92.92</v>
      </c>
      <c r="AG61" s="1">
        <v>1.6E-2</v>
      </c>
      <c r="AH61" s="1">
        <v>4.4999999999999998E-2</v>
      </c>
      <c r="AI61" s="1">
        <v>2.1000000000000001E-2</v>
      </c>
      <c r="AJ61" s="1">
        <v>6.0999999999999999E-2</v>
      </c>
      <c r="AK61" s="1">
        <v>0.217</v>
      </c>
      <c r="AL61" s="1">
        <v>0.34300000000000003</v>
      </c>
      <c r="AM61" s="1">
        <v>4.4999999999999998E-2</v>
      </c>
      <c r="AN61" s="1">
        <v>0.93100000000000005</v>
      </c>
      <c r="AO61" s="1">
        <v>0</v>
      </c>
      <c r="AP61" s="1">
        <v>682.55</v>
      </c>
      <c r="AQ61" s="1">
        <v>0.86842105300000005</v>
      </c>
      <c r="AR61" s="1">
        <v>0.811320755</v>
      </c>
      <c r="AS61" s="1">
        <v>0.45241809700000002</v>
      </c>
      <c r="AT61" s="1">
        <v>0.70925110099999999</v>
      </c>
      <c r="AU61" s="1">
        <v>0.18919249099999999</v>
      </c>
      <c r="AV61" s="1">
        <v>0.30188679200000001</v>
      </c>
      <c r="AW61" s="1">
        <v>0.84905660400000005</v>
      </c>
      <c r="AX61" s="1">
        <v>0.396226415</v>
      </c>
      <c r="AY61" s="1">
        <v>1.150943396</v>
      </c>
      <c r="AZ61" s="1">
        <v>0.33853354099999999</v>
      </c>
      <c r="BA61" s="1">
        <v>0.53510140399999995</v>
      </c>
      <c r="BB61" s="1">
        <v>0.198237885</v>
      </c>
      <c r="BC61" s="1">
        <v>4.1013215860000001</v>
      </c>
      <c r="BD61" s="1">
        <v>0</v>
      </c>
      <c r="BE61" s="1">
        <v>1.389725944</v>
      </c>
      <c r="BF61" s="1">
        <v>0.60612069899999999</v>
      </c>
      <c r="BG61" s="1">
        <v>0.24697692700000001</v>
      </c>
      <c r="BH61" s="1">
        <v>1.6052297870000001</v>
      </c>
      <c r="BI61" s="1">
        <v>0.28239955700000002</v>
      </c>
      <c r="BJ61" s="1">
        <v>0.247529577</v>
      </c>
      <c r="BK61" s="1">
        <v>0.35859112199999998</v>
      </c>
      <c r="BL61" s="1">
        <v>0.85365027599999999</v>
      </c>
    </row>
    <row r="62" spans="1:64" x14ac:dyDescent="0.45">
      <c r="A62" s="1" t="s">
        <v>453</v>
      </c>
      <c r="B62" s="1" t="s">
        <v>453</v>
      </c>
      <c r="C62" s="1" t="s">
        <v>378</v>
      </c>
      <c r="D62" s="1" t="s">
        <v>576</v>
      </c>
      <c r="E62" s="1">
        <v>100</v>
      </c>
      <c r="F62" s="1">
        <v>1000</v>
      </c>
      <c r="G62" s="1">
        <v>0.16</v>
      </c>
      <c r="H62" s="1">
        <v>0.33</v>
      </c>
      <c r="I62" s="1">
        <v>0.33</v>
      </c>
      <c r="J62" s="1">
        <v>0.45</v>
      </c>
      <c r="K62" s="1">
        <v>0.21</v>
      </c>
      <c r="L62" s="1">
        <v>0.43</v>
      </c>
      <c r="M62" s="1">
        <v>0.43</v>
      </c>
      <c r="N62" s="1">
        <v>0.61</v>
      </c>
      <c r="O62" s="1">
        <v>2.17</v>
      </c>
      <c r="P62" s="1">
        <v>2.9</v>
      </c>
      <c r="Q62" s="1">
        <v>2.9</v>
      </c>
      <c r="R62" s="1">
        <v>3.43</v>
      </c>
      <c r="S62" s="1">
        <v>0.45</v>
      </c>
      <c r="T62" s="1">
        <v>1.61</v>
      </c>
      <c r="U62" s="1">
        <v>1.61</v>
      </c>
      <c r="V62" s="1">
        <v>9.31</v>
      </c>
      <c r="W62" s="1">
        <v>0</v>
      </c>
      <c r="X62" s="1">
        <v>929.2</v>
      </c>
      <c r="Y62" s="1">
        <v>929.2</v>
      </c>
      <c r="Z62" s="1">
        <v>6825.5</v>
      </c>
      <c r="AB62" s="1">
        <v>3.3000000000000002E-2</v>
      </c>
      <c r="AC62" s="1">
        <v>4.2999999999999997E-2</v>
      </c>
      <c r="AD62" s="1">
        <v>0.28999999999999998</v>
      </c>
      <c r="AE62" s="1">
        <v>0.161</v>
      </c>
      <c r="AF62" s="1">
        <v>92.92</v>
      </c>
      <c r="AG62" s="1">
        <v>1.6E-2</v>
      </c>
      <c r="AH62" s="1">
        <v>4.4999999999999998E-2</v>
      </c>
      <c r="AI62" s="1">
        <v>2.1000000000000001E-2</v>
      </c>
      <c r="AJ62" s="1">
        <v>6.0999999999999999E-2</v>
      </c>
      <c r="AK62" s="1">
        <v>0.217</v>
      </c>
      <c r="AL62" s="1">
        <v>0.34300000000000003</v>
      </c>
      <c r="AM62" s="1">
        <v>4.4999999999999998E-2</v>
      </c>
      <c r="AN62" s="1">
        <v>0.93100000000000005</v>
      </c>
      <c r="AO62" s="1">
        <v>0</v>
      </c>
      <c r="AP62" s="1">
        <v>682.55</v>
      </c>
      <c r="AQ62" s="1">
        <v>0.86842105300000005</v>
      </c>
      <c r="AR62" s="1">
        <v>0.811320755</v>
      </c>
      <c r="AS62" s="1">
        <v>0.45241809700000002</v>
      </c>
      <c r="AT62" s="1">
        <v>0.70925110099999999</v>
      </c>
      <c r="AU62" s="1">
        <v>0.18919249099999999</v>
      </c>
      <c r="AV62" s="1">
        <v>0.30188679200000001</v>
      </c>
      <c r="AW62" s="1">
        <v>0.84905660400000005</v>
      </c>
      <c r="AX62" s="1">
        <v>0.396226415</v>
      </c>
      <c r="AY62" s="1">
        <v>1.150943396</v>
      </c>
      <c r="AZ62" s="1">
        <v>0.33853354099999999</v>
      </c>
      <c r="BA62" s="1">
        <v>0.53510140399999995</v>
      </c>
      <c r="BB62" s="1">
        <v>0.198237885</v>
      </c>
      <c r="BC62" s="1">
        <v>4.1013215860000001</v>
      </c>
      <c r="BD62" s="1">
        <v>0</v>
      </c>
      <c r="BE62" s="1">
        <v>1.389725944</v>
      </c>
      <c r="BF62" s="1">
        <v>0.60612069899999999</v>
      </c>
      <c r="BG62" s="1">
        <v>0.24697692700000001</v>
      </c>
      <c r="BH62" s="1">
        <v>1.6052297870000001</v>
      </c>
      <c r="BI62" s="1">
        <v>0.28239955700000002</v>
      </c>
      <c r="BJ62" s="1">
        <v>0.247529577</v>
      </c>
      <c r="BK62" s="1">
        <v>0.35859112199999998</v>
      </c>
      <c r="BL62" s="1">
        <v>0.85365027599999999</v>
      </c>
    </row>
    <row r="63" spans="1:64" x14ac:dyDescent="0.45">
      <c r="A63" s="1" t="s">
        <v>649</v>
      </c>
      <c r="B63" s="1" t="s">
        <v>650</v>
      </c>
      <c r="C63" s="1" t="s">
        <v>378</v>
      </c>
      <c r="D63" s="1" t="s">
        <v>7</v>
      </c>
      <c r="E63" s="1">
        <v>100</v>
      </c>
      <c r="F63" s="1">
        <v>1000</v>
      </c>
      <c r="G63" s="1">
        <v>0.23</v>
      </c>
      <c r="H63" s="1">
        <v>2.41</v>
      </c>
      <c r="I63" s="1">
        <v>2.41</v>
      </c>
      <c r="J63" s="1">
        <v>6.86</v>
      </c>
      <c r="K63" s="1">
        <v>0.64</v>
      </c>
      <c r="L63" s="1">
        <v>1.53</v>
      </c>
      <c r="M63" s="1">
        <v>1.53</v>
      </c>
      <c r="N63" s="1">
        <v>2.91</v>
      </c>
      <c r="O63" s="1">
        <v>4.13</v>
      </c>
      <c r="P63" s="1">
        <v>12.29</v>
      </c>
      <c r="Q63" s="1">
        <v>12.29</v>
      </c>
      <c r="R63" s="1">
        <v>39.380000000000003</v>
      </c>
      <c r="S63" s="1">
        <v>0.62</v>
      </c>
      <c r="T63" s="1">
        <v>6.12</v>
      </c>
      <c r="U63" s="1">
        <v>6.12</v>
      </c>
      <c r="V63" s="1">
        <v>17.420000000000002</v>
      </c>
      <c r="W63" s="1">
        <v>325.2</v>
      </c>
      <c r="X63" s="1">
        <v>21162.1</v>
      </c>
      <c r="Y63" s="1">
        <v>21162.1</v>
      </c>
      <c r="Z63" s="1">
        <v>43006.5</v>
      </c>
      <c r="AB63" s="1">
        <v>0.24099999999999999</v>
      </c>
      <c r="AC63" s="1">
        <v>0.153</v>
      </c>
      <c r="AD63" s="1">
        <v>1.2290000000000001</v>
      </c>
      <c r="AE63" s="1">
        <v>0.61199999999999999</v>
      </c>
      <c r="AF63" s="1">
        <v>2116.21</v>
      </c>
      <c r="AG63" s="1">
        <v>2.3E-2</v>
      </c>
      <c r="AH63" s="1">
        <v>0.68600000000000005</v>
      </c>
      <c r="AI63" s="1">
        <v>6.4000000000000001E-2</v>
      </c>
      <c r="AJ63" s="1">
        <v>0.29099999999999998</v>
      </c>
      <c r="AK63" s="1">
        <v>0.41299999999999998</v>
      </c>
      <c r="AL63" s="1">
        <v>3.9380000000000002</v>
      </c>
      <c r="AM63" s="1">
        <v>6.2E-2</v>
      </c>
      <c r="AN63" s="1">
        <v>1.742</v>
      </c>
      <c r="AO63" s="1">
        <v>32.520000000000003</v>
      </c>
      <c r="AP63" s="1">
        <v>4300.6499999999996</v>
      </c>
      <c r="AQ63" s="1">
        <v>6.3421052629999997</v>
      </c>
      <c r="AR63" s="1">
        <v>2.886792453</v>
      </c>
      <c r="AS63" s="1">
        <v>1.9173166930000001</v>
      </c>
      <c r="AT63" s="1">
        <v>2.6960352420000002</v>
      </c>
      <c r="AU63" s="1">
        <v>4.3087714300000002</v>
      </c>
      <c r="AV63" s="1">
        <v>0.43396226399999999</v>
      </c>
      <c r="AW63" s="1">
        <v>12.943396229999999</v>
      </c>
      <c r="AX63" s="1">
        <v>1.20754717</v>
      </c>
      <c r="AY63" s="1">
        <v>5.4905660379999999</v>
      </c>
      <c r="AZ63" s="1">
        <v>0.64430577200000005</v>
      </c>
      <c r="BA63" s="1">
        <v>6.1435257410000004</v>
      </c>
      <c r="BB63" s="1">
        <v>0.27312775299999997</v>
      </c>
      <c r="BC63" s="1">
        <v>7.6740088110000002</v>
      </c>
      <c r="BD63" s="1">
        <v>6.6213300000000003E-2</v>
      </c>
      <c r="BE63" s="1">
        <v>8.7564645520000006</v>
      </c>
      <c r="BF63" s="1">
        <v>3.6302042160000001</v>
      </c>
      <c r="BG63" s="1">
        <v>0.525031252</v>
      </c>
      <c r="BH63" s="1">
        <v>8.2015922739999993</v>
      </c>
      <c r="BI63" s="1">
        <v>1.7445756750000001</v>
      </c>
      <c r="BJ63" s="1">
        <v>1.529159903</v>
      </c>
      <c r="BK63" s="1">
        <v>2.1010443130000001</v>
      </c>
      <c r="BL63" s="1">
        <v>5.1593641190000001</v>
      </c>
    </row>
    <row r="64" spans="1:64" x14ac:dyDescent="0.45">
      <c r="A64" s="1" t="s">
        <v>461</v>
      </c>
      <c r="B64" s="1" t="s">
        <v>461</v>
      </c>
      <c r="C64" s="1" t="s">
        <v>378</v>
      </c>
      <c r="D64" s="1" t="s">
        <v>7</v>
      </c>
      <c r="E64" s="1">
        <v>100</v>
      </c>
      <c r="F64" s="1">
        <v>1000</v>
      </c>
      <c r="G64" s="1">
        <v>0.23</v>
      </c>
      <c r="H64" s="1">
        <v>2.41</v>
      </c>
      <c r="I64" s="1">
        <v>2.41</v>
      </c>
      <c r="J64" s="1">
        <v>6.86</v>
      </c>
      <c r="K64" s="1">
        <v>0.64</v>
      </c>
      <c r="L64" s="1">
        <v>1.53</v>
      </c>
      <c r="M64" s="1">
        <v>1.53</v>
      </c>
      <c r="N64" s="1">
        <v>2.91</v>
      </c>
      <c r="O64" s="1">
        <v>4.13</v>
      </c>
      <c r="P64" s="1">
        <v>12.29</v>
      </c>
      <c r="Q64" s="1">
        <v>12.29</v>
      </c>
      <c r="R64" s="1">
        <v>39.380000000000003</v>
      </c>
      <c r="S64" s="1">
        <v>0.62</v>
      </c>
      <c r="T64" s="1">
        <v>6.12</v>
      </c>
      <c r="U64" s="1">
        <v>6.12</v>
      </c>
      <c r="V64" s="1">
        <v>17.420000000000002</v>
      </c>
      <c r="W64" s="1">
        <v>325.2</v>
      </c>
      <c r="X64" s="1">
        <v>21162.1</v>
      </c>
      <c r="Y64" s="1">
        <v>21162.1</v>
      </c>
      <c r="Z64" s="1">
        <v>43006.5</v>
      </c>
      <c r="AB64" s="1">
        <v>0.24099999999999999</v>
      </c>
      <c r="AC64" s="1">
        <v>0.153</v>
      </c>
      <c r="AD64" s="1">
        <v>1.2290000000000001</v>
      </c>
      <c r="AE64" s="1">
        <v>0.61199999999999999</v>
      </c>
      <c r="AF64" s="1">
        <v>2116.21</v>
      </c>
      <c r="AG64" s="1">
        <v>2.3E-2</v>
      </c>
      <c r="AH64" s="1">
        <v>0.68600000000000005</v>
      </c>
      <c r="AI64" s="1">
        <v>6.4000000000000001E-2</v>
      </c>
      <c r="AJ64" s="1">
        <v>0.29099999999999998</v>
      </c>
      <c r="AK64" s="1">
        <v>0.41299999999999998</v>
      </c>
      <c r="AL64" s="1">
        <v>3.9380000000000002</v>
      </c>
      <c r="AM64" s="1">
        <v>6.2E-2</v>
      </c>
      <c r="AN64" s="1">
        <v>1.742</v>
      </c>
      <c r="AO64" s="1">
        <v>32.520000000000003</v>
      </c>
      <c r="AP64" s="1">
        <v>4300.6499999999996</v>
      </c>
      <c r="AQ64" s="1">
        <v>6.3421052629999997</v>
      </c>
      <c r="AR64" s="1">
        <v>2.886792453</v>
      </c>
      <c r="AS64" s="1">
        <v>1.9173166930000001</v>
      </c>
      <c r="AT64" s="1">
        <v>2.6960352420000002</v>
      </c>
      <c r="AU64" s="1">
        <v>4.3087714300000002</v>
      </c>
      <c r="AV64" s="1">
        <v>0.43396226399999999</v>
      </c>
      <c r="AW64" s="1">
        <v>12.943396229999999</v>
      </c>
      <c r="AX64" s="1">
        <v>1.20754717</v>
      </c>
      <c r="AY64" s="1">
        <v>5.4905660379999999</v>
      </c>
      <c r="AZ64" s="1">
        <v>0.64430577200000005</v>
      </c>
      <c r="BA64" s="1">
        <v>6.1435257410000004</v>
      </c>
      <c r="BB64" s="1">
        <v>0.27312775299999997</v>
      </c>
      <c r="BC64" s="1">
        <v>7.6740088110000002</v>
      </c>
      <c r="BD64" s="1">
        <v>6.6213300000000003E-2</v>
      </c>
      <c r="BE64" s="1">
        <v>8.7564645520000006</v>
      </c>
      <c r="BF64" s="1">
        <v>3.6302042160000001</v>
      </c>
      <c r="BG64" s="1">
        <v>0.525031252</v>
      </c>
      <c r="BH64" s="1">
        <v>8.2015922739999993</v>
      </c>
      <c r="BI64" s="1">
        <v>1.7445756750000001</v>
      </c>
      <c r="BJ64" s="1">
        <v>1.529159903</v>
      </c>
      <c r="BK64" s="1">
        <v>2.1010443130000001</v>
      </c>
      <c r="BL64" s="1">
        <v>5.1593641190000001</v>
      </c>
    </row>
    <row r="65" spans="1:64" x14ac:dyDescent="0.45">
      <c r="A65" s="1" t="s">
        <v>388</v>
      </c>
      <c r="B65" s="1" t="s">
        <v>651</v>
      </c>
      <c r="C65" s="1" t="s">
        <v>378</v>
      </c>
      <c r="D65" s="1" t="s">
        <v>563</v>
      </c>
      <c r="E65" s="1">
        <v>100</v>
      </c>
      <c r="F65" s="1">
        <v>1000</v>
      </c>
      <c r="G65" s="1">
        <v>0.23</v>
      </c>
      <c r="H65" s="1">
        <v>2.41</v>
      </c>
      <c r="I65" s="1">
        <v>2.41</v>
      </c>
      <c r="J65" s="1">
        <v>6.86</v>
      </c>
      <c r="K65" s="1">
        <v>0.64</v>
      </c>
      <c r="L65" s="1">
        <v>1.53</v>
      </c>
      <c r="M65" s="1">
        <v>1.53</v>
      </c>
      <c r="N65" s="1">
        <v>2.91</v>
      </c>
      <c r="O65" s="1">
        <v>4.13</v>
      </c>
      <c r="P65" s="1">
        <v>12.29</v>
      </c>
      <c r="Q65" s="1">
        <v>12.29</v>
      </c>
      <c r="R65" s="1">
        <v>39.380000000000003</v>
      </c>
      <c r="S65" s="1">
        <v>0.62</v>
      </c>
      <c r="T65" s="1">
        <v>6.12</v>
      </c>
      <c r="U65" s="1">
        <v>6.12</v>
      </c>
      <c r="V65" s="1">
        <v>17.420000000000002</v>
      </c>
      <c r="W65" s="1">
        <v>325.2</v>
      </c>
      <c r="X65" s="1">
        <v>21162.1</v>
      </c>
      <c r="Y65" s="1">
        <v>21162.1</v>
      </c>
      <c r="Z65" s="1">
        <v>43006.5</v>
      </c>
      <c r="AB65" s="1">
        <v>0.24099999999999999</v>
      </c>
      <c r="AC65" s="1">
        <v>0.153</v>
      </c>
      <c r="AD65" s="1">
        <v>1.2290000000000001</v>
      </c>
      <c r="AE65" s="1">
        <v>0.61199999999999999</v>
      </c>
      <c r="AF65" s="1">
        <v>2116.21</v>
      </c>
      <c r="AG65" s="1">
        <v>2.3E-2</v>
      </c>
      <c r="AH65" s="1">
        <v>0.68600000000000005</v>
      </c>
      <c r="AI65" s="1">
        <v>6.4000000000000001E-2</v>
      </c>
      <c r="AJ65" s="1">
        <v>0.29099999999999998</v>
      </c>
      <c r="AK65" s="1">
        <v>0.41299999999999998</v>
      </c>
      <c r="AL65" s="1">
        <v>3.9380000000000002</v>
      </c>
      <c r="AM65" s="1">
        <v>6.2E-2</v>
      </c>
      <c r="AN65" s="1">
        <v>1.742</v>
      </c>
      <c r="AO65" s="1">
        <v>32.520000000000003</v>
      </c>
      <c r="AP65" s="1">
        <v>4300.6499999999996</v>
      </c>
      <c r="AQ65" s="1">
        <v>6.3421052629999997</v>
      </c>
      <c r="AR65" s="1">
        <v>2.886792453</v>
      </c>
      <c r="AS65" s="1">
        <v>1.9173166930000001</v>
      </c>
      <c r="AT65" s="1">
        <v>2.6960352420000002</v>
      </c>
      <c r="AU65" s="1">
        <v>4.3087714300000002</v>
      </c>
      <c r="AV65" s="1">
        <v>0.43396226399999999</v>
      </c>
      <c r="AW65" s="1">
        <v>12.943396229999999</v>
      </c>
      <c r="AX65" s="1">
        <v>1.20754717</v>
      </c>
      <c r="AY65" s="1">
        <v>5.4905660379999999</v>
      </c>
      <c r="AZ65" s="1">
        <v>0.64430577200000005</v>
      </c>
      <c r="BA65" s="1">
        <v>6.1435257410000004</v>
      </c>
      <c r="BB65" s="1">
        <v>0.27312775299999997</v>
      </c>
      <c r="BC65" s="1">
        <v>7.6740088110000002</v>
      </c>
      <c r="BD65" s="1">
        <v>6.6213300000000003E-2</v>
      </c>
      <c r="BE65" s="1">
        <v>8.7564645520000006</v>
      </c>
      <c r="BF65" s="1">
        <v>3.6302042160000001</v>
      </c>
      <c r="BG65" s="1">
        <v>0.525031252</v>
      </c>
      <c r="BH65" s="1">
        <v>8.2015922739999993</v>
      </c>
      <c r="BI65" s="1">
        <v>1.7445756750000001</v>
      </c>
      <c r="BJ65" s="1">
        <v>1.529159903</v>
      </c>
      <c r="BK65" s="1">
        <v>2.1010443130000001</v>
      </c>
      <c r="BL65" s="1">
        <v>5.1593641190000001</v>
      </c>
    </row>
    <row r="66" spans="1:64" x14ac:dyDescent="0.45">
      <c r="A66" s="1" t="s">
        <v>402</v>
      </c>
      <c r="B66" s="1" t="s">
        <v>402</v>
      </c>
      <c r="C66" s="1" t="s">
        <v>378</v>
      </c>
      <c r="D66" s="1" t="s">
        <v>567</v>
      </c>
      <c r="E66" s="1">
        <v>100</v>
      </c>
      <c r="F66" s="1">
        <v>1000</v>
      </c>
      <c r="G66" s="1">
        <v>0.21</v>
      </c>
      <c r="H66" s="1">
        <v>0.89</v>
      </c>
      <c r="I66" s="1">
        <v>0.89</v>
      </c>
      <c r="J66" s="1">
        <v>1.85</v>
      </c>
      <c r="K66" s="1">
        <v>0.27</v>
      </c>
      <c r="L66" s="1">
        <v>1.05</v>
      </c>
      <c r="M66" s="1">
        <v>1.05</v>
      </c>
      <c r="N66" s="1">
        <v>2.96</v>
      </c>
      <c r="O66" s="1">
        <v>3.22</v>
      </c>
      <c r="P66" s="1">
        <v>5.78</v>
      </c>
      <c r="Q66" s="1">
        <v>5.78</v>
      </c>
      <c r="R66" s="1">
        <v>9.02</v>
      </c>
      <c r="S66" s="1">
        <v>0.83</v>
      </c>
      <c r="T66" s="1">
        <v>2.4300000000000002</v>
      </c>
      <c r="U66" s="1">
        <v>2.4300000000000002</v>
      </c>
      <c r="V66" s="1">
        <v>5.17</v>
      </c>
      <c r="W66" s="1">
        <v>0</v>
      </c>
      <c r="X66" s="1">
        <v>9533.1</v>
      </c>
      <c r="Y66" s="1">
        <v>9533.1</v>
      </c>
      <c r="Z66" s="1">
        <v>76052.399999999994</v>
      </c>
      <c r="AA66" s="1" t="s">
        <v>612</v>
      </c>
      <c r="AB66" s="1">
        <v>8.8999999999999996E-2</v>
      </c>
      <c r="AC66" s="1">
        <v>0.105</v>
      </c>
      <c r="AD66" s="1">
        <v>0.57799999999999996</v>
      </c>
      <c r="AE66" s="1">
        <v>0.24299999999999999</v>
      </c>
      <c r="AF66" s="1">
        <v>953.31</v>
      </c>
      <c r="AG66" s="1">
        <v>2.1000000000000001E-2</v>
      </c>
      <c r="AH66" s="1">
        <v>0.185</v>
      </c>
      <c r="AI66" s="1">
        <v>2.7E-2</v>
      </c>
      <c r="AJ66" s="1">
        <v>0.29599999999999999</v>
      </c>
      <c r="AK66" s="1">
        <v>0.32200000000000001</v>
      </c>
      <c r="AL66" s="1">
        <v>0.90200000000000002</v>
      </c>
      <c r="AM66" s="1">
        <v>8.3000000000000004E-2</v>
      </c>
      <c r="AN66" s="1">
        <v>0.51700000000000002</v>
      </c>
      <c r="AO66" s="1">
        <v>0</v>
      </c>
      <c r="AP66" s="1">
        <v>7605.24</v>
      </c>
      <c r="AQ66" s="1">
        <v>2.3421052630000001</v>
      </c>
      <c r="AR66" s="1">
        <v>1.9811320750000001</v>
      </c>
      <c r="AS66" s="1">
        <v>0.90171606900000001</v>
      </c>
      <c r="AT66" s="1">
        <v>1.0704845810000001</v>
      </c>
      <c r="AU66" s="1">
        <v>1.9410147820000001</v>
      </c>
      <c r="AV66" s="1">
        <v>0.396226415</v>
      </c>
      <c r="AW66" s="1">
        <v>3.4905660379999999</v>
      </c>
      <c r="AX66" s="1">
        <v>0.50943396200000002</v>
      </c>
      <c r="AY66" s="1">
        <v>5.5849056600000004</v>
      </c>
      <c r="AZ66" s="1">
        <v>0.50234009400000001</v>
      </c>
      <c r="BA66" s="1">
        <v>1.407176287</v>
      </c>
      <c r="BB66" s="1">
        <v>0.36563876699999998</v>
      </c>
      <c r="BC66" s="1">
        <v>2.2775330399999998</v>
      </c>
      <c r="BD66" s="1">
        <v>0</v>
      </c>
      <c r="BE66" s="1">
        <v>15.484871930000001</v>
      </c>
      <c r="BF66" s="1">
        <v>1.647290554</v>
      </c>
      <c r="BG66" s="1">
        <v>0.35472784699999999</v>
      </c>
      <c r="BH66" s="1">
        <v>5.6490105909999997</v>
      </c>
      <c r="BI66" s="1">
        <v>0.62631422000000003</v>
      </c>
      <c r="BJ66" s="1">
        <v>0.54897853100000005</v>
      </c>
      <c r="BK66" s="1">
        <v>1.0983120230000001</v>
      </c>
      <c r="BL66" s="1">
        <v>2.196269085</v>
      </c>
    </row>
    <row r="67" spans="1:64" x14ac:dyDescent="0.45">
      <c r="A67" s="1" t="s">
        <v>368</v>
      </c>
      <c r="B67" s="1" t="s">
        <v>368</v>
      </c>
      <c r="C67" s="1" t="s">
        <v>366</v>
      </c>
      <c r="D67" s="1" t="s">
        <v>566</v>
      </c>
      <c r="E67" s="1">
        <v>100</v>
      </c>
      <c r="F67" s="1">
        <v>1000</v>
      </c>
      <c r="G67" s="1">
        <v>0.85399999999999998</v>
      </c>
      <c r="H67" s="1">
        <v>0.85399999999999998</v>
      </c>
      <c r="I67" s="1">
        <v>0.85399999999999998</v>
      </c>
      <c r="J67" s="1">
        <v>0.85399999999999998</v>
      </c>
      <c r="K67" s="1">
        <v>1.155</v>
      </c>
      <c r="L67" s="1">
        <v>1.798</v>
      </c>
      <c r="M67" s="1">
        <v>1.5049999999999999</v>
      </c>
      <c r="N67" s="1">
        <v>1.855</v>
      </c>
      <c r="O67" s="1">
        <v>4.65E-2</v>
      </c>
      <c r="P67" s="1">
        <v>4.65E-2</v>
      </c>
      <c r="Q67" s="1">
        <v>4.65E-2</v>
      </c>
      <c r="R67" s="1">
        <v>4.65E-2</v>
      </c>
      <c r="S67" s="1">
        <v>1.4499999999999999E-3</v>
      </c>
      <c r="T67" s="1">
        <v>1.4499999999999999E-3</v>
      </c>
      <c r="U67" s="1">
        <v>1.4499999999999999E-3</v>
      </c>
      <c r="V67" s="1">
        <v>1.4499999999999999E-3</v>
      </c>
      <c r="W67" s="1" t="s">
        <v>192</v>
      </c>
      <c r="X67" s="1" t="s">
        <v>192</v>
      </c>
      <c r="Y67" s="1" t="s">
        <v>192</v>
      </c>
      <c r="Z67" s="1" t="s">
        <v>192</v>
      </c>
      <c r="AB67" s="1">
        <v>8.5400000000000004E-2</v>
      </c>
      <c r="AC67" s="1">
        <v>0.17979999999999999</v>
      </c>
      <c r="AD67" s="1">
        <v>4.6499999999999996E-3</v>
      </c>
      <c r="AE67" s="1">
        <v>1.45E-4</v>
      </c>
      <c r="AF67" s="1" t="s">
        <v>192</v>
      </c>
      <c r="AG67" s="1">
        <v>8.5400000000000004E-2</v>
      </c>
      <c r="AH67" s="1">
        <v>8.5400000000000004E-2</v>
      </c>
      <c r="AI67" s="1">
        <v>0.11550000000000001</v>
      </c>
      <c r="AJ67" s="1">
        <v>0.1855</v>
      </c>
      <c r="AK67" s="1">
        <v>4.6499999999999996E-3</v>
      </c>
      <c r="AL67" s="1">
        <v>4.6499999999999996E-3</v>
      </c>
      <c r="AM67" s="1">
        <v>1.45E-4</v>
      </c>
      <c r="AN67" s="1">
        <v>1.45E-4</v>
      </c>
      <c r="AO67" s="1" t="s">
        <v>192</v>
      </c>
      <c r="AP67" s="1" t="s">
        <v>192</v>
      </c>
      <c r="AQ67" s="1">
        <v>2.247368421</v>
      </c>
      <c r="AR67" s="1">
        <v>3.3924528299999999</v>
      </c>
      <c r="AS67" s="1">
        <v>7.25429E-3</v>
      </c>
      <c r="AT67" s="1">
        <v>6.3876700000000005E-4</v>
      </c>
      <c r="AU67" s="1" t="s">
        <v>192</v>
      </c>
      <c r="AV67" s="1">
        <v>1.6113207549999999</v>
      </c>
      <c r="AW67" s="1">
        <v>1.6113207549999999</v>
      </c>
      <c r="AX67" s="1">
        <v>2.1792452830000002</v>
      </c>
      <c r="AY67" s="1">
        <v>3.5</v>
      </c>
      <c r="AZ67" s="1">
        <v>7.25429E-3</v>
      </c>
      <c r="BA67" s="1">
        <v>7.25429E-3</v>
      </c>
      <c r="BB67" s="1">
        <v>6.3876700000000005E-4</v>
      </c>
      <c r="BC67" s="1">
        <v>6.3876700000000005E-4</v>
      </c>
      <c r="BD67" s="1" t="s">
        <v>192</v>
      </c>
      <c r="BE67" s="1" t="s">
        <v>192</v>
      </c>
      <c r="BF67" s="1">
        <v>1.4119285770000001</v>
      </c>
      <c r="BG67" s="1">
        <v>0.94961477400000005</v>
      </c>
      <c r="BH67" s="1">
        <v>1.279803453</v>
      </c>
      <c r="BI67" s="1">
        <v>1.691674203</v>
      </c>
      <c r="BJ67" s="1">
        <v>1.482790571</v>
      </c>
      <c r="BK67" s="1">
        <v>-7.0861993999999998E-2</v>
      </c>
      <c r="BL67" s="1">
        <v>2.8947191480000001</v>
      </c>
    </row>
    <row r="68" spans="1:64" x14ac:dyDescent="0.45">
      <c r="A68" s="1" t="s">
        <v>454</v>
      </c>
      <c r="B68" s="1" t="s">
        <v>652</v>
      </c>
      <c r="C68" s="1" t="s">
        <v>378</v>
      </c>
      <c r="D68" s="1" t="s">
        <v>576</v>
      </c>
      <c r="E68" s="1">
        <v>100</v>
      </c>
      <c r="F68" s="1">
        <v>1000</v>
      </c>
      <c r="G68" s="1">
        <v>0.16</v>
      </c>
      <c r="H68" s="1">
        <v>0.33</v>
      </c>
      <c r="I68" s="1">
        <v>0.33</v>
      </c>
      <c r="J68" s="1">
        <v>0.45</v>
      </c>
      <c r="K68" s="1">
        <v>0.21</v>
      </c>
      <c r="L68" s="1">
        <v>0.43</v>
      </c>
      <c r="M68" s="1">
        <v>0.43</v>
      </c>
      <c r="N68" s="1">
        <v>0.61</v>
      </c>
      <c r="O68" s="1">
        <v>2.17</v>
      </c>
      <c r="P68" s="1">
        <v>2.9</v>
      </c>
      <c r="Q68" s="1">
        <v>2.9</v>
      </c>
      <c r="R68" s="1">
        <v>3.43</v>
      </c>
      <c r="S68" s="1">
        <v>0.45</v>
      </c>
      <c r="T68" s="1">
        <v>1.61</v>
      </c>
      <c r="U68" s="1">
        <v>1.61</v>
      </c>
      <c r="V68" s="1">
        <v>9.31</v>
      </c>
      <c r="W68" s="1">
        <v>0</v>
      </c>
      <c r="X68" s="1">
        <v>929.2</v>
      </c>
      <c r="Y68" s="1">
        <v>929.2</v>
      </c>
      <c r="Z68" s="1">
        <v>6825.5</v>
      </c>
      <c r="AB68" s="1">
        <v>3.3000000000000002E-2</v>
      </c>
      <c r="AC68" s="1">
        <v>4.2999999999999997E-2</v>
      </c>
      <c r="AD68" s="1">
        <v>0.28999999999999998</v>
      </c>
      <c r="AE68" s="1">
        <v>0.161</v>
      </c>
      <c r="AF68" s="1">
        <v>92.92</v>
      </c>
      <c r="AG68" s="1">
        <v>1.6E-2</v>
      </c>
      <c r="AH68" s="1">
        <v>4.4999999999999998E-2</v>
      </c>
      <c r="AI68" s="1">
        <v>2.1000000000000001E-2</v>
      </c>
      <c r="AJ68" s="1">
        <v>6.0999999999999999E-2</v>
      </c>
      <c r="AK68" s="1">
        <v>0.217</v>
      </c>
      <c r="AL68" s="1">
        <v>0.34300000000000003</v>
      </c>
      <c r="AM68" s="1">
        <v>4.4999999999999998E-2</v>
      </c>
      <c r="AN68" s="1">
        <v>0.93100000000000005</v>
      </c>
      <c r="AO68" s="1">
        <v>0</v>
      </c>
      <c r="AP68" s="1">
        <v>682.55</v>
      </c>
      <c r="AQ68" s="1">
        <v>0.86842105300000005</v>
      </c>
      <c r="AR68" s="1">
        <v>0.811320755</v>
      </c>
      <c r="AS68" s="1">
        <v>0.45241809700000002</v>
      </c>
      <c r="AT68" s="1">
        <v>0.70925110099999999</v>
      </c>
      <c r="AU68" s="1">
        <v>0.18919249099999999</v>
      </c>
      <c r="AV68" s="1">
        <v>0.30188679200000001</v>
      </c>
      <c r="AW68" s="1">
        <v>0.84905660400000005</v>
      </c>
      <c r="AX68" s="1">
        <v>0.396226415</v>
      </c>
      <c r="AY68" s="1">
        <v>1.150943396</v>
      </c>
      <c r="AZ68" s="1">
        <v>0.33853354099999999</v>
      </c>
      <c r="BA68" s="1">
        <v>0.53510140399999995</v>
      </c>
      <c r="BB68" s="1">
        <v>0.198237885</v>
      </c>
      <c r="BC68" s="1">
        <v>4.1013215860000001</v>
      </c>
      <c r="BD68" s="1">
        <v>0</v>
      </c>
      <c r="BE68" s="1">
        <v>1.389725944</v>
      </c>
      <c r="BF68" s="1">
        <v>0.60612069899999999</v>
      </c>
      <c r="BG68" s="1">
        <v>0.24697692700000001</v>
      </c>
      <c r="BH68" s="1">
        <v>1.6052297870000001</v>
      </c>
      <c r="BI68" s="1">
        <v>0.28239955700000002</v>
      </c>
      <c r="BJ68" s="1">
        <v>0.247529577</v>
      </c>
      <c r="BK68" s="1">
        <v>0.35859112199999998</v>
      </c>
      <c r="BL68" s="1">
        <v>0.85365027599999999</v>
      </c>
    </row>
    <row r="69" spans="1:64" x14ac:dyDescent="0.45">
      <c r="A69" s="1" t="s">
        <v>467</v>
      </c>
      <c r="B69" s="1" t="s">
        <v>653</v>
      </c>
      <c r="C69" s="1" t="s">
        <v>378</v>
      </c>
      <c r="D69" s="1" t="s">
        <v>577</v>
      </c>
      <c r="E69" s="1">
        <v>100</v>
      </c>
      <c r="F69" s="1">
        <v>1000</v>
      </c>
      <c r="G69" s="1">
        <v>0.21</v>
      </c>
      <c r="H69" s="1">
        <v>0.89</v>
      </c>
      <c r="I69" s="1">
        <v>0.89</v>
      </c>
      <c r="J69" s="1">
        <v>1.85</v>
      </c>
      <c r="K69" s="1">
        <v>0.27</v>
      </c>
      <c r="L69" s="1">
        <v>1.05</v>
      </c>
      <c r="M69" s="1">
        <v>1.05</v>
      </c>
      <c r="N69" s="1">
        <v>2.96</v>
      </c>
      <c r="O69" s="1">
        <v>3.22</v>
      </c>
      <c r="P69" s="1">
        <v>5.78</v>
      </c>
      <c r="Q69" s="1">
        <v>5.78</v>
      </c>
      <c r="R69" s="1">
        <v>9.02</v>
      </c>
      <c r="S69" s="1">
        <v>0.83</v>
      </c>
      <c r="T69" s="1">
        <v>2.4300000000000002</v>
      </c>
      <c r="U69" s="1">
        <v>2.4300000000000002</v>
      </c>
      <c r="V69" s="1">
        <v>5.17</v>
      </c>
      <c r="W69" s="1">
        <v>0</v>
      </c>
      <c r="X69" s="1">
        <v>9533.1</v>
      </c>
      <c r="Y69" s="1">
        <v>9533.1</v>
      </c>
      <c r="Z69" s="1">
        <v>76052.399999999994</v>
      </c>
      <c r="AA69" s="1" t="s">
        <v>612</v>
      </c>
      <c r="AB69" s="1">
        <v>8.8999999999999996E-2</v>
      </c>
      <c r="AC69" s="1">
        <v>0.105</v>
      </c>
      <c r="AD69" s="1">
        <v>0.57799999999999996</v>
      </c>
      <c r="AE69" s="1">
        <v>0.24299999999999999</v>
      </c>
      <c r="AF69" s="1">
        <v>953.31</v>
      </c>
      <c r="AG69" s="1">
        <v>2.1000000000000001E-2</v>
      </c>
      <c r="AH69" s="1">
        <v>0.185</v>
      </c>
      <c r="AI69" s="1">
        <v>2.7E-2</v>
      </c>
      <c r="AJ69" s="1">
        <v>0.29599999999999999</v>
      </c>
      <c r="AK69" s="1">
        <v>0.32200000000000001</v>
      </c>
      <c r="AL69" s="1">
        <v>0.90200000000000002</v>
      </c>
      <c r="AM69" s="1">
        <v>8.3000000000000004E-2</v>
      </c>
      <c r="AN69" s="1">
        <v>0.51700000000000002</v>
      </c>
      <c r="AO69" s="1">
        <v>0</v>
      </c>
      <c r="AP69" s="1">
        <v>7605.24</v>
      </c>
      <c r="AQ69" s="1">
        <v>2.3421052630000001</v>
      </c>
      <c r="AR69" s="1">
        <v>1.9811320750000001</v>
      </c>
      <c r="AS69" s="1">
        <v>0.90171606900000001</v>
      </c>
      <c r="AT69" s="1">
        <v>1.0704845810000001</v>
      </c>
      <c r="AU69" s="1">
        <v>1.9410147820000001</v>
      </c>
      <c r="AV69" s="1">
        <v>0.396226415</v>
      </c>
      <c r="AW69" s="1">
        <v>3.4905660379999999</v>
      </c>
      <c r="AX69" s="1">
        <v>0.50943396200000002</v>
      </c>
      <c r="AY69" s="1">
        <v>5.5849056600000004</v>
      </c>
      <c r="AZ69" s="1">
        <v>0.50234009400000001</v>
      </c>
      <c r="BA69" s="1">
        <v>1.407176287</v>
      </c>
      <c r="BB69" s="1">
        <v>0.36563876699999998</v>
      </c>
      <c r="BC69" s="1">
        <v>2.2775330399999998</v>
      </c>
      <c r="BD69" s="1">
        <v>0</v>
      </c>
      <c r="BE69" s="1">
        <v>15.484871930000001</v>
      </c>
      <c r="BF69" s="1">
        <v>1.647290554</v>
      </c>
      <c r="BG69" s="1">
        <v>0.35472784699999999</v>
      </c>
      <c r="BH69" s="1">
        <v>5.6490105909999997</v>
      </c>
      <c r="BI69" s="1">
        <v>0.62631422000000003</v>
      </c>
      <c r="BJ69" s="1">
        <v>0.54897853100000005</v>
      </c>
      <c r="BK69" s="1">
        <v>1.0983120230000001</v>
      </c>
      <c r="BL69" s="1">
        <v>2.196269085</v>
      </c>
    </row>
    <row r="70" spans="1:64" x14ac:dyDescent="0.45">
      <c r="A70" s="1" t="s">
        <v>445</v>
      </c>
      <c r="B70" s="1" t="s">
        <v>445</v>
      </c>
      <c r="C70" s="1" t="s">
        <v>378</v>
      </c>
      <c r="D70" s="1" t="s">
        <v>575</v>
      </c>
      <c r="E70" s="1">
        <v>100</v>
      </c>
      <c r="F70" s="1">
        <v>1000</v>
      </c>
      <c r="G70" s="1">
        <v>0.19</v>
      </c>
      <c r="H70" s="1">
        <v>0.55000000000000004</v>
      </c>
      <c r="I70" s="1">
        <v>0.55000000000000004</v>
      </c>
      <c r="J70" s="1">
        <v>2.2999999999999998</v>
      </c>
      <c r="K70" s="1">
        <v>0.21</v>
      </c>
      <c r="L70" s="1">
        <v>0.51</v>
      </c>
      <c r="M70" s="1">
        <v>0.51</v>
      </c>
      <c r="N70" s="1">
        <v>1.24</v>
      </c>
      <c r="O70" s="1">
        <v>3.91</v>
      </c>
      <c r="P70" s="1">
        <v>8.2100000000000009</v>
      </c>
      <c r="Q70" s="1">
        <v>8.2100000000000009</v>
      </c>
      <c r="R70" s="1">
        <v>11.33</v>
      </c>
      <c r="S70" s="1">
        <v>1.22</v>
      </c>
      <c r="T70" s="1">
        <v>5.01</v>
      </c>
      <c r="U70" s="1">
        <v>5.01</v>
      </c>
      <c r="V70" s="1">
        <v>8.11</v>
      </c>
      <c r="W70" s="1">
        <v>0</v>
      </c>
      <c r="X70" s="1">
        <v>8455.1</v>
      </c>
      <c r="Y70" s="1">
        <v>8455.1</v>
      </c>
      <c r="Z70" s="1">
        <v>60920.7</v>
      </c>
      <c r="AB70" s="1">
        <v>5.5E-2</v>
      </c>
      <c r="AC70" s="1">
        <v>5.0999999999999997E-2</v>
      </c>
      <c r="AD70" s="1">
        <v>0.82099999999999995</v>
      </c>
      <c r="AE70" s="1">
        <v>0.501</v>
      </c>
      <c r="AF70" s="1">
        <v>845.51</v>
      </c>
      <c r="AG70" s="1">
        <v>1.9E-2</v>
      </c>
      <c r="AH70" s="1">
        <v>0.23</v>
      </c>
      <c r="AI70" s="1">
        <v>2.1000000000000001E-2</v>
      </c>
      <c r="AJ70" s="1">
        <v>0.124</v>
      </c>
      <c r="AK70" s="1">
        <v>0.39100000000000001</v>
      </c>
      <c r="AL70" s="1">
        <v>1.133</v>
      </c>
      <c r="AM70" s="1">
        <v>0.122</v>
      </c>
      <c r="AN70" s="1">
        <v>0.81100000000000005</v>
      </c>
      <c r="AO70" s="1">
        <v>0</v>
      </c>
      <c r="AP70" s="1">
        <v>6092.07</v>
      </c>
      <c r="AQ70" s="1">
        <v>1.447368421</v>
      </c>
      <c r="AR70" s="1">
        <v>0.96226415099999996</v>
      </c>
      <c r="AS70" s="1">
        <v>1.280811232</v>
      </c>
      <c r="AT70" s="1">
        <v>2.207048458</v>
      </c>
      <c r="AU70" s="1">
        <v>1.7215254310000001</v>
      </c>
      <c r="AV70" s="1">
        <v>0.35849056600000001</v>
      </c>
      <c r="AW70" s="1">
        <v>4.3396226420000001</v>
      </c>
      <c r="AX70" s="1">
        <v>0.396226415</v>
      </c>
      <c r="AY70" s="1">
        <v>2.3396226420000001</v>
      </c>
      <c r="AZ70" s="1">
        <v>0.60998439900000001</v>
      </c>
      <c r="BA70" s="1">
        <v>1.7675507020000001</v>
      </c>
      <c r="BB70" s="1">
        <v>0.53744493400000004</v>
      </c>
      <c r="BC70" s="1">
        <v>3.5726872250000001</v>
      </c>
      <c r="BD70" s="1">
        <v>0</v>
      </c>
      <c r="BE70" s="1">
        <v>12.40393778</v>
      </c>
      <c r="BF70" s="1">
        <v>1.523803539</v>
      </c>
      <c r="BG70" s="1">
        <v>0.38042926300000002</v>
      </c>
      <c r="BH70" s="1">
        <v>4.8846841970000003</v>
      </c>
      <c r="BI70" s="1">
        <v>0.47067282700000002</v>
      </c>
      <c r="BJ70" s="1">
        <v>0.41255534199999999</v>
      </c>
      <c r="BK70" s="1">
        <v>1.1112481970000001</v>
      </c>
      <c r="BL70" s="1">
        <v>1.93635888</v>
      </c>
    </row>
    <row r="71" spans="1:64" x14ac:dyDescent="0.45">
      <c r="A71" s="1" t="s">
        <v>465</v>
      </c>
      <c r="B71" s="1" t="s">
        <v>465</v>
      </c>
      <c r="C71" s="1" t="s">
        <v>378</v>
      </c>
      <c r="D71" s="1" t="s">
        <v>577</v>
      </c>
      <c r="E71" s="1">
        <v>100</v>
      </c>
      <c r="F71" s="1">
        <v>1000</v>
      </c>
      <c r="G71" s="1">
        <v>0.21</v>
      </c>
      <c r="H71" s="1">
        <v>0.89</v>
      </c>
      <c r="I71" s="1">
        <v>0.89</v>
      </c>
      <c r="J71" s="1">
        <v>1.85</v>
      </c>
      <c r="K71" s="1">
        <v>0.27</v>
      </c>
      <c r="L71" s="1">
        <v>1.05</v>
      </c>
      <c r="M71" s="1">
        <v>1.05</v>
      </c>
      <c r="N71" s="1">
        <v>2.96</v>
      </c>
      <c r="O71" s="1">
        <v>3.22</v>
      </c>
      <c r="P71" s="1">
        <v>5.78</v>
      </c>
      <c r="Q71" s="1">
        <v>5.78</v>
      </c>
      <c r="R71" s="1">
        <v>9.02</v>
      </c>
      <c r="S71" s="1">
        <v>0.83</v>
      </c>
      <c r="T71" s="1">
        <v>2.4300000000000002</v>
      </c>
      <c r="U71" s="1">
        <v>2.4300000000000002</v>
      </c>
      <c r="V71" s="1">
        <v>5.17</v>
      </c>
      <c r="W71" s="1">
        <v>0</v>
      </c>
      <c r="X71" s="1">
        <v>9533.1</v>
      </c>
      <c r="Y71" s="1">
        <v>9533.1</v>
      </c>
      <c r="Z71" s="1">
        <v>76052.399999999994</v>
      </c>
      <c r="AA71" s="1" t="s">
        <v>612</v>
      </c>
      <c r="AB71" s="1">
        <v>8.8999999999999996E-2</v>
      </c>
      <c r="AC71" s="1">
        <v>0.105</v>
      </c>
      <c r="AD71" s="1">
        <v>0.57799999999999996</v>
      </c>
      <c r="AE71" s="1">
        <v>0.24299999999999999</v>
      </c>
      <c r="AF71" s="1">
        <v>953.31</v>
      </c>
      <c r="AG71" s="1">
        <v>2.1000000000000001E-2</v>
      </c>
      <c r="AH71" s="1">
        <v>0.185</v>
      </c>
      <c r="AI71" s="1">
        <v>2.7E-2</v>
      </c>
      <c r="AJ71" s="1">
        <v>0.29599999999999999</v>
      </c>
      <c r="AK71" s="1">
        <v>0.32200000000000001</v>
      </c>
      <c r="AL71" s="1">
        <v>0.90200000000000002</v>
      </c>
      <c r="AM71" s="1">
        <v>8.3000000000000004E-2</v>
      </c>
      <c r="AN71" s="1">
        <v>0.51700000000000002</v>
      </c>
      <c r="AO71" s="1">
        <v>0</v>
      </c>
      <c r="AP71" s="1">
        <v>7605.24</v>
      </c>
      <c r="AQ71" s="1">
        <v>2.3421052630000001</v>
      </c>
      <c r="AR71" s="1">
        <v>1.9811320750000001</v>
      </c>
      <c r="AS71" s="1">
        <v>0.90171606900000001</v>
      </c>
      <c r="AT71" s="1">
        <v>1.0704845810000001</v>
      </c>
      <c r="AU71" s="1">
        <v>1.9410147820000001</v>
      </c>
      <c r="AV71" s="1">
        <v>0.396226415</v>
      </c>
      <c r="AW71" s="1">
        <v>3.4905660379999999</v>
      </c>
      <c r="AX71" s="1">
        <v>0.50943396200000002</v>
      </c>
      <c r="AY71" s="1">
        <v>5.5849056600000004</v>
      </c>
      <c r="AZ71" s="1">
        <v>0.50234009400000001</v>
      </c>
      <c r="BA71" s="1">
        <v>1.407176287</v>
      </c>
      <c r="BB71" s="1">
        <v>0.36563876699999998</v>
      </c>
      <c r="BC71" s="1">
        <v>2.2775330399999998</v>
      </c>
      <c r="BD71" s="1">
        <v>0</v>
      </c>
      <c r="BE71" s="1">
        <v>15.484871930000001</v>
      </c>
      <c r="BF71" s="1">
        <v>1.647290554</v>
      </c>
      <c r="BG71" s="1">
        <v>0.35472784699999999</v>
      </c>
      <c r="BH71" s="1">
        <v>5.6490105909999997</v>
      </c>
      <c r="BI71" s="1">
        <v>0.62631422000000003</v>
      </c>
      <c r="BJ71" s="1">
        <v>0.54897853100000005</v>
      </c>
      <c r="BK71" s="1">
        <v>1.0983120230000001</v>
      </c>
      <c r="BL71" s="1">
        <v>2.196269085</v>
      </c>
    </row>
    <row r="72" spans="1:64" x14ac:dyDescent="0.45">
      <c r="A72" s="1" t="s">
        <v>654</v>
      </c>
      <c r="B72" s="1" t="s">
        <v>654</v>
      </c>
      <c r="C72" s="1" t="s">
        <v>378</v>
      </c>
      <c r="D72" s="1" t="s">
        <v>566</v>
      </c>
      <c r="E72" s="1">
        <v>100</v>
      </c>
      <c r="F72" s="1">
        <v>1000</v>
      </c>
      <c r="G72" s="1">
        <v>0.85399999999999998</v>
      </c>
      <c r="H72" s="1">
        <v>0.85399999999999998</v>
      </c>
      <c r="I72" s="1">
        <v>0.85399999999999998</v>
      </c>
      <c r="J72" s="1">
        <v>0.85399999999999998</v>
      </c>
      <c r="K72" s="1">
        <v>1.155</v>
      </c>
      <c r="L72" s="1">
        <v>1.798</v>
      </c>
      <c r="M72" s="1">
        <v>1.5049999999999999</v>
      </c>
      <c r="N72" s="1">
        <v>1.855</v>
      </c>
      <c r="O72" s="1">
        <v>4.65E-2</v>
      </c>
      <c r="P72" s="1">
        <v>4.65E-2</v>
      </c>
      <c r="Q72" s="1">
        <v>4.65E-2</v>
      </c>
      <c r="R72" s="1">
        <v>4.65E-2</v>
      </c>
      <c r="S72" s="1">
        <v>1.4499999999999999E-3</v>
      </c>
      <c r="T72" s="1">
        <v>1.4499999999999999E-3</v>
      </c>
      <c r="U72" s="1">
        <v>1.4499999999999999E-3</v>
      </c>
      <c r="V72" s="1">
        <v>1.4499999999999999E-3</v>
      </c>
      <c r="W72" s="1" t="s">
        <v>192</v>
      </c>
      <c r="X72" s="1" t="s">
        <v>192</v>
      </c>
      <c r="Y72" s="1" t="s">
        <v>192</v>
      </c>
      <c r="Z72" s="1" t="s">
        <v>192</v>
      </c>
      <c r="AB72" s="1">
        <v>8.5400000000000004E-2</v>
      </c>
      <c r="AC72" s="1">
        <v>0.17979999999999999</v>
      </c>
      <c r="AD72" s="1">
        <v>4.6499999999999996E-3</v>
      </c>
      <c r="AE72" s="1">
        <v>1.45E-4</v>
      </c>
      <c r="AF72" s="1" t="s">
        <v>192</v>
      </c>
      <c r="AG72" s="1">
        <v>8.5400000000000004E-2</v>
      </c>
      <c r="AH72" s="1">
        <v>8.5400000000000004E-2</v>
      </c>
      <c r="AI72" s="1">
        <v>0.11550000000000001</v>
      </c>
      <c r="AJ72" s="1">
        <v>0.1855</v>
      </c>
      <c r="AK72" s="1">
        <v>4.6499999999999996E-3</v>
      </c>
      <c r="AL72" s="1">
        <v>4.6499999999999996E-3</v>
      </c>
      <c r="AM72" s="1">
        <v>1.45E-4</v>
      </c>
      <c r="AN72" s="1">
        <v>1.45E-4</v>
      </c>
      <c r="AO72" s="1" t="s">
        <v>192</v>
      </c>
      <c r="AP72" s="1" t="s">
        <v>192</v>
      </c>
      <c r="AQ72" s="1">
        <v>2.247368421</v>
      </c>
      <c r="AR72" s="1">
        <v>3.3924528299999999</v>
      </c>
      <c r="AS72" s="1">
        <v>7.25429E-3</v>
      </c>
      <c r="AT72" s="1">
        <v>6.3876700000000005E-4</v>
      </c>
      <c r="AU72" s="1" t="s">
        <v>192</v>
      </c>
      <c r="AV72" s="1">
        <v>1.6113207549999999</v>
      </c>
      <c r="AW72" s="1">
        <v>1.6113207549999999</v>
      </c>
      <c r="AX72" s="1">
        <v>2.1792452830000002</v>
      </c>
      <c r="AY72" s="1">
        <v>3.5</v>
      </c>
      <c r="AZ72" s="1">
        <v>7.25429E-3</v>
      </c>
      <c r="BA72" s="1">
        <v>7.25429E-3</v>
      </c>
      <c r="BB72" s="1">
        <v>6.3876700000000005E-4</v>
      </c>
      <c r="BC72" s="1">
        <v>6.3876700000000005E-4</v>
      </c>
      <c r="BD72" s="1" t="s">
        <v>192</v>
      </c>
      <c r="BE72" s="1" t="s">
        <v>192</v>
      </c>
      <c r="BF72" s="1">
        <v>1.4119285770000001</v>
      </c>
      <c r="BG72" s="1">
        <v>0.94961477400000005</v>
      </c>
      <c r="BH72" s="1">
        <v>1.279803453</v>
      </c>
      <c r="BI72" s="1">
        <v>1.691674203</v>
      </c>
      <c r="BJ72" s="1">
        <v>1.482790571</v>
      </c>
      <c r="BK72" s="1">
        <v>-7.0861993999999998E-2</v>
      </c>
      <c r="BL72" s="1">
        <v>2.8947191480000001</v>
      </c>
    </row>
    <row r="73" spans="1:64" x14ac:dyDescent="0.45">
      <c r="A73" s="1" t="s">
        <v>375</v>
      </c>
      <c r="B73" s="1" t="s">
        <v>655</v>
      </c>
      <c r="C73" s="1" t="s">
        <v>366</v>
      </c>
      <c r="D73" s="1" t="s">
        <v>572</v>
      </c>
      <c r="E73" s="1">
        <v>100</v>
      </c>
      <c r="F73" s="1">
        <v>1000</v>
      </c>
      <c r="G73" s="1">
        <v>47.85</v>
      </c>
      <c r="H73" s="1">
        <v>369.81</v>
      </c>
      <c r="I73" s="1">
        <v>369.81</v>
      </c>
      <c r="J73" s="1">
        <v>724.65</v>
      </c>
      <c r="K73" s="1">
        <v>23.7</v>
      </c>
      <c r="L73" s="1">
        <v>39.72</v>
      </c>
      <c r="M73" s="1">
        <v>39.72</v>
      </c>
      <c r="N73" s="1">
        <v>60.16</v>
      </c>
      <c r="O73" s="1">
        <v>79.19</v>
      </c>
      <c r="P73" s="1">
        <v>138.97</v>
      </c>
      <c r="Q73" s="1">
        <v>138.97</v>
      </c>
      <c r="R73" s="1">
        <v>273.61</v>
      </c>
      <c r="S73" s="1">
        <v>21.95</v>
      </c>
      <c r="T73" s="1">
        <v>97.13</v>
      </c>
      <c r="U73" s="1">
        <v>97.13</v>
      </c>
      <c r="V73" s="1">
        <v>133.36000000000001</v>
      </c>
      <c r="W73" s="1">
        <v>258.89999999999998</v>
      </c>
      <c r="X73" s="1">
        <v>141925</v>
      </c>
      <c r="Y73" s="1">
        <v>141925</v>
      </c>
      <c r="Z73" s="1">
        <v>595278</v>
      </c>
      <c r="AB73" s="1">
        <v>36.981000000000002</v>
      </c>
      <c r="AC73" s="1">
        <v>3.972</v>
      </c>
      <c r="AD73" s="1">
        <v>13.897</v>
      </c>
      <c r="AE73" s="1">
        <v>9.7129999999999992</v>
      </c>
      <c r="AF73" s="1">
        <v>14192.5</v>
      </c>
      <c r="AG73" s="1">
        <v>4.7850000000000001</v>
      </c>
      <c r="AH73" s="1">
        <v>72.465000000000003</v>
      </c>
      <c r="AI73" s="1">
        <v>2.37</v>
      </c>
      <c r="AJ73" s="1">
        <v>6.016</v>
      </c>
      <c r="AK73" s="1">
        <v>7.9189999999999996</v>
      </c>
      <c r="AL73" s="1">
        <v>27.361000000000001</v>
      </c>
      <c r="AM73" s="1">
        <v>2.1949999999999998</v>
      </c>
      <c r="AN73" s="1">
        <v>13.336</v>
      </c>
      <c r="AO73" s="1">
        <v>25.89</v>
      </c>
      <c r="AP73" s="1">
        <v>59527.8</v>
      </c>
      <c r="AQ73" s="1">
        <v>973.18421049999995</v>
      </c>
      <c r="AR73" s="1">
        <v>74.943396230000005</v>
      </c>
      <c r="AS73" s="1">
        <v>21.68018721</v>
      </c>
      <c r="AT73" s="1">
        <v>42.788546259999997</v>
      </c>
      <c r="AU73" s="1">
        <v>28.897055829999999</v>
      </c>
      <c r="AV73" s="1">
        <v>90.283018870000006</v>
      </c>
      <c r="AW73" s="1">
        <v>1367.2641510000001</v>
      </c>
      <c r="AX73" s="1">
        <v>44.716981130000001</v>
      </c>
      <c r="AY73" s="1">
        <v>113.509434</v>
      </c>
      <c r="AZ73" s="1">
        <v>12.35413417</v>
      </c>
      <c r="BA73" s="1">
        <v>42.684867390000001</v>
      </c>
      <c r="BB73" s="1">
        <v>9.6696035239999993</v>
      </c>
      <c r="BC73" s="1">
        <v>58.748898680000003</v>
      </c>
      <c r="BD73" s="1">
        <v>5.2714094000000003E-2</v>
      </c>
      <c r="BE73" s="1">
        <v>121.2033229</v>
      </c>
      <c r="BF73" s="1">
        <v>228.29867920000001</v>
      </c>
      <c r="BG73" s="1">
        <v>31.41529036</v>
      </c>
      <c r="BH73" s="1">
        <v>340.68213479999997</v>
      </c>
      <c r="BI73" s="1">
        <v>416.90481999999997</v>
      </c>
      <c r="BJ73" s="1">
        <v>365.42647199999999</v>
      </c>
      <c r="BK73" s="1">
        <v>-137.12779280000001</v>
      </c>
      <c r="BL73" s="1">
        <v>593.72515120000003</v>
      </c>
    </row>
    <row r="74" spans="1:64" x14ac:dyDescent="0.45">
      <c r="A74" s="1" t="s">
        <v>393</v>
      </c>
      <c r="B74" s="1" t="s">
        <v>393</v>
      </c>
      <c r="C74" s="1" t="s">
        <v>378</v>
      </c>
      <c r="D74" s="1" t="s">
        <v>13</v>
      </c>
      <c r="E74" s="1">
        <v>50</v>
      </c>
      <c r="F74" s="1">
        <v>1000</v>
      </c>
      <c r="G74" s="1">
        <v>4.08</v>
      </c>
      <c r="H74" s="1">
        <v>15.57</v>
      </c>
      <c r="I74" s="1">
        <v>15.57</v>
      </c>
      <c r="J74" s="1">
        <v>41.87</v>
      </c>
      <c r="K74" s="1">
        <v>0.89</v>
      </c>
      <c r="L74" s="1">
        <v>1.79</v>
      </c>
      <c r="M74" s="1">
        <v>1.79</v>
      </c>
      <c r="N74" s="1">
        <v>4</v>
      </c>
      <c r="O74" s="1">
        <v>5.67</v>
      </c>
      <c r="P74" s="1">
        <v>22.07</v>
      </c>
      <c r="Q74" s="1">
        <v>22.07</v>
      </c>
      <c r="R74" s="1">
        <v>36.68</v>
      </c>
      <c r="S74" s="1">
        <v>1.57</v>
      </c>
      <c r="T74" s="1">
        <v>17.079999999999998</v>
      </c>
      <c r="U74" s="1">
        <v>17.079999999999998</v>
      </c>
      <c r="V74" s="1">
        <v>50.24</v>
      </c>
      <c r="W74" s="1">
        <v>0</v>
      </c>
      <c r="X74" s="1">
        <v>22477.4</v>
      </c>
      <c r="Y74" s="1">
        <v>22477.4</v>
      </c>
      <c r="Z74" s="1">
        <v>106154.3</v>
      </c>
      <c r="AA74" s="1" t="s">
        <v>609</v>
      </c>
      <c r="AB74" s="1">
        <v>0.77849999999999997</v>
      </c>
      <c r="AC74" s="1">
        <v>8.9499999999999996E-2</v>
      </c>
      <c r="AD74" s="1">
        <v>1.1034999999999999</v>
      </c>
      <c r="AE74" s="1">
        <v>0.85399999999999998</v>
      </c>
      <c r="AF74" s="1">
        <v>1123.8699999999999</v>
      </c>
      <c r="AG74" s="1">
        <v>0.20399999999999999</v>
      </c>
      <c r="AH74" s="1">
        <v>2.0935000000000001</v>
      </c>
      <c r="AI74" s="1">
        <v>4.4499999999999998E-2</v>
      </c>
      <c r="AJ74" s="1">
        <v>0.2</v>
      </c>
      <c r="AK74" s="1">
        <v>0.28349999999999997</v>
      </c>
      <c r="AL74" s="1">
        <v>1.8340000000000001</v>
      </c>
      <c r="AM74" s="1">
        <v>7.85E-2</v>
      </c>
      <c r="AN74" s="1">
        <v>2.512</v>
      </c>
      <c r="AO74" s="1">
        <v>0</v>
      </c>
      <c r="AP74" s="1">
        <v>5307.7150000000001</v>
      </c>
      <c r="AQ74" s="1">
        <v>20.486842110000001</v>
      </c>
      <c r="AR74" s="1">
        <v>1.6886792450000001</v>
      </c>
      <c r="AS74" s="1">
        <v>1.7215288609999999</v>
      </c>
      <c r="AT74" s="1">
        <v>3.762114537</v>
      </c>
      <c r="AU74" s="1">
        <v>2.2882884720000001</v>
      </c>
      <c r="AV74" s="1">
        <v>3.8490566039999998</v>
      </c>
      <c r="AW74" s="1">
        <v>39.5</v>
      </c>
      <c r="AX74" s="1">
        <v>0.83962264200000003</v>
      </c>
      <c r="AY74" s="1">
        <v>3.773584906</v>
      </c>
      <c r="AZ74" s="1">
        <v>0.44227769099999997</v>
      </c>
      <c r="BA74" s="1">
        <v>2.861154446</v>
      </c>
      <c r="BB74" s="1">
        <v>0.345814978</v>
      </c>
      <c r="BC74" s="1">
        <v>11.0660793</v>
      </c>
      <c r="BD74" s="1">
        <v>0</v>
      </c>
      <c r="BE74" s="1">
        <v>10.80692878</v>
      </c>
      <c r="BF74" s="1">
        <v>5.989490644</v>
      </c>
      <c r="BG74" s="1">
        <v>1.0953543830000001</v>
      </c>
      <c r="BH74" s="1">
        <v>13.601549479999999</v>
      </c>
      <c r="BI74" s="1">
        <v>8.1477877010000004</v>
      </c>
      <c r="BJ74" s="1">
        <v>7.1417195759999998</v>
      </c>
      <c r="BK74" s="1">
        <v>-1.1522289320000001</v>
      </c>
      <c r="BL74" s="1">
        <v>13.13121022</v>
      </c>
    </row>
    <row r="75" spans="1:64" x14ac:dyDescent="0.45">
      <c r="A75" s="1" t="s">
        <v>656</v>
      </c>
      <c r="B75" s="1" t="s">
        <v>657</v>
      </c>
      <c r="C75" s="1" t="s">
        <v>366</v>
      </c>
      <c r="D75" s="1" t="s">
        <v>572</v>
      </c>
      <c r="E75" s="1">
        <v>100</v>
      </c>
      <c r="F75" s="1">
        <v>1000</v>
      </c>
      <c r="G75" s="1">
        <v>70.41</v>
      </c>
      <c r="H75" s="1">
        <v>326.20999999999998</v>
      </c>
      <c r="I75" s="1">
        <v>326.20999999999998</v>
      </c>
      <c r="J75" s="1">
        <v>910.1</v>
      </c>
      <c r="K75" s="1">
        <v>37.57</v>
      </c>
      <c r="L75" s="1">
        <v>99.48</v>
      </c>
      <c r="M75" s="1">
        <v>99.48</v>
      </c>
      <c r="N75" s="1">
        <v>269.19</v>
      </c>
      <c r="O75" s="1">
        <v>59.78</v>
      </c>
      <c r="P75" s="1">
        <v>318.83</v>
      </c>
      <c r="Q75" s="1">
        <v>318.83</v>
      </c>
      <c r="R75" s="1">
        <v>683.48</v>
      </c>
      <c r="S75" s="1">
        <v>101.81</v>
      </c>
      <c r="T75" s="1">
        <v>301.41000000000003</v>
      </c>
      <c r="U75" s="1">
        <v>301.41000000000003</v>
      </c>
      <c r="V75" s="1">
        <v>657.89</v>
      </c>
      <c r="W75" s="1">
        <v>204.6</v>
      </c>
      <c r="X75" s="1">
        <v>34732.5</v>
      </c>
      <c r="Y75" s="1">
        <v>34732.5</v>
      </c>
      <c r="Z75" s="1">
        <v>190796.3</v>
      </c>
      <c r="AB75" s="1">
        <v>32.621000000000002</v>
      </c>
      <c r="AC75" s="1">
        <v>9.9480000000000004</v>
      </c>
      <c r="AD75" s="1">
        <v>31.882999999999999</v>
      </c>
      <c r="AE75" s="1">
        <v>30.140999999999998</v>
      </c>
      <c r="AF75" s="1">
        <v>3473.25</v>
      </c>
      <c r="AG75" s="1">
        <v>7.0410000000000004</v>
      </c>
      <c r="AH75" s="1">
        <v>91.01</v>
      </c>
      <c r="AI75" s="1">
        <v>3.7570000000000001</v>
      </c>
      <c r="AJ75" s="1">
        <v>26.919</v>
      </c>
      <c r="AK75" s="1">
        <v>5.9779999999999998</v>
      </c>
      <c r="AL75" s="1">
        <v>68.347999999999999</v>
      </c>
      <c r="AM75" s="1">
        <v>10.180999999999999</v>
      </c>
      <c r="AN75" s="1">
        <v>65.789000000000001</v>
      </c>
      <c r="AO75" s="1">
        <v>20.46</v>
      </c>
      <c r="AP75" s="1">
        <v>19079.63</v>
      </c>
      <c r="AQ75" s="1">
        <v>858.44736839999996</v>
      </c>
      <c r="AR75" s="1">
        <v>187.69811319999999</v>
      </c>
      <c r="AS75" s="1">
        <v>49.739469579999998</v>
      </c>
      <c r="AT75" s="1">
        <v>132.7797357</v>
      </c>
      <c r="AU75" s="1">
        <v>7.0718125179999998</v>
      </c>
      <c r="AV75" s="1">
        <v>132.84905660000001</v>
      </c>
      <c r="AW75" s="1">
        <v>1717.169811</v>
      </c>
      <c r="AX75" s="1">
        <v>70.886792450000002</v>
      </c>
      <c r="AY75" s="1">
        <v>507.90566039999999</v>
      </c>
      <c r="AZ75" s="1">
        <v>9.3260530419999998</v>
      </c>
      <c r="BA75" s="1">
        <v>106.62714510000001</v>
      </c>
      <c r="BB75" s="1">
        <v>44.85022026</v>
      </c>
      <c r="BC75" s="1">
        <v>289.81938330000003</v>
      </c>
      <c r="BD75" s="1">
        <v>4.1658183000000001E-2</v>
      </c>
      <c r="BE75" s="1">
        <v>38.847640179999999</v>
      </c>
      <c r="BF75" s="1">
        <v>247.14729990000001</v>
      </c>
      <c r="BG75" s="1">
        <v>51.590756110000001</v>
      </c>
      <c r="BH75" s="1">
        <v>532.07392800000002</v>
      </c>
      <c r="BI75" s="1">
        <v>348.8939704</v>
      </c>
      <c r="BJ75" s="1">
        <v>305.81342940000002</v>
      </c>
      <c r="BK75" s="1">
        <v>-58.666129480000002</v>
      </c>
      <c r="BL75" s="1">
        <v>552.96072919999995</v>
      </c>
    </row>
    <row r="76" spans="1:64" x14ac:dyDescent="0.45">
      <c r="A76" s="1" t="s">
        <v>468</v>
      </c>
      <c r="B76" s="1" t="s">
        <v>468</v>
      </c>
      <c r="C76" s="1" t="s">
        <v>378</v>
      </c>
      <c r="D76" s="1" t="s">
        <v>577</v>
      </c>
      <c r="E76" s="1">
        <v>100</v>
      </c>
      <c r="F76" s="1">
        <v>1000</v>
      </c>
      <c r="G76" s="1">
        <v>0.21</v>
      </c>
      <c r="H76" s="1">
        <v>0.89</v>
      </c>
      <c r="I76" s="1">
        <v>0.89</v>
      </c>
      <c r="J76" s="1">
        <v>1.85</v>
      </c>
      <c r="K76" s="1">
        <v>0.27</v>
      </c>
      <c r="L76" s="1">
        <v>1.05</v>
      </c>
      <c r="M76" s="1">
        <v>1.05</v>
      </c>
      <c r="N76" s="1">
        <v>2.96</v>
      </c>
      <c r="O76" s="1">
        <v>3.22</v>
      </c>
      <c r="P76" s="1">
        <v>5.78</v>
      </c>
      <c r="Q76" s="1">
        <v>5.78</v>
      </c>
      <c r="R76" s="1">
        <v>9.02</v>
      </c>
      <c r="S76" s="1">
        <v>0.83</v>
      </c>
      <c r="T76" s="1">
        <v>2.4300000000000002</v>
      </c>
      <c r="U76" s="1">
        <v>2.4300000000000002</v>
      </c>
      <c r="V76" s="1">
        <v>5.17</v>
      </c>
      <c r="W76" s="1">
        <v>0</v>
      </c>
      <c r="X76" s="1">
        <v>9533.1</v>
      </c>
      <c r="Y76" s="1">
        <v>9533.1</v>
      </c>
      <c r="Z76" s="1">
        <v>76052.399999999994</v>
      </c>
      <c r="AA76" s="1" t="s">
        <v>612</v>
      </c>
      <c r="AB76" s="1">
        <v>8.8999999999999996E-2</v>
      </c>
      <c r="AC76" s="1">
        <v>0.105</v>
      </c>
      <c r="AD76" s="1">
        <v>0.57799999999999996</v>
      </c>
      <c r="AE76" s="1">
        <v>0.24299999999999999</v>
      </c>
      <c r="AF76" s="1">
        <v>953.31</v>
      </c>
      <c r="AG76" s="1">
        <v>2.1000000000000001E-2</v>
      </c>
      <c r="AH76" s="1">
        <v>0.185</v>
      </c>
      <c r="AI76" s="1">
        <v>2.7E-2</v>
      </c>
      <c r="AJ76" s="1">
        <v>0.29599999999999999</v>
      </c>
      <c r="AK76" s="1">
        <v>0.32200000000000001</v>
      </c>
      <c r="AL76" s="1">
        <v>0.90200000000000002</v>
      </c>
      <c r="AM76" s="1">
        <v>8.3000000000000004E-2</v>
      </c>
      <c r="AN76" s="1">
        <v>0.51700000000000002</v>
      </c>
      <c r="AO76" s="1">
        <v>0</v>
      </c>
      <c r="AP76" s="1">
        <v>7605.24</v>
      </c>
      <c r="AQ76" s="1">
        <v>2.3421052630000001</v>
      </c>
      <c r="AR76" s="1">
        <v>1.9811320750000001</v>
      </c>
      <c r="AS76" s="1">
        <v>0.90171606900000001</v>
      </c>
      <c r="AT76" s="1">
        <v>1.0704845810000001</v>
      </c>
      <c r="AU76" s="1">
        <v>1.9410147820000001</v>
      </c>
      <c r="AV76" s="1">
        <v>0.396226415</v>
      </c>
      <c r="AW76" s="1">
        <v>3.4905660379999999</v>
      </c>
      <c r="AX76" s="1">
        <v>0.50943396200000002</v>
      </c>
      <c r="AY76" s="1">
        <v>5.5849056600000004</v>
      </c>
      <c r="AZ76" s="1">
        <v>0.50234009400000001</v>
      </c>
      <c r="BA76" s="1">
        <v>1.407176287</v>
      </c>
      <c r="BB76" s="1">
        <v>0.36563876699999998</v>
      </c>
      <c r="BC76" s="1">
        <v>2.2775330399999998</v>
      </c>
      <c r="BD76" s="1">
        <v>0</v>
      </c>
      <c r="BE76" s="1">
        <v>15.484871930000001</v>
      </c>
      <c r="BF76" s="1">
        <v>1.647290554</v>
      </c>
      <c r="BG76" s="1">
        <v>0.35472784699999999</v>
      </c>
      <c r="BH76" s="1">
        <v>5.6490105909999997</v>
      </c>
      <c r="BI76" s="1">
        <v>0.62631422000000003</v>
      </c>
      <c r="BJ76" s="1">
        <v>0.54897853100000005</v>
      </c>
      <c r="BK76" s="1">
        <v>1.0983120230000001</v>
      </c>
      <c r="BL76" s="1">
        <v>2.196269085</v>
      </c>
    </row>
    <row r="77" spans="1:64" x14ac:dyDescent="0.45">
      <c r="A77" s="1" t="s">
        <v>403</v>
      </c>
      <c r="B77" s="1" t="s">
        <v>403</v>
      </c>
      <c r="C77" s="1" t="s">
        <v>378</v>
      </c>
      <c r="D77" s="1" t="s">
        <v>567</v>
      </c>
      <c r="E77" s="1">
        <v>100</v>
      </c>
      <c r="F77" s="1">
        <v>1000</v>
      </c>
      <c r="G77" s="1">
        <v>0.21</v>
      </c>
      <c r="H77" s="1">
        <v>0.89</v>
      </c>
      <c r="I77" s="1">
        <v>0.89</v>
      </c>
      <c r="J77" s="1">
        <v>1.85</v>
      </c>
      <c r="K77" s="1">
        <v>0.27</v>
      </c>
      <c r="L77" s="1">
        <v>1.05</v>
      </c>
      <c r="M77" s="1">
        <v>1.05</v>
      </c>
      <c r="N77" s="1">
        <v>2.96</v>
      </c>
      <c r="O77" s="1">
        <v>3.22</v>
      </c>
      <c r="P77" s="1">
        <v>5.78</v>
      </c>
      <c r="Q77" s="1">
        <v>5.78</v>
      </c>
      <c r="R77" s="1">
        <v>9.02</v>
      </c>
      <c r="S77" s="1">
        <v>0.83</v>
      </c>
      <c r="T77" s="1">
        <v>2.4300000000000002</v>
      </c>
      <c r="U77" s="1">
        <v>2.4300000000000002</v>
      </c>
      <c r="V77" s="1">
        <v>5.17</v>
      </c>
      <c r="W77" s="1">
        <v>0</v>
      </c>
      <c r="X77" s="1">
        <v>9533.1</v>
      </c>
      <c r="Y77" s="1">
        <v>9533.1</v>
      </c>
      <c r="Z77" s="1">
        <v>76052.399999999994</v>
      </c>
      <c r="AA77" s="1" t="s">
        <v>612</v>
      </c>
      <c r="AB77" s="1">
        <v>8.8999999999999996E-2</v>
      </c>
      <c r="AC77" s="1">
        <v>0.105</v>
      </c>
      <c r="AD77" s="1">
        <v>0.57799999999999996</v>
      </c>
      <c r="AE77" s="1">
        <v>0.24299999999999999</v>
      </c>
      <c r="AF77" s="1">
        <v>953.31</v>
      </c>
      <c r="AG77" s="1">
        <v>2.1000000000000001E-2</v>
      </c>
      <c r="AH77" s="1">
        <v>0.185</v>
      </c>
      <c r="AI77" s="1">
        <v>2.7E-2</v>
      </c>
      <c r="AJ77" s="1">
        <v>0.29599999999999999</v>
      </c>
      <c r="AK77" s="1">
        <v>0.32200000000000001</v>
      </c>
      <c r="AL77" s="1">
        <v>0.90200000000000002</v>
      </c>
      <c r="AM77" s="1">
        <v>8.3000000000000004E-2</v>
      </c>
      <c r="AN77" s="1">
        <v>0.51700000000000002</v>
      </c>
      <c r="AO77" s="1">
        <v>0</v>
      </c>
      <c r="AP77" s="1">
        <v>7605.24</v>
      </c>
      <c r="AQ77" s="1">
        <v>2.3421052630000001</v>
      </c>
      <c r="AR77" s="1">
        <v>1.9811320750000001</v>
      </c>
      <c r="AS77" s="1">
        <v>0.90171606900000001</v>
      </c>
      <c r="AT77" s="1">
        <v>1.0704845810000001</v>
      </c>
      <c r="AU77" s="1">
        <v>1.9410147820000001</v>
      </c>
      <c r="AV77" s="1">
        <v>0.396226415</v>
      </c>
      <c r="AW77" s="1">
        <v>3.4905660379999999</v>
      </c>
      <c r="AX77" s="1">
        <v>0.50943396200000002</v>
      </c>
      <c r="AY77" s="1">
        <v>5.5849056600000004</v>
      </c>
      <c r="AZ77" s="1">
        <v>0.50234009400000001</v>
      </c>
      <c r="BA77" s="1">
        <v>1.407176287</v>
      </c>
      <c r="BB77" s="1">
        <v>0.36563876699999998</v>
      </c>
      <c r="BC77" s="1">
        <v>2.2775330399999998</v>
      </c>
      <c r="BD77" s="1">
        <v>0</v>
      </c>
      <c r="BE77" s="1">
        <v>15.484871930000001</v>
      </c>
      <c r="BF77" s="1">
        <v>1.647290554</v>
      </c>
      <c r="BG77" s="1">
        <v>0.35472784699999999</v>
      </c>
      <c r="BH77" s="1">
        <v>5.6490105909999997</v>
      </c>
      <c r="BI77" s="1">
        <v>0.62631422000000003</v>
      </c>
      <c r="BJ77" s="1">
        <v>0.54897853100000005</v>
      </c>
      <c r="BK77" s="1">
        <v>1.0983120230000001</v>
      </c>
      <c r="BL77" s="1">
        <v>2.196269085</v>
      </c>
    </row>
    <row r="78" spans="1:64" x14ac:dyDescent="0.45">
      <c r="A78" s="1" t="s">
        <v>426</v>
      </c>
      <c r="B78" s="1" t="s">
        <v>426</v>
      </c>
      <c r="C78" s="1" t="s">
        <v>378</v>
      </c>
      <c r="D78" s="1" t="s">
        <v>573</v>
      </c>
      <c r="E78" s="1">
        <v>20</v>
      </c>
      <c r="F78" s="1">
        <v>1000</v>
      </c>
      <c r="G78" s="1">
        <v>1.768643695</v>
      </c>
      <c r="H78" s="1">
        <v>6.4922168820000001</v>
      </c>
      <c r="I78" s="1">
        <v>6.4922168820000001</v>
      </c>
      <c r="J78" s="1">
        <v>13.157278010000001</v>
      </c>
      <c r="K78" s="1">
        <v>1.0296725</v>
      </c>
      <c r="L78" s="1">
        <v>9.9464443750000004</v>
      </c>
      <c r="M78" s="1">
        <v>9.9464443750000004</v>
      </c>
      <c r="N78" s="1">
        <v>26.975000000000001</v>
      </c>
      <c r="O78" s="1">
        <v>8.6420000000000004E-3</v>
      </c>
      <c r="P78" s="1">
        <v>1.31277</v>
      </c>
      <c r="Q78" s="1">
        <v>1.31277</v>
      </c>
      <c r="R78" s="1">
        <v>4.4425610000000004</v>
      </c>
      <c r="S78" s="1">
        <v>1.4829999999999999E-3</v>
      </c>
      <c r="T78" s="1">
        <v>1.57613</v>
      </c>
      <c r="U78" s="1">
        <v>1.57613</v>
      </c>
      <c r="V78" s="1">
        <v>5.3552309999999999</v>
      </c>
      <c r="W78" s="1">
        <v>260</v>
      </c>
      <c r="X78" s="1">
        <v>260</v>
      </c>
      <c r="Y78" s="1">
        <v>260</v>
      </c>
      <c r="Z78" s="1">
        <v>260</v>
      </c>
      <c r="AA78" s="1" t="s">
        <v>288</v>
      </c>
      <c r="AB78" s="1">
        <v>0.129844338</v>
      </c>
      <c r="AC78" s="1">
        <v>0.198928888</v>
      </c>
      <c r="AD78" s="1">
        <v>2.6255400000000002E-2</v>
      </c>
      <c r="AE78" s="1">
        <v>3.1522599999999998E-2</v>
      </c>
      <c r="AF78" s="1">
        <v>5.2</v>
      </c>
      <c r="AG78" s="1">
        <v>3.5372873999999999E-2</v>
      </c>
      <c r="AH78" s="1">
        <v>0.26314556</v>
      </c>
      <c r="AI78" s="1">
        <v>2.0593449999999999E-2</v>
      </c>
      <c r="AJ78" s="1">
        <v>0.53949999999999998</v>
      </c>
      <c r="AK78" s="1">
        <v>1.7284000000000001E-4</v>
      </c>
      <c r="AL78" s="1">
        <v>8.8851219999999995E-2</v>
      </c>
      <c r="AM78" s="1">
        <v>2.9660000000000001E-5</v>
      </c>
      <c r="AN78" s="1">
        <v>0.10710462</v>
      </c>
      <c r="AO78" s="1">
        <v>5.2</v>
      </c>
      <c r="AP78" s="1">
        <v>5.2</v>
      </c>
      <c r="AQ78" s="1">
        <v>3.4169562629999999</v>
      </c>
      <c r="AR78" s="1">
        <v>3.753375245</v>
      </c>
      <c r="AS78" s="1">
        <v>4.0960061999999998E-2</v>
      </c>
      <c r="AT78" s="1">
        <v>0.138866079</v>
      </c>
      <c r="AU78" s="1">
        <v>1.0587612E-2</v>
      </c>
      <c r="AV78" s="1">
        <v>0.66741271700000004</v>
      </c>
      <c r="AW78" s="1">
        <v>4.9650105660000001</v>
      </c>
      <c r="AX78" s="1">
        <v>0.38855566000000002</v>
      </c>
      <c r="AY78" s="1">
        <v>10.17924528</v>
      </c>
      <c r="AZ78" s="1">
        <v>2.6964099999999999E-4</v>
      </c>
      <c r="BA78" s="1">
        <v>0.138613448</v>
      </c>
      <c r="BB78" s="1">
        <v>1.3066099999999999E-4</v>
      </c>
      <c r="BC78" s="1">
        <v>0.47182652000000003</v>
      </c>
      <c r="BD78" s="1">
        <v>1.0587612E-2</v>
      </c>
      <c r="BE78" s="1">
        <v>1.0587612E-2</v>
      </c>
      <c r="BF78" s="1">
        <v>1.4721490530000001</v>
      </c>
      <c r="BG78" s="1">
        <v>0.213391258</v>
      </c>
      <c r="BH78" s="1">
        <v>3.1530566860000002</v>
      </c>
      <c r="BI78" s="1">
        <v>1.9331564400000001</v>
      </c>
      <c r="BJ78" s="1">
        <v>1.6944551940000001</v>
      </c>
      <c r="BK78" s="1">
        <v>-0.22230614100000001</v>
      </c>
      <c r="BL78" s="1">
        <v>3.166604247</v>
      </c>
    </row>
    <row r="79" spans="1:64" x14ac:dyDescent="0.45">
      <c r="A79" s="1" t="s">
        <v>658</v>
      </c>
      <c r="B79" s="1" t="s">
        <v>658</v>
      </c>
      <c r="C79" s="1" t="s">
        <v>378</v>
      </c>
      <c r="D79" s="1" t="s">
        <v>562</v>
      </c>
      <c r="E79" s="1">
        <v>100</v>
      </c>
      <c r="F79" s="1">
        <v>1000</v>
      </c>
      <c r="G79" s="1">
        <v>0.21</v>
      </c>
      <c r="H79" s="1">
        <v>0.89</v>
      </c>
      <c r="I79" s="1">
        <v>0.89</v>
      </c>
      <c r="J79" s="1">
        <v>1.85</v>
      </c>
      <c r="K79" s="1">
        <v>0.27</v>
      </c>
      <c r="L79" s="1">
        <v>1.05</v>
      </c>
      <c r="M79" s="1">
        <v>1.05</v>
      </c>
      <c r="N79" s="1">
        <v>2.96</v>
      </c>
      <c r="O79" s="1">
        <v>3.22</v>
      </c>
      <c r="P79" s="1">
        <v>5.78</v>
      </c>
      <c r="Q79" s="1">
        <v>5.78</v>
      </c>
      <c r="R79" s="1">
        <v>9.02</v>
      </c>
      <c r="S79" s="1">
        <v>0.83</v>
      </c>
      <c r="T79" s="1">
        <v>2.4300000000000002</v>
      </c>
      <c r="U79" s="1">
        <v>2.4300000000000002</v>
      </c>
      <c r="V79" s="1">
        <v>5.17</v>
      </c>
      <c r="W79" s="1">
        <v>0</v>
      </c>
      <c r="X79" s="1">
        <v>9533.1</v>
      </c>
      <c r="Y79" s="1">
        <v>9533.1</v>
      </c>
      <c r="Z79" s="1">
        <v>76052.399999999994</v>
      </c>
      <c r="AA79" s="1" t="s">
        <v>612</v>
      </c>
      <c r="AB79" s="1">
        <v>8.8999999999999996E-2</v>
      </c>
      <c r="AC79" s="1">
        <v>0.105</v>
      </c>
      <c r="AD79" s="1">
        <v>0.57799999999999996</v>
      </c>
      <c r="AE79" s="1">
        <v>0.24299999999999999</v>
      </c>
      <c r="AF79" s="1">
        <v>953.31</v>
      </c>
      <c r="AG79" s="1">
        <v>2.1000000000000001E-2</v>
      </c>
      <c r="AH79" s="1">
        <v>0.185</v>
      </c>
      <c r="AI79" s="1">
        <v>2.7E-2</v>
      </c>
      <c r="AJ79" s="1">
        <v>0.29599999999999999</v>
      </c>
      <c r="AK79" s="1">
        <v>0.32200000000000001</v>
      </c>
      <c r="AL79" s="1">
        <v>0.90200000000000002</v>
      </c>
      <c r="AM79" s="1">
        <v>8.3000000000000004E-2</v>
      </c>
      <c r="AN79" s="1">
        <v>0.51700000000000002</v>
      </c>
      <c r="AO79" s="1">
        <v>0</v>
      </c>
      <c r="AP79" s="1">
        <v>7605.24</v>
      </c>
      <c r="AQ79" s="1">
        <v>2.3421052630000001</v>
      </c>
      <c r="AR79" s="1">
        <v>1.9811320750000001</v>
      </c>
      <c r="AS79" s="1">
        <v>0.90171606900000001</v>
      </c>
      <c r="AT79" s="1">
        <v>1.0704845810000001</v>
      </c>
      <c r="AU79" s="1">
        <v>1.9410147820000001</v>
      </c>
      <c r="AV79" s="1">
        <v>0.396226415</v>
      </c>
      <c r="AW79" s="1">
        <v>3.4905660379999999</v>
      </c>
      <c r="AX79" s="1">
        <v>0.50943396200000002</v>
      </c>
      <c r="AY79" s="1">
        <v>5.5849056600000004</v>
      </c>
      <c r="AZ79" s="1">
        <v>0.50234009400000001</v>
      </c>
      <c r="BA79" s="1">
        <v>1.407176287</v>
      </c>
      <c r="BB79" s="1">
        <v>0.36563876699999998</v>
      </c>
      <c r="BC79" s="1">
        <v>2.2775330399999998</v>
      </c>
      <c r="BD79" s="1">
        <v>0</v>
      </c>
      <c r="BE79" s="1">
        <v>15.484871930000001</v>
      </c>
      <c r="BF79" s="1">
        <v>1.647290554</v>
      </c>
      <c r="BG79" s="1">
        <v>0.35472784699999999</v>
      </c>
      <c r="BH79" s="1">
        <v>5.6490105909999997</v>
      </c>
      <c r="BI79" s="1">
        <v>0.62631422000000003</v>
      </c>
      <c r="BJ79" s="1">
        <v>0.54897853100000005</v>
      </c>
      <c r="BK79" s="1">
        <v>1.0983120230000001</v>
      </c>
      <c r="BL79" s="1">
        <v>2.196269085</v>
      </c>
    </row>
    <row r="80" spans="1:64" x14ac:dyDescent="0.45">
      <c r="A80" s="1" t="s">
        <v>369</v>
      </c>
      <c r="B80" s="1" t="s">
        <v>659</v>
      </c>
      <c r="C80" s="1" t="s">
        <v>366</v>
      </c>
      <c r="D80" s="1" t="s">
        <v>8</v>
      </c>
      <c r="E80" s="1">
        <v>200</v>
      </c>
      <c r="F80" s="1">
        <v>1000</v>
      </c>
      <c r="G80" s="1">
        <v>0.8</v>
      </c>
      <c r="H80" s="1">
        <v>8.9499999999999993</v>
      </c>
      <c r="I80" s="1">
        <v>8.9499999999999993</v>
      </c>
      <c r="J80" s="1">
        <v>32.19</v>
      </c>
      <c r="K80" s="1">
        <v>1.51</v>
      </c>
      <c r="L80" s="1">
        <v>3.15</v>
      </c>
      <c r="M80" s="1">
        <v>3.15</v>
      </c>
      <c r="N80" s="1">
        <v>7</v>
      </c>
      <c r="O80" s="1">
        <v>6.58</v>
      </c>
      <c r="P80" s="1">
        <v>20.010000000000002</v>
      </c>
      <c r="Q80" s="1">
        <v>20.010000000000002</v>
      </c>
      <c r="R80" s="1">
        <v>35.15</v>
      </c>
      <c r="S80" s="1">
        <v>2.9</v>
      </c>
      <c r="T80" s="1">
        <v>10.65</v>
      </c>
      <c r="U80" s="1">
        <v>10.65</v>
      </c>
      <c r="V80" s="1">
        <v>21.21</v>
      </c>
      <c r="W80" s="1">
        <v>200.5</v>
      </c>
      <c r="X80" s="1">
        <v>19786.3</v>
      </c>
      <c r="Y80" s="1">
        <v>19786.3</v>
      </c>
      <c r="Z80" s="1">
        <v>81420.899999999994</v>
      </c>
      <c r="AB80" s="1">
        <v>1.79</v>
      </c>
      <c r="AC80" s="1">
        <v>0.63</v>
      </c>
      <c r="AD80" s="1">
        <v>4.0019999999999998</v>
      </c>
      <c r="AE80" s="1">
        <v>2.13</v>
      </c>
      <c r="AF80" s="1">
        <v>3957.26</v>
      </c>
      <c r="AG80" s="1">
        <v>0.16</v>
      </c>
      <c r="AH80" s="1">
        <v>6.4379999999999997</v>
      </c>
      <c r="AI80" s="1">
        <v>0.30199999999999999</v>
      </c>
      <c r="AJ80" s="1">
        <v>1.4</v>
      </c>
      <c r="AK80" s="1">
        <v>1.3160000000000001</v>
      </c>
      <c r="AL80" s="1">
        <v>7.03</v>
      </c>
      <c r="AM80" s="1">
        <v>0.57999999999999996</v>
      </c>
      <c r="AN80" s="1">
        <v>4.242</v>
      </c>
      <c r="AO80" s="1">
        <v>40.1</v>
      </c>
      <c r="AP80" s="1">
        <v>16284.18</v>
      </c>
      <c r="AQ80" s="1">
        <v>47.10526316</v>
      </c>
      <c r="AR80" s="1">
        <v>11.88679245</v>
      </c>
      <c r="AS80" s="1">
        <v>6.2433697349999999</v>
      </c>
      <c r="AT80" s="1">
        <v>9.3832599119999998</v>
      </c>
      <c r="AU80" s="1">
        <v>8.0572952719999993</v>
      </c>
      <c r="AV80" s="1">
        <v>3.0188679249999999</v>
      </c>
      <c r="AW80" s="1">
        <v>121.4716981</v>
      </c>
      <c r="AX80" s="1">
        <v>5.6981132079999997</v>
      </c>
      <c r="AY80" s="1">
        <v>26.41509434</v>
      </c>
      <c r="AZ80" s="1">
        <v>2.0530421219999999</v>
      </c>
      <c r="BA80" s="1">
        <v>10.96723869</v>
      </c>
      <c r="BB80" s="1">
        <v>2.5550660789999999</v>
      </c>
      <c r="BC80" s="1">
        <v>18.687224669999999</v>
      </c>
      <c r="BD80" s="1">
        <v>8.1646781000000002E-2</v>
      </c>
      <c r="BE80" s="1">
        <v>33.155882230000003</v>
      </c>
      <c r="BF80" s="1">
        <v>16.535196110000001</v>
      </c>
      <c r="BG80" s="1">
        <v>2.6813472229999999</v>
      </c>
      <c r="BH80" s="1">
        <v>42.139427609999998</v>
      </c>
      <c r="BI80" s="1">
        <v>17.21251972</v>
      </c>
      <c r="BJ80" s="1">
        <v>15.08716151</v>
      </c>
      <c r="BK80" s="1">
        <v>1.4480345939999999</v>
      </c>
      <c r="BL80" s="1">
        <v>31.622357619999999</v>
      </c>
    </row>
    <row r="81" spans="1:64" x14ac:dyDescent="0.45">
      <c r="A81" s="1" t="s">
        <v>432</v>
      </c>
      <c r="B81" s="1" t="s">
        <v>432</v>
      </c>
      <c r="C81" s="1" t="s">
        <v>378</v>
      </c>
      <c r="D81" s="1" t="s">
        <v>565</v>
      </c>
      <c r="E81" s="1">
        <v>30</v>
      </c>
      <c r="F81" s="1">
        <v>1000</v>
      </c>
      <c r="G81" s="1">
        <v>2.64</v>
      </c>
      <c r="H81" s="1">
        <v>7.6</v>
      </c>
      <c r="I81" s="1">
        <v>7.6</v>
      </c>
      <c r="J81" s="1">
        <v>13.98</v>
      </c>
      <c r="K81" s="1">
        <v>0.8</v>
      </c>
      <c r="L81" s="1">
        <v>2.48</v>
      </c>
      <c r="M81" s="1">
        <v>2.48</v>
      </c>
      <c r="N81" s="1">
        <v>4.3</v>
      </c>
      <c r="O81" s="1">
        <v>6.16</v>
      </c>
      <c r="P81" s="1">
        <v>10.68</v>
      </c>
      <c r="Q81" s="1">
        <v>10.68</v>
      </c>
      <c r="R81" s="1">
        <v>17.36</v>
      </c>
      <c r="S81" s="1">
        <v>5.78</v>
      </c>
      <c r="T81" s="1">
        <v>11.23</v>
      </c>
      <c r="U81" s="1">
        <v>11.23</v>
      </c>
      <c r="V81" s="1">
        <v>24.25</v>
      </c>
      <c r="W81" s="1">
        <v>0</v>
      </c>
      <c r="X81" s="1">
        <v>18786.2</v>
      </c>
      <c r="Y81" s="1">
        <v>18786.2</v>
      </c>
      <c r="Z81" s="1">
        <v>31014.5</v>
      </c>
      <c r="AB81" s="1">
        <v>0.22800000000000001</v>
      </c>
      <c r="AC81" s="1">
        <v>7.4399999999999994E-2</v>
      </c>
      <c r="AD81" s="1">
        <v>0.32040000000000002</v>
      </c>
      <c r="AE81" s="1">
        <v>0.33689999999999998</v>
      </c>
      <c r="AF81" s="1">
        <v>563.58600000000001</v>
      </c>
      <c r="AG81" s="1">
        <v>7.9200000000000007E-2</v>
      </c>
      <c r="AH81" s="1">
        <v>0.4194</v>
      </c>
      <c r="AI81" s="1">
        <v>2.4E-2</v>
      </c>
      <c r="AJ81" s="1">
        <v>0.129</v>
      </c>
      <c r="AK81" s="1">
        <v>0.18479999999999999</v>
      </c>
      <c r="AL81" s="1">
        <v>0.52080000000000004</v>
      </c>
      <c r="AM81" s="1">
        <v>0.1734</v>
      </c>
      <c r="AN81" s="1">
        <v>0.72750000000000004</v>
      </c>
      <c r="AO81" s="1">
        <v>0</v>
      </c>
      <c r="AP81" s="1">
        <v>930.43499999999995</v>
      </c>
      <c r="AQ81" s="1">
        <v>6</v>
      </c>
      <c r="AR81" s="1">
        <v>1.4037735849999999</v>
      </c>
      <c r="AS81" s="1">
        <v>0.49984399400000001</v>
      </c>
      <c r="AT81" s="1">
        <v>1.484140969</v>
      </c>
      <c r="AU81" s="1">
        <v>1.147505803</v>
      </c>
      <c r="AV81" s="1">
        <v>1.4943396229999999</v>
      </c>
      <c r="AW81" s="1">
        <v>7.9132075469999998</v>
      </c>
      <c r="AX81" s="1">
        <v>0.45283018899999999</v>
      </c>
      <c r="AY81" s="1">
        <v>2.4339622639999998</v>
      </c>
      <c r="AZ81" s="1">
        <v>0.28829953200000003</v>
      </c>
      <c r="BA81" s="1">
        <v>0.81248049899999997</v>
      </c>
      <c r="BB81" s="1">
        <v>0.76387665199999999</v>
      </c>
      <c r="BC81" s="1">
        <v>3.2048458150000001</v>
      </c>
      <c r="BD81" s="1">
        <v>0</v>
      </c>
      <c r="BE81" s="1">
        <v>1.894439467</v>
      </c>
      <c r="BF81" s="1">
        <v>2.10705287</v>
      </c>
      <c r="BG81" s="1">
        <v>0.59986919900000002</v>
      </c>
      <c r="BH81" s="1">
        <v>3.2517871189999998</v>
      </c>
      <c r="BI81" s="1">
        <v>2.210288968</v>
      </c>
      <c r="BJ81" s="1">
        <v>1.937368102</v>
      </c>
      <c r="BK81" s="1">
        <v>0.16968476800000001</v>
      </c>
      <c r="BL81" s="1">
        <v>4.0444209720000002</v>
      </c>
    </row>
    <row r="82" spans="1:64" x14ac:dyDescent="0.45">
      <c r="A82" s="1" t="s">
        <v>395</v>
      </c>
      <c r="B82" s="1" t="s">
        <v>395</v>
      </c>
      <c r="C82" s="1" t="s">
        <v>378</v>
      </c>
      <c r="D82" s="1" t="s">
        <v>13</v>
      </c>
      <c r="E82" s="1">
        <v>50</v>
      </c>
      <c r="F82" s="1">
        <v>1000</v>
      </c>
      <c r="G82" s="1">
        <v>1.57</v>
      </c>
      <c r="H82" s="1">
        <v>3.52</v>
      </c>
      <c r="I82" s="1">
        <v>3.52</v>
      </c>
      <c r="J82" s="1">
        <v>5.87</v>
      </c>
      <c r="K82" s="1">
        <v>1.41</v>
      </c>
      <c r="L82" s="1">
        <v>3.16</v>
      </c>
      <c r="M82" s="1">
        <v>3.16</v>
      </c>
      <c r="N82" s="1">
        <v>7.27</v>
      </c>
      <c r="O82" s="1">
        <v>4.99</v>
      </c>
      <c r="P82" s="1">
        <v>6.7</v>
      </c>
      <c r="Q82" s="1">
        <v>6.7</v>
      </c>
      <c r="R82" s="1">
        <v>9.85</v>
      </c>
      <c r="S82" s="1">
        <v>2.9</v>
      </c>
      <c r="T82" s="1">
        <v>6.16</v>
      </c>
      <c r="U82" s="1">
        <v>6.16</v>
      </c>
      <c r="V82" s="1">
        <v>10.32</v>
      </c>
      <c r="W82" s="1">
        <v>12.4</v>
      </c>
      <c r="X82" s="1">
        <v>5113.2</v>
      </c>
      <c r="Y82" s="1">
        <v>5113.2</v>
      </c>
      <c r="Z82" s="1">
        <v>31483.9</v>
      </c>
      <c r="AB82" s="1">
        <v>0.17599999999999999</v>
      </c>
      <c r="AC82" s="1">
        <v>0.158</v>
      </c>
      <c r="AD82" s="1">
        <v>0.33500000000000002</v>
      </c>
      <c r="AE82" s="1">
        <v>0.308</v>
      </c>
      <c r="AF82" s="1">
        <v>255.66</v>
      </c>
      <c r="AG82" s="1">
        <v>7.85E-2</v>
      </c>
      <c r="AH82" s="1">
        <v>0.29349999999999998</v>
      </c>
      <c r="AI82" s="1">
        <v>7.0499999999999993E-2</v>
      </c>
      <c r="AJ82" s="1">
        <v>0.36349999999999999</v>
      </c>
      <c r="AK82" s="1">
        <v>0.2495</v>
      </c>
      <c r="AL82" s="1">
        <v>0.49249999999999999</v>
      </c>
      <c r="AM82" s="1">
        <v>0.14499999999999999</v>
      </c>
      <c r="AN82" s="1">
        <v>0.51600000000000001</v>
      </c>
      <c r="AO82" s="1">
        <v>0.62</v>
      </c>
      <c r="AP82" s="1">
        <v>1574.1949999999999</v>
      </c>
      <c r="AQ82" s="1">
        <v>4.6315789470000004</v>
      </c>
      <c r="AR82" s="1">
        <v>2.9811320750000001</v>
      </c>
      <c r="AS82" s="1">
        <v>0.52262090500000002</v>
      </c>
      <c r="AT82" s="1">
        <v>1.356828194</v>
      </c>
      <c r="AU82" s="1">
        <v>0.52054403999999999</v>
      </c>
      <c r="AV82" s="1">
        <v>1.4811320750000001</v>
      </c>
      <c r="AW82" s="1">
        <v>5.5377358489999997</v>
      </c>
      <c r="AX82" s="1">
        <v>1.3301886789999999</v>
      </c>
      <c r="AY82" s="1">
        <v>6.8584905660000004</v>
      </c>
      <c r="AZ82" s="1">
        <v>0.389235569</v>
      </c>
      <c r="BA82" s="1">
        <v>0.76833073299999999</v>
      </c>
      <c r="BB82" s="1">
        <v>0.63876652</v>
      </c>
      <c r="BC82" s="1">
        <v>2.2731277529999998</v>
      </c>
      <c r="BD82" s="1">
        <v>1.2623689999999999E-3</v>
      </c>
      <c r="BE82" s="1">
        <v>3.205185894</v>
      </c>
      <c r="BF82" s="1">
        <v>2.0025408320000002</v>
      </c>
      <c r="BG82" s="1">
        <v>0.76811704300000005</v>
      </c>
      <c r="BH82" s="1">
        <v>3.7285741589999999</v>
      </c>
      <c r="BI82" s="1">
        <v>1.77995116</v>
      </c>
      <c r="BJ82" s="1">
        <v>1.560167313</v>
      </c>
      <c r="BK82" s="1">
        <v>0.44237352000000002</v>
      </c>
      <c r="BL82" s="1">
        <v>3.5627081450000002</v>
      </c>
    </row>
    <row r="83" spans="1:64" x14ac:dyDescent="0.45">
      <c r="A83" s="1" t="s">
        <v>14</v>
      </c>
      <c r="B83" s="1" t="s">
        <v>14</v>
      </c>
      <c r="C83" s="1" t="s">
        <v>378</v>
      </c>
      <c r="D83" s="1" t="s">
        <v>14</v>
      </c>
      <c r="E83" s="1">
        <v>100</v>
      </c>
      <c r="F83" s="1">
        <v>1000</v>
      </c>
      <c r="G83" s="1">
        <v>0.17</v>
      </c>
      <c r="H83" s="1">
        <v>0.38</v>
      </c>
      <c r="I83" s="1">
        <v>0.38</v>
      </c>
      <c r="J83" s="1">
        <v>1.07</v>
      </c>
      <c r="K83" s="1">
        <v>0.21</v>
      </c>
      <c r="L83" s="1">
        <v>0.53</v>
      </c>
      <c r="M83" s="1">
        <v>0.53</v>
      </c>
      <c r="N83" s="1">
        <v>1.1299999999999999</v>
      </c>
      <c r="O83" s="1">
        <v>2.64</v>
      </c>
      <c r="P83" s="1">
        <v>6.41</v>
      </c>
      <c r="Q83" s="1">
        <v>6.41</v>
      </c>
      <c r="R83" s="1">
        <v>9.69</v>
      </c>
      <c r="S83" s="1">
        <v>0.86</v>
      </c>
      <c r="T83" s="1">
        <v>2.27</v>
      </c>
      <c r="U83" s="1">
        <v>2.27</v>
      </c>
      <c r="V83" s="1">
        <v>4.93</v>
      </c>
      <c r="W83" s="1">
        <v>899.6</v>
      </c>
      <c r="X83" s="1">
        <v>4911.3999999999996</v>
      </c>
      <c r="Y83" s="1">
        <v>4911.3999999999996</v>
      </c>
      <c r="Z83" s="1">
        <v>14549.2</v>
      </c>
      <c r="AA83" s="1" t="s">
        <v>613</v>
      </c>
      <c r="AB83" s="1">
        <v>3.7999999999999999E-2</v>
      </c>
      <c r="AC83" s="1">
        <v>5.2999999999999999E-2</v>
      </c>
      <c r="AD83" s="1">
        <v>0.64100000000000001</v>
      </c>
      <c r="AE83" s="1">
        <v>0.22700000000000001</v>
      </c>
      <c r="AF83" s="1">
        <v>491.14</v>
      </c>
      <c r="AG83" s="1">
        <v>1.7000000000000001E-2</v>
      </c>
      <c r="AH83" s="1">
        <v>0.107</v>
      </c>
      <c r="AI83" s="1">
        <v>2.1000000000000001E-2</v>
      </c>
      <c r="AJ83" s="1">
        <v>0.113</v>
      </c>
      <c r="AK83" s="1">
        <v>0.26400000000000001</v>
      </c>
      <c r="AL83" s="1">
        <v>0.96899999999999997</v>
      </c>
      <c r="AM83" s="1">
        <v>8.5999999999999993E-2</v>
      </c>
      <c r="AN83" s="1">
        <v>0.49299999999999999</v>
      </c>
      <c r="AO83" s="1">
        <v>89.96</v>
      </c>
      <c r="AP83" s="1">
        <v>1454.92</v>
      </c>
      <c r="AQ83" s="1">
        <v>1</v>
      </c>
      <c r="AR83" s="1">
        <v>1</v>
      </c>
      <c r="AS83" s="1">
        <v>1</v>
      </c>
      <c r="AT83" s="1">
        <v>1</v>
      </c>
      <c r="AU83" s="1">
        <v>1</v>
      </c>
      <c r="AV83" s="1">
        <v>0.32075471700000002</v>
      </c>
      <c r="AW83" s="1">
        <v>2.0188679249999999</v>
      </c>
      <c r="AX83" s="1">
        <v>0.396226415</v>
      </c>
      <c r="AY83" s="1">
        <v>2.1320754719999999</v>
      </c>
      <c r="AZ83" s="1">
        <v>0.41185647399999997</v>
      </c>
      <c r="BA83" s="1">
        <v>1.5117004679999999</v>
      </c>
      <c r="BB83" s="1">
        <v>0.37885462600000003</v>
      </c>
      <c r="BC83" s="1">
        <v>2.1718061670000002</v>
      </c>
      <c r="BD83" s="1">
        <v>0.18316569599999999</v>
      </c>
      <c r="BE83" s="1">
        <v>2.962332532</v>
      </c>
      <c r="BF83" s="1">
        <v>1</v>
      </c>
      <c r="BG83" s="1">
        <v>0.33817158600000002</v>
      </c>
      <c r="BH83" s="1">
        <v>2.1593565130000001</v>
      </c>
      <c r="BI83" s="1">
        <v>0</v>
      </c>
      <c r="BJ83" s="1">
        <v>0</v>
      </c>
      <c r="BK83" s="1">
        <v>1</v>
      </c>
      <c r="BL83" s="1">
        <v>1</v>
      </c>
    </row>
    <row r="84" spans="1:64" x14ac:dyDescent="0.45">
      <c r="A84" s="1" t="s">
        <v>660</v>
      </c>
      <c r="B84" s="1" t="s">
        <v>661</v>
      </c>
      <c r="C84" s="1" t="s">
        <v>378</v>
      </c>
      <c r="D84" s="1" t="s">
        <v>14</v>
      </c>
      <c r="E84" s="1">
        <v>100</v>
      </c>
      <c r="F84" s="1">
        <v>1000</v>
      </c>
      <c r="G84" s="1">
        <v>0.17</v>
      </c>
      <c r="H84" s="1">
        <v>0.38</v>
      </c>
      <c r="I84" s="1">
        <v>0.38</v>
      </c>
      <c r="J84" s="1">
        <v>1.07</v>
      </c>
      <c r="K84" s="1">
        <v>0.21</v>
      </c>
      <c r="L84" s="1">
        <v>0.53</v>
      </c>
      <c r="M84" s="1">
        <v>0.53</v>
      </c>
      <c r="N84" s="1">
        <v>1.1299999999999999</v>
      </c>
      <c r="O84" s="1">
        <v>2.64</v>
      </c>
      <c r="P84" s="1">
        <v>6.41</v>
      </c>
      <c r="Q84" s="1">
        <v>6.41</v>
      </c>
      <c r="R84" s="1">
        <v>9.69</v>
      </c>
      <c r="S84" s="1">
        <v>0.86</v>
      </c>
      <c r="T84" s="1">
        <v>2.27</v>
      </c>
      <c r="U84" s="1">
        <v>2.27</v>
      </c>
      <c r="V84" s="1">
        <v>4.93</v>
      </c>
      <c r="W84" s="1">
        <v>899.6</v>
      </c>
      <c r="X84" s="1">
        <v>4911.3999999999996</v>
      </c>
      <c r="Y84" s="1">
        <v>4911.3999999999996</v>
      </c>
      <c r="Z84" s="1">
        <v>14549.2</v>
      </c>
      <c r="AA84" s="1" t="s">
        <v>613</v>
      </c>
      <c r="AB84" s="1">
        <v>3.7999999999999999E-2</v>
      </c>
      <c r="AC84" s="1">
        <v>5.2999999999999999E-2</v>
      </c>
      <c r="AD84" s="1">
        <v>0.64100000000000001</v>
      </c>
      <c r="AE84" s="1">
        <v>0.22700000000000001</v>
      </c>
      <c r="AF84" s="1">
        <v>491.14</v>
      </c>
      <c r="AG84" s="1">
        <v>1.7000000000000001E-2</v>
      </c>
      <c r="AH84" s="1">
        <v>0.107</v>
      </c>
      <c r="AI84" s="1">
        <v>2.1000000000000001E-2</v>
      </c>
      <c r="AJ84" s="1">
        <v>0.113</v>
      </c>
      <c r="AK84" s="1">
        <v>0.26400000000000001</v>
      </c>
      <c r="AL84" s="1">
        <v>0.96899999999999997</v>
      </c>
      <c r="AM84" s="1">
        <v>8.5999999999999993E-2</v>
      </c>
      <c r="AN84" s="1">
        <v>0.49299999999999999</v>
      </c>
      <c r="AO84" s="1">
        <v>89.96</v>
      </c>
      <c r="AP84" s="1">
        <v>1454.92</v>
      </c>
      <c r="AQ84" s="1">
        <v>1</v>
      </c>
      <c r="AR84" s="1">
        <v>1</v>
      </c>
      <c r="AS84" s="1">
        <v>1</v>
      </c>
      <c r="AT84" s="1">
        <v>1</v>
      </c>
      <c r="AU84" s="1">
        <v>1</v>
      </c>
      <c r="AV84" s="1">
        <v>0.32075471700000002</v>
      </c>
      <c r="AW84" s="1">
        <v>2.0188679249999999</v>
      </c>
      <c r="AX84" s="1">
        <v>0.396226415</v>
      </c>
      <c r="AY84" s="1">
        <v>2.1320754719999999</v>
      </c>
      <c r="AZ84" s="1">
        <v>0.41185647399999997</v>
      </c>
      <c r="BA84" s="1">
        <v>1.5117004679999999</v>
      </c>
      <c r="BB84" s="1">
        <v>0.37885462600000003</v>
      </c>
      <c r="BC84" s="1">
        <v>2.1718061670000002</v>
      </c>
      <c r="BD84" s="1">
        <v>0.18316569599999999</v>
      </c>
      <c r="BE84" s="1">
        <v>2.962332532</v>
      </c>
      <c r="BF84" s="1">
        <v>1</v>
      </c>
      <c r="BG84" s="1">
        <v>0.33817158600000002</v>
      </c>
      <c r="BH84" s="1">
        <v>2.1593565130000001</v>
      </c>
      <c r="BI84" s="1">
        <v>0</v>
      </c>
      <c r="BJ84" s="1">
        <v>0</v>
      </c>
      <c r="BK84" s="1">
        <v>1</v>
      </c>
      <c r="BL84" s="1">
        <v>1</v>
      </c>
    </row>
    <row r="85" spans="1:64" x14ac:dyDescent="0.45">
      <c r="A85" s="1" t="s">
        <v>662</v>
      </c>
      <c r="B85" s="1" t="s">
        <v>663</v>
      </c>
      <c r="C85" s="1" t="s">
        <v>378</v>
      </c>
      <c r="D85" s="1" t="s">
        <v>562</v>
      </c>
      <c r="E85" s="1">
        <v>100</v>
      </c>
      <c r="F85" s="1">
        <v>1000</v>
      </c>
      <c r="G85" s="1">
        <v>0.21</v>
      </c>
      <c r="H85" s="1">
        <v>0.89</v>
      </c>
      <c r="I85" s="1">
        <v>0.89</v>
      </c>
      <c r="J85" s="1">
        <v>1.85</v>
      </c>
      <c r="K85" s="1">
        <v>0.27</v>
      </c>
      <c r="L85" s="1">
        <v>1.05</v>
      </c>
      <c r="M85" s="1">
        <v>1.05</v>
      </c>
      <c r="N85" s="1">
        <v>2.96</v>
      </c>
      <c r="O85" s="1">
        <v>3.22</v>
      </c>
      <c r="P85" s="1">
        <v>5.78</v>
      </c>
      <c r="Q85" s="1">
        <v>5.78</v>
      </c>
      <c r="R85" s="1">
        <v>9.02</v>
      </c>
      <c r="S85" s="1">
        <v>0.83</v>
      </c>
      <c r="T85" s="1">
        <v>2.4300000000000002</v>
      </c>
      <c r="U85" s="1">
        <v>2.4300000000000002</v>
      </c>
      <c r="V85" s="1">
        <v>5.17</v>
      </c>
      <c r="W85" s="1">
        <v>0</v>
      </c>
      <c r="X85" s="1">
        <v>9533.1</v>
      </c>
      <c r="Y85" s="1">
        <v>9533.1</v>
      </c>
      <c r="Z85" s="1">
        <v>76052.399999999994</v>
      </c>
      <c r="AA85" s="1" t="s">
        <v>612</v>
      </c>
      <c r="AB85" s="1">
        <v>8.8999999999999996E-2</v>
      </c>
      <c r="AC85" s="1">
        <v>0.105</v>
      </c>
      <c r="AD85" s="1">
        <v>0.57799999999999996</v>
      </c>
      <c r="AE85" s="1">
        <v>0.24299999999999999</v>
      </c>
      <c r="AF85" s="1">
        <v>953.31</v>
      </c>
      <c r="AG85" s="1">
        <v>2.1000000000000001E-2</v>
      </c>
      <c r="AH85" s="1">
        <v>0.185</v>
      </c>
      <c r="AI85" s="1">
        <v>2.7E-2</v>
      </c>
      <c r="AJ85" s="1">
        <v>0.29599999999999999</v>
      </c>
      <c r="AK85" s="1">
        <v>0.32200000000000001</v>
      </c>
      <c r="AL85" s="1">
        <v>0.90200000000000002</v>
      </c>
      <c r="AM85" s="1">
        <v>8.3000000000000004E-2</v>
      </c>
      <c r="AN85" s="1">
        <v>0.51700000000000002</v>
      </c>
      <c r="AO85" s="1">
        <v>0</v>
      </c>
      <c r="AP85" s="1">
        <v>7605.24</v>
      </c>
      <c r="AQ85" s="1">
        <v>2.3421052630000001</v>
      </c>
      <c r="AR85" s="1">
        <v>1.9811320750000001</v>
      </c>
      <c r="AS85" s="1">
        <v>0.90171606900000001</v>
      </c>
      <c r="AT85" s="1">
        <v>1.0704845810000001</v>
      </c>
      <c r="AU85" s="1">
        <v>1.9410147820000001</v>
      </c>
      <c r="AV85" s="1">
        <v>0.396226415</v>
      </c>
      <c r="AW85" s="1">
        <v>3.4905660379999999</v>
      </c>
      <c r="AX85" s="1">
        <v>0.50943396200000002</v>
      </c>
      <c r="AY85" s="1">
        <v>5.5849056600000004</v>
      </c>
      <c r="AZ85" s="1">
        <v>0.50234009400000001</v>
      </c>
      <c r="BA85" s="1">
        <v>1.407176287</v>
      </c>
      <c r="BB85" s="1">
        <v>0.36563876699999998</v>
      </c>
      <c r="BC85" s="1">
        <v>2.2775330399999998</v>
      </c>
      <c r="BD85" s="1">
        <v>0</v>
      </c>
      <c r="BE85" s="1">
        <v>15.484871930000001</v>
      </c>
      <c r="BF85" s="1">
        <v>1.647290554</v>
      </c>
      <c r="BG85" s="1">
        <v>0.35472784699999999</v>
      </c>
      <c r="BH85" s="1">
        <v>5.6490105909999997</v>
      </c>
      <c r="BI85" s="1">
        <v>0.62631422000000003</v>
      </c>
      <c r="BJ85" s="1">
        <v>0.54897853100000005</v>
      </c>
      <c r="BK85" s="1">
        <v>1.0983120230000001</v>
      </c>
      <c r="BL85" s="1">
        <v>2.196269085</v>
      </c>
    </row>
    <row r="86" spans="1:64" x14ac:dyDescent="0.45">
      <c r="A86" s="1" t="s">
        <v>405</v>
      </c>
      <c r="B86" s="1" t="s">
        <v>664</v>
      </c>
      <c r="C86" s="1" t="s">
        <v>378</v>
      </c>
      <c r="D86" s="1" t="s">
        <v>15</v>
      </c>
      <c r="E86" s="1">
        <v>28</v>
      </c>
      <c r="F86" s="1">
        <v>1000</v>
      </c>
      <c r="G86" s="1">
        <v>4.1500000000000004</v>
      </c>
      <c r="H86" s="1">
        <v>12.96</v>
      </c>
      <c r="I86" s="1">
        <v>12.96</v>
      </c>
      <c r="J86" s="1">
        <v>26.59</v>
      </c>
      <c r="K86" s="1">
        <v>-4.0199999999999996</v>
      </c>
      <c r="L86" s="1">
        <v>0.43</v>
      </c>
      <c r="M86" s="1">
        <v>0.43</v>
      </c>
      <c r="N86" s="1">
        <v>10.79</v>
      </c>
      <c r="O86" s="1">
        <v>19.05</v>
      </c>
      <c r="P86" s="1">
        <v>45.15</v>
      </c>
      <c r="Q86" s="1">
        <v>45.15</v>
      </c>
      <c r="R86" s="1">
        <v>95.9</v>
      </c>
      <c r="S86" s="1">
        <v>6.64</v>
      </c>
      <c r="T86" s="1">
        <v>19.149999999999999</v>
      </c>
      <c r="U86" s="1">
        <v>19.149999999999999</v>
      </c>
      <c r="V86" s="1">
        <v>47.15</v>
      </c>
      <c r="W86" s="1">
        <v>0</v>
      </c>
      <c r="X86" s="1">
        <v>229889.8</v>
      </c>
      <c r="Y86" s="1">
        <v>229889.8</v>
      </c>
      <c r="Z86" s="1">
        <v>807659.3</v>
      </c>
      <c r="AB86" s="1">
        <v>0.36287999999999998</v>
      </c>
      <c r="AC86" s="1">
        <v>1.204E-2</v>
      </c>
      <c r="AD86" s="1">
        <v>1.2642</v>
      </c>
      <c r="AE86" s="1">
        <v>0.53620000000000001</v>
      </c>
      <c r="AF86" s="1">
        <v>6436.9143999999997</v>
      </c>
      <c r="AG86" s="1">
        <v>0.1162</v>
      </c>
      <c r="AH86" s="1">
        <v>0.74451999999999996</v>
      </c>
      <c r="AI86" s="1">
        <v>-0.11255999999999999</v>
      </c>
      <c r="AJ86" s="1">
        <v>0.30212</v>
      </c>
      <c r="AK86" s="1">
        <v>0.53339999999999999</v>
      </c>
      <c r="AL86" s="1">
        <v>2.6852</v>
      </c>
      <c r="AM86" s="1">
        <v>0.18592</v>
      </c>
      <c r="AN86" s="1">
        <v>1.3202</v>
      </c>
      <c r="AO86" s="1">
        <v>0</v>
      </c>
      <c r="AP86" s="1">
        <v>22614.4604</v>
      </c>
      <c r="AQ86" s="1">
        <v>9.5494736840000005</v>
      </c>
      <c r="AR86" s="1">
        <v>0.227169811</v>
      </c>
      <c r="AS86" s="1">
        <v>1.972230889</v>
      </c>
      <c r="AT86" s="1">
        <v>2.3621145370000001</v>
      </c>
      <c r="AU86" s="1">
        <v>13.106068329999999</v>
      </c>
      <c r="AV86" s="1">
        <v>2.1924528300000001</v>
      </c>
      <c r="AW86" s="1">
        <v>14.04754717</v>
      </c>
      <c r="AX86" s="1">
        <v>-2.1237735849999999</v>
      </c>
      <c r="AY86" s="1">
        <v>5.7003773579999999</v>
      </c>
      <c r="AZ86" s="1">
        <v>0.83213728499999995</v>
      </c>
      <c r="BA86" s="1">
        <v>4.189079563</v>
      </c>
      <c r="BB86" s="1">
        <v>0.81903083700000001</v>
      </c>
      <c r="BC86" s="1">
        <v>5.8158590309999996</v>
      </c>
      <c r="BD86" s="1">
        <v>0</v>
      </c>
      <c r="BE86" s="1">
        <v>46.044835280000001</v>
      </c>
      <c r="BF86" s="1">
        <v>5.4434114510000002</v>
      </c>
      <c r="BG86" s="1">
        <v>0.343969474</v>
      </c>
      <c r="BH86" s="1">
        <v>15.15953968</v>
      </c>
      <c r="BI86" s="1">
        <v>5.57513945</v>
      </c>
      <c r="BJ86" s="1">
        <v>4.8867353939999996</v>
      </c>
      <c r="BK86" s="1">
        <v>0.55667605600000003</v>
      </c>
      <c r="BL86" s="1">
        <v>10.330146839999999</v>
      </c>
    </row>
    <row r="87" spans="1:64" x14ac:dyDescent="0.45">
      <c r="A87" s="1" t="s">
        <v>406</v>
      </c>
      <c r="B87" s="1" t="s">
        <v>665</v>
      </c>
      <c r="C87" s="1" t="s">
        <v>378</v>
      </c>
      <c r="D87" s="1" t="s">
        <v>15</v>
      </c>
      <c r="E87" s="1">
        <v>28</v>
      </c>
      <c r="F87" s="1">
        <v>1000</v>
      </c>
      <c r="G87" s="1">
        <v>4.1500000000000004</v>
      </c>
      <c r="H87" s="1">
        <v>12.96</v>
      </c>
      <c r="I87" s="1">
        <v>12.96</v>
      </c>
      <c r="J87" s="1">
        <v>26.59</v>
      </c>
      <c r="K87" s="1">
        <v>-4.0199999999999996</v>
      </c>
      <c r="L87" s="1">
        <v>0.43</v>
      </c>
      <c r="M87" s="1">
        <v>0.43</v>
      </c>
      <c r="N87" s="1">
        <v>10.79</v>
      </c>
      <c r="O87" s="1">
        <v>19.05</v>
      </c>
      <c r="P87" s="1">
        <v>45.15</v>
      </c>
      <c r="Q87" s="1">
        <v>45.15</v>
      </c>
      <c r="R87" s="1">
        <v>95.9</v>
      </c>
      <c r="S87" s="1">
        <v>6.64</v>
      </c>
      <c r="T87" s="1">
        <v>19.149999999999999</v>
      </c>
      <c r="U87" s="1">
        <v>19.149999999999999</v>
      </c>
      <c r="V87" s="1">
        <v>47.15</v>
      </c>
      <c r="W87" s="1">
        <v>0</v>
      </c>
      <c r="X87" s="1">
        <v>229889.8</v>
      </c>
      <c r="Y87" s="1">
        <v>229889.8</v>
      </c>
      <c r="Z87" s="1">
        <v>807659.3</v>
      </c>
      <c r="AB87" s="1">
        <v>0.36287999999999998</v>
      </c>
      <c r="AC87" s="1">
        <v>1.204E-2</v>
      </c>
      <c r="AD87" s="1">
        <v>1.2642</v>
      </c>
      <c r="AE87" s="1">
        <v>0.53620000000000001</v>
      </c>
      <c r="AF87" s="1">
        <v>6436.9143999999997</v>
      </c>
      <c r="AG87" s="1">
        <v>0.1162</v>
      </c>
      <c r="AH87" s="1">
        <v>0.74451999999999996</v>
      </c>
      <c r="AI87" s="1">
        <v>-0.11255999999999999</v>
      </c>
      <c r="AJ87" s="1">
        <v>0.30212</v>
      </c>
      <c r="AK87" s="1">
        <v>0.53339999999999999</v>
      </c>
      <c r="AL87" s="1">
        <v>2.6852</v>
      </c>
      <c r="AM87" s="1">
        <v>0.18592</v>
      </c>
      <c r="AN87" s="1">
        <v>1.3202</v>
      </c>
      <c r="AO87" s="1">
        <v>0</v>
      </c>
      <c r="AP87" s="1">
        <v>22614.4604</v>
      </c>
      <c r="AQ87" s="1">
        <v>9.5494736840000005</v>
      </c>
      <c r="AR87" s="1">
        <v>0.227169811</v>
      </c>
      <c r="AS87" s="1">
        <v>1.972230889</v>
      </c>
      <c r="AT87" s="1">
        <v>2.3621145370000001</v>
      </c>
      <c r="AU87" s="1">
        <v>13.106068329999999</v>
      </c>
      <c r="AV87" s="1">
        <v>2.1924528300000001</v>
      </c>
      <c r="AW87" s="1">
        <v>14.04754717</v>
      </c>
      <c r="AX87" s="1">
        <v>-2.1237735849999999</v>
      </c>
      <c r="AY87" s="1">
        <v>5.7003773579999999</v>
      </c>
      <c r="AZ87" s="1">
        <v>0.83213728499999995</v>
      </c>
      <c r="BA87" s="1">
        <v>4.189079563</v>
      </c>
      <c r="BB87" s="1">
        <v>0.81903083700000001</v>
      </c>
      <c r="BC87" s="1">
        <v>5.8158590309999996</v>
      </c>
      <c r="BD87" s="1">
        <v>0</v>
      </c>
      <c r="BE87" s="1">
        <v>46.044835280000001</v>
      </c>
      <c r="BF87" s="1">
        <v>5.4434114510000002</v>
      </c>
      <c r="BG87" s="1">
        <v>0.343969474</v>
      </c>
      <c r="BH87" s="1">
        <v>15.15953968</v>
      </c>
      <c r="BI87" s="1">
        <v>5.57513945</v>
      </c>
      <c r="BJ87" s="1">
        <v>4.8867353939999996</v>
      </c>
      <c r="BK87" s="1">
        <v>0.55667605600000003</v>
      </c>
      <c r="BL87" s="1">
        <v>10.330146839999999</v>
      </c>
    </row>
    <row r="88" spans="1:64" x14ac:dyDescent="0.45">
      <c r="A88" s="1" t="s">
        <v>407</v>
      </c>
      <c r="B88" s="1" t="s">
        <v>666</v>
      </c>
      <c r="C88" s="1" t="s">
        <v>378</v>
      </c>
      <c r="D88" s="1" t="s">
        <v>15</v>
      </c>
      <c r="E88" s="1">
        <v>28</v>
      </c>
      <c r="F88" s="1">
        <v>1000</v>
      </c>
      <c r="G88" s="1">
        <v>4.1500000000000004</v>
      </c>
      <c r="H88" s="1">
        <v>12.96</v>
      </c>
      <c r="I88" s="1">
        <v>12.96</v>
      </c>
      <c r="J88" s="1">
        <v>26.59</v>
      </c>
      <c r="K88" s="1">
        <v>-4.0199999999999996</v>
      </c>
      <c r="L88" s="1">
        <v>0.43</v>
      </c>
      <c r="M88" s="1">
        <v>0.43</v>
      </c>
      <c r="N88" s="1">
        <v>10.79</v>
      </c>
      <c r="O88" s="1">
        <v>19.05</v>
      </c>
      <c r="P88" s="1">
        <v>45.15</v>
      </c>
      <c r="Q88" s="1">
        <v>45.15</v>
      </c>
      <c r="R88" s="1">
        <v>95.9</v>
      </c>
      <c r="S88" s="1">
        <v>6.64</v>
      </c>
      <c r="T88" s="1">
        <v>19.149999999999999</v>
      </c>
      <c r="U88" s="1">
        <v>19.149999999999999</v>
      </c>
      <c r="V88" s="1">
        <v>47.15</v>
      </c>
      <c r="W88" s="1">
        <v>0</v>
      </c>
      <c r="X88" s="1">
        <v>229889.8</v>
      </c>
      <c r="Y88" s="1">
        <v>229889.8</v>
      </c>
      <c r="Z88" s="1">
        <v>807659.3</v>
      </c>
      <c r="AB88" s="1">
        <v>0.36287999999999998</v>
      </c>
      <c r="AC88" s="1">
        <v>1.204E-2</v>
      </c>
      <c r="AD88" s="1">
        <v>1.2642</v>
      </c>
      <c r="AE88" s="1">
        <v>0.53620000000000001</v>
      </c>
      <c r="AF88" s="1">
        <v>6436.9143999999997</v>
      </c>
      <c r="AG88" s="1">
        <v>0.1162</v>
      </c>
      <c r="AH88" s="1">
        <v>0.74451999999999996</v>
      </c>
      <c r="AI88" s="1">
        <v>-0.11255999999999999</v>
      </c>
      <c r="AJ88" s="1">
        <v>0.30212</v>
      </c>
      <c r="AK88" s="1">
        <v>0.53339999999999999</v>
      </c>
      <c r="AL88" s="1">
        <v>2.6852</v>
      </c>
      <c r="AM88" s="1">
        <v>0.18592</v>
      </c>
      <c r="AN88" s="1">
        <v>1.3202</v>
      </c>
      <c r="AO88" s="1">
        <v>0</v>
      </c>
      <c r="AP88" s="1">
        <v>22614.4604</v>
      </c>
      <c r="AQ88" s="1">
        <v>9.5494736840000005</v>
      </c>
      <c r="AR88" s="1">
        <v>0.227169811</v>
      </c>
      <c r="AS88" s="1">
        <v>1.972230889</v>
      </c>
      <c r="AT88" s="1">
        <v>2.3621145370000001</v>
      </c>
      <c r="AU88" s="1">
        <v>13.106068329999999</v>
      </c>
      <c r="AV88" s="1">
        <v>2.1924528300000001</v>
      </c>
      <c r="AW88" s="1">
        <v>14.04754717</v>
      </c>
      <c r="AX88" s="1">
        <v>-2.1237735849999999</v>
      </c>
      <c r="AY88" s="1">
        <v>5.7003773579999999</v>
      </c>
      <c r="AZ88" s="1">
        <v>0.83213728499999995</v>
      </c>
      <c r="BA88" s="1">
        <v>4.189079563</v>
      </c>
      <c r="BB88" s="1">
        <v>0.81903083700000001</v>
      </c>
      <c r="BC88" s="1">
        <v>5.8158590309999996</v>
      </c>
      <c r="BD88" s="1">
        <v>0</v>
      </c>
      <c r="BE88" s="1">
        <v>46.044835280000001</v>
      </c>
      <c r="BF88" s="1">
        <v>5.4434114510000002</v>
      </c>
      <c r="BG88" s="1">
        <v>0.343969474</v>
      </c>
      <c r="BH88" s="1">
        <v>15.15953968</v>
      </c>
      <c r="BI88" s="1">
        <v>5.57513945</v>
      </c>
      <c r="BJ88" s="1">
        <v>4.8867353939999996</v>
      </c>
      <c r="BK88" s="1">
        <v>0.55667605600000003</v>
      </c>
      <c r="BL88" s="1">
        <v>10.330146839999999</v>
      </c>
    </row>
    <row r="89" spans="1:64" x14ac:dyDescent="0.45">
      <c r="A89" s="1" t="s">
        <v>408</v>
      </c>
      <c r="B89" s="1" t="s">
        <v>667</v>
      </c>
      <c r="C89" s="1" t="s">
        <v>378</v>
      </c>
      <c r="D89" s="1" t="s">
        <v>15</v>
      </c>
      <c r="E89" s="1">
        <v>28</v>
      </c>
      <c r="F89" s="1">
        <v>1000</v>
      </c>
      <c r="G89" s="1">
        <v>4.1500000000000004</v>
      </c>
      <c r="H89" s="1">
        <v>12.96</v>
      </c>
      <c r="I89" s="1">
        <v>12.96</v>
      </c>
      <c r="J89" s="1">
        <v>26.59</v>
      </c>
      <c r="K89" s="1">
        <v>-4.0199999999999996</v>
      </c>
      <c r="L89" s="1">
        <v>0.43</v>
      </c>
      <c r="M89" s="1">
        <v>0.43</v>
      </c>
      <c r="N89" s="1">
        <v>10.79</v>
      </c>
      <c r="O89" s="1">
        <v>19.05</v>
      </c>
      <c r="P89" s="1">
        <v>45.15</v>
      </c>
      <c r="Q89" s="1">
        <v>45.15</v>
      </c>
      <c r="R89" s="1">
        <v>95.9</v>
      </c>
      <c r="S89" s="1">
        <v>6.64</v>
      </c>
      <c r="T89" s="1">
        <v>19.149999999999999</v>
      </c>
      <c r="U89" s="1">
        <v>19.149999999999999</v>
      </c>
      <c r="V89" s="1">
        <v>47.15</v>
      </c>
      <c r="W89" s="1">
        <v>0</v>
      </c>
      <c r="X89" s="1">
        <v>229889.8</v>
      </c>
      <c r="Y89" s="1">
        <v>229889.8</v>
      </c>
      <c r="Z89" s="1">
        <v>807659.3</v>
      </c>
      <c r="AB89" s="1">
        <v>0.36287999999999998</v>
      </c>
      <c r="AC89" s="1">
        <v>1.204E-2</v>
      </c>
      <c r="AD89" s="1">
        <v>1.2642</v>
      </c>
      <c r="AE89" s="1">
        <v>0.53620000000000001</v>
      </c>
      <c r="AF89" s="1">
        <v>6436.9143999999997</v>
      </c>
      <c r="AG89" s="1">
        <v>0.1162</v>
      </c>
      <c r="AH89" s="1">
        <v>0.74451999999999996</v>
      </c>
      <c r="AI89" s="1">
        <v>-0.11255999999999999</v>
      </c>
      <c r="AJ89" s="1">
        <v>0.30212</v>
      </c>
      <c r="AK89" s="1">
        <v>0.53339999999999999</v>
      </c>
      <c r="AL89" s="1">
        <v>2.6852</v>
      </c>
      <c r="AM89" s="1">
        <v>0.18592</v>
      </c>
      <c r="AN89" s="1">
        <v>1.3202</v>
      </c>
      <c r="AO89" s="1">
        <v>0</v>
      </c>
      <c r="AP89" s="1">
        <v>22614.4604</v>
      </c>
      <c r="AQ89" s="1">
        <v>9.5494736840000005</v>
      </c>
      <c r="AR89" s="1">
        <v>0.227169811</v>
      </c>
      <c r="AS89" s="1">
        <v>1.972230889</v>
      </c>
      <c r="AT89" s="1">
        <v>2.3621145370000001</v>
      </c>
      <c r="AU89" s="1">
        <v>13.106068329999999</v>
      </c>
      <c r="AV89" s="1">
        <v>2.1924528300000001</v>
      </c>
      <c r="AW89" s="1">
        <v>14.04754717</v>
      </c>
      <c r="AX89" s="1">
        <v>-2.1237735849999999</v>
      </c>
      <c r="AY89" s="1">
        <v>5.7003773579999999</v>
      </c>
      <c r="AZ89" s="1">
        <v>0.83213728499999995</v>
      </c>
      <c r="BA89" s="1">
        <v>4.189079563</v>
      </c>
      <c r="BB89" s="1">
        <v>0.81903083700000001</v>
      </c>
      <c r="BC89" s="1">
        <v>5.8158590309999996</v>
      </c>
      <c r="BD89" s="1">
        <v>0</v>
      </c>
      <c r="BE89" s="1">
        <v>46.044835280000001</v>
      </c>
      <c r="BF89" s="1">
        <v>5.4434114510000002</v>
      </c>
      <c r="BG89" s="1">
        <v>0.343969474</v>
      </c>
      <c r="BH89" s="1">
        <v>15.15953968</v>
      </c>
      <c r="BI89" s="1">
        <v>5.57513945</v>
      </c>
      <c r="BJ89" s="1">
        <v>4.8867353939999996</v>
      </c>
      <c r="BK89" s="1">
        <v>0.55667605600000003</v>
      </c>
      <c r="BL89" s="1">
        <v>10.330146839999999</v>
      </c>
    </row>
    <row r="90" spans="1:64" x14ac:dyDescent="0.45">
      <c r="A90" s="1" t="s">
        <v>409</v>
      </c>
      <c r="B90" s="1" t="s">
        <v>668</v>
      </c>
      <c r="C90" s="1" t="s">
        <v>378</v>
      </c>
      <c r="D90" s="1" t="s">
        <v>15</v>
      </c>
      <c r="E90" s="1">
        <v>28</v>
      </c>
      <c r="F90" s="1">
        <v>1000</v>
      </c>
      <c r="G90" s="1">
        <v>4.1500000000000004</v>
      </c>
      <c r="H90" s="1">
        <v>12.96</v>
      </c>
      <c r="I90" s="1">
        <v>12.96</v>
      </c>
      <c r="J90" s="1">
        <v>26.59</v>
      </c>
      <c r="K90" s="1">
        <v>-4.0199999999999996</v>
      </c>
      <c r="L90" s="1">
        <v>0.43</v>
      </c>
      <c r="M90" s="1">
        <v>0.43</v>
      </c>
      <c r="N90" s="1">
        <v>10.79</v>
      </c>
      <c r="O90" s="1">
        <v>19.05</v>
      </c>
      <c r="P90" s="1">
        <v>45.15</v>
      </c>
      <c r="Q90" s="1">
        <v>45.15</v>
      </c>
      <c r="R90" s="1">
        <v>95.9</v>
      </c>
      <c r="S90" s="1">
        <v>6.64</v>
      </c>
      <c r="T90" s="1">
        <v>19.149999999999999</v>
      </c>
      <c r="U90" s="1">
        <v>19.149999999999999</v>
      </c>
      <c r="V90" s="1">
        <v>47.15</v>
      </c>
      <c r="W90" s="1">
        <v>0</v>
      </c>
      <c r="X90" s="1">
        <v>229889.8</v>
      </c>
      <c r="Y90" s="1">
        <v>229889.8</v>
      </c>
      <c r="Z90" s="1">
        <v>807659.3</v>
      </c>
      <c r="AB90" s="1">
        <v>0.36287999999999998</v>
      </c>
      <c r="AC90" s="1">
        <v>1.204E-2</v>
      </c>
      <c r="AD90" s="1">
        <v>1.2642</v>
      </c>
      <c r="AE90" s="1">
        <v>0.53620000000000001</v>
      </c>
      <c r="AF90" s="1">
        <v>6436.9143999999997</v>
      </c>
      <c r="AG90" s="1">
        <v>0.1162</v>
      </c>
      <c r="AH90" s="1">
        <v>0.74451999999999996</v>
      </c>
      <c r="AI90" s="1">
        <v>-0.11255999999999999</v>
      </c>
      <c r="AJ90" s="1">
        <v>0.30212</v>
      </c>
      <c r="AK90" s="1">
        <v>0.53339999999999999</v>
      </c>
      <c r="AL90" s="1">
        <v>2.6852</v>
      </c>
      <c r="AM90" s="1">
        <v>0.18592</v>
      </c>
      <c r="AN90" s="1">
        <v>1.3202</v>
      </c>
      <c r="AO90" s="1">
        <v>0</v>
      </c>
      <c r="AP90" s="1">
        <v>22614.4604</v>
      </c>
      <c r="AQ90" s="1">
        <v>9.5494736840000005</v>
      </c>
      <c r="AR90" s="1">
        <v>0.227169811</v>
      </c>
      <c r="AS90" s="1">
        <v>1.972230889</v>
      </c>
      <c r="AT90" s="1">
        <v>2.3621145370000001</v>
      </c>
      <c r="AU90" s="1">
        <v>13.106068329999999</v>
      </c>
      <c r="AV90" s="1">
        <v>2.1924528300000001</v>
      </c>
      <c r="AW90" s="1">
        <v>14.04754717</v>
      </c>
      <c r="AX90" s="1">
        <v>-2.1237735849999999</v>
      </c>
      <c r="AY90" s="1">
        <v>5.7003773579999999</v>
      </c>
      <c r="AZ90" s="1">
        <v>0.83213728499999995</v>
      </c>
      <c r="BA90" s="1">
        <v>4.189079563</v>
      </c>
      <c r="BB90" s="1">
        <v>0.81903083700000001</v>
      </c>
      <c r="BC90" s="1">
        <v>5.8158590309999996</v>
      </c>
      <c r="BD90" s="1">
        <v>0</v>
      </c>
      <c r="BE90" s="1">
        <v>46.044835280000001</v>
      </c>
      <c r="BF90" s="1">
        <v>5.4434114510000002</v>
      </c>
      <c r="BG90" s="1">
        <v>0.343969474</v>
      </c>
      <c r="BH90" s="1">
        <v>15.15953968</v>
      </c>
      <c r="BI90" s="1">
        <v>5.57513945</v>
      </c>
      <c r="BJ90" s="1">
        <v>4.8867353939999996</v>
      </c>
      <c r="BK90" s="1">
        <v>0.55667605600000003</v>
      </c>
      <c r="BL90" s="1">
        <v>10.330146839999999</v>
      </c>
    </row>
    <row r="91" spans="1:64" x14ac:dyDescent="0.45">
      <c r="A91" s="1" t="s">
        <v>410</v>
      </c>
      <c r="B91" s="1" t="s">
        <v>669</v>
      </c>
      <c r="C91" s="1" t="s">
        <v>378</v>
      </c>
      <c r="D91" s="1" t="s">
        <v>15</v>
      </c>
      <c r="E91" s="1">
        <v>28</v>
      </c>
      <c r="F91" s="1">
        <v>1000</v>
      </c>
      <c r="G91" s="1">
        <v>4.1500000000000004</v>
      </c>
      <c r="H91" s="1">
        <v>12.96</v>
      </c>
      <c r="I91" s="1">
        <v>12.96</v>
      </c>
      <c r="J91" s="1">
        <v>26.59</v>
      </c>
      <c r="K91" s="1">
        <v>-4.0199999999999996</v>
      </c>
      <c r="L91" s="1">
        <v>0.43</v>
      </c>
      <c r="M91" s="1">
        <v>0.43</v>
      </c>
      <c r="N91" s="1">
        <v>10.79</v>
      </c>
      <c r="O91" s="1">
        <v>19.05</v>
      </c>
      <c r="P91" s="1">
        <v>45.15</v>
      </c>
      <c r="Q91" s="1">
        <v>45.15</v>
      </c>
      <c r="R91" s="1">
        <v>95.9</v>
      </c>
      <c r="S91" s="1">
        <v>6.64</v>
      </c>
      <c r="T91" s="1">
        <v>19.149999999999999</v>
      </c>
      <c r="U91" s="1">
        <v>19.149999999999999</v>
      </c>
      <c r="V91" s="1">
        <v>47.15</v>
      </c>
      <c r="W91" s="1">
        <v>0</v>
      </c>
      <c r="X91" s="1">
        <v>229889.8</v>
      </c>
      <c r="Y91" s="1">
        <v>229889.8</v>
      </c>
      <c r="Z91" s="1">
        <v>807659.3</v>
      </c>
      <c r="AB91" s="1">
        <v>0.36287999999999998</v>
      </c>
      <c r="AC91" s="1">
        <v>1.204E-2</v>
      </c>
      <c r="AD91" s="1">
        <v>1.2642</v>
      </c>
      <c r="AE91" s="1">
        <v>0.53620000000000001</v>
      </c>
      <c r="AF91" s="1">
        <v>6436.9143999999997</v>
      </c>
      <c r="AG91" s="1">
        <v>0.1162</v>
      </c>
      <c r="AH91" s="1">
        <v>0.74451999999999996</v>
      </c>
      <c r="AI91" s="1">
        <v>-0.11255999999999999</v>
      </c>
      <c r="AJ91" s="1">
        <v>0.30212</v>
      </c>
      <c r="AK91" s="1">
        <v>0.53339999999999999</v>
      </c>
      <c r="AL91" s="1">
        <v>2.6852</v>
      </c>
      <c r="AM91" s="1">
        <v>0.18592</v>
      </c>
      <c r="AN91" s="1">
        <v>1.3202</v>
      </c>
      <c r="AO91" s="1">
        <v>0</v>
      </c>
      <c r="AP91" s="1">
        <v>22614.4604</v>
      </c>
      <c r="AQ91" s="1">
        <v>9.5494736840000005</v>
      </c>
      <c r="AR91" s="1">
        <v>0.227169811</v>
      </c>
      <c r="AS91" s="1">
        <v>1.972230889</v>
      </c>
      <c r="AT91" s="1">
        <v>2.3621145370000001</v>
      </c>
      <c r="AU91" s="1">
        <v>13.106068329999999</v>
      </c>
      <c r="AV91" s="1">
        <v>2.1924528300000001</v>
      </c>
      <c r="AW91" s="1">
        <v>14.04754717</v>
      </c>
      <c r="AX91" s="1">
        <v>-2.1237735849999999</v>
      </c>
      <c r="AY91" s="1">
        <v>5.7003773579999999</v>
      </c>
      <c r="AZ91" s="1">
        <v>0.83213728499999995</v>
      </c>
      <c r="BA91" s="1">
        <v>4.189079563</v>
      </c>
      <c r="BB91" s="1">
        <v>0.81903083700000001</v>
      </c>
      <c r="BC91" s="1">
        <v>5.8158590309999996</v>
      </c>
      <c r="BD91" s="1">
        <v>0</v>
      </c>
      <c r="BE91" s="1">
        <v>46.044835280000001</v>
      </c>
      <c r="BF91" s="1">
        <v>5.4434114510000002</v>
      </c>
      <c r="BG91" s="1">
        <v>0.343969474</v>
      </c>
      <c r="BH91" s="1">
        <v>15.15953968</v>
      </c>
      <c r="BI91" s="1">
        <v>5.57513945</v>
      </c>
      <c r="BJ91" s="1">
        <v>4.8867353939999996</v>
      </c>
      <c r="BK91" s="1">
        <v>0.55667605600000003</v>
      </c>
      <c r="BL91" s="1">
        <v>10.330146839999999</v>
      </c>
    </row>
    <row r="92" spans="1:64" x14ac:dyDescent="0.45">
      <c r="A92" s="1" t="s">
        <v>411</v>
      </c>
      <c r="B92" s="1" t="s">
        <v>670</v>
      </c>
      <c r="C92" s="1" t="s">
        <v>378</v>
      </c>
      <c r="D92" s="1" t="s">
        <v>15</v>
      </c>
      <c r="E92" s="1">
        <v>28</v>
      </c>
      <c r="F92" s="1">
        <v>1000</v>
      </c>
      <c r="G92" s="1">
        <v>4.1500000000000004</v>
      </c>
      <c r="H92" s="1">
        <v>12.96</v>
      </c>
      <c r="I92" s="1">
        <v>12.96</v>
      </c>
      <c r="J92" s="1">
        <v>26.59</v>
      </c>
      <c r="K92" s="1">
        <v>-4.0199999999999996</v>
      </c>
      <c r="L92" s="1">
        <v>0.43</v>
      </c>
      <c r="M92" s="1">
        <v>0.43</v>
      </c>
      <c r="N92" s="1">
        <v>10.79</v>
      </c>
      <c r="O92" s="1">
        <v>19.05</v>
      </c>
      <c r="P92" s="1">
        <v>45.15</v>
      </c>
      <c r="Q92" s="1">
        <v>45.15</v>
      </c>
      <c r="R92" s="1">
        <v>95.9</v>
      </c>
      <c r="S92" s="1">
        <v>6.64</v>
      </c>
      <c r="T92" s="1">
        <v>19.149999999999999</v>
      </c>
      <c r="U92" s="1">
        <v>19.149999999999999</v>
      </c>
      <c r="V92" s="1">
        <v>47.15</v>
      </c>
      <c r="W92" s="1">
        <v>0</v>
      </c>
      <c r="X92" s="1">
        <v>229889.8</v>
      </c>
      <c r="Y92" s="1">
        <v>229889.8</v>
      </c>
      <c r="Z92" s="1">
        <v>807659.3</v>
      </c>
      <c r="AB92" s="1">
        <v>0.36287999999999998</v>
      </c>
      <c r="AC92" s="1">
        <v>1.204E-2</v>
      </c>
      <c r="AD92" s="1">
        <v>1.2642</v>
      </c>
      <c r="AE92" s="1">
        <v>0.53620000000000001</v>
      </c>
      <c r="AF92" s="1">
        <v>6436.9143999999997</v>
      </c>
      <c r="AG92" s="1">
        <v>0.1162</v>
      </c>
      <c r="AH92" s="1">
        <v>0.74451999999999996</v>
      </c>
      <c r="AI92" s="1">
        <v>-0.11255999999999999</v>
      </c>
      <c r="AJ92" s="1">
        <v>0.30212</v>
      </c>
      <c r="AK92" s="1">
        <v>0.53339999999999999</v>
      </c>
      <c r="AL92" s="1">
        <v>2.6852</v>
      </c>
      <c r="AM92" s="1">
        <v>0.18592</v>
      </c>
      <c r="AN92" s="1">
        <v>1.3202</v>
      </c>
      <c r="AO92" s="1">
        <v>0</v>
      </c>
      <c r="AP92" s="1">
        <v>22614.4604</v>
      </c>
      <c r="AQ92" s="1">
        <v>9.5494736840000005</v>
      </c>
      <c r="AR92" s="1">
        <v>0.227169811</v>
      </c>
      <c r="AS92" s="1">
        <v>1.972230889</v>
      </c>
      <c r="AT92" s="1">
        <v>2.3621145370000001</v>
      </c>
      <c r="AU92" s="1">
        <v>13.106068329999999</v>
      </c>
      <c r="AV92" s="1">
        <v>2.1924528300000001</v>
      </c>
      <c r="AW92" s="1">
        <v>14.04754717</v>
      </c>
      <c r="AX92" s="1">
        <v>-2.1237735849999999</v>
      </c>
      <c r="AY92" s="1">
        <v>5.7003773579999999</v>
      </c>
      <c r="AZ92" s="1">
        <v>0.83213728499999995</v>
      </c>
      <c r="BA92" s="1">
        <v>4.189079563</v>
      </c>
      <c r="BB92" s="1">
        <v>0.81903083700000001</v>
      </c>
      <c r="BC92" s="1">
        <v>5.8158590309999996</v>
      </c>
      <c r="BD92" s="1">
        <v>0</v>
      </c>
      <c r="BE92" s="1">
        <v>46.044835280000001</v>
      </c>
      <c r="BF92" s="1">
        <v>5.4434114510000002</v>
      </c>
      <c r="BG92" s="1">
        <v>0.343969474</v>
      </c>
      <c r="BH92" s="1">
        <v>15.15953968</v>
      </c>
      <c r="BI92" s="1">
        <v>5.57513945</v>
      </c>
      <c r="BJ92" s="1">
        <v>4.8867353939999996</v>
      </c>
      <c r="BK92" s="1">
        <v>0.55667605600000003</v>
      </c>
      <c r="BL92" s="1">
        <v>10.330146839999999</v>
      </c>
    </row>
    <row r="93" spans="1:64" x14ac:dyDescent="0.45">
      <c r="A93" s="1" t="s">
        <v>671</v>
      </c>
      <c r="B93" s="1" t="s">
        <v>672</v>
      </c>
      <c r="C93" s="1" t="s">
        <v>378</v>
      </c>
      <c r="D93" s="1" t="s">
        <v>15</v>
      </c>
      <c r="E93" s="1">
        <v>28</v>
      </c>
      <c r="F93" s="1">
        <v>1000</v>
      </c>
      <c r="G93" s="1">
        <v>4.1500000000000004</v>
      </c>
      <c r="H93" s="1">
        <v>12.96</v>
      </c>
      <c r="I93" s="1">
        <v>12.96</v>
      </c>
      <c r="J93" s="1">
        <v>26.59</v>
      </c>
      <c r="K93" s="1">
        <v>-4.0199999999999996</v>
      </c>
      <c r="L93" s="1">
        <v>0.43</v>
      </c>
      <c r="M93" s="1">
        <v>0.43</v>
      </c>
      <c r="N93" s="1">
        <v>10.79</v>
      </c>
      <c r="O93" s="1">
        <v>19.05</v>
      </c>
      <c r="P93" s="1">
        <v>45.15</v>
      </c>
      <c r="Q93" s="1">
        <v>45.15</v>
      </c>
      <c r="R93" s="1">
        <v>95.9</v>
      </c>
      <c r="S93" s="1">
        <v>6.64</v>
      </c>
      <c r="T93" s="1">
        <v>19.149999999999999</v>
      </c>
      <c r="U93" s="1">
        <v>19.149999999999999</v>
      </c>
      <c r="V93" s="1">
        <v>47.15</v>
      </c>
      <c r="W93" s="1">
        <v>0</v>
      </c>
      <c r="X93" s="1">
        <v>229889.8</v>
      </c>
      <c r="Y93" s="1">
        <v>229889.8</v>
      </c>
      <c r="Z93" s="1">
        <v>807659.3</v>
      </c>
      <c r="AB93" s="1">
        <v>0.36287999999999998</v>
      </c>
      <c r="AC93" s="1">
        <v>1.204E-2</v>
      </c>
      <c r="AD93" s="1">
        <v>1.2642</v>
      </c>
      <c r="AE93" s="1">
        <v>0.53620000000000001</v>
      </c>
      <c r="AF93" s="1">
        <v>6436.9143999999997</v>
      </c>
      <c r="AG93" s="1">
        <v>0.1162</v>
      </c>
      <c r="AH93" s="1">
        <v>0.74451999999999996</v>
      </c>
      <c r="AI93" s="1">
        <v>-0.11255999999999999</v>
      </c>
      <c r="AJ93" s="1">
        <v>0.30212</v>
      </c>
      <c r="AK93" s="1">
        <v>0.53339999999999999</v>
      </c>
      <c r="AL93" s="1">
        <v>2.6852</v>
      </c>
      <c r="AM93" s="1">
        <v>0.18592</v>
      </c>
      <c r="AN93" s="1">
        <v>1.3202</v>
      </c>
      <c r="AO93" s="1">
        <v>0</v>
      </c>
      <c r="AP93" s="1">
        <v>22614.4604</v>
      </c>
      <c r="AQ93" s="1">
        <v>9.5494736840000005</v>
      </c>
      <c r="AR93" s="1">
        <v>0.227169811</v>
      </c>
      <c r="AS93" s="1">
        <v>1.972230889</v>
      </c>
      <c r="AT93" s="1">
        <v>2.3621145370000001</v>
      </c>
      <c r="AU93" s="1">
        <v>13.106068329999999</v>
      </c>
      <c r="AV93" s="1">
        <v>2.1924528300000001</v>
      </c>
      <c r="AW93" s="1">
        <v>14.04754717</v>
      </c>
      <c r="AX93" s="1">
        <v>-2.1237735849999999</v>
      </c>
      <c r="AY93" s="1">
        <v>5.7003773579999999</v>
      </c>
      <c r="AZ93" s="1">
        <v>0.83213728499999995</v>
      </c>
      <c r="BA93" s="1">
        <v>4.189079563</v>
      </c>
      <c r="BB93" s="1">
        <v>0.81903083700000001</v>
      </c>
      <c r="BC93" s="1">
        <v>5.8158590309999996</v>
      </c>
      <c r="BD93" s="1">
        <v>0</v>
      </c>
      <c r="BE93" s="1">
        <v>46.044835280000001</v>
      </c>
      <c r="BF93" s="1">
        <v>5.4434114510000002</v>
      </c>
      <c r="BG93" s="1">
        <v>0.343969474</v>
      </c>
      <c r="BH93" s="1">
        <v>15.15953968</v>
      </c>
      <c r="BI93" s="1">
        <v>5.57513945</v>
      </c>
      <c r="BJ93" s="1">
        <v>4.8867353939999996</v>
      </c>
      <c r="BK93" s="1">
        <v>0.55667605600000003</v>
      </c>
      <c r="BL93" s="1">
        <v>10.330146839999999</v>
      </c>
    </row>
    <row r="94" spans="1:64" x14ac:dyDescent="0.45">
      <c r="A94" s="1" t="s">
        <v>412</v>
      </c>
      <c r="B94" s="1" t="s">
        <v>673</v>
      </c>
      <c r="C94" s="1" t="s">
        <v>378</v>
      </c>
      <c r="D94" s="1" t="s">
        <v>15</v>
      </c>
      <c r="E94" s="1">
        <v>28</v>
      </c>
      <c r="F94" s="1">
        <v>1000</v>
      </c>
      <c r="G94" s="1">
        <v>4.1500000000000004</v>
      </c>
      <c r="H94" s="1">
        <v>12.96</v>
      </c>
      <c r="I94" s="1">
        <v>12.96</v>
      </c>
      <c r="J94" s="1">
        <v>26.59</v>
      </c>
      <c r="K94" s="1">
        <v>-4.0199999999999996</v>
      </c>
      <c r="L94" s="1">
        <v>0.43</v>
      </c>
      <c r="M94" s="1">
        <v>0.43</v>
      </c>
      <c r="N94" s="1">
        <v>10.79</v>
      </c>
      <c r="O94" s="1">
        <v>19.05</v>
      </c>
      <c r="P94" s="1">
        <v>45.15</v>
      </c>
      <c r="Q94" s="1">
        <v>45.15</v>
      </c>
      <c r="R94" s="1">
        <v>95.9</v>
      </c>
      <c r="S94" s="1">
        <v>6.64</v>
      </c>
      <c r="T94" s="1">
        <v>19.149999999999999</v>
      </c>
      <c r="U94" s="1">
        <v>19.149999999999999</v>
      </c>
      <c r="V94" s="1">
        <v>47.15</v>
      </c>
      <c r="W94" s="1">
        <v>0</v>
      </c>
      <c r="X94" s="1">
        <v>229889.8</v>
      </c>
      <c r="Y94" s="1">
        <v>229889.8</v>
      </c>
      <c r="Z94" s="1">
        <v>807659.3</v>
      </c>
      <c r="AB94" s="1">
        <v>0.36287999999999998</v>
      </c>
      <c r="AC94" s="1">
        <v>1.204E-2</v>
      </c>
      <c r="AD94" s="1">
        <v>1.2642</v>
      </c>
      <c r="AE94" s="1">
        <v>0.53620000000000001</v>
      </c>
      <c r="AF94" s="1">
        <v>6436.9143999999997</v>
      </c>
      <c r="AG94" s="1">
        <v>0.1162</v>
      </c>
      <c r="AH94" s="1">
        <v>0.74451999999999996</v>
      </c>
      <c r="AI94" s="1">
        <v>-0.11255999999999999</v>
      </c>
      <c r="AJ94" s="1">
        <v>0.30212</v>
      </c>
      <c r="AK94" s="1">
        <v>0.53339999999999999</v>
      </c>
      <c r="AL94" s="1">
        <v>2.6852</v>
      </c>
      <c r="AM94" s="1">
        <v>0.18592</v>
      </c>
      <c r="AN94" s="1">
        <v>1.3202</v>
      </c>
      <c r="AO94" s="1">
        <v>0</v>
      </c>
      <c r="AP94" s="1">
        <v>22614.4604</v>
      </c>
      <c r="AQ94" s="1">
        <v>9.5494736840000005</v>
      </c>
      <c r="AR94" s="1">
        <v>0.227169811</v>
      </c>
      <c r="AS94" s="1">
        <v>1.972230889</v>
      </c>
      <c r="AT94" s="1">
        <v>2.3621145370000001</v>
      </c>
      <c r="AU94" s="1">
        <v>13.106068329999999</v>
      </c>
      <c r="AV94" s="1">
        <v>2.1924528300000001</v>
      </c>
      <c r="AW94" s="1">
        <v>14.04754717</v>
      </c>
      <c r="AX94" s="1">
        <v>-2.1237735849999999</v>
      </c>
      <c r="AY94" s="1">
        <v>5.7003773579999999</v>
      </c>
      <c r="AZ94" s="1">
        <v>0.83213728499999995</v>
      </c>
      <c r="BA94" s="1">
        <v>4.189079563</v>
      </c>
      <c r="BB94" s="1">
        <v>0.81903083700000001</v>
      </c>
      <c r="BC94" s="1">
        <v>5.8158590309999996</v>
      </c>
      <c r="BD94" s="1">
        <v>0</v>
      </c>
      <c r="BE94" s="1">
        <v>46.044835280000001</v>
      </c>
      <c r="BF94" s="1">
        <v>5.4434114510000002</v>
      </c>
      <c r="BG94" s="1">
        <v>0.343969474</v>
      </c>
      <c r="BH94" s="1">
        <v>15.15953968</v>
      </c>
      <c r="BI94" s="1">
        <v>5.57513945</v>
      </c>
      <c r="BJ94" s="1">
        <v>4.8867353939999996</v>
      </c>
      <c r="BK94" s="1">
        <v>0.55667605600000003</v>
      </c>
      <c r="BL94" s="1">
        <v>10.330146839999999</v>
      </c>
    </row>
    <row r="95" spans="1:64" x14ac:dyDescent="0.45">
      <c r="A95" s="1" t="s">
        <v>413</v>
      </c>
      <c r="B95" s="1" t="s">
        <v>674</v>
      </c>
      <c r="C95" s="1" t="s">
        <v>378</v>
      </c>
      <c r="D95" s="1" t="s">
        <v>15</v>
      </c>
      <c r="E95" s="1">
        <v>28</v>
      </c>
      <c r="F95" s="1">
        <v>1000</v>
      </c>
      <c r="G95" s="1">
        <v>4.1500000000000004</v>
      </c>
      <c r="H95" s="1">
        <v>12.96</v>
      </c>
      <c r="I95" s="1">
        <v>12.96</v>
      </c>
      <c r="J95" s="1">
        <v>26.59</v>
      </c>
      <c r="K95" s="1">
        <v>-4.0199999999999996</v>
      </c>
      <c r="L95" s="1">
        <v>0.43</v>
      </c>
      <c r="M95" s="1">
        <v>0.43</v>
      </c>
      <c r="N95" s="1">
        <v>10.79</v>
      </c>
      <c r="O95" s="1">
        <v>19.05</v>
      </c>
      <c r="P95" s="1">
        <v>45.15</v>
      </c>
      <c r="Q95" s="1">
        <v>45.15</v>
      </c>
      <c r="R95" s="1">
        <v>95.9</v>
      </c>
      <c r="S95" s="1">
        <v>6.64</v>
      </c>
      <c r="T95" s="1">
        <v>19.149999999999999</v>
      </c>
      <c r="U95" s="1">
        <v>19.149999999999999</v>
      </c>
      <c r="V95" s="1">
        <v>47.15</v>
      </c>
      <c r="W95" s="1">
        <v>0</v>
      </c>
      <c r="X95" s="1">
        <v>229889.8</v>
      </c>
      <c r="Y95" s="1">
        <v>229889.8</v>
      </c>
      <c r="Z95" s="1">
        <v>807659.3</v>
      </c>
      <c r="AB95" s="1">
        <v>0.36287999999999998</v>
      </c>
      <c r="AC95" s="1">
        <v>1.204E-2</v>
      </c>
      <c r="AD95" s="1">
        <v>1.2642</v>
      </c>
      <c r="AE95" s="1">
        <v>0.53620000000000001</v>
      </c>
      <c r="AF95" s="1">
        <v>6436.9143999999997</v>
      </c>
      <c r="AG95" s="1">
        <v>0.1162</v>
      </c>
      <c r="AH95" s="1">
        <v>0.74451999999999996</v>
      </c>
      <c r="AI95" s="1">
        <v>-0.11255999999999999</v>
      </c>
      <c r="AJ95" s="1">
        <v>0.30212</v>
      </c>
      <c r="AK95" s="1">
        <v>0.53339999999999999</v>
      </c>
      <c r="AL95" s="1">
        <v>2.6852</v>
      </c>
      <c r="AM95" s="1">
        <v>0.18592</v>
      </c>
      <c r="AN95" s="1">
        <v>1.3202</v>
      </c>
      <c r="AO95" s="1">
        <v>0</v>
      </c>
      <c r="AP95" s="1">
        <v>22614.4604</v>
      </c>
      <c r="AQ95" s="1">
        <v>9.5494736840000005</v>
      </c>
      <c r="AR95" s="1">
        <v>0.227169811</v>
      </c>
      <c r="AS95" s="1">
        <v>1.972230889</v>
      </c>
      <c r="AT95" s="1">
        <v>2.3621145370000001</v>
      </c>
      <c r="AU95" s="1">
        <v>13.106068329999999</v>
      </c>
      <c r="AV95" s="1">
        <v>2.1924528300000001</v>
      </c>
      <c r="AW95" s="1">
        <v>14.04754717</v>
      </c>
      <c r="AX95" s="1">
        <v>-2.1237735849999999</v>
      </c>
      <c r="AY95" s="1">
        <v>5.7003773579999999</v>
      </c>
      <c r="AZ95" s="1">
        <v>0.83213728499999995</v>
      </c>
      <c r="BA95" s="1">
        <v>4.189079563</v>
      </c>
      <c r="BB95" s="1">
        <v>0.81903083700000001</v>
      </c>
      <c r="BC95" s="1">
        <v>5.8158590309999996</v>
      </c>
      <c r="BD95" s="1">
        <v>0</v>
      </c>
      <c r="BE95" s="1">
        <v>46.044835280000001</v>
      </c>
      <c r="BF95" s="1">
        <v>5.4434114510000002</v>
      </c>
      <c r="BG95" s="1">
        <v>0.343969474</v>
      </c>
      <c r="BH95" s="1">
        <v>15.15953968</v>
      </c>
      <c r="BI95" s="1">
        <v>5.57513945</v>
      </c>
      <c r="BJ95" s="1">
        <v>4.8867353939999996</v>
      </c>
      <c r="BK95" s="1">
        <v>0.55667605600000003</v>
      </c>
      <c r="BL95" s="1">
        <v>10.330146839999999</v>
      </c>
    </row>
    <row r="96" spans="1:64" x14ac:dyDescent="0.45">
      <c r="A96" s="1" t="s">
        <v>433</v>
      </c>
      <c r="B96" s="1" t="s">
        <v>433</v>
      </c>
      <c r="C96" s="1" t="s">
        <v>378</v>
      </c>
      <c r="D96" s="1" t="s">
        <v>565</v>
      </c>
      <c r="E96" s="1">
        <v>30</v>
      </c>
      <c r="F96" s="1">
        <v>1000</v>
      </c>
      <c r="G96" s="1">
        <v>2.64</v>
      </c>
      <c r="H96" s="1">
        <v>7.6</v>
      </c>
      <c r="I96" s="1">
        <v>7.6</v>
      </c>
      <c r="J96" s="1">
        <v>13.98</v>
      </c>
      <c r="K96" s="1">
        <v>0.8</v>
      </c>
      <c r="L96" s="1">
        <v>2.48</v>
      </c>
      <c r="M96" s="1">
        <v>2.48</v>
      </c>
      <c r="N96" s="1">
        <v>4.3</v>
      </c>
      <c r="O96" s="1">
        <v>6.16</v>
      </c>
      <c r="P96" s="1">
        <v>10.68</v>
      </c>
      <c r="Q96" s="1">
        <v>10.68</v>
      </c>
      <c r="R96" s="1">
        <v>17.36</v>
      </c>
      <c r="S96" s="1">
        <v>5.78</v>
      </c>
      <c r="T96" s="1">
        <v>11.23</v>
      </c>
      <c r="U96" s="1">
        <v>11.23</v>
      </c>
      <c r="V96" s="1">
        <v>24.25</v>
      </c>
      <c r="W96" s="1">
        <v>0</v>
      </c>
      <c r="X96" s="1">
        <v>18786.2</v>
      </c>
      <c r="Y96" s="1">
        <v>18786.2</v>
      </c>
      <c r="Z96" s="1">
        <v>31014.5</v>
      </c>
      <c r="AA96" s="1" t="s">
        <v>675</v>
      </c>
      <c r="AB96" s="1">
        <v>0.22800000000000001</v>
      </c>
      <c r="AC96" s="1">
        <v>7.4399999999999994E-2</v>
      </c>
      <c r="AD96" s="1">
        <v>0.32040000000000002</v>
      </c>
      <c r="AE96" s="1">
        <v>0.33689999999999998</v>
      </c>
      <c r="AF96" s="1">
        <v>563.58600000000001</v>
      </c>
      <c r="AG96" s="1">
        <v>7.9200000000000007E-2</v>
      </c>
      <c r="AH96" s="1">
        <v>0.4194</v>
      </c>
      <c r="AI96" s="1">
        <v>2.4E-2</v>
      </c>
      <c r="AJ96" s="1">
        <v>0.129</v>
      </c>
      <c r="AK96" s="1">
        <v>0.18479999999999999</v>
      </c>
      <c r="AL96" s="1">
        <v>0.52080000000000004</v>
      </c>
      <c r="AM96" s="1">
        <v>0.1734</v>
      </c>
      <c r="AN96" s="1">
        <v>0.72750000000000004</v>
      </c>
      <c r="AO96" s="1">
        <v>0</v>
      </c>
      <c r="AP96" s="1">
        <v>930.43499999999995</v>
      </c>
      <c r="AQ96" s="1">
        <v>6</v>
      </c>
      <c r="AR96" s="1">
        <v>1.4037735849999999</v>
      </c>
      <c r="AS96" s="1">
        <v>0.49984399400000001</v>
      </c>
      <c r="AT96" s="1">
        <v>1.484140969</v>
      </c>
      <c r="AU96" s="1">
        <v>1.147505803</v>
      </c>
      <c r="AV96" s="1">
        <v>1.4943396229999999</v>
      </c>
      <c r="AW96" s="1">
        <v>7.9132075469999998</v>
      </c>
      <c r="AX96" s="1">
        <v>0.45283018899999999</v>
      </c>
      <c r="AY96" s="1">
        <v>2.4339622639999998</v>
      </c>
      <c r="AZ96" s="1">
        <v>0.28829953200000003</v>
      </c>
      <c r="BA96" s="1">
        <v>0.81248049899999997</v>
      </c>
      <c r="BB96" s="1">
        <v>0.76387665199999999</v>
      </c>
      <c r="BC96" s="1">
        <v>3.2048458150000001</v>
      </c>
      <c r="BD96" s="1">
        <v>0</v>
      </c>
      <c r="BE96" s="1">
        <v>1.894439467</v>
      </c>
      <c r="BF96" s="1">
        <v>2.10705287</v>
      </c>
      <c r="BG96" s="1">
        <v>0.59986919900000002</v>
      </c>
      <c r="BH96" s="1">
        <v>3.2517871189999998</v>
      </c>
      <c r="BI96" s="1">
        <v>2.210288968</v>
      </c>
      <c r="BJ96" s="1">
        <v>1.937368102</v>
      </c>
      <c r="BK96" s="1">
        <v>0.16968476800000001</v>
      </c>
      <c r="BL96" s="1">
        <v>4.0444209720000002</v>
      </c>
    </row>
    <row r="97" spans="1:64" x14ac:dyDescent="0.45">
      <c r="A97" s="1" t="s">
        <v>676</v>
      </c>
      <c r="B97" s="1" t="s">
        <v>676</v>
      </c>
      <c r="C97" s="1" t="s">
        <v>366</v>
      </c>
      <c r="D97" s="1" t="s">
        <v>572</v>
      </c>
      <c r="E97" s="1">
        <v>100</v>
      </c>
      <c r="F97" s="1">
        <v>1000</v>
      </c>
      <c r="G97" s="1">
        <v>70.41</v>
      </c>
      <c r="H97" s="1">
        <v>326.20999999999998</v>
      </c>
      <c r="I97" s="1">
        <v>326.20999999999998</v>
      </c>
      <c r="J97" s="1">
        <v>910.1</v>
      </c>
      <c r="K97" s="1">
        <v>37.57</v>
      </c>
      <c r="L97" s="1">
        <v>99.48</v>
      </c>
      <c r="M97" s="1">
        <v>99.48</v>
      </c>
      <c r="N97" s="1">
        <v>269.19</v>
      </c>
      <c r="O97" s="1">
        <v>59.78</v>
      </c>
      <c r="P97" s="1">
        <v>318.83</v>
      </c>
      <c r="Q97" s="1">
        <v>318.83</v>
      </c>
      <c r="R97" s="1">
        <v>683.48</v>
      </c>
      <c r="S97" s="1">
        <v>101.81</v>
      </c>
      <c r="T97" s="1">
        <v>301.41000000000003</v>
      </c>
      <c r="U97" s="1">
        <v>301.41000000000003</v>
      </c>
      <c r="V97" s="1">
        <v>657.89</v>
      </c>
      <c r="W97" s="1">
        <v>204.6</v>
      </c>
      <c r="X97" s="1">
        <v>34732.5</v>
      </c>
      <c r="Y97" s="1">
        <v>34732.5</v>
      </c>
      <c r="Z97" s="1">
        <v>190796.3</v>
      </c>
      <c r="AB97" s="1">
        <v>32.621000000000002</v>
      </c>
      <c r="AC97" s="1">
        <v>9.9480000000000004</v>
      </c>
      <c r="AD97" s="1">
        <v>31.882999999999999</v>
      </c>
      <c r="AE97" s="1">
        <v>30.140999999999998</v>
      </c>
      <c r="AF97" s="1">
        <v>3473.25</v>
      </c>
      <c r="AG97" s="1">
        <v>7.0410000000000004</v>
      </c>
      <c r="AH97" s="1">
        <v>91.01</v>
      </c>
      <c r="AI97" s="1">
        <v>3.7570000000000001</v>
      </c>
      <c r="AJ97" s="1">
        <v>26.919</v>
      </c>
      <c r="AK97" s="1">
        <v>5.9779999999999998</v>
      </c>
      <c r="AL97" s="1">
        <v>68.347999999999999</v>
      </c>
      <c r="AM97" s="1">
        <v>10.180999999999999</v>
      </c>
      <c r="AN97" s="1">
        <v>65.789000000000001</v>
      </c>
      <c r="AO97" s="1">
        <v>20.46</v>
      </c>
      <c r="AP97" s="1">
        <v>19079.63</v>
      </c>
      <c r="AQ97" s="1">
        <v>858.44736839999996</v>
      </c>
      <c r="AR97" s="1">
        <v>187.69811319999999</v>
      </c>
      <c r="AS97" s="1">
        <v>49.739469579999998</v>
      </c>
      <c r="AT97" s="1">
        <v>132.7797357</v>
      </c>
      <c r="AU97" s="1">
        <v>7.0718125179999998</v>
      </c>
      <c r="AV97" s="1">
        <v>132.84905660000001</v>
      </c>
      <c r="AW97" s="1">
        <v>1717.169811</v>
      </c>
      <c r="AX97" s="1">
        <v>70.886792450000002</v>
      </c>
      <c r="AY97" s="1">
        <v>507.90566039999999</v>
      </c>
      <c r="AZ97" s="1">
        <v>9.3260530419999998</v>
      </c>
      <c r="BA97" s="1">
        <v>106.62714510000001</v>
      </c>
      <c r="BB97" s="1">
        <v>44.85022026</v>
      </c>
      <c r="BC97" s="1">
        <v>289.81938330000003</v>
      </c>
      <c r="BD97" s="1">
        <v>4.1658183000000001E-2</v>
      </c>
      <c r="BE97" s="1">
        <v>38.847640179999999</v>
      </c>
      <c r="BF97" s="1">
        <v>247.14729990000001</v>
      </c>
      <c r="BG97" s="1">
        <v>51.590756110000001</v>
      </c>
      <c r="BH97" s="1">
        <v>532.07392800000002</v>
      </c>
      <c r="BI97" s="1">
        <v>348.8939704</v>
      </c>
      <c r="BJ97" s="1">
        <v>305.81342940000002</v>
      </c>
      <c r="BK97" s="1">
        <v>-58.666129480000002</v>
      </c>
      <c r="BL97" s="1">
        <v>552.96072919999995</v>
      </c>
    </row>
    <row r="98" spans="1:64" x14ac:dyDescent="0.45">
      <c r="A98" s="1" t="s">
        <v>418</v>
      </c>
      <c r="B98" s="1" t="s">
        <v>677</v>
      </c>
      <c r="C98" s="1" t="s">
        <v>378</v>
      </c>
      <c r="D98" s="1" t="s">
        <v>569</v>
      </c>
      <c r="E98" s="1">
        <v>20</v>
      </c>
      <c r="F98" s="1">
        <v>1000</v>
      </c>
      <c r="G98" s="1">
        <v>5.01</v>
      </c>
      <c r="H98" s="1">
        <v>10.63</v>
      </c>
      <c r="I98" s="1">
        <v>10.63</v>
      </c>
      <c r="J98" s="1">
        <v>20.97</v>
      </c>
      <c r="K98" s="1">
        <v>2.23</v>
      </c>
      <c r="L98" s="1">
        <v>3.77</v>
      </c>
      <c r="M98" s="1">
        <v>3.77</v>
      </c>
      <c r="N98" s="1">
        <v>7.18</v>
      </c>
      <c r="O98" s="1">
        <v>14.65</v>
      </c>
      <c r="P98" s="1">
        <v>28.51</v>
      </c>
      <c r="Q98" s="1">
        <v>28.51</v>
      </c>
      <c r="R98" s="1">
        <v>61.1</v>
      </c>
      <c r="S98" s="1">
        <v>6.42</v>
      </c>
      <c r="T98" s="1">
        <v>19.190000000000001</v>
      </c>
      <c r="U98" s="1">
        <v>19.190000000000001</v>
      </c>
      <c r="V98" s="1">
        <v>55.74</v>
      </c>
      <c r="W98" s="1">
        <v>1.8</v>
      </c>
      <c r="X98" s="1">
        <v>10593.7</v>
      </c>
      <c r="Y98" s="1">
        <v>10593.7</v>
      </c>
      <c r="Z98" s="1">
        <v>35400.400000000001</v>
      </c>
      <c r="AB98" s="1">
        <v>0.21260000000000001</v>
      </c>
      <c r="AC98" s="1">
        <v>7.5399999999999995E-2</v>
      </c>
      <c r="AD98" s="1">
        <v>0.57020000000000004</v>
      </c>
      <c r="AE98" s="1">
        <v>0.38379999999999997</v>
      </c>
      <c r="AF98" s="1">
        <v>211.874</v>
      </c>
      <c r="AG98" s="1">
        <v>0.1002</v>
      </c>
      <c r="AH98" s="1">
        <v>0.4194</v>
      </c>
      <c r="AI98" s="1">
        <v>4.4600000000000001E-2</v>
      </c>
      <c r="AJ98" s="1">
        <v>0.14360000000000001</v>
      </c>
      <c r="AK98" s="1">
        <v>0.29299999999999998</v>
      </c>
      <c r="AL98" s="1">
        <v>1.222</v>
      </c>
      <c r="AM98" s="1">
        <v>0.12839999999999999</v>
      </c>
      <c r="AN98" s="1">
        <v>1.1148</v>
      </c>
      <c r="AO98" s="1">
        <v>3.5999999999999997E-2</v>
      </c>
      <c r="AP98" s="1">
        <v>708.00800000000004</v>
      </c>
      <c r="AQ98" s="1">
        <v>5.5947368419999997</v>
      </c>
      <c r="AR98" s="1">
        <v>1.422641509</v>
      </c>
      <c r="AS98" s="1">
        <v>0.88954758199999995</v>
      </c>
      <c r="AT98" s="1">
        <v>1.6907488989999999</v>
      </c>
      <c r="AU98" s="1">
        <v>0.43139227099999999</v>
      </c>
      <c r="AV98" s="1">
        <v>1.890566038</v>
      </c>
      <c r="AW98" s="1">
        <v>7.9132075469999998</v>
      </c>
      <c r="AX98" s="1">
        <v>0.841509434</v>
      </c>
      <c r="AY98" s="1">
        <v>2.7094339619999999</v>
      </c>
      <c r="AZ98" s="1">
        <v>0.45709828400000002</v>
      </c>
      <c r="BA98" s="1">
        <v>1.9063962560000001</v>
      </c>
      <c r="BB98" s="1">
        <v>0.56563876700000004</v>
      </c>
      <c r="BC98" s="1">
        <v>4.9110132159999997</v>
      </c>
      <c r="BD98" s="3">
        <v>7.3300000000000006E-5</v>
      </c>
      <c r="BE98" s="1">
        <v>1.441560451</v>
      </c>
      <c r="BF98" s="1">
        <v>2.005813421</v>
      </c>
      <c r="BG98" s="1">
        <v>0.75097716400000003</v>
      </c>
      <c r="BH98" s="1">
        <v>3.7763222860000001</v>
      </c>
      <c r="BI98" s="1">
        <v>2.0642539709999999</v>
      </c>
      <c r="BJ98" s="1">
        <v>1.809365135</v>
      </c>
      <c r="BK98" s="1">
        <v>0.196448285</v>
      </c>
      <c r="BL98" s="1">
        <v>3.8151785560000002</v>
      </c>
    </row>
    <row r="99" spans="1:64" x14ac:dyDescent="0.45">
      <c r="A99" s="1" t="s">
        <v>415</v>
      </c>
      <c r="B99" s="1" t="s">
        <v>678</v>
      </c>
      <c r="C99" s="1" t="s">
        <v>378</v>
      </c>
      <c r="D99" s="1" t="s">
        <v>568</v>
      </c>
      <c r="E99" s="1">
        <v>20</v>
      </c>
      <c r="F99" s="1">
        <v>1000</v>
      </c>
      <c r="G99" s="1">
        <v>1.37</v>
      </c>
      <c r="H99" s="1">
        <v>2.42</v>
      </c>
      <c r="I99" s="1">
        <v>2.42</v>
      </c>
      <c r="J99" s="1">
        <v>3.29</v>
      </c>
      <c r="K99" s="1">
        <v>2.78</v>
      </c>
      <c r="L99" s="1">
        <v>7.32</v>
      </c>
      <c r="M99" s="1">
        <v>7.32</v>
      </c>
      <c r="N99" s="1">
        <v>13.07</v>
      </c>
      <c r="O99" s="1">
        <v>7.48</v>
      </c>
      <c r="P99" s="1">
        <v>17.52</v>
      </c>
      <c r="Q99" s="1">
        <v>17.52</v>
      </c>
      <c r="R99" s="1">
        <v>22.86</v>
      </c>
      <c r="S99" s="1">
        <v>1.97</v>
      </c>
      <c r="T99" s="1">
        <v>10.67</v>
      </c>
      <c r="U99" s="1">
        <v>10.67</v>
      </c>
      <c r="V99" s="1">
        <v>17.100000000000001</v>
      </c>
      <c r="W99" s="1">
        <v>3.7</v>
      </c>
      <c r="X99" s="1">
        <v>36.200000000000003</v>
      </c>
      <c r="Y99" s="1">
        <v>36.200000000000003</v>
      </c>
      <c r="Z99" s="1">
        <v>67.2</v>
      </c>
      <c r="AB99" s="1">
        <v>4.8399999999999999E-2</v>
      </c>
      <c r="AC99" s="1">
        <v>0.1464</v>
      </c>
      <c r="AD99" s="1">
        <v>0.35039999999999999</v>
      </c>
      <c r="AE99" s="1">
        <v>0.21340000000000001</v>
      </c>
      <c r="AF99" s="1">
        <v>0.72399999999999998</v>
      </c>
      <c r="AG99" s="1">
        <v>2.7400000000000001E-2</v>
      </c>
      <c r="AH99" s="1">
        <v>6.5799999999999997E-2</v>
      </c>
      <c r="AI99" s="1">
        <v>5.5599999999999997E-2</v>
      </c>
      <c r="AJ99" s="1">
        <v>0.26140000000000002</v>
      </c>
      <c r="AK99" s="1">
        <v>0.14960000000000001</v>
      </c>
      <c r="AL99" s="1">
        <v>0.4572</v>
      </c>
      <c r="AM99" s="1">
        <v>3.9399999999999998E-2</v>
      </c>
      <c r="AN99" s="1">
        <v>0.34200000000000003</v>
      </c>
      <c r="AO99" s="1">
        <v>7.3999999999999996E-2</v>
      </c>
      <c r="AP99" s="1">
        <v>1.3440000000000001</v>
      </c>
      <c r="AQ99" s="1">
        <v>1.273684211</v>
      </c>
      <c r="AR99" s="1">
        <v>2.7622641510000001</v>
      </c>
      <c r="AS99" s="1">
        <v>0.54664586599999998</v>
      </c>
      <c r="AT99" s="1">
        <v>0.94008810600000003</v>
      </c>
      <c r="AU99" s="1">
        <v>1.4741209999999999E-3</v>
      </c>
      <c r="AV99" s="1">
        <v>0.51698113199999995</v>
      </c>
      <c r="AW99" s="1">
        <v>1.2415094339999999</v>
      </c>
      <c r="AX99" s="1">
        <v>1.049056604</v>
      </c>
      <c r="AY99" s="1">
        <v>4.9320754720000002</v>
      </c>
      <c r="AZ99" s="1">
        <v>0.233385335</v>
      </c>
      <c r="BA99" s="1">
        <v>0.71326053</v>
      </c>
      <c r="BB99" s="1">
        <v>0.17356828199999999</v>
      </c>
      <c r="BC99" s="1">
        <v>1.5066079299999999</v>
      </c>
      <c r="BD99" s="1">
        <v>1.5066999999999999E-4</v>
      </c>
      <c r="BE99" s="1">
        <v>2.7364910000000002E-3</v>
      </c>
      <c r="BF99" s="1">
        <v>1.104831291</v>
      </c>
      <c r="BG99" s="1">
        <v>0.39462840500000002</v>
      </c>
      <c r="BH99" s="1">
        <v>1.6792379710000001</v>
      </c>
      <c r="BI99" s="1">
        <v>1.0406372230000001</v>
      </c>
      <c r="BJ99" s="1">
        <v>0.91214198300000005</v>
      </c>
      <c r="BK99" s="1">
        <v>0.192689308</v>
      </c>
      <c r="BL99" s="1">
        <v>2.0169732740000001</v>
      </c>
    </row>
    <row r="100" spans="1:64" x14ac:dyDescent="0.45">
      <c r="A100" s="1" t="s">
        <v>419</v>
      </c>
      <c r="B100" s="1" t="s">
        <v>679</v>
      </c>
      <c r="C100" s="1" t="s">
        <v>378</v>
      </c>
      <c r="D100" s="1" t="s">
        <v>569</v>
      </c>
      <c r="E100" s="1">
        <v>20</v>
      </c>
      <c r="F100" s="1">
        <v>1000</v>
      </c>
      <c r="G100" s="1">
        <v>5.01</v>
      </c>
      <c r="H100" s="1">
        <v>10.63</v>
      </c>
      <c r="I100" s="1">
        <v>10.63</v>
      </c>
      <c r="J100" s="1">
        <v>20.97</v>
      </c>
      <c r="K100" s="1">
        <v>2.23</v>
      </c>
      <c r="L100" s="1">
        <v>3.77</v>
      </c>
      <c r="M100" s="1">
        <v>3.77</v>
      </c>
      <c r="N100" s="1">
        <v>7.18</v>
      </c>
      <c r="O100" s="1">
        <v>14.65</v>
      </c>
      <c r="P100" s="1">
        <v>28.51</v>
      </c>
      <c r="Q100" s="1">
        <v>28.51</v>
      </c>
      <c r="R100" s="1">
        <v>61.1</v>
      </c>
      <c r="S100" s="1">
        <v>6.42</v>
      </c>
      <c r="T100" s="1">
        <v>19.190000000000001</v>
      </c>
      <c r="U100" s="1">
        <v>19.190000000000001</v>
      </c>
      <c r="V100" s="1">
        <v>55.74</v>
      </c>
      <c r="W100" s="1">
        <v>1.8</v>
      </c>
      <c r="X100" s="1">
        <v>10593.7</v>
      </c>
      <c r="Y100" s="1">
        <v>10593.7</v>
      </c>
      <c r="Z100" s="1">
        <v>35400.400000000001</v>
      </c>
      <c r="AB100" s="1">
        <v>0.21260000000000001</v>
      </c>
      <c r="AC100" s="1">
        <v>7.5399999999999995E-2</v>
      </c>
      <c r="AD100" s="1">
        <v>0.57020000000000004</v>
      </c>
      <c r="AE100" s="1">
        <v>0.38379999999999997</v>
      </c>
      <c r="AF100" s="1">
        <v>211.874</v>
      </c>
      <c r="AG100" s="1">
        <v>0.1002</v>
      </c>
      <c r="AH100" s="1">
        <v>0.4194</v>
      </c>
      <c r="AI100" s="1">
        <v>4.4600000000000001E-2</v>
      </c>
      <c r="AJ100" s="1">
        <v>0.14360000000000001</v>
      </c>
      <c r="AK100" s="1">
        <v>0.29299999999999998</v>
      </c>
      <c r="AL100" s="1">
        <v>1.222</v>
      </c>
      <c r="AM100" s="1">
        <v>0.12839999999999999</v>
      </c>
      <c r="AN100" s="1">
        <v>1.1148</v>
      </c>
      <c r="AO100" s="1">
        <v>3.5999999999999997E-2</v>
      </c>
      <c r="AP100" s="1">
        <v>708.00800000000004</v>
      </c>
      <c r="AQ100" s="1">
        <v>5.5947368419999997</v>
      </c>
      <c r="AR100" s="1">
        <v>1.422641509</v>
      </c>
      <c r="AS100" s="1">
        <v>0.88954758199999995</v>
      </c>
      <c r="AT100" s="1">
        <v>1.6907488989999999</v>
      </c>
      <c r="AU100" s="1">
        <v>0.43139227099999999</v>
      </c>
      <c r="AV100" s="1">
        <v>1.890566038</v>
      </c>
      <c r="AW100" s="1">
        <v>7.9132075469999998</v>
      </c>
      <c r="AX100" s="1">
        <v>0.841509434</v>
      </c>
      <c r="AY100" s="1">
        <v>2.7094339619999999</v>
      </c>
      <c r="AZ100" s="1">
        <v>0.45709828400000002</v>
      </c>
      <c r="BA100" s="1">
        <v>1.9063962560000001</v>
      </c>
      <c r="BB100" s="1">
        <v>0.56563876700000004</v>
      </c>
      <c r="BC100" s="1">
        <v>4.9110132159999997</v>
      </c>
      <c r="BD100" s="3">
        <v>7.3300000000000006E-5</v>
      </c>
      <c r="BE100" s="1">
        <v>1.441560451</v>
      </c>
      <c r="BF100" s="1">
        <v>2.005813421</v>
      </c>
      <c r="BG100" s="1">
        <v>0.75097716400000003</v>
      </c>
      <c r="BH100" s="1">
        <v>3.7763222860000001</v>
      </c>
      <c r="BI100" s="1">
        <v>2.0642539709999999</v>
      </c>
      <c r="BJ100" s="1">
        <v>1.809365135</v>
      </c>
      <c r="BK100" s="1">
        <v>0.196448285</v>
      </c>
      <c r="BL100" s="1">
        <v>3.8151785560000002</v>
      </c>
    </row>
    <row r="101" spans="1:64" x14ac:dyDescent="0.45">
      <c r="A101" s="1" t="s">
        <v>422</v>
      </c>
      <c r="B101" s="1" t="s">
        <v>680</v>
      </c>
      <c r="C101" s="1" t="s">
        <v>378</v>
      </c>
      <c r="D101" s="1" t="s">
        <v>569</v>
      </c>
      <c r="E101" s="1">
        <v>20</v>
      </c>
      <c r="F101" s="1">
        <v>1000</v>
      </c>
      <c r="G101" s="1">
        <v>7.85</v>
      </c>
      <c r="H101" s="1">
        <v>26.31</v>
      </c>
      <c r="I101" s="1">
        <v>26.31</v>
      </c>
      <c r="J101" s="1">
        <v>36.32</v>
      </c>
      <c r="K101" s="1">
        <v>2.13</v>
      </c>
      <c r="L101" s="1">
        <v>5.42</v>
      </c>
      <c r="M101" s="1">
        <v>5.42</v>
      </c>
      <c r="N101" s="1">
        <v>10.79</v>
      </c>
      <c r="O101" s="1">
        <v>18.78</v>
      </c>
      <c r="P101" s="1">
        <v>37.58</v>
      </c>
      <c r="Q101" s="1">
        <v>37.58</v>
      </c>
      <c r="R101" s="1">
        <v>61.96</v>
      </c>
      <c r="S101" s="1">
        <v>5.78</v>
      </c>
      <c r="T101" s="1">
        <v>37.26</v>
      </c>
      <c r="U101" s="1">
        <v>37.26</v>
      </c>
      <c r="V101" s="1">
        <v>61.19</v>
      </c>
      <c r="W101" s="1">
        <v>130.4</v>
      </c>
      <c r="X101" s="1">
        <v>177480.2</v>
      </c>
      <c r="Y101" s="1">
        <v>177480.2</v>
      </c>
      <c r="Z101" s="1">
        <v>621151.5</v>
      </c>
      <c r="AB101" s="1">
        <v>0.5262</v>
      </c>
      <c r="AC101" s="1">
        <v>0.1084</v>
      </c>
      <c r="AD101" s="1">
        <v>0.75160000000000005</v>
      </c>
      <c r="AE101" s="1">
        <v>0.74519999999999997</v>
      </c>
      <c r="AF101" s="1">
        <v>3549.6039999999998</v>
      </c>
      <c r="AG101" s="1">
        <v>0.157</v>
      </c>
      <c r="AH101" s="1">
        <v>0.72640000000000005</v>
      </c>
      <c r="AI101" s="1">
        <v>4.2599999999999999E-2</v>
      </c>
      <c r="AJ101" s="1">
        <v>0.21579999999999999</v>
      </c>
      <c r="AK101" s="1">
        <v>0.37559999999999999</v>
      </c>
      <c r="AL101" s="1">
        <v>1.2392000000000001</v>
      </c>
      <c r="AM101" s="1">
        <v>0.11559999999999999</v>
      </c>
      <c r="AN101" s="1">
        <v>1.2238</v>
      </c>
      <c r="AO101" s="1">
        <v>2.6080000000000001</v>
      </c>
      <c r="AP101" s="1">
        <v>12423.03</v>
      </c>
      <c r="AQ101" s="1">
        <v>13.84736842</v>
      </c>
      <c r="AR101" s="1">
        <v>2.0452830190000002</v>
      </c>
      <c r="AS101" s="1">
        <v>1.172542902</v>
      </c>
      <c r="AT101" s="1">
        <v>3.2828193830000001</v>
      </c>
      <c r="AU101" s="1">
        <v>7.2272753190000003</v>
      </c>
      <c r="AV101" s="1">
        <v>2.9622641509999998</v>
      </c>
      <c r="AW101" s="1">
        <v>13.705660379999999</v>
      </c>
      <c r="AX101" s="1">
        <v>0.80377358499999996</v>
      </c>
      <c r="AY101" s="1">
        <v>4.0716981130000001</v>
      </c>
      <c r="AZ101" s="1">
        <v>0.58595943800000005</v>
      </c>
      <c r="BA101" s="1">
        <v>1.933229329</v>
      </c>
      <c r="BB101" s="1">
        <v>0.50925110100000004</v>
      </c>
      <c r="BC101" s="1">
        <v>5.3911894269999996</v>
      </c>
      <c r="BD101" s="1">
        <v>5.3100949999999999E-3</v>
      </c>
      <c r="BE101" s="1">
        <v>25.29427454</v>
      </c>
      <c r="BF101" s="1">
        <v>5.515057809</v>
      </c>
      <c r="BG101" s="1">
        <v>0.97331167399999996</v>
      </c>
      <c r="BH101" s="1">
        <v>10.079210359999999</v>
      </c>
      <c r="BI101" s="1">
        <v>5.201892688</v>
      </c>
      <c r="BJ101" s="1">
        <v>4.5595761939999999</v>
      </c>
      <c r="BK101" s="1">
        <v>0.95548161399999998</v>
      </c>
      <c r="BL101" s="1">
        <v>10.074634</v>
      </c>
    </row>
    <row r="102" spans="1:64" x14ac:dyDescent="0.45">
      <c r="A102" s="1" t="s">
        <v>416</v>
      </c>
      <c r="B102" s="1" t="s">
        <v>681</v>
      </c>
      <c r="C102" s="1" t="s">
        <v>378</v>
      </c>
      <c r="D102" s="1" t="s">
        <v>568</v>
      </c>
      <c r="E102" s="1">
        <v>20</v>
      </c>
      <c r="F102" s="1">
        <v>1000</v>
      </c>
      <c r="G102" s="1">
        <v>1.37</v>
      </c>
      <c r="H102" s="1">
        <v>2.42</v>
      </c>
      <c r="I102" s="1">
        <v>2.42</v>
      </c>
      <c r="J102" s="1">
        <v>3.29</v>
      </c>
      <c r="K102" s="1">
        <v>2.78</v>
      </c>
      <c r="L102" s="1">
        <v>7.32</v>
      </c>
      <c r="M102" s="1">
        <v>7.32</v>
      </c>
      <c r="N102" s="1">
        <v>13.07</v>
      </c>
      <c r="O102" s="1">
        <v>7.48</v>
      </c>
      <c r="P102" s="1">
        <v>17.52</v>
      </c>
      <c r="Q102" s="1">
        <v>17.52</v>
      </c>
      <c r="R102" s="1">
        <v>22.86</v>
      </c>
      <c r="S102" s="1">
        <v>1.97</v>
      </c>
      <c r="T102" s="1">
        <v>10.67</v>
      </c>
      <c r="U102" s="1">
        <v>10.67</v>
      </c>
      <c r="V102" s="1">
        <v>17.100000000000001</v>
      </c>
      <c r="W102" s="1">
        <v>3.7</v>
      </c>
      <c r="X102" s="1">
        <v>36.200000000000003</v>
      </c>
      <c r="Y102" s="1">
        <v>36.200000000000003</v>
      </c>
      <c r="Z102" s="1">
        <v>67.2</v>
      </c>
      <c r="AB102" s="1">
        <v>4.8399999999999999E-2</v>
      </c>
      <c r="AC102" s="1">
        <v>0.1464</v>
      </c>
      <c r="AD102" s="1">
        <v>0.35039999999999999</v>
      </c>
      <c r="AE102" s="1">
        <v>0.21340000000000001</v>
      </c>
      <c r="AF102" s="1">
        <v>0.72399999999999998</v>
      </c>
      <c r="AG102" s="1">
        <v>2.7400000000000001E-2</v>
      </c>
      <c r="AH102" s="1">
        <v>6.5799999999999997E-2</v>
      </c>
      <c r="AI102" s="1">
        <v>5.5599999999999997E-2</v>
      </c>
      <c r="AJ102" s="1">
        <v>0.26140000000000002</v>
      </c>
      <c r="AK102" s="1">
        <v>0.14960000000000001</v>
      </c>
      <c r="AL102" s="1">
        <v>0.4572</v>
      </c>
      <c r="AM102" s="1">
        <v>3.9399999999999998E-2</v>
      </c>
      <c r="AN102" s="1">
        <v>0.34200000000000003</v>
      </c>
      <c r="AO102" s="1">
        <v>7.3999999999999996E-2</v>
      </c>
      <c r="AP102" s="1">
        <v>1.3440000000000001</v>
      </c>
      <c r="AQ102" s="1">
        <v>1.273684211</v>
      </c>
      <c r="AR102" s="1">
        <v>2.7622641510000001</v>
      </c>
      <c r="AS102" s="1">
        <v>0.54664586599999998</v>
      </c>
      <c r="AT102" s="1">
        <v>0.94008810600000003</v>
      </c>
      <c r="AU102" s="1">
        <v>1.4741209999999999E-3</v>
      </c>
      <c r="AV102" s="1">
        <v>0.51698113199999995</v>
      </c>
      <c r="AW102" s="1">
        <v>1.2415094339999999</v>
      </c>
      <c r="AX102" s="1">
        <v>1.049056604</v>
      </c>
      <c r="AY102" s="1">
        <v>4.9320754720000002</v>
      </c>
      <c r="AZ102" s="1">
        <v>0.233385335</v>
      </c>
      <c r="BA102" s="1">
        <v>0.71326053</v>
      </c>
      <c r="BB102" s="1">
        <v>0.17356828199999999</v>
      </c>
      <c r="BC102" s="1">
        <v>1.5066079299999999</v>
      </c>
      <c r="BD102" s="1">
        <v>1.5066999999999999E-4</v>
      </c>
      <c r="BE102" s="1">
        <v>2.7364910000000002E-3</v>
      </c>
      <c r="BF102" s="1">
        <v>1.104831291</v>
      </c>
      <c r="BG102" s="1">
        <v>0.39462840500000002</v>
      </c>
      <c r="BH102" s="1">
        <v>1.6792379710000001</v>
      </c>
      <c r="BI102" s="1">
        <v>1.0406372230000001</v>
      </c>
      <c r="BJ102" s="1">
        <v>0.91214198300000005</v>
      </c>
      <c r="BK102" s="1">
        <v>0.192689308</v>
      </c>
      <c r="BL102" s="1">
        <v>2.0169732740000001</v>
      </c>
    </row>
    <row r="103" spans="1:64" x14ac:dyDescent="0.45">
      <c r="A103" s="1" t="s">
        <v>420</v>
      </c>
      <c r="B103" s="1" t="s">
        <v>682</v>
      </c>
      <c r="C103" s="1" t="s">
        <v>378</v>
      </c>
      <c r="D103" s="1" t="s">
        <v>569</v>
      </c>
      <c r="E103" s="1">
        <v>20</v>
      </c>
      <c r="F103" s="1">
        <v>1000</v>
      </c>
      <c r="G103" s="1">
        <v>5.01</v>
      </c>
      <c r="H103" s="1">
        <v>10.63</v>
      </c>
      <c r="I103" s="1">
        <v>10.63</v>
      </c>
      <c r="J103" s="1">
        <v>20.97</v>
      </c>
      <c r="K103" s="1">
        <v>2.23</v>
      </c>
      <c r="L103" s="1">
        <v>3.77</v>
      </c>
      <c r="M103" s="1">
        <v>3.77</v>
      </c>
      <c r="N103" s="1">
        <v>7.18</v>
      </c>
      <c r="O103" s="1">
        <v>14.65</v>
      </c>
      <c r="P103" s="1">
        <v>28.51</v>
      </c>
      <c r="Q103" s="1">
        <v>28.51</v>
      </c>
      <c r="R103" s="1">
        <v>61.1</v>
      </c>
      <c r="S103" s="1">
        <v>6.42</v>
      </c>
      <c r="T103" s="1">
        <v>19.190000000000001</v>
      </c>
      <c r="U103" s="1">
        <v>19.190000000000001</v>
      </c>
      <c r="V103" s="1">
        <v>55.74</v>
      </c>
      <c r="W103" s="1">
        <v>1.8</v>
      </c>
      <c r="X103" s="1">
        <v>10593.7</v>
      </c>
      <c r="Y103" s="1">
        <v>10593.7</v>
      </c>
      <c r="Z103" s="1">
        <v>35400.400000000001</v>
      </c>
      <c r="AB103" s="1">
        <v>0.21260000000000001</v>
      </c>
      <c r="AC103" s="1">
        <v>7.5399999999999995E-2</v>
      </c>
      <c r="AD103" s="1">
        <v>0.57020000000000004</v>
      </c>
      <c r="AE103" s="1">
        <v>0.38379999999999997</v>
      </c>
      <c r="AF103" s="1">
        <v>211.874</v>
      </c>
      <c r="AG103" s="1">
        <v>0.1002</v>
      </c>
      <c r="AH103" s="1">
        <v>0.4194</v>
      </c>
      <c r="AI103" s="1">
        <v>4.4600000000000001E-2</v>
      </c>
      <c r="AJ103" s="1">
        <v>0.14360000000000001</v>
      </c>
      <c r="AK103" s="1">
        <v>0.29299999999999998</v>
      </c>
      <c r="AL103" s="1">
        <v>1.222</v>
      </c>
      <c r="AM103" s="1">
        <v>0.12839999999999999</v>
      </c>
      <c r="AN103" s="1">
        <v>1.1148</v>
      </c>
      <c r="AO103" s="1">
        <v>3.5999999999999997E-2</v>
      </c>
      <c r="AP103" s="1">
        <v>708.00800000000004</v>
      </c>
      <c r="AQ103" s="1">
        <v>5.5947368419999997</v>
      </c>
      <c r="AR103" s="1">
        <v>1.422641509</v>
      </c>
      <c r="AS103" s="1">
        <v>0.88954758199999995</v>
      </c>
      <c r="AT103" s="1">
        <v>1.6907488989999999</v>
      </c>
      <c r="AU103" s="1">
        <v>0.43139227099999999</v>
      </c>
      <c r="AV103" s="1">
        <v>1.890566038</v>
      </c>
      <c r="AW103" s="1">
        <v>7.9132075469999998</v>
      </c>
      <c r="AX103" s="1">
        <v>0.841509434</v>
      </c>
      <c r="AY103" s="1">
        <v>2.7094339619999999</v>
      </c>
      <c r="AZ103" s="1">
        <v>0.45709828400000002</v>
      </c>
      <c r="BA103" s="1">
        <v>1.9063962560000001</v>
      </c>
      <c r="BB103" s="1">
        <v>0.56563876700000004</v>
      </c>
      <c r="BC103" s="1">
        <v>4.9110132159999997</v>
      </c>
      <c r="BD103" s="3">
        <v>7.3300000000000006E-5</v>
      </c>
      <c r="BE103" s="1">
        <v>1.441560451</v>
      </c>
      <c r="BF103" s="1">
        <v>2.005813421</v>
      </c>
      <c r="BG103" s="1">
        <v>0.75097716400000003</v>
      </c>
      <c r="BH103" s="1">
        <v>3.7763222860000001</v>
      </c>
      <c r="BI103" s="1">
        <v>2.0642539709999999</v>
      </c>
      <c r="BJ103" s="1">
        <v>1.809365135</v>
      </c>
      <c r="BK103" s="1">
        <v>0.196448285</v>
      </c>
      <c r="BL103" s="1">
        <v>3.8151785560000002</v>
      </c>
    </row>
    <row r="104" spans="1:64" x14ac:dyDescent="0.45">
      <c r="A104" s="1" t="s">
        <v>417</v>
      </c>
      <c r="B104" s="1" t="s">
        <v>683</v>
      </c>
      <c r="C104" s="1" t="s">
        <v>378</v>
      </c>
      <c r="D104" s="1" t="s">
        <v>569</v>
      </c>
      <c r="E104" s="1">
        <v>20</v>
      </c>
      <c r="F104" s="1">
        <v>1000</v>
      </c>
      <c r="G104" s="1">
        <v>4.7699999999999996</v>
      </c>
      <c r="H104" s="1">
        <v>10.52</v>
      </c>
      <c r="I104" s="1">
        <v>10.52</v>
      </c>
      <c r="J104" s="1">
        <v>17.47</v>
      </c>
      <c r="K104" s="1">
        <v>2.16</v>
      </c>
      <c r="L104" s="1">
        <v>6.32</v>
      </c>
      <c r="M104" s="1">
        <v>6.32</v>
      </c>
      <c r="N104" s="1">
        <v>18.8</v>
      </c>
      <c r="O104" s="1">
        <v>11.19</v>
      </c>
      <c r="P104" s="1">
        <v>15.67</v>
      </c>
      <c r="Q104" s="1">
        <v>15.67</v>
      </c>
      <c r="R104" s="1">
        <v>22.98</v>
      </c>
      <c r="S104" s="1">
        <v>2.61</v>
      </c>
      <c r="T104" s="1">
        <v>11.69</v>
      </c>
      <c r="U104" s="1">
        <v>11.69</v>
      </c>
      <c r="V104" s="1">
        <v>20.87</v>
      </c>
      <c r="W104" s="1">
        <v>3</v>
      </c>
      <c r="X104" s="1">
        <v>14888.2</v>
      </c>
      <c r="Y104" s="1">
        <v>14888.2</v>
      </c>
      <c r="Z104" s="1">
        <v>90940.7</v>
      </c>
      <c r="AB104" s="1">
        <v>0.2104</v>
      </c>
      <c r="AC104" s="1">
        <v>0.12640000000000001</v>
      </c>
      <c r="AD104" s="1">
        <v>0.31340000000000001</v>
      </c>
      <c r="AE104" s="1">
        <v>0.23380000000000001</v>
      </c>
      <c r="AF104" s="1">
        <v>297.76400000000001</v>
      </c>
      <c r="AG104" s="1">
        <v>9.5399999999999999E-2</v>
      </c>
      <c r="AH104" s="1">
        <v>0.34939999999999999</v>
      </c>
      <c r="AI104" s="1">
        <v>4.3200000000000002E-2</v>
      </c>
      <c r="AJ104" s="1">
        <v>0.376</v>
      </c>
      <c r="AK104" s="1">
        <v>0.2238</v>
      </c>
      <c r="AL104" s="1">
        <v>0.45960000000000001</v>
      </c>
      <c r="AM104" s="1">
        <v>5.2200000000000003E-2</v>
      </c>
      <c r="AN104" s="1">
        <v>0.41739999999999999</v>
      </c>
      <c r="AO104" s="1">
        <v>0.06</v>
      </c>
      <c r="AP104" s="1">
        <v>1818.8140000000001</v>
      </c>
      <c r="AQ104" s="1">
        <v>5.5368421049999998</v>
      </c>
      <c r="AR104" s="1">
        <v>2.3849056599999998</v>
      </c>
      <c r="AS104" s="1">
        <v>0.48892355700000001</v>
      </c>
      <c r="AT104" s="1">
        <v>1.0299559469999999</v>
      </c>
      <c r="AU104" s="1">
        <v>0.60627112400000005</v>
      </c>
      <c r="AV104" s="1">
        <v>1.8</v>
      </c>
      <c r="AW104" s="1">
        <v>6.59245283</v>
      </c>
      <c r="AX104" s="1">
        <v>0.81509434000000003</v>
      </c>
      <c r="AY104" s="1">
        <v>7.0943396229999998</v>
      </c>
      <c r="AZ104" s="1">
        <v>0.34914196600000003</v>
      </c>
      <c r="BA104" s="1">
        <v>0.71700467999999995</v>
      </c>
      <c r="BB104" s="1">
        <v>0.22995594699999999</v>
      </c>
      <c r="BC104" s="1">
        <v>1.8387665200000001</v>
      </c>
      <c r="BD104" s="1">
        <v>1.2216500000000001E-4</v>
      </c>
      <c r="BE104" s="1">
        <v>3.7032495829999998</v>
      </c>
      <c r="BF104" s="1">
        <v>2.0093796789999998</v>
      </c>
      <c r="BG104" s="1">
        <v>0.63886288300000005</v>
      </c>
      <c r="BH104" s="1">
        <v>3.9891626470000001</v>
      </c>
      <c r="BI104" s="1">
        <v>2.1109110719999999</v>
      </c>
      <c r="BJ104" s="1">
        <v>1.8502611360000001</v>
      </c>
      <c r="BK104" s="1">
        <v>0.159118543</v>
      </c>
      <c r="BL104" s="1">
        <v>3.859640814</v>
      </c>
    </row>
    <row r="105" spans="1:64" x14ac:dyDescent="0.45">
      <c r="A105" s="1" t="s">
        <v>421</v>
      </c>
      <c r="B105" s="1" t="s">
        <v>684</v>
      </c>
      <c r="C105" s="1" t="s">
        <v>378</v>
      </c>
      <c r="D105" s="1" t="s">
        <v>569</v>
      </c>
      <c r="E105" s="1">
        <v>20</v>
      </c>
      <c r="F105" s="1">
        <v>1000</v>
      </c>
      <c r="G105" s="1">
        <v>7.5</v>
      </c>
      <c r="H105" s="1">
        <v>17.66</v>
      </c>
      <c r="I105" s="1">
        <v>17.66</v>
      </c>
      <c r="J105" s="1">
        <v>29.69</v>
      </c>
      <c r="K105" s="1">
        <v>2.17</v>
      </c>
      <c r="L105" s="1">
        <v>3.6</v>
      </c>
      <c r="M105" s="1">
        <v>3.6</v>
      </c>
      <c r="N105" s="1">
        <v>4.9400000000000004</v>
      </c>
      <c r="O105" s="1">
        <v>10.44</v>
      </c>
      <c r="P105" s="1">
        <v>27.96</v>
      </c>
      <c r="Q105" s="1">
        <v>27.96</v>
      </c>
      <c r="R105" s="1">
        <v>67.23</v>
      </c>
      <c r="S105" s="1">
        <v>10.06</v>
      </c>
      <c r="T105" s="1">
        <v>50.66</v>
      </c>
      <c r="U105" s="1">
        <v>50.66</v>
      </c>
      <c r="V105" s="1">
        <v>175.68</v>
      </c>
      <c r="W105" s="1">
        <v>2.4</v>
      </c>
      <c r="X105" s="1">
        <v>36369.4</v>
      </c>
      <c r="Y105" s="1">
        <v>36369.4</v>
      </c>
      <c r="Z105" s="1">
        <v>178518.6</v>
      </c>
      <c r="AB105" s="1">
        <v>0.35320000000000001</v>
      </c>
      <c r="AC105" s="1">
        <v>7.1999999999999995E-2</v>
      </c>
      <c r="AD105" s="1">
        <v>0.55920000000000003</v>
      </c>
      <c r="AE105" s="1">
        <v>1.0132000000000001</v>
      </c>
      <c r="AF105" s="1">
        <v>727.38800000000003</v>
      </c>
      <c r="AG105" s="1">
        <v>0.15</v>
      </c>
      <c r="AH105" s="1">
        <v>0.59379999999999999</v>
      </c>
      <c r="AI105" s="1">
        <v>4.3400000000000001E-2</v>
      </c>
      <c r="AJ105" s="1">
        <v>9.8799999999999999E-2</v>
      </c>
      <c r="AK105" s="1">
        <v>0.20880000000000001</v>
      </c>
      <c r="AL105" s="1">
        <v>1.3446</v>
      </c>
      <c r="AM105" s="1">
        <v>0.20119999999999999</v>
      </c>
      <c r="AN105" s="1">
        <v>3.5135999999999998</v>
      </c>
      <c r="AO105" s="1">
        <v>4.8000000000000001E-2</v>
      </c>
      <c r="AP105" s="1">
        <v>3570.3719999999998</v>
      </c>
      <c r="AQ105" s="1">
        <v>9.2947368420000007</v>
      </c>
      <c r="AR105" s="1">
        <v>1.358490566</v>
      </c>
      <c r="AS105" s="1">
        <v>0.872386895</v>
      </c>
      <c r="AT105" s="1">
        <v>4.4634361230000001</v>
      </c>
      <c r="AU105" s="1">
        <v>1.4810196689999999</v>
      </c>
      <c r="AV105" s="1">
        <v>2.8301886789999999</v>
      </c>
      <c r="AW105" s="1">
        <v>11.20377358</v>
      </c>
      <c r="AX105" s="1">
        <v>0.81886792500000005</v>
      </c>
      <c r="AY105" s="1">
        <v>1.8641509430000001</v>
      </c>
      <c r="AZ105" s="1">
        <v>0.32574102999999999</v>
      </c>
      <c r="BA105" s="1">
        <v>2.0976599060000001</v>
      </c>
      <c r="BB105" s="1">
        <v>0.886343612</v>
      </c>
      <c r="BC105" s="1">
        <v>15.4784141</v>
      </c>
      <c r="BD105" s="3">
        <v>9.7700000000000003E-5</v>
      </c>
      <c r="BE105" s="1">
        <v>7.2695606140000004</v>
      </c>
      <c r="BF105" s="1">
        <v>3.4940140190000002</v>
      </c>
      <c r="BG105" s="1">
        <v>0.972247796</v>
      </c>
      <c r="BH105" s="1">
        <v>7.582711829</v>
      </c>
      <c r="BI105" s="1">
        <v>3.538138633</v>
      </c>
      <c r="BJ105" s="1">
        <v>3.1012582630000001</v>
      </c>
      <c r="BK105" s="1">
        <v>0.39275575600000001</v>
      </c>
      <c r="BL105" s="1">
        <v>6.5952722819999998</v>
      </c>
    </row>
    <row r="106" spans="1:64" x14ac:dyDescent="0.45">
      <c r="A106" s="1" t="s">
        <v>685</v>
      </c>
      <c r="B106" s="1" t="s">
        <v>685</v>
      </c>
      <c r="C106" s="1" t="s">
        <v>378</v>
      </c>
      <c r="D106" s="1" t="s">
        <v>569</v>
      </c>
      <c r="E106" s="1">
        <v>20</v>
      </c>
      <c r="F106" s="1">
        <v>1000</v>
      </c>
      <c r="G106" s="1">
        <v>7.85</v>
      </c>
      <c r="H106" s="1">
        <v>26.31</v>
      </c>
      <c r="I106" s="1">
        <v>26.31</v>
      </c>
      <c r="J106" s="1">
        <v>36.32</v>
      </c>
      <c r="K106" s="1">
        <v>2.13</v>
      </c>
      <c r="L106" s="1">
        <v>5.42</v>
      </c>
      <c r="M106" s="1">
        <v>5.42</v>
      </c>
      <c r="N106" s="1">
        <v>10.79</v>
      </c>
      <c r="O106" s="1">
        <v>18.78</v>
      </c>
      <c r="P106" s="1">
        <v>37.58</v>
      </c>
      <c r="Q106" s="1">
        <v>37.58</v>
      </c>
      <c r="R106" s="1">
        <v>61.96</v>
      </c>
      <c r="S106" s="1">
        <v>5.78</v>
      </c>
      <c r="T106" s="1">
        <v>37.26</v>
      </c>
      <c r="U106" s="1">
        <v>37.26</v>
      </c>
      <c r="V106" s="1">
        <v>61.19</v>
      </c>
      <c r="W106" s="1">
        <v>130.4</v>
      </c>
      <c r="X106" s="1">
        <v>177480.2</v>
      </c>
      <c r="Y106" s="1">
        <v>177480.2</v>
      </c>
      <c r="Z106" s="1">
        <v>621151.5</v>
      </c>
      <c r="AB106" s="1">
        <v>0.5262</v>
      </c>
      <c r="AC106" s="1">
        <v>0.1084</v>
      </c>
      <c r="AD106" s="1">
        <v>0.75160000000000005</v>
      </c>
      <c r="AE106" s="1">
        <v>0.74519999999999997</v>
      </c>
      <c r="AF106" s="1">
        <v>3549.6039999999998</v>
      </c>
      <c r="AG106" s="1">
        <v>0.157</v>
      </c>
      <c r="AH106" s="1">
        <v>0.72640000000000005</v>
      </c>
      <c r="AI106" s="1">
        <v>4.2599999999999999E-2</v>
      </c>
      <c r="AJ106" s="1">
        <v>0.21579999999999999</v>
      </c>
      <c r="AK106" s="1">
        <v>0.37559999999999999</v>
      </c>
      <c r="AL106" s="1">
        <v>1.2392000000000001</v>
      </c>
      <c r="AM106" s="1">
        <v>0.11559999999999999</v>
      </c>
      <c r="AN106" s="1">
        <v>1.2238</v>
      </c>
      <c r="AO106" s="1">
        <v>2.6080000000000001</v>
      </c>
      <c r="AP106" s="1">
        <v>12423.03</v>
      </c>
      <c r="AQ106" s="1">
        <v>13.84736842</v>
      </c>
      <c r="AR106" s="1">
        <v>2.0452830190000002</v>
      </c>
      <c r="AS106" s="1">
        <v>1.172542902</v>
      </c>
      <c r="AT106" s="1">
        <v>3.2828193830000001</v>
      </c>
      <c r="AU106" s="1">
        <v>7.2272753190000003</v>
      </c>
      <c r="AV106" s="1">
        <v>2.9622641509999998</v>
      </c>
      <c r="AW106" s="1">
        <v>13.705660379999999</v>
      </c>
      <c r="AX106" s="1">
        <v>0.80377358499999996</v>
      </c>
      <c r="AY106" s="1">
        <v>4.0716981130000001</v>
      </c>
      <c r="AZ106" s="1">
        <v>0.58595943800000005</v>
      </c>
      <c r="BA106" s="1">
        <v>1.933229329</v>
      </c>
      <c r="BB106" s="1">
        <v>0.50925110100000004</v>
      </c>
      <c r="BC106" s="1">
        <v>5.3911894269999996</v>
      </c>
      <c r="BD106" s="1">
        <v>5.3100949999999999E-3</v>
      </c>
      <c r="BE106" s="1">
        <v>25.29427454</v>
      </c>
      <c r="BF106" s="1">
        <v>5.515057809</v>
      </c>
      <c r="BG106" s="1">
        <v>0.97331167399999996</v>
      </c>
      <c r="BH106" s="1">
        <v>10.079210359999999</v>
      </c>
      <c r="BI106" s="1">
        <v>5.201892688</v>
      </c>
      <c r="BJ106" s="1">
        <v>4.5595761939999999</v>
      </c>
      <c r="BK106" s="1">
        <v>0.95548161399999998</v>
      </c>
      <c r="BL106" s="1">
        <v>10.074634</v>
      </c>
    </row>
    <row r="107" spans="1:64" x14ac:dyDescent="0.45">
      <c r="A107" s="1" t="s">
        <v>440</v>
      </c>
      <c r="B107" s="1" t="s">
        <v>686</v>
      </c>
      <c r="C107" s="1" t="s">
        <v>378</v>
      </c>
      <c r="D107" s="1" t="s">
        <v>574</v>
      </c>
      <c r="E107" s="1">
        <v>100</v>
      </c>
      <c r="F107" s="1">
        <v>1000</v>
      </c>
      <c r="G107" s="1">
        <v>0.1</v>
      </c>
      <c r="H107" s="1">
        <v>0.39</v>
      </c>
      <c r="I107" s="1">
        <v>0.39</v>
      </c>
      <c r="J107" s="1">
        <v>0.62</v>
      </c>
      <c r="K107" s="1">
        <v>0.28000000000000003</v>
      </c>
      <c r="L107" s="1">
        <v>5.0599999999999999E-2</v>
      </c>
      <c r="M107" s="1">
        <v>5.0599999999999999E-2</v>
      </c>
      <c r="N107" s="1">
        <v>0.82</v>
      </c>
      <c r="O107" s="1">
        <v>2.65</v>
      </c>
      <c r="P107" s="1">
        <v>3.63</v>
      </c>
      <c r="Q107" s="1">
        <v>3.63</v>
      </c>
      <c r="R107" s="1">
        <v>5</v>
      </c>
      <c r="S107" s="1">
        <v>0.95</v>
      </c>
      <c r="T107" s="1">
        <v>3.24</v>
      </c>
      <c r="U107" s="1">
        <v>3.24</v>
      </c>
      <c r="V107" s="1">
        <v>7.47</v>
      </c>
      <c r="W107" s="1">
        <v>48.2</v>
      </c>
      <c r="X107" s="1">
        <v>932</v>
      </c>
      <c r="Y107" s="1">
        <v>932</v>
      </c>
      <c r="Z107" s="1">
        <v>5221.7</v>
      </c>
      <c r="AB107" s="1">
        <v>3.9E-2</v>
      </c>
      <c r="AC107" s="1">
        <v>5.0600000000000003E-3</v>
      </c>
      <c r="AD107" s="1">
        <v>0.36299999999999999</v>
      </c>
      <c r="AE107" s="1">
        <v>0.32400000000000001</v>
      </c>
      <c r="AF107" s="1">
        <v>93.2</v>
      </c>
      <c r="AG107" s="1">
        <v>0.01</v>
      </c>
      <c r="AH107" s="1">
        <v>6.2E-2</v>
      </c>
      <c r="AI107" s="1">
        <v>2.8000000000000001E-2</v>
      </c>
      <c r="AJ107" s="1">
        <v>8.2000000000000003E-2</v>
      </c>
      <c r="AK107" s="1">
        <v>0.26500000000000001</v>
      </c>
      <c r="AL107" s="1">
        <v>0.5</v>
      </c>
      <c r="AM107" s="1">
        <v>9.5000000000000001E-2</v>
      </c>
      <c r="AN107" s="1">
        <v>0.747</v>
      </c>
      <c r="AO107" s="1">
        <v>4.82</v>
      </c>
      <c r="AP107" s="1">
        <v>522.16999999999996</v>
      </c>
      <c r="AQ107" s="1">
        <v>1.0263157890000001</v>
      </c>
      <c r="AR107" s="1">
        <v>9.5471697999999994E-2</v>
      </c>
      <c r="AS107" s="1">
        <v>0.56630265199999996</v>
      </c>
      <c r="AT107" s="1">
        <v>1.4273127750000001</v>
      </c>
      <c r="AU107" s="1">
        <v>0.18976259300000001</v>
      </c>
      <c r="AV107" s="1">
        <v>0.188679245</v>
      </c>
      <c r="AW107" s="1">
        <v>1.1698113210000001</v>
      </c>
      <c r="AX107" s="1">
        <v>0.52830188700000003</v>
      </c>
      <c r="AY107" s="1">
        <v>1.5471698110000001</v>
      </c>
      <c r="AZ107" s="1">
        <v>0.41341653699999997</v>
      </c>
      <c r="BA107" s="1">
        <v>0.78003120100000001</v>
      </c>
      <c r="BB107" s="1">
        <v>0.41850220300000002</v>
      </c>
      <c r="BC107" s="1">
        <v>3.290748899</v>
      </c>
      <c r="BD107" s="1">
        <v>9.8139019999999993E-3</v>
      </c>
      <c r="BE107" s="1">
        <v>1.063179541</v>
      </c>
      <c r="BF107" s="1">
        <v>0.66103310199999998</v>
      </c>
      <c r="BG107" s="1">
        <v>0.31174275499999998</v>
      </c>
      <c r="BH107" s="1">
        <v>1.5701881550000001</v>
      </c>
      <c r="BI107" s="1">
        <v>0.56381411599999998</v>
      </c>
      <c r="BJ107" s="1">
        <v>0.49419578199999997</v>
      </c>
      <c r="BK107" s="1">
        <v>0.16683732000000001</v>
      </c>
      <c r="BL107" s="1">
        <v>1.1552288829999999</v>
      </c>
    </row>
    <row r="108" spans="1:64" x14ac:dyDescent="0.45">
      <c r="A108" s="1" t="s">
        <v>687</v>
      </c>
      <c r="B108" s="1" t="s">
        <v>688</v>
      </c>
      <c r="C108" s="1" t="s">
        <v>378</v>
      </c>
      <c r="D108" s="1" t="s">
        <v>576</v>
      </c>
      <c r="E108" s="1">
        <v>100</v>
      </c>
      <c r="F108" s="1">
        <v>1000</v>
      </c>
      <c r="G108" s="1">
        <v>0.19</v>
      </c>
      <c r="H108" s="1">
        <v>0.55000000000000004</v>
      </c>
      <c r="I108" s="1">
        <v>0.55000000000000004</v>
      </c>
      <c r="J108" s="1">
        <v>2.2999999999999998</v>
      </c>
      <c r="K108" s="1">
        <v>0.21</v>
      </c>
      <c r="L108" s="1">
        <v>0.51</v>
      </c>
      <c r="M108" s="1">
        <v>0.51</v>
      </c>
      <c r="N108" s="1">
        <v>1.24</v>
      </c>
      <c r="O108" s="1">
        <v>3.91</v>
      </c>
      <c r="P108" s="1">
        <v>8.2100000000000009</v>
      </c>
      <c r="Q108" s="1">
        <v>8.2100000000000009</v>
      </c>
      <c r="R108" s="1">
        <v>11.33</v>
      </c>
      <c r="S108" s="1">
        <v>1.22</v>
      </c>
      <c r="T108" s="1">
        <v>5.01</v>
      </c>
      <c r="U108" s="1">
        <v>5.01</v>
      </c>
      <c r="V108" s="1">
        <v>8.11</v>
      </c>
      <c r="W108" s="1">
        <v>0</v>
      </c>
      <c r="X108" s="1">
        <v>8455.1</v>
      </c>
      <c r="Y108" s="1">
        <v>8455.1</v>
      </c>
      <c r="Z108" s="1">
        <v>60920.7</v>
      </c>
      <c r="AB108" s="1">
        <v>5.5E-2</v>
      </c>
      <c r="AC108" s="1">
        <v>5.0999999999999997E-2</v>
      </c>
      <c r="AD108" s="1">
        <v>0.82099999999999995</v>
      </c>
      <c r="AE108" s="1">
        <v>0.501</v>
      </c>
      <c r="AF108" s="1">
        <v>845.51</v>
      </c>
      <c r="AG108" s="1">
        <v>1.9E-2</v>
      </c>
      <c r="AH108" s="1">
        <v>0.23</v>
      </c>
      <c r="AI108" s="1">
        <v>2.1000000000000001E-2</v>
      </c>
      <c r="AJ108" s="1">
        <v>0.124</v>
      </c>
      <c r="AK108" s="1">
        <v>0.39100000000000001</v>
      </c>
      <c r="AL108" s="1">
        <v>1.133</v>
      </c>
      <c r="AM108" s="1">
        <v>0.122</v>
      </c>
      <c r="AN108" s="1">
        <v>0.81100000000000005</v>
      </c>
      <c r="AO108" s="1">
        <v>0</v>
      </c>
      <c r="AP108" s="1">
        <v>6092.07</v>
      </c>
      <c r="AQ108" s="1">
        <v>1.447368421</v>
      </c>
      <c r="AR108" s="1">
        <v>0.96226415099999996</v>
      </c>
      <c r="AS108" s="1">
        <v>1.280811232</v>
      </c>
      <c r="AT108" s="1">
        <v>2.207048458</v>
      </c>
      <c r="AU108" s="1">
        <v>1.7215254310000001</v>
      </c>
      <c r="AV108" s="1">
        <v>0.35849056600000001</v>
      </c>
      <c r="AW108" s="1">
        <v>4.3396226420000001</v>
      </c>
      <c r="AX108" s="1">
        <v>0.396226415</v>
      </c>
      <c r="AY108" s="1">
        <v>2.3396226420000001</v>
      </c>
      <c r="AZ108" s="1">
        <v>0.60998439900000001</v>
      </c>
      <c r="BA108" s="1">
        <v>1.7675507020000001</v>
      </c>
      <c r="BB108" s="1">
        <v>0.53744493400000004</v>
      </c>
      <c r="BC108" s="1">
        <v>3.5726872250000001</v>
      </c>
      <c r="BD108" s="1">
        <v>0</v>
      </c>
      <c r="BE108" s="1">
        <v>12.40393778</v>
      </c>
      <c r="BF108" s="1">
        <v>1.523803539</v>
      </c>
      <c r="BG108" s="1">
        <v>0.38042926300000002</v>
      </c>
      <c r="BH108" s="1">
        <v>4.8846841970000003</v>
      </c>
      <c r="BI108" s="1">
        <v>0.47067282700000002</v>
      </c>
      <c r="BJ108" s="1">
        <v>0.41255534199999999</v>
      </c>
      <c r="BK108" s="1">
        <v>1.1112481970000001</v>
      </c>
      <c r="BL108" s="1">
        <v>1.93635888</v>
      </c>
    </row>
    <row r="109" spans="1:64" x14ac:dyDescent="0.45">
      <c r="A109" s="1" t="s">
        <v>372</v>
      </c>
      <c r="B109" s="1" t="s">
        <v>372</v>
      </c>
      <c r="C109" s="1" t="s">
        <v>366</v>
      </c>
      <c r="D109" s="1" t="s">
        <v>17</v>
      </c>
      <c r="E109" s="1">
        <v>100</v>
      </c>
      <c r="F109" s="1">
        <v>1000</v>
      </c>
      <c r="G109" s="1">
        <v>0.6</v>
      </c>
      <c r="H109" s="1">
        <v>2.97</v>
      </c>
      <c r="I109" s="1">
        <v>2.97</v>
      </c>
      <c r="J109" s="1">
        <v>5.2</v>
      </c>
      <c r="K109" s="1">
        <v>7.41</v>
      </c>
      <c r="L109" s="1">
        <v>26.87</v>
      </c>
      <c r="M109" s="1">
        <v>26.87</v>
      </c>
      <c r="N109" s="1">
        <v>115.09</v>
      </c>
      <c r="O109" s="1">
        <v>48.96</v>
      </c>
      <c r="P109" s="1">
        <v>133.07</v>
      </c>
      <c r="Q109" s="1">
        <v>133.07</v>
      </c>
      <c r="R109" s="1">
        <v>393.49</v>
      </c>
      <c r="S109" s="1">
        <v>61.9</v>
      </c>
      <c r="T109" s="1">
        <v>227.22</v>
      </c>
      <c r="U109" s="1">
        <v>227.22</v>
      </c>
      <c r="V109" s="1">
        <v>900.4</v>
      </c>
      <c r="W109" s="1">
        <v>22997.599999999999</v>
      </c>
      <c r="X109" s="1">
        <v>127259</v>
      </c>
      <c r="Y109" s="1">
        <v>127259</v>
      </c>
      <c r="Z109" s="1">
        <v>984747.3</v>
      </c>
      <c r="AB109" s="1">
        <v>0.29699999999999999</v>
      </c>
      <c r="AC109" s="1">
        <v>2.6869999999999998</v>
      </c>
      <c r="AD109" s="1">
        <v>13.307</v>
      </c>
      <c r="AE109" s="1">
        <v>22.722000000000001</v>
      </c>
      <c r="AF109" s="1">
        <v>12725.9</v>
      </c>
      <c r="AG109" s="1">
        <v>0.06</v>
      </c>
      <c r="AH109" s="1">
        <v>0.52</v>
      </c>
      <c r="AI109" s="1">
        <v>0.74099999999999999</v>
      </c>
      <c r="AJ109" s="1">
        <v>11.509</v>
      </c>
      <c r="AK109" s="1">
        <v>4.8959999999999999</v>
      </c>
      <c r="AL109" s="1">
        <v>39.348999999999997</v>
      </c>
      <c r="AM109" s="1">
        <v>6.19</v>
      </c>
      <c r="AN109" s="1">
        <v>90.04</v>
      </c>
      <c r="AO109" s="1">
        <v>2299.7600000000002</v>
      </c>
      <c r="AP109" s="1">
        <v>98474.73</v>
      </c>
      <c r="AQ109" s="1">
        <v>7.8157894739999998</v>
      </c>
      <c r="AR109" s="1">
        <v>50.698113210000002</v>
      </c>
      <c r="AS109" s="1">
        <v>20.759750390000001</v>
      </c>
      <c r="AT109" s="1">
        <v>100.0969163</v>
      </c>
      <c r="AU109" s="1">
        <v>25.91094189</v>
      </c>
      <c r="AV109" s="1">
        <v>1.1320754719999999</v>
      </c>
      <c r="AW109" s="1">
        <v>9.8113207550000006</v>
      </c>
      <c r="AX109" s="1">
        <v>13.98113208</v>
      </c>
      <c r="AY109" s="1">
        <v>217.15094339999999</v>
      </c>
      <c r="AZ109" s="1">
        <v>7.6380655229999999</v>
      </c>
      <c r="BA109" s="1">
        <v>61.38689548</v>
      </c>
      <c r="BB109" s="1">
        <v>27.26872247</v>
      </c>
      <c r="BC109" s="1">
        <v>396.65198240000001</v>
      </c>
      <c r="BD109" s="1">
        <v>4.6824937899999997</v>
      </c>
      <c r="BE109" s="1">
        <v>200.50236190000001</v>
      </c>
      <c r="BF109" s="1">
        <v>41.056302250000002</v>
      </c>
      <c r="BG109" s="1">
        <v>10.94049787</v>
      </c>
      <c r="BH109" s="1">
        <v>177.1007008</v>
      </c>
      <c r="BI109" s="1">
        <v>36.486375109999997</v>
      </c>
      <c r="BJ109" s="1">
        <v>31.981130199999999</v>
      </c>
      <c r="BK109" s="1">
        <v>9.0751720480000007</v>
      </c>
      <c r="BL109" s="1">
        <v>73.037432460000005</v>
      </c>
    </row>
    <row r="110" spans="1:64" x14ac:dyDescent="0.45">
      <c r="A110" s="1" t="s">
        <v>404</v>
      </c>
      <c r="B110" s="1" t="s">
        <v>404</v>
      </c>
      <c r="C110" s="1" t="s">
        <v>378</v>
      </c>
      <c r="D110" s="1" t="s">
        <v>567</v>
      </c>
      <c r="E110" s="1">
        <v>100</v>
      </c>
      <c r="F110" s="1">
        <v>1000</v>
      </c>
      <c r="G110" s="1">
        <v>0.21</v>
      </c>
      <c r="H110" s="1">
        <v>0.89</v>
      </c>
      <c r="I110" s="1">
        <v>0.89</v>
      </c>
      <c r="J110" s="1">
        <v>1.85</v>
      </c>
      <c r="K110" s="1">
        <v>0.27</v>
      </c>
      <c r="L110" s="1">
        <v>1.05</v>
      </c>
      <c r="M110" s="1">
        <v>1.05</v>
      </c>
      <c r="N110" s="1">
        <v>2.96</v>
      </c>
      <c r="O110" s="1">
        <v>3.22</v>
      </c>
      <c r="P110" s="1">
        <v>5.78</v>
      </c>
      <c r="Q110" s="1">
        <v>5.78</v>
      </c>
      <c r="R110" s="1">
        <v>9.02</v>
      </c>
      <c r="S110" s="1">
        <v>0.83</v>
      </c>
      <c r="T110" s="1">
        <v>2.4300000000000002</v>
      </c>
      <c r="U110" s="1">
        <v>2.4300000000000002</v>
      </c>
      <c r="V110" s="1">
        <v>5.17</v>
      </c>
      <c r="W110" s="1">
        <v>0</v>
      </c>
      <c r="X110" s="1">
        <v>9533.1</v>
      </c>
      <c r="Y110" s="1">
        <v>9533.1</v>
      </c>
      <c r="Z110" s="1">
        <v>76052.399999999994</v>
      </c>
      <c r="AA110" s="1" t="s">
        <v>612</v>
      </c>
      <c r="AB110" s="1">
        <v>8.8999999999999996E-2</v>
      </c>
      <c r="AC110" s="1">
        <v>0.105</v>
      </c>
      <c r="AD110" s="1">
        <v>0.57799999999999996</v>
      </c>
      <c r="AE110" s="1">
        <v>0.24299999999999999</v>
      </c>
      <c r="AF110" s="1">
        <v>953.31</v>
      </c>
      <c r="AG110" s="1">
        <v>2.1000000000000001E-2</v>
      </c>
      <c r="AH110" s="1">
        <v>0.185</v>
      </c>
      <c r="AI110" s="1">
        <v>2.7E-2</v>
      </c>
      <c r="AJ110" s="1">
        <v>0.29599999999999999</v>
      </c>
      <c r="AK110" s="1">
        <v>0.32200000000000001</v>
      </c>
      <c r="AL110" s="1">
        <v>0.90200000000000002</v>
      </c>
      <c r="AM110" s="1">
        <v>8.3000000000000004E-2</v>
      </c>
      <c r="AN110" s="1">
        <v>0.51700000000000002</v>
      </c>
      <c r="AO110" s="1">
        <v>0</v>
      </c>
      <c r="AP110" s="1">
        <v>7605.24</v>
      </c>
      <c r="AQ110" s="1">
        <v>2.3421052630000001</v>
      </c>
      <c r="AR110" s="1">
        <v>1.9811320750000001</v>
      </c>
      <c r="AS110" s="1">
        <v>0.90171606900000001</v>
      </c>
      <c r="AT110" s="1">
        <v>1.0704845810000001</v>
      </c>
      <c r="AU110" s="1">
        <v>1.9410147820000001</v>
      </c>
      <c r="AV110" s="1">
        <v>0.396226415</v>
      </c>
      <c r="AW110" s="1">
        <v>3.4905660379999999</v>
      </c>
      <c r="AX110" s="1">
        <v>0.50943396200000002</v>
      </c>
      <c r="AY110" s="1">
        <v>5.5849056600000004</v>
      </c>
      <c r="AZ110" s="1">
        <v>0.50234009400000001</v>
      </c>
      <c r="BA110" s="1">
        <v>1.407176287</v>
      </c>
      <c r="BB110" s="1">
        <v>0.36563876699999998</v>
      </c>
      <c r="BC110" s="1">
        <v>2.2775330399999998</v>
      </c>
      <c r="BD110" s="1">
        <v>0</v>
      </c>
      <c r="BE110" s="1">
        <v>15.484871930000001</v>
      </c>
      <c r="BF110" s="1">
        <v>1.647290554</v>
      </c>
      <c r="BG110" s="1">
        <v>0.35472784699999999</v>
      </c>
      <c r="BH110" s="1">
        <v>5.6490105909999997</v>
      </c>
      <c r="BI110" s="1">
        <v>0.62631422000000003</v>
      </c>
      <c r="BJ110" s="1">
        <v>0.54897853100000005</v>
      </c>
      <c r="BK110" s="1">
        <v>1.0983120230000001</v>
      </c>
      <c r="BL110" s="1">
        <v>2.196269085</v>
      </c>
    </row>
    <row r="111" spans="1:64" x14ac:dyDescent="0.45">
      <c r="A111" s="1" t="s">
        <v>689</v>
      </c>
      <c r="B111" s="1" t="s">
        <v>689</v>
      </c>
      <c r="C111" s="1" t="s">
        <v>378</v>
      </c>
      <c r="D111" s="1" t="s">
        <v>564</v>
      </c>
      <c r="E111" s="1">
        <v>30</v>
      </c>
      <c r="F111" s="1">
        <v>1000</v>
      </c>
      <c r="G111" s="1">
        <v>0.98</v>
      </c>
      <c r="H111" s="1">
        <v>3.85</v>
      </c>
      <c r="I111" s="1">
        <v>3.85</v>
      </c>
      <c r="J111" s="1">
        <v>9.9600000000000009</v>
      </c>
      <c r="K111" s="1">
        <v>0.71</v>
      </c>
      <c r="L111" s="1">
        <v>1.57</v>
      </c>
      <c r="M111" s="1">
        <v>1.57</v>
      </c>
      <c r="N111" s="1">
        <v>3.07</v>
      </c>
      <c r="O111" s="1">
        <v>5.85</v>
      </c>
      <c r="P111" s="1">
        <v>13.35</v>
      </c>
      <c r="Q111" s="1">
        <v>13.35</v>
      </c>
      <c r="R111" s="1">
        <v>25.03</v>
      </c>
      <c r="S111" s="1">
        <v>1.02</v>
      </c>
      <c r="T111" s="1">
        <v>7.16</v>
      </c>
      <c r="U111" s="1">
        <v>7.16</v>
      </c>
      <c r="V111" s="1">
        <v>18.149999999999999</v>
      </c>
      <c r="W111" s="1">
        <v>2.7</v>
      </c>
      <c r="X111" s="1">
        <v>33385.599999999999</v>
      </c>
      <c r="Y111" s="1">
        <v>33385.599999999999</v>
      </c>
      <c r="Z111" s="1">
        <v>225767.7</v>
      </c>
      <c r="AB111" s="1">
        <v>0.11550000000000001</v>
      </c>
      <c r="AC111" s="1">
        <v>4.7100000000000003E-2</v>
      </c>
      <c r="AD111" s="1">
        <v>0.40050000000000002</v>
      </c>
      <c r="AE111" s="1">
        <v>0.21479999999999999</v>
      </c>
      <c r="AF111" s="1">
        <v>1001.568</v>
      </c>
      <c r="AG111" s="1">
        <v>2.9399999999999999E-2</v>
      </c>
      <c r="AH111" s="1">
        <v>0.29880000000000001</v>
      </c>
      <c r="AI111" s="1">
        <v>2.1299999999999999E-2</v>
      </c>
      <c r="AJ111" s="1">
        <v>9.2100000000000001E-2</v>
      </c>
      <c r="AK111" s="1">
        <v>0.17549999999999999</v>
      </c>
      <c r="AL111" s="1">
        <v>0.75090000000000001</v>
      </c>
      <c r="AM111" s="1">
        <v>3.0599999999999999E-2</v>
      </c>
      <c r="AN111" s="1">
        <v>0.54449999999999998</v>
      </c>
      <c r="AO111" s="1">
        <v>8.1000000000000003E-2</v>
      </c>
      <c r="AP111" s="1">
        <v>6773.0309999999999</v>
      </c>
      <c r="AQ111" s="1">
        <v>3.0394736839999998</v>
      </c>
      <c r="AR111" s="1">
        <v>0.88867924499999995</v>
      </c>
      <c r="AS111" s="1">
        <v>0.62480499199999995</v>
      </c>
      <c r="AT111" s="1">
        <v>0.94625550700000005</v>
      </c>
      <c r="AU111" s="1">
        <v>2.039271898</v>
      </c>
      <c r="AV111" s="1">
        <v>0.554716981</v>
      </c>
      <c r="AW111" s="1">
        <v>5.6377358490000002</v>
      </c>
      <c r="AX111" s="1">
        <v>0.40188679199999999</v>
      </c>
      <c r="AY111" s="1">
        <v>1.7377358490000001</v>
      </c>
      <c r="AZ111" s="1">
        <v>0.27379095199999998</v>
      </c>
      <c r="BA111" s="1">
        <v>1.171450858</v>
      </c>
      <c r="BB111" s="1">
        <v>0.13480176199999999</v>
      </c>
      <c r="BC111" s="1">
        <v>2.3986784139999999</v>
      </c>
      <c r="BD111" s="1">
        <v>1.6492199999999999E-4</v>
      </c>
      <c r="BE111" s="1">
        <v>13.790428390000001</v>
      </c>
      <c r="BF111" s="1">
        <v>1.5076970649999999</v>
      </c>
      <c r="BG111" s="1">
        <v>0.273072282</v>
      </c>
      <c r="BH111" s="1">
        <v>4.9472058719999996</v>
      </c>
      <c r="BI111" s="1">
        <v>1.0132632319999999</v>
      </c>
      <c r="BJ111" s="1">
        <v>0.88814806300000004</v>
      </c>
      <c r="BK111" s="1">
        <v>0.61954900300000004</v>
      </c>
      <c r="BL111" s="1">
        <v>2.3958451279999999</v>
      </c>
    </row>
    <row r="112" spans="1:64" x14ac:dyDescent="0.45">
      <c r="A112" s="1" t="s">
        <v>414</v>
      </c>
      <c r="B112" s="1" t="s">
        <v>690</v>
      </c>
      <c r="C112" s="1" t="s">
        <v>378</v>
      </c>
      <c r="D112" s="1" t="s">
        <v>15</v>
      </c>
      <c r="E112" s="1">
        <v>28</v>
      </c>
      <c r="F112" s="1">
        <v>1000</v>
      </c>
      <c r="G112" s="1">
        <v>4.22</v>
      </c>
      <c r="H112" s="1">
        <v>9.11</v>
      </c>
      <c r="I112" s="1">
        <v>9.11</v>
      </c>
      <c r="J112" s="1">
        <v>15.38</v>
      </c>
      <c r="K112" s="1">
        <v>1.42</v>
      </c>
      <c r="L112" s="1">
        <v>3.23</v>
      </c>
      <c r="M112" s="1">
        <v>3.23</v>
      </c>
      <c r="N112" s="1">
        <v>6.15</v>
      </c>
      <c r="O112" s="1">
        <v>10.08</v>
      </c>
      <c r="P112" s="1">
        <v>22.62</v>
      </c>
      <c r="Q112" s="1">
        <v>22.62</v>
      </c>
      <c r="R112" s="1">
        <v>56.84</v>
      </c>
      <c r="S112" s="1">
        <v>5.73</v>
      </c>
      <c r="T112" s="1">
        <v>14.14</v>
      </c>
      <c r="U112" s="1">
        <v>14.14</v>
      </c>
      <c r="V112" s="1">
        <v>20.96</v>
      </c>
      <c r="W112" s="1">
        <v>2377.3000000000002</v>
      </c>
      <c r="X112" s="1">
        <v>61797.9</v>
      </c>
      <c r="Y112" s="1">
        <v>61797.9</v>
      </c>
      <c r="Z112" s="1">
        <v>195134.9</v>
      </c>
      <c r="AB112" s="1">
        <v>0.25507999999999997</v>
      </c>
      <c r="AC112" s="1">
        <v>9.0440000000000006E-2</v>
      </c>
      <c r="AD112" s="1">
        <v>0.63336000000000003</v>
      </c>
      <c r="AE112" s="1">
        <v>0.39591999999999999</v>
      </c>
      <c r="AF112" s="1">
        <v>1730.3412000000001</v>
      </c>
      <c r="AG112" s="1">
        <v>0.11816</v>
      </c>
      <c r="AH112" s="1">
        <v>0.43064000000000002</v>
      </c>
      <c r="AI112" s="1">
        <v>3.9759999999999997E-2</v>
      </c>
      <c r="AJ112" s="1">
        <v>0.17219999999999999</v>
      </c>
      <c r="AK112" s="1">
        <v>0.28223999999999999</v>
      </c>
      <c r="AL112" s="1">
        <v>1.59152</v>
      </c>
      <c r="AM112" s="1">
        <v>0.16044</v>
      </c>
      <c r="AN112" s="1">
        <v>0.58687999999999996</v>
      </c>
      <c r="AO112" s="1">
        <v>66.564400000000006</v>
      </c>
      <c r="AP112" s="1">
        <v>5463.7772000000004</v>
      </c>
      <c r="AQ112" s="1">
        <v>6.712631579</v>
      </c>
      <c r="AR112" s="1">
        <v>1.706415094</v>
      </c>
      <c r="AS112" s="1">
        <v>0.98808112299999995</v>
      </c>
      <c r="AT112" s="1">
        <v>1.744140969</v>
      </c>
      <c r="AU112" s="1">
        <v>3.5231119440000001</v>
      </c>
      <c r="AV112" s="1">
        <v>2.2294339619999999</v>
      </c>
      <c r="AW112" s="1">
        <v>8.1252830189999994</v>
      </c>
      <c r="AX112" s="1">
        <v>0.75018867899999997</v>
      </c>
      <c r="AY112" s="1">
        <v>3.2490566040000002</v>
      </c>
      <c r="AZ112" s="1">
        <v>0.44031201199999997</v>
      </c>
      <c r="BA112" s="1">
        <v>2.4828705150000001</v>
      </c>
      <c r="BB112" s="1">
        <v>0.70678414099999998</v>
      </c>
      <c r="BC112" s="1">
        <v>2.5853744490000001</v>
      </c>
      <c r="BD112" s="1">
        <v>0.135530399</v>
      </c>
      <c r="BE112" s="1">
        <v>11.1246838</v>
      </c>
      <c r="BF112" s="1">
        <v>2.9348761419999998</v>
      </c>
      <c r="BG112" s="1">
        <v>0.85244983900000004</v>
      </c>
      <c r="BH112" s="1">
        <v>5.5134536770000002</v>
      </c>
      <c r="BI112" s="1">
        <v>2.309460713</v>
      </c>
      <c r="BJ112" s="1">
        <v>2.024294372</v>
      </c>
      <c r="BK112" s="1">
        <v>0.91058176999999996</v>
      </c>
      <c r="BL112" s="1">
        <v>4.9591705140000002</v>
      </c>
    </row>
    <row r="113" spans="1:64" x14ac:dyDescent="0.45">
      <c r="A113" s="1" t="s">
        <v>379</v>
      </c>
      <c r="B113" s="1" t="s">
        <v>379</v>
      </c>
      <c r="C113" s="1" t="s">
        <v>378</v>
      </c>
      <c r="D113" s="1" t="s">
        <v>563</v>
      </c>
      <c r="E113" s="1">
        <v>100</v>
      </c>
      <c r="F113" s="1">
        <v>1000</v>
      </c>
      <c r="G113" s="1">
        <v>0.21</v>
      </c>
      <c r="H113" s="1">
        <v>0.89</v>
      </c>
      <c r="I113" s="1">
        <v>0.89</v>
      </c>
      <c r="J113" s="1">
        <v>1.85</v>
      </c>
      <c r="K113" s="1">
        <v>0.27</v>
      </c>
      <c r="L113" s="1">
        <v>1.05</v>
      </c>
      <c r="M113" s="1">
        <v>1.05</v>
      </c>
      <c r="N113" s="1">
        <v>2.96</v>
      </c>
      <c r="O113" s="1">
        <v>3.22</v>
      </c>
      <c r="P113" s="1">
        <v>5.78</v>
      </c>
      <c r="Q113" s="1">
        <v>5.78</v>
      </c>
      <c r="R113" s="1">
        <v>9.02</v>
      </c>
      <c r="S113" s="1">
        <v>0.83</v>
      </c>
      <c r="T113" s="1">
        <v>2.4300000000000002</v>
      </c>
      <c r="U113" s="1">
        <v>2.4300000000000002</v>
      </c>
      <c r="V113" s="1">
        <v>5.17</v>
      </c>
      <c r="W113" s="1">
        <v>0</v>
      </c>
      <c r="X113" s="1">
        <v>9533.1</v>
      </c>
      <c r="Y113" s="1">
        <v>9533.1</v>
      </c>
      <c r="Z113" s="1">
        <v>76052.399999999994</v>
      </c>
      <c r="AB113" s="1">
        <v>8.8999999999999996E-2</v>
      </c>
      <c r="AC113" s="1">
        <v>0.105</v>
      </c>
      <c r="AD113" s="1">
        <v>0.57799999999999996</v>
      </c>
      <c r="AE113" s="1">
        <v>0.24299999999999999</v>
      </c>
      <c r="AF113" s="1">
        <v>953.31</v>
      </c>
      <c r="AG113" s="1">
        <v>2.1000000000000001E-2</v>
      </c>
      <c r="AH113" s="1">
        <v>0.185</v>
      </c>
      <c r="AI113" s="1">
        <v>2.7E-2</v>
      </c>
      <c r="AJ113" s="1">
        <v>0.29599999999999999</v>
      </c>
      <c r="AK113" s="1">
        <v>0.32200000000000001</v>
      </c>
      <c r="AL113" s="1">
        <v>0.90200000000000002</v>
      </c>
      <c r="AM113" s="1">
        <v>8.3000000000000004E-2</v>
      </c>
      <c r="AN113" s="1">
        <v>0.51700000000000002</v>
      </c>
      <c r="AO113" s="1">
        <v>0</v>
      </c>
      <c r="AP113" s="1">
        <v>7605.24</v>
      </c>
      <c r="AQ113" s="1">
        <v>2.3421052630000001</v>
      </c>
      <c r="AR113" s="1">
        <v>1.9811320750000001</v>
      </c>
      <c r="AS113" s="1">
        <v>0.90171606900000001</v>
      </c>
      <c r="AT113" s="1">
        <v>1.0704845810000001</v>
      </c>
      <c r="AU113" s="1">
        <v>1.9410147820000001</v>
      </c>
      <c r="AV113" s="1">
        <v>0.396226415</v>
      </c>
      <c r="AW113" s="1">
        <v>3.4905660379999999</v>
      </c>
      <c r="AX113" s="1">
        <v>0.50943396200000002</v>
      </c>
      <c r="AY113" s="1">
        <v>5.5849056600000004</v>
      </c>
      <c r="AZ113" s="1">
        <v>0.50234009400000001</v>
      </c>
      <c r="BA113" s="1">
        <v>1.407176287</v>
      </c>
      <c r="BB113" s="1">
        <v>0.36563876699999998</v>
      </c>
      <c r="BC113" s="1">
        <v>2.2775330399999998</v>
      </c>
      <c r="BD113" s="1">
        <v>0</v>
      </c>
      <c r="BE113" s="1">
        <v>15.484871930000001</v>
      </c>
      <c r="BF113" s="1">
        <v>1.647290554</v>
      </c>
      <c r="BG113" s="1">
        <v>0.35472784699999999</v>
      </c>
      <c r="BH113" s="1">
        <v>5.6490105909999997</v>
      </c>
      <c r="BI113" s="1">
        <v>0.62631422000000003</v>
      </c>
      <c r="BJ113" s="1">
        <v>0.54897853100000005</v>
      </c>
      <c r="BK113" s="1">
        <v>1.0983120230000001</v>
      </c>
      <c r="BL113" s="1">
        <v>2.196269085</v>
      </c>
    </row>
    <row r="114" spans="1:64" x14ac:dyDescent="0.45">
      <c r="A114" s="1" t="s">
        <v>394</v>
      </c>
      <c r="B114" s="1" t="s">
        <v>394</v>
      </c>
      <c r="C114" s="1" t="s">
        <v>378</v>
      </c>
      <c r="D114" s="1" t="s">
        <v>13</v>
      </c>
      <c r="E114" s="1">
        <v>50</v>
      </c>
      <c r="F114" s="1">
        <v>1000</v>
      </c>
      <c r="G114" s="1">
        <v>2.2799999999999998</v>
      </c>
      <c r="H114" s="1">
        <v>7.46</v>
      </c>
      <c r="I114" s="1">
        <v>7.46</v>
      </c>
      <c r="J114" s="1">
        <v>20.47</v>
      </c>
      <c r="K114" s="1">
        <v>0.51</v>
      </c>
      <c r="L114" s="1">
        <v>0.98</v>
      </c>
      <c r="M114" s="1">
        <v>0.98</v>
      </c>
      <c r="N114" s="1">
        <v>1.87</v>
      </c>
      <c r="O114" s="1">
        <v>3.21</v>
      </c>
      <c r="P114" s="1">
        <v>8.49</v>
      </c>
      <c r="Q114" s="1">
        <v>8.49</v>
      </c>
      <c r="R114" s="1">
        <v>11.06</v>
      </c>
      <c r="S114" s="1">
        <v>0.74</v>
      </c>
      <c r="T114" s="1">
        <v>7.52</v>
      </c>
      <c r="U114" s="1">
        <v>7.52</v>
      </c>
      <c r="V114" s="1">
        <v>33.659999999999997</v>
      </c>
      <c r="W114" s="1">
        <v>0</v>
      </c>
      <c r="X114" s="1">
        <v>27948.2</v>
      </c>
      <c r="Y114" s="1">
        <v>27948.2</v>
      </c>
      <c r="Z114" s="1">
        <v>263996.7</v>
      </c>
      <c r="AB114" s="1">
        <v>0.373</v>
      </c>
      <c r="AC114" s="1">
        <v>4.9000000000000002E-2</v>
      </c>
      <c r="AD114" s="1">
        <v>0.42449999999999999</v>
      </c>
      <c r="AE114" s="1">
        <v>0.376</v>
      </c>
      <c r="AF114" s="1">
        <v>1397.41</v>
      </c>
      <c r="AG114" s="1">
        <v>0.114</v>
      </c>
      <c r="AH114" s="1">
        <v>1.0235000000000001</v>
      </c>
      <c r="AI114" s="1">
        <v>2.5499999999999998E-2</v>
      </c>
      <c r="AJ114" s="1">
        <v>9.35E-2</v>
      </c>
      <c r="AK114" s="1">
        <v>0.1605</v>
      </c>
      <c r="AL114" s="1">
        <v>0.55300000000000005</v>
      </c>
      <c r="AM114" s="1">
        <v>3.6999999999999998E-2</v>
      </c>
      <c r="AN114" s="1">
        <v>1.6830000000000001</v>
      </c>
      <c r="AO114" s="1">
        <v>0</v>
      </c>
      <c r="AP114" s="1">
        <v>13199.834999999999</v>
      </c>
      <c r="AQ114" s="1">
        <v>9.8157894740000007</v>
      </c>
      <c r="AR114" s="1">
        <v>0.92452830200000002</v>
      </c>
      <c r="AS114" s="1">
        <v>0.66224649000000002</v>
      </c>
      <c r="AT114" s="1">
        <v>1.656387665</v>
      </c>
      <c r="AU114" s="1">
        <v>2.8452376099999999</v>
      </c>
      <c r="AV114" s="1">
        <v>2.1509433960000002</v>
      </c>
      <c r="AW114" s="1">
        <v>19.31132075</v>
      </c>
      <c r="AX114" s="1">
        <v>0.48113207499999999</v>
      </c>
      <c r="AY114" s="1">
        <v>1.764150943</v>
      </c>
      <c r="AZ114" s="1">
        <v>0.25039001599999999</v>
      </c>
      <c r="BA114" s="1">
        <v>0.86271450900000002</v>
      </c>
      <c r="BB114" s="1">
        <v>0.16299559499999999</v>
      </c>
      <c r="BC114" s="1">
        <v>7.4140969160000001</v>
      </c>
      <c r="BD114" s="1">
        <v>0</v>
      </c>
      <c r="BE114" s="1">
        <v>26.87591115</v>
      </c>
      <c r="BF114" s="1">
        <v>3.180837908</v>
      </c>
      <c r="BG114" s="1">
        <v>0.60909221599999996</v>
      </c>
      <c r="BH114" s="1">
        <v>11.245638850000001</v>
      </c>
      <c r="BI114" s="1">
        <v>3.8043854349999999</v>
      </c>
      <c r="BJ114" s="1">
        <v>3.3346295869999998</v>
      </c>
      <c r="BK114" s="1">
        <v>-0.15379167899999999</v>
      </c>
      <c r="BL114" s="1">
        <v>6.5154674950000002</v>
      </c>
    </row>
    <row r="115" spans="1:64" x14ac:dyDescent="0.45">
      <c r="A115" s="1" t="s">
        <v>469</v>
      </c>
      <c r="B115" s="1" t="s">
        <v>691</v>
      </c>
      <c r="C115" s="1" t="s">
        <v>378</v>
      </c>
      <c r="D115" s="1" t="s">
        <v>577</v>
      </c>
      <c r="E115" s="1">
        <v>100</v>
      </c>
      <c r="F115" s="1">
        <v>1000</v>
      </c>
      <c r="G115" s="1">
        <v>0.17</v>
      </c>
      <c r="H115" s="1">
        <v>0.38</v>
      </c>
      <c r="I115" s="1">
        <v>0.38</v>
      </c>
      <c r="J115" s="1">
        <v>1.07</v>
      </c>
      <c r="K115" s="1">
        <v>0.21</v>
      </c>
      <c r="L115" s="1">
        <v>0.53</v>
      </c>
      <c r="M115" s="1">
        <v>0.53</v>
      </c>
      <c r="N115" s="1">
        <v>1.1299999999999999</v>
      </c>
      <c r="O115" s="1">
        <v>2.64</v>
      </c>
      <c r="P115" s="1">
        <v>6.41</v>
      </c>
      <c r="Q115" s="1">
        <v>6.41</v>
      </c>
      <c r="R115" s="1">
        <v>9.69</v>
      </c>
      <c r="S115" s="1">
        <v>0.86</v>
      </c>
      <c r="T115" s="1">
        <v>2.27</v>
      </c>
      <c r="U115" s="1">
        <v>2.27</v>
      </c>
      <c r="V115" s="1">
        <v>4.93</v>
      </c>
      <c r="W115" s="1">
        <v>899.6</v>
      </c>
      <c r="X115" s="1">
        <v>4911.3999999999996</v>
      </c>
      <c r="Y115" s="1">
        <v>4911.3999999999996</v>
      </c>
      <c r="Z115" s="1">
        <v>14549.2</v>
      </c>
      <c r="AA115" s="1" t="s">
        <v>613</v>
      </c>
      <c r="AB115" s="1">
        <v>3.7999999999999999E-2</v>
      </c>
      <c r="AC115" s="1">
        <v>5.2999999999999999E-2</v>
      </c>
      <c r="AD115" s="1">
        <v>0.64100000000000001</v>
      </c>
      <c r="AE115" s="1">
        <v>0.22700000000000001</v>
      </c>
      <c r="AF115" s="1">
        <v>491.14</v>
      </c>
      <c r="AG115" s="1">
        <v>1.7000000000000001E-2</v>
      </c>
      <c r="AH115" s="1">
        <v>0.107</v>
      </c>
      <c r="AI115" s="1">
        <v>2.1000000000000001E-2</v>
      </c>
      <c r="AJ115" s="1">
        <v>0.113</v>
      </c>
      <c r="AK115" s="1">
        <v>0.26400000000000001</v>
      </c>
      <c r="AL115" s="1">
        <v>0.96899999999999997</v>
      </c>
      <c r="AM115" s="1">
        <v>8.5999999999999993E-2</v>
      </c>
      <c r="AN115" s="1">
        <v>0.49299999999999999</v>
      </c>
      <c r="AO115" s="1">
        <v>89.96</v>
      </c>
      <c r="AP115" s="1">
        <v>1454.92</v>
      </c>
      <c r="AQ115" s="1">
        <v>1</v>
      </c>
      <c r="AR115" s="1">
        <v>1</v>
      </c>
      <c r="AS115" s="1">
        <v>1</v>
      </c>
      <c r="AT115" s="1">
        <v>1</v>
      </c>
      <c r="AU115" s="1">
        <v>1</v>
      </c>
      <c r="AV115" s="1">
        <v>0.32075471700000002</v>
      </c>
      <c r="AW115" s="1">
        <v>2.0188679249999999</v>
      </c>
      <c r="AX115" s="1">
        <v>0.396226415</v>
      </c>
      <c r="AY115" s="1">
        <v>2.1320754719999999</v>
      </c>
      <c r="AZ115" s="1">
        <v>0.41185647399999997</v>
      </c>
      <c r="BA115" s="1">
        <v>1.5117004679999999</v>
      </c>
      <c r="BB115" s="1">
        <v>0.37885462600000003</v>
      </c>
      <c r="BC115" s="1">
        <v>2.1718061670000002</v>
      </c>
      <c r="BD115" s="1">
        <v>0.18316569599999999</v>
      </c>
      <c r="BE115" s="1">
        <v>2.962332532</v>
      </c>
      <c r="BF115" s="1">
        <v>1</v>
      </c>
      <c r="BG115" s="1">
        <v>0.33817158600000002</v>
      </c>
      <c r="BH115" s="1">
        <v>2.1593565130000001</v>
      </c>
      <c r="BI115" s="1">
        <v>0</v>
      </c>
      <c r="BJ115" s="1">
        <v>0</v>
      </c>
      <c r="BK115" s="1">
        <v>1</v>
      </c>
      <c r="BL115" s="1">
        <v>1</v>
      </c>
    </row>
    <row r="116" spans="1:64" x14ac:dyDescent="0.45">
      <c r="A116" s="1" t="s">
        <v>398</v>
      </c>
      <c r="B116" s="1" t="s">
        <v>692</v>
      </c>
      <c r="C116" s="1" t="s">
        <v>378</v>
      </c>
      <c r="D116" s="1" t="s">
        <v>567</v>
      </c>
      <c r="E116" s="1">
        <v>100</v>
      </c>
      <c r="F116" s="1">
        <v>1000</v>
      </c>
      <c r="G116" s="1">
        <v>0.17</v>
      </c>
      <c r="H116" s="1">
        <v>0.38</v>
      </c>
      <c r="I116" s="1">
        <v>0.38</v>
      </c>
      <c r="J116" s="1">
        <v>1.07</v>
      </c>
      <c r="K116" s="1">
        <v>0.21</v>
      </c>
      <c r="L116" s="1">
        <v>0.53</v>
      </c>
      <c r="M116" s="1">
        <v>0.53</v>
      </c>
      <c r="N116" s="1">
        <v>1.1299999999999999</v>
      </c>
      <c r="O116" s="1">
        <v>2.64</v>
      </c>
      <c r="P116" s="1">
        <v>6.41</v>
      </c>
      <c r="Q116" s="1">
        <v>6.41</v>
      </c>
      <c r="R116" s="1">
        <v>9.69</v>
      </c>
      <c r="S116" s="1">
        <v>0.86</v>
      </c>
      <c r="T116" s="1">
        <v>2.27</v>
      </c>
      <c r="U116" s="1">
        <v>2.27</v>
      </c>
      <c r="V116" s="1">
        <v>4.93</v>
      </c>
      <c r="W116" s="1">
        <v>899.6</v>
      </c>
      <c r="X116" s="1">
        <v>4911.3999999999996</v>
      </c>
      <c r="Y116" s="1">
        <v>4911.3999999999996</v>
      </c>
      <c r="Z116" s="1">
        <v>14549.2</v>
      </c>
      <c r="AA116" s="1" t="s">
        <v>613</v>
      </c>
      <c r="AB116" s="1">
        <v>3.7999999999999999E-2</v>
      </c>
      <c r="AC116" s="1">
        <v>5.2999999999999999E-2</v>
      </c>
      <c r="AD116" s="1">
        <v>0.64100000000000001</v>
      </c>
      <c r="AE116" s="1">
        <v>0.22700000000000001</v>
      </c>
      <c r="AF116" s="1">
        <v>491.14</v>
      </c>
      <c r="AG116" s="1">
        <v>1.7000000000000001E-2</v>
      </c>
      <c r="AH116" s="1">
        <v>0.107</v>
      </c>
      <c r="AI116" s="1">
        <v>2.1000000000000001E-2</v>
      </c>
      <c r="AJ116" s="1">
        <v>0.113</v>
      </c>
      <c r="AK116" s="1">
        <v>0.26400000000000001</v>
      </c>
      <c r="AL116" s="1">
        <v>0.96899999999999997</v>
      </c>
      <c r="AM116" s="1">
        <v>8.5999999999999993E-2</v>
      </c>
      <c r="AN116" s="1">
        <v>0.49299999999999999</v>
      </c>
      <c r="AO116" s="1">
        <v>89.96</v>
      </c>
      <c r="AP116" s="1">
        <v>1454.92</v>
      </c>
      <c r="AQ116" s="1">
        <v>1</v>
      </c>
      <c r="AR116" s="1">
        <v>1</v>
      </c>
      <c r="AS116" s="1">
        <v>1</v>
      </c>
      <c r="AT116" s="1">
        <v>1</v>
      </c>
      <c r="AU116" s="1">
        <v>1</v>
      </c>
      <c r="AV116" s="1">
        <v>0.32075471700000002</v>
      </c>
      <c r="AW116" s="1">
        <v>2.0188679249999999</v>
      </c>
      <c r="AX116" s="1">
        <v>0.396226415</v>
      </c>
      <c r="AY116" s="1">
        <v>2.1320754719999999</v>
      </c>
      <c r="AZ116" s="1">
        <v>0.41185647399999997</v>
      </c>
      <c r="BA116" s="1">
        <v>1.5117004679999999</v>
      </c>
      <c r="BB116" s="1">
        <v>0.37885462600000003</v>
      </c>
      <c r="BC116" s="1">
        <v>2.1718061670000002</v>
      </c>
      <c r="BD116" s="1">
        <v>0.18316569599999999</v>
      </c>
      <c r="BE116" s="1">
        <v>2.962332532</v>
      </c>
      <c r="BF116" s="1">
        <v>1</v>
      </c>
      <c r="BG116" s="1">
        <v>0.33817158600000002</v>
      </c>
      <c r="BH116" s="1">
        <v>2.1593565130000001</v>
      </c>
      <c r="BI116" s="1">
        <v>0</v>
      </c>
      <c r="BJ116" s="1">
        <v>0</v>
      </c>
      <c r="BK116" s="1">
        <v>1</v>
      </c>
      <c r="BL116" s="1">
        <v>1</v>
      </c>
    </row>
    <row r="117" spans="1:64" x14ac:dyDescent="0.45">
      <c r="A117" s="1" t="s">
        <v>466</v>
      </c>
      <c r="B117" s="1" t="s">
        <v>466</v>
      </c>
      <c r="C117" s="1" t="s">
        <v>378</v>
      </c>
      <c r="D117" s="1" t="s">
        <v>577</v>
      </c>
      <c r="E117" s="1">
        <v>100</v>
      </c>
      <c r="F117" s="1">
        <v>1000</v>
      </c>
      <c r="G117" s="1">
        <v>0.21</v>
      </c>
      <c r="H117" s="1">
        <v>0.89</v>
      </c>
      <c r="I117" s="1">
        <v>0.89</v>
      </c>
      <c r="J117" s="1">
        <v>1.85</v>
      </c>
      <c r="K117" s="1">
        <v>0.27</v>
      </c>
      <c r="L117" s="1">
        <v>1.05</v>
      </c>
      <c r="M117" s="1">
        <v>1.05</v>
      </c>
      <c r="N117" s="1">
        <v>2.96</v>
      </c>
      <c r="O117" s="1">
        <v>3.22</v>
      </c>
      <c r="P117" s="1">
        <v>5.78</v>
      </c>
      <c r="Q117" s="1">
        <v>5.78</v>
      </c>
      <c r="R117" s="1">
        <v>9.02</v>
      </c>
      <c r="S117" s="1">
        <v>0.83</v>
      </c>
      <c r="T117" s="1">
        <v>2.4300000000000002</v>
      </c>
      <c r="U117" s="1">
        <v>2.4300000000000002</v>
      </c>
      <c r="V117" s="1">
        <v>5.17</v>
      </c>
      <c r="W117" s="1">
        <v>0</v>
      </c>
      <c r="X117" s="1">
        <v>9533.1</v>
      </c>
      <c r="Y117" s="1">
        <v>9533.1</v>
      </c>
      <c r="Z117" s="1">
        <v>76052.399999999994</v>
      </c>
      <c r="AA117" s="1" t="s">
        <v>612</v>
      </c>
      <c r="AB117" s="1">
        <v>8.8999999999999996E-2</v>
      </c>
      <c r="AC117" s="1">
        <v>0.105</v>
      </c>
      <c r="AD117" s="1">
        <v>0.57799999999999996</v>
      </c>
      <c r="AE117" s="1">
        <v>0.24299999999999999</v>
      </c>
      <c r="AF117" s="1">
        <v>953.31</v>
      </c>
      <c r="AG117" s="1">
        <v>2.1000000000000001E-2</v>
      </c>
      <c r="AH117" s="1">
        <v>0.185</v>
      </c>
      <c r="AI117" s="1">
        <v>2.7E-2</v>
      </c>
      <c r="AJ117" s="1">
        <v>0.29599999999999999</v>
      </c>
      <c r="AK117" s="1">
        <v>0.32200000000000001</v>
      </c>
      <c r="AL117" s="1">
        <v>0.90200000000000002</v>
      </c>
      <c r="AM117" s="1">
        <v>8.3000000000000004E-2</v>
      </c>
      <c r="AN117" s="1">
        <v>0.51700000000000002</v>
      </c>
      <c r="AO117" s="1">
        <v>0</v>
      </c>
      <c r="AP117" s="1">
        <v>7605.24</v>
      </c>
      <c r="AQ117" s="1">
        <v>2.3421052630000001</v>
      </c>
      <c r="AR117" s="1">
        <v>1.9811320750000001</v>
      </c>
      <c r="AS117" s="1">
        <v>0.90171606900000001</v>
      </c>
      <c r="AT117" s="1">
        <v>1.0704845810000001</v>
      </c>
      <c r="AU117" s="1">
        <v>1.9410147820000001</v>
      </c>
      <c r="AV117" s="1">
        <v>0.396226415</v>
      </c>
      <c r="AW117" s="1">
        <v>3.4905660379999999</v>
      </c>
      <c r="AX117" s="1">
        <v>0.50943396200000002</v>
      </c>
      <c r="AY117" s="1">
        <v>5.5849056600000004</v>
      </c>
      <c r="AZ117" s="1">
        <v>0.50234009400000001</v>
      </c>
      <c r="BA117" s="1">
        <v>1.407176287</v>
      </c>
      <c r="BB117" s="1">
        <v>0.36563876699999998</v>
      </c>
      <c r="BC117" s="1">
        <v>2.2775330399999998</v>
      </c>
      <c r="BD117" s="1">
        <v>0</v>
      </c>
      <c r="BE117" s="1">
        <v>15.484871930000001</v>
      </c>
      <c r="BF117" s="1">
        <v>1.647290554</v>
      </c>
      <c r="BG117" s="1">
        <v>0.35472784699999999</v>
      </c>
      <c r="BH117" s="1">
        <v>5.6490105909999997</v>
      </c>
      <c r="BI117" s="1">
        <v>0.62631422000000003</v>
      </c>
      <c r="BJ117" s="1">
        <v>0.54897853100000005</v>
      </c>
      <c r="BK117" s="1">
        <v>1.0983120230000001</v>
      </c>
      <c r="BL117" s="1">
        <v>2.196269085</v>
      </c>
    </row>
    <row r="118" spans="1:64" x14ac:dyDescent="0.45">
      <c r="A118" s="1" t="s">
        <v>397</v>
      </c>
      <c r="B118" s="1" t="s">
        <v>693</v>
      </c>
      <c r="C118" s="1" t="s">
        <v>378</v>
      </c>
      <c r="D118" s="1" t="s">
        <v>13</v>
      </c>
      <c r="E118" s="1">
        <v>50</v>
      </c>
      <c r="F118" s="1">
        <v>1000</v>
      </c>
      <c r="G118" s="1">
        <v>1.57</v>
      </c>
      <c r="H118" s="1">
        <v>3.52</v>
      </c>
      <c r="I118" s="1">
        <v>3.52</v>
      </c>
      <c r="J118" s="1">
        <v>5.87</v>
      </c>
      <c r="K118" s="1">
        <v>1.41</v>
      </c>
      <c r="L118" s="1">
        <v>3.16</v>
      </c>
      <c r="M118" s="1">
        <v>3.16</v>
      </c>
      <c r="N118" s="1">
        <v>7.27</v>
      </c>
      <c r="O118" s="1">
        <v>4.99</v>
      </c>
      <c r="P118" s="1">
        <v>6.7</v>
      </c>
      <c r="Q118" s="1">
        <v>6.7</v>
      </c>
      <c r="R118" s="1">
        <v>9.85</v>
      </c>
      <c r="S118" s="1">
        <v>2.9</v>
      </c>
      <c r="T118" s="1">
        <v>6.16</v>
      </c>
      <c r="U118" s="1">
        <v>6.16</v>
      </c>
      <c r="V118" s="1">
        <v>10.32</v>
      </c>
      <c r="W118" s="1">
        <v>12.4</v>
      </c>
      <c r="X118" s="1">
        <v>5113.2</v>
      </c>
      <c r="Y118" s="1">
        <v>5113.2</v>
      </c>
      <c r="Z118" s="1">
        <v>31483.9</v>
      </c>
      <c r="AB118" s="1">
        <v>0.17599999999999999</v>
      </c>
      <c r="AC118" s="1">
        <v>0.158</v>
      </c>
      <c r="AD118" s="1">
        <v>0.33500000000000002</v>
      </c>
      <c r="AE118" s="1">
        <v>0.308</v>
      </c>
      <c r="AF118" s="1">
        <v>255.66</v>
      </c>
      <c r="AG118" s="1">
        <v>7.85E-2</v>
      </c>
      <c r="AH118" s="1">
        <v>0.29349999999999998</v>
      </c>
      <c r="AI118" s="1">
        <v>7.0499999999999993E-2</v>
      </c>
      <c r="AJ118" s="1">
        <v>0.36349999999999999</v>
      </c>
      <c r="AK118" s="1">
        <v>0.2495</v>
      </c>
      <c r="AL118" s="1">
        <v>0.49249999999999999</v>
      </c>
      <c r="AM118" s="1">
        <v>0.14499999999999999</v>
      </c>
      <c r="AN118" s="1">
        <v>0.51600000000000001</v>
      </c>
      <c r="AO118" s="1">
        <v>0.62</v>
      </c>
      <c r="AP118" s="1">
        <v>1574.1949999999999</v>
      </c>
      <c r="AQ118" s="1">
        <v>4.6315789470000004</v>
      </c>
      <c r="AR118" s="1">
        <v>2.9811320750000001</v>
      </c>
      <c r="AS118" s="1">
        <v>0.52262090500000002</v>
      </c>
      <c r="AT118" s="1">
        <v>1.356828194</v>
      </c>
      <c r="AU118" s="1">
        <v>0.52054403999999999</v>
      </c>
      <c r="AV118" s="1">
        <v>1.4811320750000001</v>
      </c>
      <c r="AW118" s="1">
        <v>5.5377358489999997</v>
      </c>
      <c r="AX118" s="1">
        <v>1.3301886789999999</v>
      </c>
      <c r="AY118" s="1">
        <v>6.8584905660000004</v>
      </c>
      <c r="AZ118" s="1">
        <v>0.389235569</v>
      </c>
      <c r="BA118" s="1">
        <v>0.76833073299999999</v>
      </c>
      <c r="BB118" s="1">
        <v>0.63876652</v>
      </c>
      <c r="BC118" s="1">
        <v>2.2731277529999998</v>
      </c>
      <c r="BD118" s="1">
        <v>1.2623689999999999E-3</v>
      </c>
      <c r="BE118" s="1">
        <v>3.205185894</v>
      </c>
      <c r="BF118" s="1">
        <v>2.0025408320000002</v>
      </c>
      <c r="BG118" s="1">
        <v>0.76811704300000005</v>
      </c>
      <c r="BH118" s="1">
        <v>3.7285741589999999</v>
      </c>
      <c r="BI118" s="1">
        <v>1.77995116</v>
      </c>
      <c r="BJ118" s="1">
        <v>1.560167313</v>
      </c>
      <c r="BK118" s="1">
        <v>0.44237352000000002</v>
      </c>
      <c r="BL118" s="1">
        <v>3.5627081450000002</v>
      </c>
    </row>
    <row r="119" spans="1:64" x14ac:dyDescent="0.45">
      <c r="A119" s="1" t="s">
        <v>694</v>
      </c>
      <c r="B119" s="1" t="s">
        <v>694</v>
      </c>
      <c r="C119" s="1" t="s">
        <v>378</v>
      </c>
      <c r="D119" s="1" t="s">
        <v>563</v>
      </c>
      <c r="E119" s="1">
        <v>100</v>
      </c>
      <c r="F119" s="1">
        <v>1000</v>
      </c>
      <c r="G119" s="1">
        <v>0.21</v>
      </c>
      <c r="H119" s="1">
        <v>0.89</v>
      </c>
      <c r="I119" s="1">
        <v>0.89</v>
      </c>
      <c r="J119" s="1">
        <v>1.85</v>
      </c>
      <c r="K119" s="1">
        <v>0.27</v>
      </c>
      <c r="L119" s="1">
        <v>1.05</v>
      </c>
      <c r="M119" s="1">
        <v>1.05</v>
      </c>
      <c r="N119" s="1">
        <v>2.96</v>
      </c>
      <c r="O119" s="1">
        <v>3.22</v>
      </c>
      <c r="P119" s="1">
        <v>5.78</v>
      </c>
      <c r="Q119" s="1">
        <v>5.78</v>
      </c>
      <c r="R119" s="1">
        <v>9.02</v>
      </c>
      <c r="S119" s="1">
        <v>0.83</v>
      </c>
      <c r="T119" s="1">
        <v>2.4300000000000002</v>
      </c>
      <c r="U119" s="1">
        <v>2.4300000000000002</v>
      </c>
      <c r="V119" s="1">
        <v>5.17</v>
      </c>
      <c r="W119" s="1">
        <v>0</v>
      </c>
      <c r="X119" s="1">
        <v>9533.1</v>
      </c>
      <c r="Y119" s="1">
        <v>9533.1</v>
      </c>
      <c r="Z119" s="1">
        <v>76052.399999999994</v>
      </c>
      <c r="AA119" s="1" t="s">
        <v>612</v>
      </c>
      <c r="AB119" s="1">
        <v>8.8999999999999996E-2</v>
      </c>
      <c r="AC119" s="1">
        <v>0.105</v>
      </c>
      <c r="AD119" s="1">
        <v>0.57799999999999996</v>
      </c>
      <c r="AE119" s="1">
        <v>0.24299999999999999</v>
      </c>
      <c r="AF119" s="1">
        <v>953.31</v>
      </c>
      <c r="AG119" s="1">
        <v>2.1000000000000001E-2</v>
      </c>
      <c r="AH119" s="1">
        <v>0.185</v>
      </c>
      <c r="AI119" s="1">
        <v>2.7E-2</v>
      </c>
      <c r="AJ119" s="1">
        <v>0.29599999999999999</v>
      </c>
      <c r="AK119" s="1">
        <v>0.32200000000000001</v>
      </c>
      <c r="AL119" s="1">
        <v>0.90200000000000002</v>
      </c>
      <c r="AM119" s="1">
        <v>8.3000000000000004E-2</v>
      </c>
      <c r="AN119" s="1">
        <v>0.51700000000000002</v>
      </c>
      <c r="AO119" s="1">
        <v>0</v>
      </c>
      <c r="AP119" s="1">
        <v>7605.24</v>
      </c>
      <c r="AQ119" s="1">
        <v>2.3421052630000001</v>
      </c>
      <c r="AR119" s="1">
        <v>1.9811320750000001</v>
      </c>
      <c r="AS119" s="1">
        <v>0.90171606900000001</v>
      </c>
      <c r="AT119" s="1">
        <v>1.0704845810000001</v>
      </c>
      <c r="AU119" s="1">
        <v>1.9410147820000001</v>
      </c>
      <c r="AV119" s="1">
        <v>0.396226415</v>
      </c>
      <c r="AW119" s="1">
        <v>3.4905660379999999</v>
      </c>
      <c r="AX119" s="1">
        <v>0.50943396200000002</v>
      </c>
      <c r="AY119" s="1">
        <v>5.5849056600000004</v>
      </c>
      <c r="AZ119" s="1">
        <v>0.50234009400000001</v>
      </c>
      <c r="BA119" s="1">
        <v>1.407176287</v>
      </c>
      <c r="BB119" s="1">
        <v>0.36563876699999998</v>
      </c>
      <c r="BC119" s="1">
        <v>2.2775330399999998</v>
      </c>
      <c r="BD119" s="1">
        <v>0</v>
      </c>
      <c r="BE119" s="1">
        <v>15.484871930000001</v>
      </c>
      <c r="BF119" s="1">
        <v>1.647290554</v>
      </c>
      <c r="BG119" s="1">
        <v>0.35472784699999999</v>
      </c>
      <c r="BH119" s="1">
        <v>5.6490105909999997</v>
      </c>
      <c r="BI119" s="1">
        <v>0.62631422000000003</v>
      </c>
      <c r="BJ119" s="1">
        <v>0.54897853100000005</v>
      </c>
      <c r="BK119" s="1">
        <v>1.0983120230000001</v>
      </c>
      <c r="BL119" s="1">
        <v>2.196269085</v>
      </c>
    </row>
    <row r="120" spans="1:64" x14ac:dyDescent="0.45">
      <c r="A120" s="1" t="s">
        <v>464</v>
      </c>
      <c r="B120" s="1" t="s">
        <v>464</v>
      </c>
      <c r="C120" s="1" t="s">
        <v>378</v>
      </c>
      <c r="D120" s="1" t="s">
        <v>7</v>
      </c>
      <c r="E120" s="1">
        <v>100</v>
      </c>
      <c r="F120" s="1">
        <v>1000</v>
      </c>
      <c r="G120" s="1">
        <v>0.23</v>
      </c>
      <c r="H120" s="1">
        <v>2.41</v>
      </c>
      <c r="I120" s="1">
        <v>2.41</v>
      </c>
      <c r="J120" s="1">
        <v>6.86</v>
      </c>
      <c r="K120" s="1">
        <v>0.64</v>
      </c>
      <c r="L120" s="1">
        <v>1.53</v>
      </c>
      <c r="M120" s="1">
        <v>1.53</v>
      </c>
      <c r="N120" s="1">
        <v>2.91</v>
      </c>
      <c r="O120" s="1">
        <v>4.13</v>
      </c>
      <c r="P120" s="1">
        <v>12.29</v>
      </c>
      <c r="Q120" s="1">
        <v>12.29</v>
      </c>
      <c r="R120" s="1">
        <v>39.380000000000003</v>
      </c>
      <c r="S120" s="1">
        <v>0.62</v>
      </c>
      <c r="T120" s="1">
        <v>6.12</v>
      </c>
      <c r="U120" s="1">
        <v>6.12</v>
      </c>
      <c r="V120" s="1">
        <v>17.420000000000002</v>
      </c>
      <c r="W120" s="1">
        <v>325.2</v>
      </c>
      <c r="X120" s="1">
        <v>21162.1</v>
      </c>
      <c r="Y120" s="1">
        <v>21162.1</v>
      </c>
      <c r="Z120" s="1">
        <v>43006.5</v>
      </c>
      <c r="AB120" s="1">
        <v>0.24099999999999999</v>
      </c>
      <c r="AC120" s="1">
        <v>0.153</v>
      </c>
      <c r="AD120" s="1">
        <v>1.2290000000000001</v>
      </c>
      <c r="AE120" s="1">
        <v>0.61199999999999999</v>
      </c>
      <c r="AF120" s="1">
        <v>2116.21</v>
      </c>
      <c r="AG120" s="1">
        <v>2.3E-2</v>
      </c>
      <c r="AH120" s="1">
        <v>0.68600000000000005</v>
      </c>
      <c r="AI120" s="1">
        <v>6.4000000000000001E-2</v>
      </c>
      <c r="AJ120" s="1">
        <v>0.29099999999999998</v>
      </c>
      <c r="AK120" s="1">
        <v>0.41299999999999998</v>
      </c>
      <c r="AL120" s="1">
        <v>3.9380000000000002</v>
      </c>
      <c r="AM120" s="1">
        <v>6.2E-2</v>
      </c>
      <c r="AN120" s="1">
        <v>1.742</v>
      </c>
      <c r="AO120" s="1">
        <v>32.520000000000003</v>
      </c>
      <c r="AP120" s="1">
        <v>4300.6499999999996</v>
      </c>
      <c r="AQ120" s="1">
        <v>6.3421052629999997</v>
      </c>
      <c r="AR120" s="1">
        <v>2.886792453</v>
      </c>
      <c r="AS120" s="1">
        <v>1.9173166930000001</v>
      </c>
      <c r="AT120" s="1">
        <v>2.6960352420000002</v>
      </c>
      <c r="AU120" s="1">
        <v>4.3087714300000002</v>
      </c>
      <c r="AV120" s="1">
        <v>0.43396226399999999</v>
      </c>
      <c r="AW120" s="1">
        <v>12.943396229999999</v>
      </c>
      <c r="AX120" s="1">
        <v>1.20754717</v>
      </c>
      <c r="AY120" s="1">
        <v>5.4905660379999999</v>
      </c>
      <c r="AZ120" s="1">
        <v>0.64430577200000005</v>
      </c>
      <c r="BA120" s="1">
        <v>6.1435257410000004</v>
      </c>
      <c r="BB120" s="1">
        <v>0.27312775299999997</v>
      </c>
      <c r="BC120" s="1">
        <v>7.6740088110000002</v>
      </c>
      <c r="BD120" s="1">
        <v>6.6213300000000003E-2</v>
      </c>
      <c r="BE120" s="1">
        <v>8.7564645520000006</v>
      </c>
      <c r="BF120" s="1">
        <v>3.6302042160000001</v>
      </c>
      <c r="BG120" s="1">
        <v>0.525031252</v>
      </c>
      <c r="BH120" s="1">
        <v>8.2015922739999993</v>
      </c>
      <c r="BI120" s="1">
        <v>1.7445756750000001</v>
      </c>
      <c r="BJ120" s="1">
        <v>1.529159903</v>
      </c>
      <c r="BK120" s="1">
        <v>2.1010443130000001</v>
      </c>
      <c r="BL120" s="1">
        <v>5.1593641190000001</v>
      </c>
    </row>
    <row r="121" spans="1:64" x14ac:dyDescent="0.45">
      <c r="A121" s="1" t="s">
        <v>376</v>
      </c>
      <c r="B121" s="1" t="s">
        <v>376</v>
      </c>
      <c r="C121" s="1" t="s">
        <v>366</v>
      </c>
      <c r="D121" s="1" t="s">
        <v>572</v>
      </c>
      <c r="E121" s="1">
        <v>100</v>
      </c>
      <c r="F121" s="1">
        <v>1000</v>
      </c>
      <c r="G121" s="1">
        <v>7.39</v>
      </c>
      <c r="H121" s="1">
        <v>17.36</v>
      </c>
      <c r="I121" s="1">
        <v>17.36</v>
      </c>
      <c r="J121" s="1">
        <v>34.090000000000003</v>
      </c>
      <c r="K121" s="1">
        <v>6.91</v>
      </c>
      <c r="L121" s="1">
        <v>12.31</v>
      </c>
      <c r="M121" s="1">
        <v>12.31</v>
      </c>
      <c r="N121" s="1">
        <v>23.79</v>
      </c>
      <c r="O121" s="1">
        <v>63.23</v>
      </c>
      <c r="P121" s="1">
        <v>142.66</v>
      </c>
      <c r="Q121" s="1">
        <v>142.66</v>
      </c>
      <c r="R121" s="1">
        <v>469.04</v>
      </c>
      <c r="S121" s="1">
        <v>29.47</v>
      </c>
      <c r="T121" s="1">
        <v>76.38</v>
      </c>
      <c r="U121" s="1">
        <v>76.38</v>
      </c>
      <c r="V121" s="1">
        <v>237.55</v>
      </c>
      <c r="W121" s="1">
        <v>51</v>
      </c>
      <c r="X121" s="1">
        <v>66867.399999999994</v>
      </c>
      <c r="Y121" s="1">
        <v>66867.399999999994</v>
      </c>
      <c r="Z121" s="1">
        <v>152329.60000000001</v>
      </c>
      <c r="AB121" s="1">
        <v>1.736</v>
      </c>
      <c r="AC121" s="1">
        <v>1.2310000000000001</v>
      </c>
      <c r="AD121" s="1">
        <v>14.266</v>
      </c>
      <c r="AE121" s="1">
        <v>7.6379999999999999</v>
      </c>
      <c r="AF121" s="1">
        <v>6686.74</v>
      </c>
      <c r="AG121" s="1">
        <v>0.73899999999999999</v>
      </c>
      <c r="AH121" s="1">
        <v>3.4089999999999998</v>
      </c>
      <c r="AI121" s="1">
        <v>0.69099999999999995</v>
      </c>
      <c r="AJ121" s="1">
        <v>2.379</v>
      </c>
      <c r="AK121" s="1">
        <v>6.3230000000000004</v>
      </c>
      <c r="AL121" s="1">
        <v>46.904000000000003</v>
      </c>
      <c r="AM121" s="1">
        <v>2.9470000000000001</v>
      </c>
      <c r="AN121" s="1">
        <v>23.754999999999999</v>
      </c>
      <c r="AO121" s="1">
        <v>5.0999999999999996</v>
      </c>
      <c r="AP121" s="1">
        <v>15232.96</v>
      </c>
      <c r="AQ121" s="1">
        <v>45.684210530000001</v>
      </c>
      <c r="AR121" s="1">
        <v>23.22641509</v>
      </c>
      <c r="AS121" s="1">
        <v>22.25585023</v>
      </c>
      <c r="AT121" s="1">
        <v>33.647577089999999</v>
      </c>
      <c r="AU121" s="1">
        <v>13.61473307</v>
      </c>
      <c r="AV121" s="1">
        <v>13.943396229999999</v>
      </c>
      <c r="AW121" s="1">
        <v>64.320754719999996</v>
      </c>
      <c r="AX121" s="1">
        <v>13.037735850000001</v>
      </c>
      <c r="AY121" s="1">
        <v>44.886792450000002</v>
      </c>
      <c r="AZ121" s="1">
        <v>9.8642745709999993</v>
      </c>
      <c r="BA121" s="1">
        <v>73.173166929999994</v>
      </c>
      <c r="BB121" s="1">
        <v>12.98237885</v>
      </c>
      <c r="BC121" s="1">
        <v>104.64757710000001</v>
      </c>
      <c r="BD121" s="1">
        <v>1.0384005E-2</v>
      </c>
      <c r="BE121" s="1">
        <v>31.015514920000001</v>
      </c>
      <c r="BF121" s="1">
        <v>27.685757200000001</v>
      </c>
      <c r="BG121" s="1">
        <v>9.9676339009999992</v>
      </c>
      <c r="BH121" s="1">
        <v>63.608761219999998</v>
      </c>
      <c r="BI121" s="1">
        <v>12.31717257</v>
      </c>
      <c r="BJ121" s="1">
        <v>10.79627939</v>
      </c>
      <c r="BK121" s="1">
        <v>16.889477809999999</v>
      </c>
      <c r="BL121" s="1">
        <v>38.482036600000001</v>
      </c>
    </row>
    <row r="122" spans="1:64" x14ac:dyDescent="0.45">
      <c r="A122" s="1" t="s">
        <v>146</v>
      </c>
      <c r="B122" s="1" t="s">
        <v>146</v>
      </c>
      <c r="C122" s="1" t="s">
        <v>378</v>
      </c>
      <c r="D122" s="1" t="s">
        <v>576</v>
      </c>
      <c r="E122" s="1">
        <v>100</v>
      </c>
      <c r="F122" s="1">
        <v>1000</v>
      </c>
      <c r="G122" s="1">
        <v>0.37</v>
      </c>
      <c r="H122" s="1">
        <v>0.88</v>
      </c>
      <c r="I122" s="1">
        <v>0.88</v>
      </c>
      <c r="J122" s="1">
        <v>1.66</v>
      </c>
      <c r="K122" s="1">
        <v>0.09</v>
      </c>
      <c r="L122" s="1">
        <v>0.46</v>
      </c>
      <c r="M122" s="1">
        <v>0.46</v>
      </c>
      <c r="N122" s="1">
        <v>0.7</v>
      </c>
      <c r="O122" s="1">
        <v>2.33</v>
      </c>
      <c r="P122" s="1">
        <v>3.87</v>
      </c>
      <c r="Q122" s="1">
        <v>3.87</v>
      </c>
      <c r="R122" s="1">
        <v>6.89</v>
      </c>
      <c r="S122" s="1">
        <v>0.62</v>
      </c>
      <c r="T122" s="1">
        <v>3.48</v>
      </c>
      <c r="U122" s="1">
        <v>3.48</v>
      </c>
      <c r="V122" s="1">
        <v>6.17</v>
      </c>
      <c r="W122" s="1">
        <v>0</v>
      </c>
      <c r="X122" s="1">
        <v>2754.2</v>
      </c>
      <c r="Y122" s="1">
        <v>2754.2</v>
      </c>
      <c r="Z122" s="1">
        <v>8977.9</v>
      </c>
      <c r="AB122" s="1">
        <v>8.7999999999999995E-2</v>
      </c>
      <c r="AC122" s="1">
        <v>4.5999999999999999E-2</v>
      </c>
      <c r="AD122" s="1">
        <v>0.38700000000000001</v>
      </c>
      <c r="AE122" s="1">
        <v>0.34799999999999998</v>
      </c>
      <c r="AF122" s="1">
        <v>275.42</v>
      </c>
      <c r="AG122" s="1">
        <v>3.6999999999999998E-2</v>
      </c>
      <c r="AH122" s="1">
        <v>0.16600000000000001</v>
      </c>
      <c r="AI122" s="1">
        <v>8.9999999999999993E-3</v>
      </c>
      <c r="AJ122" s="1">
        <v>7.0000000000000007E-2</v>
      </c>
      <c r="AK122" s="1">
        <v>0.23300000000000001</v>
      </c>
      <c r="AL122" s="1">
        <v>0.68899999999999995</v>
      </c>
      <c r="AM122" s="1">
        <v>6.2E-2</v>
      </c>
      <c r="AN122" s="1">
        <v>0.61699999999999999</v>
      </c>
      <c r="AO122" s="1">
        <v>0</v>
      </c>
      <c r="AP122" s="1">
        <v>897.79</v>
      </c>
      <c r="AQ122" s="1">
        <v>2.3157894739999998</v>
      </c>
      <c r="AR122" s="1">
        <v>0.86792452799999997</v>
      </c>
      <c r="AS122" s="1">
        <v>0.60374415000000003</v>
      </c>
      <c r="AT122" s="1">
        <v>1.5330396479999999</v>
      </c>
      <c r="AU122" s="1">
        <v>0.56077696799999999</v>
      </c>
      <c r="AV122" s="1">
        <v>0.69811320799999999</v>
      </c>
      <c r="AW122" s="1">
        <v>3.1320754719999999</v>
      </c>
      <c r="AX122" s="1">
        <v>0.16981132099999999</v>
      </c>
      <c r="AY122" s="1">
        <v>1.320754717</v>
      </c>
      <c r="AZ122" s="1">
        <v>0.36349453999999998</v>
      </c>
      <c r="BA122" s="1">
        <v>1.0748829950000001</v>
      </c>
      <c r="BB122" s="1">
        <v>0.27312775299999997</v>
      </c>
      <c r="BC122" s="1">
        <v>2.7180616739999999</v>
      </c>
      <c r="BD122" s="1">
        <v>0</v>
      </c>
      <c r="BE122" s="1">
        <v>1.8279716580000001</v>
      </c>
      <c r="BF122" s="1">
        <v>1.1762549529999999</v>
      </c>
      <c r="BG122" s="1">
        <v>0.30090936400000001</v>
      </c>
      <c r="BH122" s="1">
        <v>2.0147493029999999</v>
      </c>
      <c r="BI122" s="1">
        <v>0.74623784100000001</v>
      </c>
      <c r="BJ122" s="1">
        <v>0.65409428800000002</v>
      </c>
      <c r="BK122" s="1">
        <v>0.52216066500000002</v>
      </c>
      <c r="BL122" s="1">
        <v>1.830349242</v>
      </c>
    </row>
    <row r="123" spans="1:64" x14ac:dyDescent="0.45">
      <c r="A123" s="1" t="s">
        <v>695</v>
      </c>
      <c r="B123" s="1" t="s">
        <v>695</v>
      </c>
      <c r="C123" s="1" t="s">
        <v>366</v>
      </c>
      <c r="D123" s="1" t="s">
        <v>571</v>
      </c>
      <c r="E123" s="1">
        <v>50</v>
      </c>
      <c r="F123" s="1">
        <v>1000</v>
      </c>
      <c r="G123" s="1">
        <v>70.41</v>
      </c>
      <c r="H123" s="1">
        <v>326.20999999999998</v>
      </c>
      <c r="I123" s="1">
        <v>326.20999999999998</v>
      </c>
      <c r="J123" s="1">
        <v>910.1</v>
      </c>
      <c r="K123" s="1">
        <v>37.57</v>
      </c>
      <c r="L123" s="1">
        <v>99.48</v>
      </c>
      <c r="M123" s="1">
        <v>99.48</v>
      </c>
      <c r="N123" s="1">
        <v>269.19</v>
      </c>
      <c r="O123" s="1">
        <v>59.78</v>
      </c>
      <c r="P123" s="1">
        <v>318.83</v>
      </c>
      <c r="Q123" s="1">
        <v>318.83</v>
      </c>
      <c r="R123" s="1">
        <v>683.48</v>
      </c>
      <c r="S123" s="1">
        <v>101.81</v>
      </c>
      <c r="T123" s="1">
        <v>301.41000000000003</v>
      </c>
      <c r="U123" s="1">
        <v>301.41000000000003</v>
      </c>
      <c r="V123" s="1">
        <v>657.89</v>
      </c>
      <c r="W123" s="1">
        <v>204.6</v>
      </c>
      <c r="X123" s="1">
        <v>34732.5</v>
      </c>
      <c r="Y123" s="1">
        <v>34732.5</v>
      </c>
      <c r="Z123" s="1">
        <v>190796.3</v>
      </c>
      <c r="AA123" s="1" t="s">
        <v>18</v>
      </c>
      <c r="AB123" s="1">
        <v>16.310500000000001</v>
      </c>
      <c r="AC123" s="1">
        <v>4.9740000000000002</v>
      </c>
      <c r="AD123" s="1">
        <v>15.9415</v>
      </c>
      <c r="AE123" s="1">
        <v>15.070499999999999</v>
      </c>
      <c r="AF123" s="1">
        <v>1736.625</v>
      </c>
      <c r="AG123" s="1">
        <v>3.5205000000000002</v>
      </c>
      <c r="AH123" s="1">
        <v>45.505000000000003</v>
      </c>
      <c r="AI123" s="1">
        <v>1.8785000000000001</v>
      </c>
      <c r="AJ123" s="1">
        <v>13.4595</v>
      </c>
      <c r="AK123" s="1">
        <v>2.9889999999999999</v>
      </c>
      <c r="AL123" s="1">
        <v>34.173999999999999</v>
      </c>
      <c r="AM123" s="1">
        <v>5.0904999999999996</v>
      </c>
      <c r="AN123" s="1">
        <v>32.894500000000001</v>
      </c>
      <c r="AO123" s="1">
        <v>10.23</v>
      </c>
      <c r="AP123" s="1">
        <v>9539.8150000000005</v>
      </c>
      <c r="AQ123" s="1">
        <v>429.22368419999998</v>
      </c>
      <c r="AR123" s="1">
        <v>93.849056599999997</v>
      </c>
      <c r="AS123" s="1">
        <v>24.869734789999999</v>
      </c>
      <c r="AT123" s="1">
        <v>66.389867839999994</v>
      </c>
      <c r="AU123" s="1">
        <v>3.5359062589999999</v>
      </c>
      <c r="AV123" s="1">
        <v>66.424528300000006</v>
      </c>
      <c r="AW123" s="1">
        <v>858.58490570000004</v>
      </c>
      <c r="AX123" s="1">
        <v>35.443396229999998</v>
      </c>
      <c r="AY123" s="1">
        <v>253.95283019999999</v>
      </c>
      <c r="AZ123" s="1">
        <v>4.6630265209999999</v>
      </c>
      <c r="BA123" s="1">
        <v>53.313572540000003</v>
      </c>
      <c r="BB123" s="1">
        <v>22.42511013</v>
      </c>
      <c r="BC123" s="1">
        <v>144.9096916</v>
      </c>
      <c r="BD123" s="1">
        <v>2.0829092E-2</v>
      </c>
      <c r="BE123" s="1">
        <v>19.42382009</v>
      </c>
      <c r="BF123" s="1">
        <v>123.57364990000001</v>
      </c>
      <c r="BG123" s="1">
        <v>25.79537805</v>
      </c>
      <c r="BH123" s="1">
        <v>266.03696400000001</v>
      </c>
      <c r="BI123" s="1">
        <v>174.4469852</v>
      </c>
      <c r="BJ123" s="1">
        <v>152.90671470000001</v>
      </c>
      <c r="BK123" s="1">
        <v>-29.333064740000001</v>
      </c>
      <c r="BL123" s="1">
        <v>276.48036459999997</v>
      </c>
    </row>
    <row r="124" spans="1:64" x14ac:dyDescent="0.45">
      <c r="A124" s="1" t="s">
        <v>696</v>
      </c>
      <c r="B124" s="1" t="s">
        <v>697</v>
      </c>
      <c r="C124" s="1" t="s">
        <v>366</v>
      </c>
      <c r="D124" s="1" t="s">
        <v>572</v>
      </c>
      <c r="E124" s="1">
        <v>100</v>
      </c>
      <c r="F124" s="1">
        <v>1000</v>
      </c>
      <c r="G124" s="1">
        <v>70.41</v>
      </c>
      <c r="H124" s="1">
        <v>326.20999999999998</v>
      </c>
      <c r="I124" s="1">
        <v>326.20999999999998</v>
      </c>
      <c r="J124" s="1">
        <v>910.1</v>
      </c>
      <c r="K124" s="1">
        <v>37.57</v>
      </c>
      <c r="L124" s="1">
        <v>99.48</v>
      </c>
      <c r="M124" s="1">
        <v>99.48</v>
      </c>
      <c r="N124" s="1">
        <v>269.19</v>
      </c>
      <c r="O124" s="1">
        <v>59.78</v>
      </c>
      <c r="P124" s="1">
        <v>318.83</v>
      </c>
      <c r="Q124" s="1">
        <v>318.83</v>
      </c>
      <c r="R124" s="1">
        <v>683.48</v>
      </c>
      <c r="S124" s="1">
        <v>101.81</v>
      </c>
      <c r="T124" s="1">
        <v>301.41000000000003</v>
      </c>
      <c r="U124" s="1">
        <v>301.41000000000003</v>
      </c>
      <c r="V124" s="1">
        <v>657.89</v>
      </c>
      <c r="W124" s="1">
        <v>204.6</v>
      </c>
      <c r="X124" s="1">
        <v>34732.5</v>
      </c>
      <c r="Y124" s="1">
        <v>34732.5</v>
      </c>
      <c r="Z124" s="1">
        <v>190796.3</v>
      </c>
      <c r="AB124" s="1">
        <v>32.621000000000002</v>
      </c>
      <c r="AC124" s="1">
        <v>9.9480000000000004</v>
      </c>
      <c r="AD124" s="1">
        <v>31.882999999999999</v>
      </c>
      <c r="AE124" s="1">
        <v>30.140999999999998</v>
      </c>
      <c r="AF124" s="1">
        <v>3473.25</v>
      </c>
      <c r="AG124" s="1">
        <v>7.0410000000000004</v>
      </c>
      <c r="AH124" s="1">
        <v>91.01</v>
      </c>
      <c r="AI124" s="1">
        <v>3.7570000000000001</v>
      </c>
      <c r="AJ124" s="1">
        <v>26.919</v>
      </c>
      <c r="AK124" s="1">
        <v>5.9779999999999998</v>
      </c>
      <c r="AL124" s="1">
        <v>68.347999999999999</v>
      </c>
      <c r="AM124" s="1">
        <v>10.180999999999999</v>
      </c>
      <c r="AN124" s="1">
        <v>65.789000000000001</v>
      </c>
      <c r="AO124" s="1">
        <v>20.46</v>
      </c>
      <c r="AP124" s="1">
        <v>19079.63</v>
      </c>
      <c r="AQ124" s="1">
        <v>858.44736839999996</v>
      </c>
      <c r="AR124" s="1">
        <v>187.69811319999999</v>
      </c>
      <c r="AS124" s="1">
        <v>49.739469579999998</v>
      </c>
      <c r="AT124" s="1">
        <v>132.7797357</v>
      </c>
      <c r="AU124" s="1">
        <v>7.0718125179999998</v>
      </c>
      <c r="AV124" s="1">
        <v>132.84905660000001</v>
      </c>
      <c r="AW124" s="1">
        <v>1717.169811</v>
      </c>
      <c r="AX124" s="1">
        <v>70.886792450000002</v>
      </c>
      <c r="AY124" s="1">
        <v>507.90566039999999</v>
      </c>
      <c r="AZ124" s="1">
        <v>9.3260530419999998</v>
      </c>
      <c r="BA124" s="1">
        <v>106.62714510000001</v>
      </c>
      <c r="BB124" s="1">
        <v>44.85022026</v>
      </c>
      <c r="BC124" s="1">
        <v>289.81938330000003</v>
      </c>
      <c r="BD124" s="1">
        <v>4.1658183000000001E-2</v>
      </c>
      <c r="BE124" s="1">
        <v>38.847640179999999</v>
      </c>
      <c r="BF124" s="1">
        <v>247.14729990000001</v>
      </c>
      <c r="BG124" s="1">
        <v>51.590756110000001</v>
      </c>
      <c r="BH124" s="1">
        <v>532.07392800000002</v>
      </c>
      <c r="BI124" s="1">
        <v>348.8939704</v>
      </c>
      <c r="BJ124" s="1">
        <v>305.81342940000002</v>
      </c>
      <c r="BK124" s="1">
        <v>-58.666129480000002</v>
      </c>
      <c r="BL124" s="1">
        <v>552.96072919999995</v>
      </c>
    </row>
    <row r="125" spans="1:64" x14ac:dyDescent="0.45">
      <c r="A125" s="1" t="s">
        <v>698</v>
      </c>
      <c r="B125" s="1" t="s">
        <v>698</v>
      </c>
      <c r="C125" s="1" t="s">
        <v>378</v>
      </c>
      <c r="D125" s="1" t="s">
        <v>563</v>
      </c>
      <c r="E125" s="1">
        <v>100</v>
      </c>
      <c r="F125" s="1">
        <v>1000</v>
      </c>
      <c r="G125" s="1">
        <v>0.21</v>
      </c>
      <c r="H125" s="1">
        <v>0.89</v>
      </c>
      <c r="I125" s="1">
        <v>0.89</v>
      </c>
      <c r="J125" s="1">
        <v>1.85</v>
      </c>
      <c r="K125" s="1">
        <v>0.27</v>
      </c>
      <c r="L125" s="1">
        <v>1.05</v>
      </c>
      <c r="M125" s="1">
        <v>1.05</v>
      </c>
      <c r="N125" s="1">
        <v>2.96</v>
      </c>
      <c r="O125" s="1">
        <v>3.22</v>
      </c>
      <c r="P125" s="1">
        <v>5.78</v>
      </c>
      <c r="Q125" s="1">
        <v>5.78</v>
      </c>
      <c r="R125" s="1">
        <v>9.02</v>
      </c>
      <c r="S125" s="1">
        <v>0.83</v>
      </c>
      <c r="T125" s="1">
        <v>2.4300000000000002</v>
      </c>
      <c r="U125" s="1">
        <v>2.4300000000000002</v>
      </c>
      <c r="V125" s="1">
        <v>5.17</v>
      </c>
      <c r="W125" s="1">
        <v>0</v>
      </c>
      <c r="X125" s="1">
        <v>9533.1</v>
      </c>
      <c r="Y125" s="1">
        <v>9533.1</v>
      </c>
      <c r="Z125" s="1">
        <v>76052.399999999994</v>
      </c>
      <c r="AA125" s="1" t="s">
        <v>612</v>
      </c>
      <c r="AB125" s="1">
        <v>8.8999999999999996E-2</v>
      </c>
      <c r="AC125" s="1">
        <v>0.105</v>
      </c>
      <c r="AD125" s="1">
        <v>0.57799999999999996</v>
      </c>
      <c r="AE125" s="1">
        <v>0.24299999999999999</v>
      </c>
      <c r="AF125" s="1">
        <v>953.31</v>
      </c>
      <c r="AG125" s="1">
        <v>2.1000000000000001E-2</v>
      </c>
      <c r="AH125" s="1">
        <v>0.185</v>
      </c>
      <c r="AI125" s="1">
        <v>2.7E-2</v>
      </c>
      <c r="AJ125" s="1">
        <v>0.29599999999999999</v>
      </c>
      <c r="AK125" s="1">
        <v>0.32200000000000001</v>
      </c>
      <c r="AL125" s="1">
        <v>0.90200000000000002</v>
      </c>
      <c r="AM125" s="1">
        <v>8.3000000000000004E-2</v>
      </c>
      <c r="AN125" s="1">
        <v>0.51700000000000002</v>
      </c>
      <c r="AO125" s="1">
        <v>0</v>
      </c>
      <c r="AP125" s="1">
        <v>7605.24</v>
      </c>
      <c r="AQ125" s="1">
        <v>2.3421052630000001</v>
      </c>
      <c r="AR125" s="1">
        <v>1.9811320750000001</v>
      </c>
      <c r="AS125" s="1">
        <v>0.90171606900000001</v>
      </c>
      <c r="AT125" s="1">
        <v>1.0704845810000001</v>
      </c>
      <c r="AU125" s="1">
        <v>1.9410147820000001</v>
      </c>
      <c r="AV125" s="1">
        <v>0.396226415</v>
      </c>
      <c r="AW125" s="1">
        <v>3.4905660379999999</v>
      </c>
      <c r="AX125" s="1">
        <v>0.50943396200000002</v>
      </c>
      <c r="AY125" s="1">
        <v>5.5849056600000004</v>
      </c>
      <c r="AZ125" s="1">
        <v>0.50234009400000001</v>
      </c>
      <c r="BA125" s="1">
        <v>1.407176287</v>
      </c>
      <c r="BB125" s="1">
        <v>0.36563876699999998</v>
      </c>
      <c r="BC125" s="1">
        <v>2.2775330399999998</v>
      </c>
      <c r="BD125" s="1">
        <v>0</v>
      </c>
      <c r="BE125" s="1">
        <v>15.484871930000001</v>
      </c>
      <c r="BF125" s="1">
        <v>1.647290554</v>
      </c>
      <c r="BG125" s="1">
        <v>0.35472784699999999</v>
      </c>
      <c r="BH125" s="1">
        <v>5.6490105909999997</v>
      </c>
      <c r="BI125" s="1">
        <v>0.62631422000000003</v>
      </c>
      <c r="BJ125" s="1">
        <v>0.54897853100000005</v>
      </c>
      <c r="BK125" s="1">
        <v>1.0983120230000001</v>
      </c>
      <c r="BL125" s="1">
        <v>2.196269085</v>
      </c>
    </row>
    <row r="126" spans="1:64" x14ac:dyDescent="0.45">
      <c r="A126" s="1" t="s">
        <v>434</v>
      </c>
      <c r="B126" s="1" t="s">
        <v>434</v>
      </c>
      <c r="C126" s="1" t="s">
        <v>378</v>
      </c>
      <c r="D126" s="1" t="s">
        <v>565</v>
      </c>
      <c r="E126" s="1">
        <v>30</v>
      </c>
      <c r="F126" s="1">
        <v>1000</v>
      </c>
      <c r="G126" s="1">
        <v>2.64</v>
      </c>
      <c r="H126" s="1">
        <v>7.6</v>
      </c>
      <c r="I126" s="1">
        <v>7.6</v>
      </c>
      <c r="J126" s="1">
        <v>13.98</v>
      </c>
      <c r="K126" s="1">
        <v>0.8</v>
      </c>
      <c r="L126" s="1">
        <v>2.48</v>
      </c>
      <c r="M126" s="1">
        <v>2.48</v>
      </c>
      <c r="N126" s="1">
        <v>4.3</v>
      </c>
      <c r="O126" s="1">
        <v>6.16</v>
      </c>
      <c r="P126" s="1">
        <v>10.68</v>
      </c>
      <c r="Q126" s="1">
        <v>10.68</v>
      </c>
      <c r="R126" s="1">
        <v>17.36</v>
      </c>
      <c r="S126" s="1">
        <v>5.78</v>
      </c>
      <c r="T126" s="1">
        <v>11.23</v>
      </c>
      <c r="U126" s="1">
        <v>11.23</v>
      </c>
      <c r="V126" s="1">
        <v>24.25</v>
      </c>
      <c r="W126" s="1">
        <v>0</v>
      </c>
      <c r="X126" s="1">
        <v>18786.2</v>
      </c>
      <c r="Y126" s="1">
        <v>18786.2</v>
      </c>
      <c r="Z126" s="1">
        <v>31014.5</v>
      </c>
      <c r="AB126" s="1">
        <v>0.22800000000000001</v>
      </c>
      <c r="AC126" s="1">
        <v>7.4399999999999994E-2</v>
      </c>
      <c r="AD126" s="1">
        <v>0.32040000000000002</v>
      </c>
      <c r="AE126" s="1">
        <v>0.33689999999999998</v>
      </c>
      <c r="AF126" s="1">
        <v>563.58600000000001</v>
      </c>
      <c r="AG126" s="1">
        <v>7.9200000000000007E-2</v>
      </c>
      <c r="AH126" s="1">
        <v>0.4194</v>
      </c>
      <c r="AI126" s="1">
        <v>2.4E-2</v>
      </c>
      <c r="AJ126" s="1">
        <v>0.129</v>
      </c>
      <c r="AK126" s="1">
        <v>0.18479999999999999</v>
      </c>
      <c r="AL126" s="1">
        <v>0.52080000000000004</v>
      </c>
      <c r="AM126" s="1">
        <v>0.1734</v>
      </c>
      <c r="AN126" s="1">
        <v>0.72750000000000004</v>
      </c>
      <c r="AO126" s="1">
        <v>0</v>
      </c>
      <c r="AP126" s="1">
        <v>930.43499999999995</v>
      </c>
      <c r="AQ126" s="1">
        <v>6</v>
      </c>
      <c r="AR126" s="1">
        <v>1.4037735849999999</v>
      </c>
      <c r="AS126" s="1">
        <v>0.49984399400000001</v>
      </c>
      <c r="AT126" s="1">
        <v>1.484140969</v>
      </c>
      <c r="AU126" s="1">
        <v>1.147505803</v>
      </c>
      <c r="AV126" s="1">
        <v>1.4943396229999999</v>
      </c>
      <c r="AW126" s="1">
        <v>7.9132075469999998</v>
      </c>
      <c r="AX126" s="1">
        <v>0.45283018899999999</v>
      </c>
      <c r="AY126" s="1">
        <v>2.4339622639999998</v>
      </c>
      <c r="AZ126" s="1">
        <v>0.28829953200000003</v>
      </c>
      <c r="BA126" s="1">
        <v>0.81248049899999997</v>
      </c>
      <c r="BB126" s="1">
        <v>0.76387665199999999</v>
      </c>
      <c r="BC126" s="1">
        <v>3.2048458150000001</v>
      </c>
      <c r="BD126" s="1">
        <v>0</v>
      </c>
      <c r="BE126" s="1">
        <v>1.894439467</v>
      </c>
      <c r="BF126" s="1">
        <v>2.10705287</v>
      </c>
      <c r="BG126" s="1">
        <v>0.59986919900000002</v>
      </c>
      <c r="BH126" s="1">
        <v>3.2517871189999998</v>
      </c>
      <c r="BI126" s="1">
        <v>2.210288968</v>
      </c>
      <c r="BJ126" s="1">
        <v>1.937368102</v>
      </c>
      <c r="BK126" s="1">
        <v>0.16968476800000001</v>
      </c>
      <c r="BL126" s="1">
        <v>4.0444209720000002</v>
      </c>
    </row>
    <row r="127" spans="1:64" x14ac:dyDescent="0.45">
      <c r="A127" s="1" t="s">
        <v>474</v>
      </c>
      <c r="B127" s="1" t="s">
        <v>474</v>
      </c>
      <c r="C127" s="1" t="s">
        <v>378</v>
      </c>
      <c r="D127" s="1" t="s">
        <v>576</v>
      </c>
      <c r="E127" s="1">
        <v>100</v>
      </c>
      <c r="F127" s="1">
        <v>1000</v>
      </c>
      <c r="G127" s="1">
        <v>0.19</v>
      </c>
      <c r="H127" s="1">
        <v>0.55000000000000004</v>
      </c>
      <c r="I127" s="1">
        <v>0.55000000000000004</v>
      </c>
      <c r="J127" s="1">
        <v>2.2999999999999998</v>
      </c>
      <c r="K127" s="1">
        <v>0.21</v>
      </c>
      <c r="L127" s="1">
        <v>0.51</v>
      </c>
      <c r="M127" s="1">
        <v>0.51</v>
      </c>
      <c r="N127" s="1">
        <v>1.24</v>
      </c>
      <c r="O127" s="1">
        <v>3.91</v>
      </c>
      <c r="P127" s="1">
        <v>8.2100000000000009</v>
      </c>
      <c r="Q127" s="1">
        <v>8.2100000000000009</v>
      </c>
      <c r="R127" s="1">
        <v>11.33</v>
      </c>
      <c r="S127" s="1">
        <v>1.22</v>
      </c>
      <c r="T127" s="1">
        <v>5.01</v>
      </c>
      <c r="U127" s="1">
        <v>5.01</v>
      </c>
      <c r="V127" s="1">
        <v>8.11</v>
      </c>
      <c r="W127" s="1">
        <v>0</v>
      </c>
      <c r="X127" s="1">
        <v>8455.1</v>
      </c>
      <c r="Y127" s="1">
        <v>8455.1</v>
      </c>
      <c r="Z127" s="1">
        <v>60920.7</v>
      </c>
      <c r="AB127" s="1">
        <v>5.5E-2</v>
      </c>
      <c r="AC127" s="1">
        <v>5.0999999999999997E-2</v>
      </c>
      <c r="AD127" s="1">
        <v>0.82099999999999995</v>
      </c>
      <c r="AE127" s="1">
        <v>0.501</v>
      </c>
      <c r="AF127" s="1">
        <v>845.51</v>
      </c>
      <c r="AG127" s="1">
        <v>1.9E-2</v>
      </c>
      <c r="AH127" s="1">
        <v>0.23</v>
      </c>
      <c r="AI127" s="1">
        <v>2.1000000000000001E-2</v>
      </c>
      <c r="AJ127" s="1">
        <v>0.124</v>
      </c>
      <c r="AK127" s="1">
        <v>0.39100000000000001</v>
      </c>
      <c r="AL127" s="1">
        <v>1.133</v>
      </c>
      <c r="AM127" s="1">
        <v>0.122</v>
      </c>
      <c r="AN127" s="1">
        <v>0.81100000000000005</v>
      </c>
      <c r="AO127" s="1">
        <v>0</v>
      </c>
      <c r="AP127" s="1">
        <v>6092.07</v>
      </c>
      <c r="AQ127" s="1">
        <v>1.447368421</v>
      </c>
      <c r="AR127" s="1">
        <v>0.96226415099999996</v>
      </c>
      <c r="AS127" s="1">
        <v>1.280811232</v>
      </c>
      <c r="AT127" s="1">
        <v>2.207048458</v>
      </c>
      <c r="AU127" s="1">
        <v>1.7215254310000001</v>
      </c>
      <c r="AV127" s="1">
        <v>0.35849056600000001</v>
      </c>
      <c r="AW127" s="1">
        <v>4.3396226420000001</v>
      </c>
      <c r="AX127" s="1">
        <v>0.396226415</v>
      </c>
      <c r="AY127" s="1">
        <v>2.3396226420000001</v>
      </c>
      <c r="AZ127" s="1">
        <v>0.60998439900000001</v>
      </c>
      <c r="BA127" s="1">
        <v>1.7675507020000001</v>
      </c>
      <c r="BB127" s="1">
        <v>0.53744493400000004</v>
      </c>
      <c r="BC127" s="1">
        <v>3.5726872250000001</v>
      </c>
      <c r="BD127" s="1">
        <v>0</v>
      </c>
      <c r="BE127" s="1">
        <v>12.40393778</v>
      </c>
      <c r="BF127" s="1">
        <v>1.523803539</v>
      </c>
      <c r="BG127" s="1">
        <v>0.38042926300000002</v>
      </c>
      <c r="BH127" s="1">
        <v>4.8846841970000003</v>
      </c>
      <c r="BI127" s="1">
        <v>0.47067282700000002</v>
      </c>
      <c r="BJ127" s="1">
        <v>0.41255534199999999</v>
      </c>
      <c r="BK127" s="1">
        <v>1.1112481970000001</v>
      </c>
      <c r="BL127" s="1">
        <v>1.93635888</v>
      </c>
    </row>
    <row r="128" spans="1:64" x14ac:dyDescent="0.45">
      <c r="A128" s="1" t="s">
        <v>462</v>
      </c>
      <c r="B128" s="1" t="s">
        <v>462</v>
      </c>
      <c r="C128" s="1" t="s">
        <v>378</v>
      </c>
      <c r="D128" s="1" t="s">
        <v>7</v>
      </c>
      <c r="E128" s="1">
        <v>100</v>
      </c>
      <c r="F128" s="1">
        <v>1000</v>
      </c>
      <c r="G128" s="1">
        <v>0.23</v>
      </c>
      <c r="H128" s="1">
        <v>2.41</v>
      </c>
      <c r="I128" s="1">
        <v>2.41</v>
      </c>
      <c r="J128" s="1">
        <v>6.86</v>
      </c>
      <c r="K128" s="1">
        <v>0.64</v>
      </c>
      <c r="L128" s="1">
        <v>1.53</v>
      </c>
      <c r="M128" s="1">
        <v>1.53</v>
      </c>
      <c r="N128" s="1">
        <v>2.91</v>
      </c>
      <c r="O128" s="1">
        <v>4.13</v>
      </c>
      <c r="P128" s="1">
        <v>12.29</v>
      </c>
      <c r="Q128" s="1">
        <v>12.29</v>
      </c>
      <c r="R128" s="1">
        <v>39.380000000000003</v>
      </c>
      <c r="S128" s="1">
        <v>0.62</v>
      </c>
      <c r="T128" s="1">
        <v>6.12</v>
      </c>
      <c r="U128" s="1">
        <v>6.12</v>
      </c>
      <c r="V128" s="1">
        <v>17.420000000000002</v>
      </c>
      <c r="W128" s="1">
        <v>325.2</v>
      </c>
      <c r="X128" s="1">
        <v>21162.1</v>
      </c>
      <c r="Y128" s="1">
        <v>21162.1</v>
      </c>
      <c r="Z128" s="1">
        <v>43006.5</v>
      </c>
      <c r="AB128" s="1">
        <v>0.24099999999999999</v>
      </c>
      <c r="AC128" s="1">
        <v>0.153</v>
      </c>
      <c r="AD128" s="1">
        <v>1.2290000000000001</v>
      </c>
      <c r="AE128" s="1">
        <v>0.61199999999999999</v>
      </c>
      <c r="AF128" s="1">
        <v>2116.21</v>
      </c>
      <c r="AG128" s="1">
        <v>2.3E-2</v>
      </c>
      <c r="AH128" s="1">
        <v>0.68600000000000005</v>
      </c>
      <c r="AI128" s="1">
        <v>6.4000000000000001E-2</v>
      </c>
      <c r="AJ128" s="1">
        <v>0.29099999999999998</v>
      </c>
      <c r="AK128" s="1">
        <v>0.41299999999999998</v>
      </c>
      <c r="AL128" s="1">
        <v>3.9380000000000002</v>
      </c>
      <c r="AM128" s="1">
        <v>6.2E-2</v>
      </c>
      <c r="AN128" s="1">
        <v>1.742</v>
      </c>
      <c r="AO128" s="1">
        <v>32.520000000000003</v>
      </c>
      <c r="AP128" s="1">
        <v>4300.6499999999996</v>
      </c>
      <c r="AQ128" s="1">
        <v>6.3421052629999997</v>
      </c>
      <c r="AR128" s="1">
        <v>2.886792453</v>
      </c>
      <c r="AS128" s="1">
        <v>1.9173166930000001</v>
      </c>
      <c r="AT128" s="1">
        <v>2.6960352420000002</v>
      </c>
      <c r="AU128" s="1">
        <v>4.3087714300000002</v>
      </c>
      <c r="AV128" s="1">
        <v>0.43396226399999999</v>
      </c>
      <c r="AW128" s="1">
        <v>12.943396229999999</v>
      </c>
      <c r="AX128" s="1">
        <v>1.20754717</v>
      </c>
      <c r="AY128" s="1">
        <v>5.4905660379999999</v>
      </c>
      <c r="AZ128" s="1">
        <v>0.64430577200000005</v>
      </c>
      <c r="BA128" s="1">
        <v>6.1435257410000004</v>
      </c>
      <c r="BB128" s="1">
        <v>0.27312775299999997</v>
      </c>
      <c r="BC128" s="1">
        <v>7.6740088110000002</v>
      </c>
      <c r="BD128" s="1">
        <v>6.6213300000000003E-2</v>
      </c>
      <c r="BE128" s="1">
        <v>8.7564645520000006</v>
      </c>
      <c r="BF128" s="1">
        <v>3.6302042160000001</v>
      </c>
      <c r="BG128" s="1">
        <v>0.525031252</v>
      </c>
      <c r="BH128" s="1">
        <v>8.2015922739999993</v>
      </c>
      <c r="BI128" s="1">
        <v>1.7445756750000001</v>
      </c>
      <c r="BJ128" s="1">
        <v>1.529159903</v>
      </c>
      <c r="BK128" s="1">
        <v>2.1010443130000001</v>
      </c>
      <c r="BL128" s="1">
        <v>5.1593641190000001</v>
      </c>
    </row>
    <row r="129" spans="1:64" x14ac:dyDescent="0.45">
      <c r="A129" s="1" t="s">
        <v>699</v>
      </c>
      <c r="B129" s="1" t="s">
        <v>699</v>
      </c>
      <c r="C129" s="1" t="s">
        <v>378</v>
      </c>
      <c r="D129" s="1" t="s">
        <v>564</v>
      </c>
      <c r="E129" s="1">
        <v>30</v>
      </c>
      <c r="F129" s="1">
        <v>1000</v>
      </c>
      <c r="G129" s="1">
        <v>0.98</v>
      </c>
      <c r="H129" s="1">
        <v>3.85</v>
      </c>
      <c r="I129" s="1">
        <v>3.85</v>
      </c>
      <c r="J129" s="1">
        <v>9.9600000000000009</v>
      </c>
      <c r="K129" s="1">
        <v>0.71</v>
      </c>
      <c r="L129" s="1">
        <v>1.57</v>
      </c>
      <c r="M129" s="1">
        <v>1.57</v>
      </c>
      <c r="N129" s="1">
        <v>3.07</v>
      </c>
      <c r="O129" s="1">
        <v>5.85</v>
      </c>
      <c r="P129" s="1">
        <v>13.35</v>
      </c>
      <c r="Q129" s="1">
        <v>13.35</v>
      </c>
      <c r="R129" s="1">
        <v>25.03</v>
      </c>
      <c r="S129" s="1">
        <v>1.02</v>
      </c>
      <c r="T129" s="1">
        <v>7.16</v>
      </c>
      <c r="U129" s="1">
        <v>7.16</v>
      </c>
      <c r="V129" s="1">
        <v>18.149999999999999</v>
      </c>
      <c r="W129" s="1">
        <v>2.7</v>
      </c>
      <c r="X129" s="1">
        <v>33385.599999999999</v>
      </c>
      <c r="Y129" s="1">
        <v>33385.599999999999</v>
      </c>
      <c r="Z129" s="1">
        <v>225767.7</v>
      </c>
      <c r="AB129" s="1">
        <v>0.11550000000000001</v>
      </c>
      <c r="AC129" s="1">
        <v>4.7100000000000003E-2</v>
      </c>
      <c r="AD129" s="1">
        <v>0.40050000000000002</v>
      </c>
      <c r="AE129" s="1">
        <v>0.21479999999999999</v>
      </c>
      <c r="AF129" s="1">
        <v>1001.568</v>
      </c>
      <c r="AG129" s="1">
        <v>2.9399999999999999E-2</v>
      </c>
      <c r="AH129" s="1">
        <v>0.29880000000000001</v>
      </c>
      <c r="AI129" s="1">
        <v>2.1299999999999999E-2</v>
      </c>
      <c r="AJ129" s="1">
        <v>9.2100000000000001E-2</v>
      </c>
      <c r="AK129" s="1">
        <v>0.17549999999999999</v>
      </c>
      <c r="AL129" s="1">
        <v>0.75090000000000001</v>
      </c>
      <c r="AM129" s="1">
        <v>3.0599999999999999E-2</v>
      </c>
      <c r="AN129" s="1">
        <v>0.54449999999999998</v>
      </c>
      <c r="AO129" s="1">
        <v>8.1000000000000003E-2</v>
      </c>
      <c r="AP129" s="1">
        <v>6773.0309999999999</v>
      </c>
      <c r="AQ129" s="1">
        <v>3.0394736839999998</v>
      </c>
      <c r="AR129" s="1">
        <v>0.88867924499999995</v>
      </c>
      <c r="AS129" s="1">
        <v>0.62480499199999995</v>
      </c>
      <c r="AT129" s="1">
        <v>0.94625550700000005</v>
      </c>
      <c r="AU129" s="1">
        <v>2.039271898</v>
      </c>
      <c r="AV129" s="1">
        <v>0.554716981</v>
      </c>
      <c r="AW129" s="1">
        <v>5.6377358490000002</v>
      </c>
      <c r="AX129" s="1">
        <v>0.40188679199999999</v>
      </c>
      <c r="AY129" s="1">
        <v>1.7377358490000001</v>
      </c>
      <c r="AZ129" s="1">
        <v>0.27379095199999998</v>
      </c>
      <c r="BA129" s="1">
        <v>1.171450858</v>
      </c>
      <c r="BB129" s="1">
        <v>0.13480176199999999</v>
      </c>
      <c r="BC129" s="1">
        <v>2.3986784139999999</v>
      </c>
      <c r="BD129" s="1">
        <v>1.6492199999999999E-4</v>
      </c>
      <c r="BE129" s="1">
        <v>13.790428390000001</v>
      </c>
      <c r="BF129" s="1">
        <v>1.5076970649999999</v>
      </c>
      <c r="BG129" s="1">
        <v>0.273072282</v>
      </c>
      <c r="BH129" s="1">
        <v>4.9472058719999996</v>
      </c>
      <c r="BI129" s="1">
        <v>1.0132632319999999</v>
      </c>
      <c r="BJ129" s="1">
        <v>0.88814806300000004</v>
      </c>
      <c r="BK129" s="1">
        <v>0.61954900300000004</v>
      </c>
      <c r="BL129" s="1">
        <v>2.3958451279999999</v>
      </c>
    </row>
    <row r="130" spans="1:64" x14ac:dyDescent="0.45">
      <c r="A130" s="1" t="s">
        <v>435</v>
      </c>
      <c r="B130" s="1" t="s">
        <v>700</v>
      </c>
      <c r="C130" s="1" t="s">
        <v>378</v>
      </c>
      <c r="D130" s="1" t="s">
        <v>565</v>
      </c>
      <c r="E130" s="1">
        <v>30</v>
      </c>
      <c r="F130" s="1">
        <v>1000</v>
      </c>
      <c r="G130" s="1">
        <v>0.98</v>
      </c>
      <c r="H130" s="1">
        <v>3.85</v>
      </c>
      <c r="I130" s="1">
        <v>3.85</v>
      </c>
      <c r="J130" s="1">
        <v>9.9600000000000009</v>
      </c>
      <c r="K130" s="1">
        <v>0.71</v>
      </c>
      <c r="L130" s="1">
        <v>1.57</v>
      </c>
      <c r="M130" s="1">
        <v>1.57</v>
      </c>
      <c r="N130" s="1">
        <v>3.07</v>
      </c>
      <c r="O130" s="1">
        <v>5.85</v>
      </c>
      <c r="P130" s="1">
        <v>13.35</v>
      </c>
      <c r="Q130" s="1">
        <v>13.35</v>
      </c>
      <c r="R130" s="1">
        <v>25.03</v>
      </c>
      <c r="S130" s="1">
        <v>1.02</v>
      </c>
      <c r="T130" s="1">
        <v>7.16</v>
      </c>
      <c r="U130" s="1">
        <v>7.16</v>
      </c>
      <c r="V130" s="1">
        <v>18.149999999999999</v>
      </c>
      <c r="W130" s="1">
        <v>2.7</v>
      </c>
      <c r="X130" s="1">
        <v>33385.599999999999</v>
      </c>
      <c r="Y130" s="1">
        <v>33385.599999999999</v>
      </c>
      <c r="Z130" s="1">
        <v>225767.7</v>
      </c>
      <c r="AB130" s="1">
        <v>0.11550000000000001</v>
      </c>
      <c r="AC130" s="1">
        <v>4.7100000000000003E-2</v>
      </c>
      <c r="AD130" s="1">
        <v>0.40050000000000002</v>
      </c>
      <c r="AE130" s="1">
        <v>0.21479999999999999</v>
      </c>
      <c r="AF130" s="1">
        <v>1001.568</v>
      </c>
      <c r="AG130" s="1">
        <v>2.9399999999999999E-2</v>
      </c>
      <c r="AH130" s="1">
        <v>0.29880000000000001</v>
      </c>
      <c r="AI130" s="1">
        <v>2.1299999999999999E-2</v>
      </c>
      <c r="AJ130" s="1">
        <v>9.2100000000000001E-2</v>
      </c>
      <c r="AK130" s="1">
        <v>0.17549999999999999</v>
      </c>
      <c r="AL130" s="1">
        <v>0.75090000000000001</v>
      </c>
      <c r="AM130" s="1">
        <v>3.0599999999999999E-2</v>
      </c>
      <c r="AN130" s="1">
        <v>0.54449999999999998</v>
      </c>
      <c r="AO130" s="1">
        <v>8.1000000000000003E-2</v>
      </c>
      <c r="AP130" s="1">
        <v>6773.0309999999999</v>
      </c>
      <c r="AQ130" s="1">
        <v>3.0394736839999998</v>
      </c>
      <c r="AR130" s="1">
        <v>0.88867924499999995</v>
      </c>
      <c r="AS130" s="1">
        <v>0.62480499199999995</v>
      </c>
      <c r="AT130" s="1">
        <v>0.94625550700000005</v>
      </c>
      <c r="AU130" s="1">
        <v>2.039271898</v>
      </c>
      <c r="AV130" s="1">
        <v>0.554716981</v>
      </c>
      <c r="AW130" s="1">
        <v>5.6377358490000002</v>
      </c>
      <c r="AX130" s="1">
        <v>0.40188679199999999</v>
      </c>
      <c r="AY130" s="1">
        <v>1.7377358490000001</v>
      </c>
      <c r="AZ130" s="1">
        <v>0.27379095199999998</v>
      </c>
      <c r="BA130" s="1">
        <v>1.171450858</v>
      </c>
      <c r="BB130" s="1">
        <v>0.13480176199999999</v>
      </c>
      <c r="BC130" s="1">
        <v>2.3986784139999999</v>
      </c>
      <c r="BD130" s="1">
        <v>1.6492199999999999E-4</v>
      </c>
      <c r="BE130" s="1">
        <v>13.790428390000001</v>
      </c>
      <c r="BF130" s="1">
        <v>1.5076970649999999</v>
      </c>
      <c r="BG130" s="1">
        <v>0.273072282</v>
      </c>
      <c r="BH130" s="1">
        <v>4.9472058719999996</v>
      </c>
      <c r="BI130" s="1">
        <v>1.0132632319999999</v>
      </c>
      <c r="BJ130" s="1">
        <v>0.88814806300000004</v>
      </c>
      <c r="BK130" s="1">
        <v>0.61954900300000004</v>
      </c>
      <c r="BL130" s="1">
        <v>2.3958451279999999</v>
      </c>
    </row>
    <row r="131" spans="1:64" x14ac:dyDescent="0.45">
      <c r="A131" s="1" t="s">
        <v>424</v>
      </c>
      <c r="B131" s="1" t="s">
        <v>701</v>
      </c>
      <c r="C131" s="1" t="s">
        <v>378</v>
      </c>
      <c r="D131" s="1" t="s">
        <v>564</v>
      </c>
      <c r="E131" s="1">
        <v>30</v>
      </c>
      <c r="F131" s="1">
        <v>1000</v>
      </c>
      <c r="G131" s="1">
        <v>0.98</v>
      </c>
      <c r="H131" s="1">
        <v>3.85</v>
      </c>
      <c r="I131" s="1">
        <v>3.85</v>
      </c>
      <c r="J131" s="1">
        <v>9.9600000000000009</v>
      </c>
      <c r="K131" s="1">
        <v>0.71</v>
      </c>
      <c r="L131" s="1">
        <v>1.57</v>
      </c>
      <c r="M131" s="1">
        <v>1.57</v>
      </c>
      <c r="N131" s="1">
        <v>3.07</v>
      </c>
      <c r="O131" s="1">
        <v>5.85</v>
      </c>
      <c r="P131" s="1">
        <v>13.35</v>
      </c>
      <c r="Q131" s="1">
        <v>13.35</v>
      </c>
      <c r="R131" s="1">
        <v>25.03</v>
      </c>
      <c r="S131" s="1">
        <v>1.02</v>
      </c>
      <c r="T131" s="1">
        <v>7.16</v>
      </c>
      <c r="U131" s="1">
        <v>7.16</v>
      </c>
      <c r="V131" s="1">
        <v>18.149999999999999</v>
      </c>
      <c r="W131" s="1">
        <v>2.7</v>
      </c>
      <c r="X131" s="1">
        <v>33385.599999999999</v>
      </c>
      <c r="Y131" s="1">
        <v>33385.599999999999</v>
      </c>
      <c r="Z131" s="1">
        <v>225767.7</v>
      </c>
      <c r="AB131" s="1">
        <v>0.11550000000000001</v>
      </c>
      <c r="AC131" s="1">
        <v>4.7100000000000003E-2</v>
      </c>
      <c r="AD131" s="1">
        <v>0.40050000000000002</v>
      </c>
      <c r="AE131" s="1">
        <v>0.21479999999999999</v>
      </c>
      <c r="AF131" s="1">
        <v>1001.568</v>
      </c>
      <c r="AG131" s="1">
        <v>2.9399999999999999E-2</v>
      </c>
      <c r="AH131" s="1">
        <v>0.29880000000000001</v>
      </c>
      <c r="AI131" s="1">
        <v>2.1299999999999999E-2</v>
      </c>
      <c r="AJ131" s="1">
        <v>9.2100000000000001E-2</v>
      </c>
      <c r="AK131" s="1">
        <v>0.17549999999999999</v>
      </c>
      <c r="AL131" s="1">
        <v>0.75090000000000001</v>
      </c>
      <c r="AM131" s="1">
        <v>3.0599999999999999E-2</v>
      </c>
      <c r="AN131" s="1">
        <v>0.54449999999999998</v>
      </c>
      <c r="AO131" s="1">
        <v>8.1000000000000003E-2</v>
      </c>
      <c r="AP131" s="1">
        <v>6773.0309999999999</v>
      </c>
      <c r="AQ131" s="1">
        <v>3.0394736839999998</v>
      </c>
      <c r="AR131" s="1">
        <v>0.88867924499999995</v>
      </c>
      <c r="AS131" s="1">
        <v>0.62480499199999995</v>
      </c>
      <c r="AT131" s="1">
        <v>0.94625550700000005</v>
      </c>
      <c r="AU131" s="1">
        <v>2.039271898</v>
      </c>
      <c r="AV131" s="1">
        <v>0.554716981</v>
      </c>
      <c r="AW131" s="1">
        <v>5.6377358490000002</v>
      </c>
      <c r="AX131" s="1">
        <v>0.40188679199999999</v>
      </c>
      <c r="AY131" s="1">
        <v>1.7377358490000001</v>
      </c>
      <c r="AZ131" s="1">
        <v>0.27379095199999998</v>
      </c>
      <c r="BA131" s="1">
        <v>1.171450858</v>
      </c>
      <c r="BB131" s="1">
        <v>0.13480176199999999</v>
      </c>
      <c r="BC131" s="1">
        <v>2.3986784139999999</v>
      </c>
      <c r="BD131" s="1">
        <v>1.6492199999999999E-4</v>
      </c>
      <c r="BE131" s="1">
        <v>13.790428390000001</v>
      </c>
      <c r="BF131" s="1">
        <v>1.5076970649999999</v>
      </c>
      <c r="BG131" s="1">
        <v>0.273072282</v>
      </c>
      <c r="BH131" s="1">
        <v>4.9472058719999996</v>
      </c>
      <c r="BI131" s="1">
        <v>1.0132632319999999</v>
      </c>
      <c r="BJ131" s="1">
        <v>0.88814806300000004</v>
      </c>
      <c r="BK131" s="1">
        <v>0.61954900300000004</v>
      </c>
      <c r="BL131" s="1">
        <v>2.3958451279999999</v>
      </c>
    </row>
    <row r="132" spans="1:64" x14ac:dyDescent="0.45">
      <c r="A132" s="1" t="s">
        <v>436</v>
      </c>
      <c r="B132" s="1" t="s">
        <v>436</v>
      </c>
      <c r="C132" s="1" t="s">
        <v>378</v>
      </c>
      <c r="D132" s="1" t="s">
        <v>565</v>
      </c>
      <c r="E132" s="1">
        <v>30</v>
      </c>
      <c r="F132" s="1">
        <v>1000</v>
      </c>
      <c r="G132" s="1">
        <v>0.98</v>
      </c>
      <c r="H132" s="1">
        <v>3.85</v>
      </c>
      <c r="I132" s="1">
        <v>3.85</v>
      </c>
      <c r="J132" s="1">
        <v>9.9600000000000009</v>
      </c>
      <c r="K132" s="1">
        <v>0.71</v>
      </c>
      <c r="L132" s="1">
        <v>1.57</v>
      </c>
      <c r="M132" s="1">
        <v>1.57</v>
      </c>
      <c r="N132" s="1">
        <v>3.07</v>
      </c>
      <c r="O132" s="1">
        <v>5.85</v>
      </c>
      <c r="P132" s="1">
        <v>13.35</v>
      </c>
      <c r="Q132" s="1">
        <v>13.35</v>
      </c>
      <c r="R132" s="1">
        <v>25.03</v>
      </c>
      <c r="S132" s="1">
        <v>1.02</v>
      </c>
      <c r="T132" s="1">
        <v>7.16</v>
      </c>
      <c r="U132" s="1">
        <v>7.16</v>
      </c>
      <c r="V132" s="1">
        <v>18.149999999999999</v>
      </c>
      <c r="W132" s="1">
        <v>2.7</v>
      </c>
      <c r="X132" s="1">
        <v>33385.599999999999</v>
      </c>
      <c r="Y132" s="1">
        <v>33385.599999999999</v>
      </c>
      <c r="Z132" s="1">
        <v>225767.7</v>
      </c>
      <c r="AB132" s="1">
        <v>0.11550000000000001</v>
      </c>
      <c r="AC132" s="1">
        <v>4.7100000000000003E-2</v>
      </c>
      <c r="AD132" s="1">
        <v>0.40050000000000002</v>
      </c>
      <c r="AE132" s="1">
        <v>0.21479999999999999</v>
      </c>
      <c r="AF132" s="1">
        <v>1001.568</v>
      </c>
      <c r="AG132" s="1">
        <v>2.9399999999999999E-2</v>
      </c>
      <c r="AH132" s="1">
        <v>0.29880000000000001</v>
      </c>
      <c r="AI132" s="1">
        <v>2.1299999999999999E-2</v>
      </c>
      <c r="AJ132" s="1">
        <v>9.2100000000000001E-2</v>
      </c>
      <c r="AK132" s="1">
        <v>0.17549999999999999</v>
      </c>
      <c r="AL132" s="1">
        <v>0.75090000000000001</v>
      </c>
      <c r="AM132" s="1">
        <v>3.0599999999999999E-2</v>
      </c>
      <c r="AN132" s="1">
        <v>0.54449999999999998</v>
      </c>
      <c r="AO132" s="1">
        <v>8.1000000000000003E-2</v>
      </c>
      <c r="AP132" s="1">
        <v>6773.0309999999999</v>
      </c>
      <c r="AQ132" s="1">
        <v>3.0394736839999998</v>
      </c>
      <c r="AR132" s="1">
        <v>0.88867924499999995</v>
      </c>
      <c r="AS132" s="1">
        <v>0.62480499199999995</v>
      </c>
      <c r="AT132" s="1">
        <v>0.94625550700000005</v>
      </c>
      <c r="AU132" s="1">
        <v>2.039271898</v>
      </c>
      <c r="AV132" s="1">
        <v>0.554716981</v>
      </c>
      <c r="AW132" s="1">
        <v>5.6377358490000002</v>
      </c>
      <c r="AX132" s="1">
        <v>0.40188679199999999</v>
      </c>
      <c r="AY132" s="1">
        <v>1.7377358490000001</v>
      </c>
      <c r="AZ132" s="1">
        <v>0.27379095199999998</v>
      </c>
      <c r="BA132" s="1">
        <v>1.171450858</v>
      </c>
      <c r="BB132" s="1">
        <v>0.13480176199999999</v>
      </c>
      <c r="BC132" s="1">
        <v>2.3986784139999999</v>
      </c>
      <c r="BD132" s="1">
        <v>1.6492199999999999E-4</v>
      </c>
      <c r="BE132" s="1">
        <v>13.790428390000001</v>
      </c>
      <c r="BF132" s="1">
        <v>1.5076970649999999</v>
      </c>
      <c r="BG132" s="1">
        <v>0.273072282</v>
      </c>
      <c r="BH132" s="1">
        <v>4.9472058719999996</v>
      </c>
      <c r="BI132" s="1">
        <v>1.0132632319999999</v>
      </c>
      <c r="BJ132" s="1">
        <v>0.88814806300000004</v>
      </c>
      <c r="BK132" s="1">
        <v>0.61954900300000004</v>
      </c>
      <c r="BL132" s="1">
        <v>2.3958451279999999</v>
      </c>
    </row>
    <row r="133" spans="1:64" x14ac:dyDescent="0.45">
      <c r="A133" s="1" t="s">
        <v>17</v>
      </c>
      <c r="B133" s="1" t="s">
        <v>17</v>
      </c>
      <c r="C133" s="1" t="s">
        <v>366</v>
      </c>
      <c r="D133" s="1" t="s">
        <v>17</v>
      </c>
      <c r="E133" s="1">
        <v>100</v>
      </c>
      <c r="F133" s="1">
        <v>1000</v>
      </c>
      <c r="G133" s="1">
        <v>0.3</v>
      </c>
      <c r="H133" s="1">
        <v>8.41</v>
      </c>
      <c r="I133" s="1">
        <v>8.41</v>
      </c>
      <c r="J133" s="1">
        <v>26.26</v>
      </c>
      <c r="K133" s="1">
        <v>5.41</v>
      </c>
      <c r="L133" s="1">
        <v>13.63</v>
      </c>
      <c r="M133" s="1">
        <v>13.63</v>
      </c>
      <c r="N133" s="1">
        <v>32.64</v>
      </c>
      <c r="O133" s="1">
        <v>34.71</v>
      </c>
      <c r="P133" s="1">
        <v>65.91</v>
      </c>
      <c r="Q133" s="1">
        <v>65.91</v>
      </c>
      <c r="R133" s="1">
        <v>193.21</v>
      </c>
      <c r="S133" s="1">
        <v>58.34</v>
      </c>
      <c r="T133" s="1">
        <v>235.12</v>
      </c>
      <c r="U133" s="1">
        <v>235.12</v>
      </c>
      <c r="V133" s="1">
        <v>420.92</v>
      </c>
      <c r="W133" s="1">
        <v>5510.9</v>
      </c>
      <c r="X133" s="1">
        <v>41572.199999999997</v>
      </c>
      <c r="Y133" s="1">
        <v>41572.199999999997</v>
      </c>
      <c r="Z133" s="1">
        <v>133853.1</v>
      </c>
      <c r="AB133" s="1">
        <v>0.84099999999999997</v>
      </c>
      <c r="AC133" s="1">
        <v>1.363</v>
      </c>
      <c r="AD133" s="1">
        <v>6.5910000000000002</v>
      </c>
      <c r="AE133" s="1">
        <v>23.512</v>
      </c>
      <c r="AF133" s="1">
        <v>4157.22</v>
      </c>
      <c r="AG133" s="1">
        <v>0.03</v>
      </c>
      <c r="AH133" s="1">
        <v>2.6259999999999999</v>
      </c>
      <c r="AI133" s="1">
        <v>0.54100000000000004</v>
      </c>
      <c r="AJ133" s="1">
        <v>3.2639999999999998</v>
      </c>
      <c r="AK133" s="1">
        <v>3.4710000000000001</v>
      </c>
      <c r="AL133" s="1">
        <v>19.321000000000002</v>
      </c>
      <c r="AM133" s="1">
        <v>5.8339999999999996</v>
      </c>
      <c r="AN133" s="1">
        <v>42.091999999999999</v>
      </c>
      <c r="AO133" s="1">
        <v>551.09</v>
      </c>
      <c r="AP133" s="1">
        <v>13385.31</v>
      </c>
      <c r="AQ133" s="1">
        <v>22.131578950000002</v>
      </c>
      <c r="AR133" s="1">
        <v>25.716981130000001</v>
      </c>
      <c r="AS133" s="1">
        <v>10.28237129</v>
      </c>
      <c r="AT133" s="1">
        <v>103.57709250000001</v>
      </c>
      <c r="AU133" s="1">
        <v>8.4644296939999997</v>
      </c>
      <c r="AV133" s="1">
        <v>0.56603773599999996</v>
      </c>
      <c r="AW133" s="1">
        <v>49.54716981</v>
      </c>
      <c r="AX133" s="1">
        <v>10.20754717</v>
      </c>
      <c r="AY133" s="1">
        <v>61.584905659999997</v>
      </c>
      <c r="AZ133" s="1">
        <v>5.4149765990000001</v>
      </c>
      <c r="BA133" s="1">
        <v>30.141965679999998</v>
      </c>
      <c r="BB133" s="1">
        <v>25.700440530000002</v>
      </c>
      <c r="BC133" s="1">
        <v>185.42731280000001</v>
      </c>
      <c r="BD133" s="1">
        <v>1.1220629559999999</v>
      </c>
      <c r="BE133" s="1">
        <v>27.25355296</v>
      </c>
      <c r="BF133" s="1">
        <v>34.034490720000001</v>
      </c>
      <c r="BG133" s="1">
        <v>8.6022129980000006</v>
      </c>
      <c r="BH133" s="1">
        <v>70.790981380000005</v>
      </c>
      <c r="BI133" s="1">
        <v>39.57595525</v>
      </c>
      <c r="BJ133" s="1">
        <v>34.68921684</v>
      </c>
      <c r="BK133" s="1">
        <v>-0.65472612699999999</v>
      </c>
      <c r="BL133" s="1">
        <v>68.723707559999994</v>
      </c>
    </row>
    <row r="134" spans="1:64" x14ac:dyDescent="0.45">
      <c r="A134" s="1" t="s">
        <v>279</v>
      </c>
      <c r="B134" s="1" t="s">
        <v>279</v>
      </c>
      <c r="C134" s="1" t="s">
        <v>366</v>
      </c>
      <c r="D134" s="1" t="s">
        <v>17</v>
      </c>
      <c r="E134" s="1">
        <v>100</v>
      </c>
      <c r="F134" s="1">
        <v>1000</v>
      </c>
      <c r="G134" s="1">
        <v>0.6</v>
      </c>
      <c r="H134" s="1">
        <v>2.97</v>
      </c>
      <c r="I134" s="1">
        <v>2.97</v>
      </c>
      <c r="J134" s="1">
        <v>5.2</v>
      </c>
      <c r="K134" s="1">
        <v>7.41</v>
      </c>
      <c r="L134" s="1">
        <v>26.87</v>
      </c>
      <c r="M134" s="1">
        <v>26.87</v>
      </c>
      <c r="N134" s="1">
        <v>115.09</v>
      </c>
      <c r="O134" s="1">
        <v>48.96</v>
      </c>
      <c r="P134" s="1">
        <v>133.07</v>
      </c>
      <c r="Q134" s="1">
        <v>133.07</v>
      </c>
      <c r="R134" s="1">
        <v>393.49</v>
      </c>
      <c r="S134" s="1">
        <v>61.9</v>
      </c>
      <c r="T134" s="1">
        <v>227.22</v>
      </c>
      <c r="U134" s="1">
        <v>227.22</v>
      </c>
      <c r="V134" s="1">
        <v>900.4</v>
      </c>
      <c r="W134" s="1">
        <v>22997.599999999999</v>
      </c>
      <c r="X134" s="1">
        <v>127259</v>
      </c>
      <c r="Y134" s="1">
        <v>127259</v>
      </c>
      <c r="Z134" s="1">
        <v>984747.3</v>
      </c>
      <c r="AB134" s="1">
        <v>0.29699999999999999</v>
      </c>
      <c r="AC134" s="1">
        <v>2.6869999999999998</v>
      </c>
      <c r="AD134" s="1">
        <v>13.307</v>
      </c>
      <c r="AE134" s="1">
        <v>22.722000000000001</v>
      </c>
      <c r="AF134" s="1">
        <v>12725.9</v>
      </c>
      <c r="AG134" s="1">
        <v>0.06</v>
      </c>
      <c r="AH134" s="1">
        <v>0.52</v>
      </c>
      <c r="AI134" s="1">
        <v>0.74099999999999999</v>
      </c>
      <c r="AJ134" s="1">
        <v>11.509</v>
      </c>
      <c r="AK134" s="1">
        <v>4.8959999999999999</v>
      </c>
      <c r="AL134" s="1">
        <v>39.348999999999997</v>
      </c>
      <c r="AM134" s="1">
        <v>6.19</v>
      </c>
      <c r="AN134" s="1">
        <v>90.04</v>
      </c>
      <c r="AO134" s="1">
        <v>2299.7600000000002</v>
      </c>
      <c r="AP134" s="1">
        <v>98474.73</v>
      </c>
      <c r="AQ134" s="1">
        <v>7.8157894739999998</v>
      </c>
      <c r="AR134" s="1">
        <v>50.698113210000002</v>
      </c>
      <c r="AS134" s="1">
        <v>20.759750390000001</v>
      </c>
      <c r="AT134" s="1">
        <v>100.0969163</v>
      </c>
      <c r="AU134" s="1">
        <v>25.91094189</v>
      </c>
      <c r="AV134" s="1">
        <v>1.1320754719999999</v>
      </c>
      <c r="AW134" s="1">
        <v>9.8113207550000006</v>
      </c>
      <c r="AX134" s="1">
        <v>13.98113208</v>
      </c>
      <c r="AY134" s="1">
        <v>217.15094339999999</v>
      </c>
      <c r="AZ134" s="1">
        <v>7.6380655229999999</v>
      </c>
      <c r="BA134" s="1">
        <v>61.38689548</v>
      </c>
      <c r="BB134" s="1">
        <v>27.26872247</v>
      </c>
      <c r="BC134" s="1">
        <v>396.65198240000001</v>
      </c>
      <c r="BD134" s="1">
        <v>4.6824937899999997</v>
      </c>
      <c r="BE134" s="1">
        <v>200.50236190000001</v>
      </c>
      <c r="BF134" s="1">
        <v>41.056302250000002</v>
      </c>
      <c r="BG134" s="1">
        <v>10.94049787</v>
      </c>
      <c r="BH134" s="1">
        <v>177.1007008</v>
      </c>
      <c r="BI134" s="1">
        <v>36.486375109999997</v>
      </c>
      <c r="BJ134" s="1">
        <v>31.981130199999999</v>
      </c>
      <c r="BK134" s="1">
        <v>9.0751720480000007</v>
      </c>
      <c r="BL134" s="1">
        <v>73.037432460000005</v>
      </c>
    </row>
    <row r="135" spans="1:64" x14ac:dyDescent="0.45">
      <c r="A135" s="1" t="s">
        <v>396</v>
      </c>
      <c r="B135" s="1" t="s">
        <v>702</v>
      </c>
      <c r="C135" s="1" t="s">
        <v>378</v>
      </c>
      <c r="D135" s="1" t="s">
        <v>13</v>
      </c>
      <c r="E135" s="1">
        <v>50</v>
      </c>
      <c r="F135" s="1">
        <v>1000</v>
      </c>
      <c r="G135" s="1">
        <v>1.57</v>
      </c>
      <c r="H135" s="1">
        <v>3.52</v>
      </c>
      <c r="I135" s="1">
        <v>3.52</v>
      </c>
      <c r="J135" s="1">
        <v>5.87</v>
      </c>
      <c r="K135" s="1">
        <v>1.41</v>
      </c>
      <c r="L135" s="1">
        <v>3.16</v>
      </c>
      <c r="M135" s="1">
        <v>3.16</v>
      </c>
      <c r="N135" s="1">
        <v>7.27</v>
      </c>
      <c r="O135" s="1">
        <v>4.99</v>
      </c>
      <c r="P135" s="1">
        <v>6.7</v>
      </c>
      <c r="Q135" s="1">
        <v>6.7</v>
      </c>
      <c r="R135" s="1">
        <v>9.85</v>
      </c>
      <c r="S135" s="1">
        <v>2.9</v>
      </c>
      <c r="T135" s="1">
        <v>6.16</v>
      </c>
      <c r="U135" s="1">
        <v>6.16</v>
      </c>
      <c r="V135" s="1">
        <v>10.32</v>
      </c>
      <c r="W135" s="1">
        <v>12.4</v>
      </c>
      <c r="X135" s="1">
        <v>5113.2</v>
      </c>
      <c r="Y135" s="1">
        <v>5113.2</v>
      </c>
      <c r="Z135" s="1">
        <v>31483.9</v>
      </c>
      <c r="AB135" s="1">
        <v>0.17599999999999999</v>
      </c>
      <c r="AC135" s="1">
        <v>0.158</v>
      </c>
      <c r="AD135" s="1">
        <v>0.33500000000000002</v>
      </c>
      <c r="AE135" s="1">
        <v>0.308</v>
      </c>
      <c r="AF135" s="1">
        <v>255.66</v>
      </c>
      <c r="AG135" s="1">
        <v>7.85E-2</v>
      </c>
      <c r="AH135" s="1">
        <v>0.29349999999999998</v>
      </c>
      <c r="AI135" s="1">
        <v>7.0499999999999993E-2</v>
      </c>
      <c r="AJ135" s="1">
        <v>0.36349999999999999</v>
      </c>
      <c r="AK135" s="1">
        <v>0.2495</v>
      </c>
      <c r="AL135" s="1">
        <v>0.49249999999999999</v>
      </c>
      <c r="AM135" s="1">
        <v>0.14499999999999999</v>
      </c>
      <c r="AN135" s="1">
        <v>0.51600000000000001</v>
      </c>
      <c r="AO135" s="1">
        <v>0.62</v>
      </c>
      <c r="AP135" s="1">
        <v>1574.1949999999999</v>
      </c>
      <c r="AQ135" s="1">
        <v>4.6315789470000004</v>
      </c>
      <c r="AR135" s="1">
        <v>2.9811320750000001</v>
      </c>
      <c r="AS135" s="1">
        <v>0.52262090500000002</v>
      </c>
      <c r="AT135" s="1">
        <v>1.356828194</v>
      </c>
      <c r="AU135" s="1">
        <v>0.52054403999999999</v>
      </c>
      <c r="AV135" s="1">
        <v>1.4811320750000001</v>
      </c>
      <c r="AW135" s="1">
        <v>5.5377358489999997</v>
      </c>
      <c r="AX135" s="1">
        <v>1.3301886789999999</v>
      </c>
      <c r="AY135" s="1">
        <v>6.8584905660000004</v>
      </c>
      <c r="AZ135" s="1">
        <v>0.389235569</v>
      </c>
      <c r="BA135" s="1">
        <v>0.76833073299999999</v>
      </c>
      <c r="BB135" s="1">
        <v>0.63876652</v>
      </c>
      <c r="BC135" s="1">
        <v>2.2731277529999998</v>
      </c>
      <c r="BD135" s="1">
        <v>1.2623689999999999E-3</v>
      </c>
      <c r="BE135" s="1">
        <v>3.205185894</v>
      </c>
      <c r="BF135" s="1">
        <v>2.0025408320000002</v>
      </c>
      <c r="BG135" s="1">
        <v>0.76811704300000005</v>
      </c>
      <c r="BH135" s="1">
        <v>3.7285741589999999</v>
      </c>
      <c r="BI135" s="1">
        <v>1.77995116</v>
      </c>
      <c r="BJ135" s="1">
        <v>1.560167313</v>
      </c>
      <c r="BK135" s="1">
        <v>0.44237352000000002</v>
      </c>
      <c r="BL135" s="1">
        <v>3.5627081450000002</v>
      </c>
    </row>
    <row r="136" spans="1:64" x14ac:dyDescent="0.45">
      <c r="A136" s="1" t="s">
        <v>446</v>
      </c>
      <c r="B136" s="1" t="s">
        <v>446</v>
      </c>
      <c r="C136" s="1" t="s">
        <v>378</v>
      </c>
      <c r="D136" s="1" t="s">
        <v>575</v>
      </c>
      <c r="E136" s="1">
        <v>100</v>
      </c>
      <c r="F136" s="1">
        <v>1000</v>
      </c>
      <c r="G136" s="1">
        <v>0.17</v>
      </c>
      <c r="H136" s="1">
        <v>0.38</v>
      </c>
      <c r="I136" s="1">
        <v>0.38</v>
      </c>
      <c r="J136" s="1">
        <v>1.07</v>
      </c>
      <c r="K136" s="1">
        <v>0.21</v>
      </c>
      <c r="L136" s="1">
        <v>0.53</v>
      </c>
      <c r="M136" s="1">
        <v>0.53</v>
      </c>
      <c r="N136" s="1">
        <v>1.1299999999999999</v>
      </c>
      <c r="O136" s="1">
        <v>2.64</v>
      </c>
      <c r="P136" s="1">
        <v>6.41</v>
      </c>
      <c r="Q136" s="1">
        <v>6.41</v>
      </c>
      <c r="R136" s="1">
        <v>9.69</v>
      </c>
      <c r="S136" s="1">
        <v>0.86</v>
      </c>
      <c r="T136" s="1">
        <v>2.27</v>
      </c>
      <c r="U136" s="1">
        <v>2.27</v>
      </c>
      <c r="V136" s="1">
        <v>4.93</v>
      </c>
      <c r="W136" s="1">
        <v>899.6</v>
      </c>
      <c r="X136" s="1">
        <v>4911.3999999999996</v>
      </c>
      <c r="Y136" s="1">
        <v>4911.3999999999996</v>
      </c>
      <c r="Z136" s="1">
        <v>14549.2</v>
      </c>
      <c r="AB136" s="1">
        <v>3.7999999999999999E-2</v>
      </c>
      <c r="AC136" s="1">
        <v>5.2999999999999999E-2</v>
      </c>
      <c r="AD136" s="1">
        <v>0.64100000000000001</v>
      </c>
      <c r="AE136" s="1">
        <v>0.22700000000000001</v>
      </c>
      <c r="AF136" s="1">
        <v>491.14</v>
      </c>
      <c r="AG136" s="1">
        <v>1.7000000000000001E-2</v>
      </c>
      <c r="AH136" s="1">
        <v>0.107</v>
      </c>
      <c r="AI136" s="1">
        <v>2.1000000000000001E-2</v>
      </c>
      <c r="AJ136" s="1">
        <v>0.113</v>
      </c>
      <c r="AK136" s="1">
        <v>0.26400000000000001</v>
      </c>
      <c r="AL136" s="1">
        <v>0.96899999999999997</v>
      </c>
      <c r="AM136" s="1">
        <v>8.5999999999999993E-2</v>
      </c>
      <c r="AN136" s="1">
        <v>0.49299999999999999</v>
      </c>
      <c r="AO136" s="1">
        <v>89.96</v>
      </c>
      <c r="AP136" s="1">
        <v>1454.92</v>
      </c>
      <c r="AQ136" s="1">
        <v>1</v>
      </c>
      <c r="AR136" s="1">
        <v>1</v>
      </c>
      <c r="AS136" s="1">
        <v>1</v>
      </c>
      <c r="AT136" s="1">
        <v>1</v>
      </c>
      <c r="AU136" s="1">
        <v>1</v>
      </c>
      <c r="AV136" s="1">
        <v>0.32075471700000002</v>
      </c>
      <c r="AW136" s="1">
        <v>2.0188679249999999</v>
      </c>
      <c r="AX136" s="1">
        <v>0.396226415</v>
      </c>
      <c r="AY136" s="1">
        <v>2.1320754719999999</v>
      </c>
      <c r="AZ136" s="1">
        <v>0.41185647399999997</v>
      </c>
      <c r="BA136" s="1">
        <v>1.5117004679999999</v>
      </c>
      <c r="BB136" s="1">
        <v>0.37885462600000003</v>
      </c>
      <c r="BC136" s="1">
        <v>2.1718061670000002</v>
      </c>
      <c r="BD136" s="1">
        <v>0.18316569599999999</v>
      </c>
      <c r="BE136" s="1">
        <v>2.962332532</v>
      </c>
      <c r="BF136" s="1">
        <v>1</v>
      </c>
      <c r="BG136" s="1">
        <v>0.33817158600000002</v>
      </c>
      <c r="BH136" s="1">
        <v>2.1593565130000001</v>
      </c>
      <c r="BI136" s="1">
        <v>0</v>
      </c>
      <c r="BJ136" s="1">
        <v>0</v>
      </c>
      <c r="BK136" s="1">
        <v>1</v>
      </c>
      <c r="BL136" s="1">
        <v>1</v>
      </c>
    </row>
    <row r="137" spans="1:64" x14ac:dyDescent="0.45">
      <c r="A137" s="1" t="s">
        <v>383</v>
      </c>
      <c r="B137" s="1" t="s">
        <v>703</v>
      </c>
      <c r="C137" s="1" t="s">
        <v>378</v>
      </c>
      <c r="D137" s="1" t="s">
        <v>562</v>
      </c>
      <c r="E137" s="1">
        <v>100</v>
      </c>
      <c r="F137" s="1">
        <v>1000</v>
      </c>
      <c r="G137" s="1">
        <v>0.17</v>
      </c>
      <c r="H137" s="1">
        <v>0.38</v>
      </c>
      <c r="I137" s="1">
        <v>0.38</v>
      </c>
      <c r="J137" s="1">
        <v>1.07</v>
      </c>
      <c r="K137" s="1">
        <v>0.21</v>
      </c>
      <c r="L137" s="1">
        <v>0.53</v>
      </c>
      <c r="M137" s="1">
        <v>0.53</v>
      </c>
      <c r="N137" s="1">
        <v>1.1299999999999999</v>
      </c>
      <c r="O137" s="1">
        <v>2.64</v>
      </c>
      <c r="P137" s="1">
        <v>6.41</v>
      </c>
      <c r="Q137" s="1">
        <v>6.41</v>
      </c>
      <c r="R137" s="1">
        <v>9.69</v>
      </c>
      <c r="S137" s="1">
        <v>0.86</v>
      </c>
      <c r="T137" s="1">
        <v>2.27</v>
      </c>
      <c r="U137" s="1">
        <v>2.27</v>
      </c>
      <c r="V137" s="1">
        <v>4.93</v>
      </c>
      <c r="W137" s="1">
        <v>899.6</v>
      </c>
      <c r="X137" s="1">
        <v>4911.3999999999996</v>
      </c>
      <c r="Y137" s="1">
        <v>4911.3999999999996</v>
      </c>
      <c r="Z137" s="1">
        <v>14549.2</v>
      </c>
      <c r="AA137" s="1" t="s">
        <v>613</v>
      </c>
      <c r="AB137" s="1">
        <v>3.7999999999999999E-2</v>
      </c>
      <c r="AC137" s="1">
        <v>5.2999999999999999E-2</v>
      </c>
      <c r="AD137" s="1">
        <v>0.64100000000000001</v>
      </c>
      <c r="AE137" s="1">
        <v>0.22700000000000001</v>
      </c>
      <c r="AF137" s="1">
        <v>491.14</v>
      </c>
      <c r="AG137" s="1">
        <v>1.7000000000000001E-2</v>
      </c>
      <c r="AH137" s="1">
        <v>0.107</v>
      </c>
      <c r="AI137" s="1">
        <v>2.1000000000000001E-2</v>
      </c>
      <c r="AJ137" s="1">
        <v>0.113</v>
      </c>
      <c r="AK137" s="1">
        <v>0.26400000000000001</v>
      </c>
      <c r="AL137" s="1">
        <v>0.96899999999999997</v>
      </c>
      <c r="AM137" s="1">
        <v>8.5999999999999993E-2</v>
      </c>
      <c r="AN137" s="1">
        <v>0.49299999999999999</v>
      </c>
      <c r="AO137" s="1">
        <v>89.96</v>
      </c>
      <c r="AP137" s="1">
        <v>1454.92</v>
      </c>
      <c r="AQ137" s="1">
        <v>1</v>
      </c>
      <c r="AR137" s="1">
        <v>1</v>
      </c>
      <c r="AS137" s="1">
        <v>1</v>
      </c>
      <c r="AT137" s="1">
        <v>1</v>
      </c>
      <c r="AU137" s="1">
        <v>1</v>
      </c>
      <c r="AV137" s="1">
        <v>0.32075471700000002</v>
      </c>
      <c r="AW137" s="1">
        <v>2.0188679249999999</v>
      </c>
      <c r="AX137" s="1">
        <v>0.396226415</v>
      </c>
      <c r="AY137" s="1">
        <v>2.1320754719999999</v>
      </c>
      <c r="AZ137" s="1">
        <v>0.41185647399999997</v>
      </c>
      <c r="BA137" s="1">
        <v>1.5117004679999999</v>
      </c>
      <c r="BB137" s="1">
        <v>0.37885462600000003</v>
      </c>
      <c r="BC137" s="1">
        <v>2.1718061670000002</v>
      </c>
      <c r="BD137" s="1">
        <v>0.18316569599999999</v>
      </c>
      <c r="BE137" s="1">
        <v>2.962332532</v>
      </c>
      <c r="BF137" s="1">
        <v>1</v>
      </c>
      <c r="BG137" s="1">
        <v>0.33817158600000002</v>
      </c>
      <c r="BH137" s="1">
        <v>2.1593565130000001</v>
      </c>
      <c r="BI137" s="1">
        <v>0</v>
      </c>
      <c r="BJ137" s="1">
        <v>0</v>
      </c>
      <c r="BK137" s="1">
        <v>1</v>
      </c>
      <c r="BL137" s="1">
        <v>1</v>
      </c>
    </row>
    <row r="138" spans="1:64" x14ac:dyDescent="0.45">
      <c r="A138" s="1" t="s">
        <v>373</v>
      </c>
      <c r="B138" s="1" t="s">
        <v>373</v>
      </c>
      <c r="C138" s="1" t="s">
        <v>366</v>
      </c>
      <c r="D138" s="1" t="s">
        <v>17</v>
      </c>
      <c r="E138" s="1">
        <v>100</v>
      </c>
      <c r="F138" s="1">
        <v>1000</v>
      </c>
      <c r="G138" s="1">
        <v>0.6</v>
      </c>
      <c r="H138" s="1">
        <v>2.97</v>
      </c>
      <c r="I138" s="1">
        <v>2.97</v>
      </c>
      <c r="J138" s="1">
        <v>5.2</v>
      </c>
      <c r="K138" s="1">
        <v>7.41</v>
      </c>
      <c r="L138" s="1">
        <v>26.87</v>
      </c>
      <c r="M138" s="1">
        <v>26.87</v>
      </c>
      <c r="N138" s="1">
        <v>115.09</v>
      </c>
      <c r="O138" s="1">
        <v>48.96</v>
      </c>
      <c r="P138" s="1">
        <v>133.07</v>
      </c>
      <c r="Q138" s="1">
        <v>133.07</v>
      </c>
      <c r="R138" s="1">
        <v>393.49</v>
      </c>
      <c r="S138" s="1">
        <v>61.9</v>
      </c>
      <c r="T138" s="1">
        <v>227.22</v>
      </c>
      <c r="U138" s="1">
        <v>227.22</v>
      </c>
      <c r="V138" s="1">
        <v>900.4</v>
      </c>
      <c r="W138" s="1">
        <v>22997.599999999999</v>
      </c>
      <c r="X138" s="1">
        <v>127259</v>
      </c>
      <c r="Y138" s="1">
        <v>127259</v>
      </c>
      <c r="Z138" s="1">
        <v>984747.3</v>
      </c>
      <c r="AB138" s="1">
        <v>0.29699999999999999</v>
      </c>
      <c r="AC138" s="1">
        <v>2.6869999999999998</v>
      </c>
      <c r="AD138" s="1">
        <v>13.307</v>
      </c>
      <c r="AE138" s="1">
        <v>22.722000000000001</v>
      </c>
      <c r="AF138" s="1">
        <v>12725.9</v>
      </c>
      <c r="AG138" s="1">
        <v>0.06</v>
      </c>
      <c r="AH138" s="1">
        <v>0.52</v>
      </c>
      <c r="AI138" s="1">
        <v>0.74099999999999999</v>
      </c>
      <c r="AJ138" s="1">
        <v>11.509</v>
      </c>
      <c r="AK138" s="1">
        <v>4.8959999999999999</v>
      </c>
      <c r="AL138" s="1">
        <v>39.348999999999997</v>
      </c>
      <c r="AM138" s="1">
        <v>6.19</v>
      </c>
      <c r="AN138" s="1">
        <v>90.04</v>
      </c>
      <c r="AO138" s="1">
        <v>2299.7600000000002</v>
      </c>
      <c r="AP138" s="1">
        <v>98474.73</v>
      </c>
      <c r="AQ138" s="1">
        <v>7.8157894739999998</v>
      </c>
      <c r="AR138" s="1">
        <v>50.698113210000002</v>
      </c>
      <c r="AS138" s="1">
        <v>20.759750390000001</v>
      </c>
      <c r="AT138" s="1">
        <v>100.0969163</v>
      </c>
      <c r="AU138" s="1">
        <v>25.91094189</v>
      </c>
      <c r="AV138" s="1">
        <v>1.1320754719999999</v>
      </c>
      <c r="AW138" s="1">
        <v>9.8113207550000006</v>
      </c>
      <c r="AX138" s="1">
        <v>13.98113208</v>
      </c>
      <c r="AY138" s="1">
        <v>217.15094339999999</v>
      </c>
      <c r="AZ138" s="1">
        <v>7.6380655229999999</v>
      </c>
      <c r="BA138" s="1">
        <v>61.38689548</v>
      </c>
      <c r="BB138" s="1">
        <v>27.26872247</v>
      </c>
      <c r="BC138" s="1">
        <v>396.65198240000001</v>
      </c>
      <c r="BD138" s="1">
        <v>4.6824937899999997</v>
      </c>
      <c r="BE138" s="1">
        <v>200.50236190000001</v>
      </c>
      <c r="BF138" s="1">
        <v>41.056302250000002</v>
      </c>
      <c r="BG138" s="1">
        <v>10.94049787</v>
      </c>
      <c r="BH138" s="1">
        <v>177.1007008</v>
      </c>
      <c r="BI138" s="1">
        <v>36.486375109999997</v>
      </c>
      <c r="BJ138" s="1">
        <v>31.981130199999999</v>
      </c>
      <c r="BK138" s="1">
        <v>9.0751720480000007</v>
      </c>
      <c r="BL138" s="1">
        <v>73.037432460000005</v>
      </c>
    </row>
    <row r="139" spans="1:64" x14ac:dyDescent="0.45">
      <c r="A139" s="1" t="s">
        <v>463</v>
      </c>
      <c r="B139" s="1" t="s">
        <v>463</v>
      </c>
      <c r="C139" s="1" t="s">
        <v>378</v>
      </c>
      <c r="D139" s="1" t="s">
        <v>7</v>
      </c>
      <c r="E139" s="1">
        <v>100</v>
      </c>
      <c r="F139" s="1">
        <v>1000</v>
      </c>
      <c r="G139" s="1">
        <v>0.23</v>
      </c>
      <c r="H139" s="1">
        <v>2.41</v>
      </c>
      <c r="I139" s="1">
        <v>2.41</v>
      </c>
      <c r="J139" s="1">
        <v>6.86</v>
      </c>
      <c r="K139" s="1">
        <v>0.64</v>
      </c>
      <c r="L139" s="1">
        <v>1.53</v>
      </c>
      <c r="M139" s="1">
        <v>1.53</v>
      </c>
      <c r="N139" s="1">
        <v>2.91</v>
      </c>
      <c r="O139" s="1">
        <v>4.13</v>
      </c>
      <c r="P139" s="1">
        <v>12.29</v>
      </c>
      <c r="Q139" s="1">
        <v>12.29</v>
      </c>
      <c r="R139" s="1">
        <v>39.380000000000003</v>
      </c>
      <c r="S139" s="1">
        <v>0.62</v>
      </c>
      <c r="T139" s="1">
        <v>6.12</v>
      </c>
      <c r="U139" s="1">
        <v>6.12</v>
      </c>
      <c r="V139" s="1">
        <v>17.420000000000002</v>
      </c>
      <c r="W139" s="1">
        <v>325.2</v>
      </c>
      <c r="X139" s="1">
        <v>21162.1</v>
      </c>
      <c r="Y139" s="1">
        <v>21162.1</v>
      </c>
      <c r="Z139" s="1">
        <v>43006.5</v>
      </c>
      <c r="AB139" s="1">
        <v>0.24099999999999999</v>
      </c>
      <c r="AC139" s="1">
        <v>0.153</v>
      </c>
      <c r="AD139" s="1">
        <v>1.2290000000000001</v>
      </c>
      <c r="AE139" s="1">
        <v>0.61199999999999999</v>
      </c>
      <c r="AF139" s="1">
        <v>2116.21</v>
      </c>
      <c r="AG139" s="1">
        <v>2.3E-2</v>
      </c>
      <c r="AH139" s="1">
        <v>0.68600000000000005</v>
      </c>
      <c r="AI139" s="1">
        <v>6.4000000000000001E-2</v>
      </c>
      <c r="AJ139" s="1">
        <v>0.29099999999999998</v>
      </c>
      <c r="AK139" s="1">
        <v>0.41299999999999998</v>
      </c>
      <c r="AL139" s="1">
        <v>3.9380000000000002</v>
      </c>
      <c r="AM139" s="1">
        <v>6.2E-2</v>
      </c>
      <c r="AN139" s="1">
        <v>1.742</v>
      </c>
      <c r="AO139" s="1">
        <v>32.520000000000003</v>
      </c>
      <c r="AP139" s="1">
        <v>4300.6499999999996</v>
      </c>
      <c r="AQ139" s="1">
        <v>6.3421052629999997</v>
      </c>
      <c r="AR139" s="1">
        <v>2.886792453</v>
      </c>
      <c r="AS139" s="1">
        <v>1.9173166930000001</v>
      </c>
      <c r="AT139" s="1">
        <v>2.6960352420000002</v>
      </c>
      <c r="AU139" s="1">
        <v>4.3087714300000002</v>
      </c>
      <c r="AV139" s="1">
        <v>0.43396226399999999</v>
      </c>
      <c r="AW139" s="1">
        <v>12.943396229999999</v>
      </c>
      <c r="AX139" s="1">
        <v>1.20754717</v>
      </c>
      <c r="AY139" s="1">
        <v>5.4905660379999999</v>
      </c>
      <c r="AZ139" s="1">
        <v>0.64430577200000005</v>
      </c>
      <c r="BA139" s="1">
        <v>6.1435257410000004</v>
      </c>
      <c r="BB139" s="1">
        <v>0.27312775299999997</v>
      </c>
      <c r="BC139" s="1">
        <v>7.6740088110000002</v>
      </c>
      <c r="BD139" s="1">
        <v>6.6213300000000003E-2</v>
      </c>
      <c r="BE139" s="1">
        <v>8.7564645520000006</v>
      </c>
      <c r="BF139" s="1">
        <v>3.6302042160000001</v>
      </c>
      <c r="BG139" s="1">
        <v>0.525031252</v>
      </c>
      <c r="BH139" s="1">
        <v>8.2015922739999993</v>
      </c>
      <c r="BI139" s="1">
        <v>1.7445756750000001</v>
      </c>
      <c r="BJ139" s="1">
        <v>1.529159903</v>
      </c>
      <c r="BK139" s="1">
        <v>2.1010443130000001</v>
      </c>
      <c r="BL139" s="1">
        <v>5.1593641190000001</v>
      </c>
    </row>
    <row r="140" spans="1:64" x14ac:dyDescent="0.45">
      <c r="A140" s="1" t="s">
        <v>390</v>
      </c>
      <c r="B140" s="1" t="s">
        <v>704</v>
      </c>
      <c r="C140" s="1" t="s">
        <v>378</v>
      </c>
      <c r="D140" s="1" t="s">
        <v>566</v>
      </c>
      <c r="E140" s="1">
        <v>100</v>
      </c>
      <c r="F140" s="1">
        <v>1000</v>
      </c>
      <c r="G140" s="1">
        <v>1.1100000000000001</v>
      </c>
      <c r="H140" s="1">
        <v>1.83</v>
      </c>
      <c r="I140" s="1">
        <v>1.83</v>
      </c>
      <c r="J140" s="1">
        <v>3.29</v>
      </c>
      <c r="K140" s="1">
        <v>1.01</v>
      </c>
      <c r="L140" s="1">
        <v>1.81</v>
      </c>
      <c r="M140" s="1">
        <v>1.81</v>
      </c>
      <c r="N140" s="1">
        <v>2.64</v>
      </c>
      <c r="O140" s="1">
        <v>4.38</v>
      </c>
      <c r="P140" s="1">
        <v>12.62</v>
      </c>
      <c r="Q140" s="1">
        <v>12.62</v>
      </c>
      <c r="R140" s="1">
        <v>20.55</v>
      </c>
      <c r="S140" s="1">
        <v>2.1</v>
      </c>
      <c r="T140" s="1">
        <v>5.41</v>
      </c>
      <c r="U140" s="1">
        <v>5.41</v>
      </c>
      <c r="V140" s="1">
        <v>16.850000000000001</v>
      </c>
      <c r="W140" s="1">
        <v>12.2</v>
      </c>
      <c r="X140" s="1">
        <v>9493.2999999999993</v>
      </c>
      <c r="Y140" s="1">
        <v>9493.2999999999993</v>
      </c>
      <c r="Z140" s="1">
        <v>76242.2</v>
      </c>
      <c r="AB140" s="1">
        <v>0.183</v>
      </c>
      <c r="AC140" s="1">
        <v>0.18099999999999999</v>
      </c>
      <c r="AD140" s="1">
        <v>1.262</v>
      </c>
      <c r="AE140" s="1">
        <v>0.54100000000000004</v>
      </c>
      <c r="AF140" s="1">
        <v>949.33</v>
      </c>
      <c r="AG140" s="1">
        <v>0.111</v>
      </c>
      <c r="AH140" s="1">
        <v>0.32900000000000001</v>
      </c>
      <c r="AI140" s="1">
        <v>0.10100000000000001</v>
      </c>
      <c r="AJ140" s="1">
        <v>0.26400000000000001</v>
      </c>
      <c r="AK140" s="1">
        <v>0.438</v>
      </c>
      <c r="AL140" s="1">
        <v>2.0550000000000002</v>
      </c>
      <c r="AM140" s="1">
        <v>0.21</v>
      </c>
      <c r="AN140" s="1">
        <v>1.6850000000000001</v>
      </c>
      <c r="AO140" s="1">
        <v>1.22</v>
      </c>
      <c r="AP140" s="1">
        <v>7624.22</v>
      </c>
      <c r="AQ140" s="1">
        <v>4.8157894739999998</v>
      </c>
      <c r="AR140" s="1">
        <v>3.41509434</v>
      </c>
      <c r="AS140" s="1">
        <v>1.9687987520000001</v>
      </c>
      <c r="AT140" s="1">
        <v>2.3832599120000002</v>
      </c>
      <c r="AU140" s="1">
        <v>1.9329111859999999</v>
      </c>
      <c r="AV140" s="1">
        <v>2.0943396230000002</v>
      </c>
      <c r="AW140" s="1">
        <v>6.2075471699999998</v>
      </c>
      <c r="AX140" s="1">
        <v>1.905660377</v>
      </c>
      <c r="AY140" s="1">
        <v>4.9811320749999997</v>
      </c>
      <c r="AZ140" s="1">
        <v>0.68330733200000005</v>
      </c>
      <c r="BA140" s="1">
        <v>3.2059282370000002</v>
      </c>
      <c r="BB140" s="1">
        <v>0.92511013200000003</v>
      </c>
      <c r="BC140" s="1">
        <v>7.422907489</v>
      </c>
      <c r="BD140" s="1">
        <v>2.4840169999999998E-3</v>
      </c>
      <c r="BE140" s="1">
        <v>15.52351672</v>
      </c>
      <c r="BF140" s="1">
        <v>2.9031707330000001</v>
      </c>
      <c r="BG140" s="1">
        <v>1.122180296</v>
      </c>
      <c r="BH140" s="1">
        <v>7.4682063379999999</v>
      </c>
      <c r="BI140" s="1">
        <v>1.225248758</v>
      </c>
      <c r="BJ140" s="1">
        <v>1.0739581540000001</v>
      </c>
      <c r="BK140" s="1">
        <v>1.829212579</v>
      </c>
      <c r="BL140" s="1">
        <v>3.9771288870000001</v>
      </c>
    </row>
    <row r="141" spans="1:64" x14ac:dyDescent="0.45">
      <c r="A141" s="1" t="s">
        <v>389</v>
      </c>
      <c r="B141" s="1" t="s">
        <v>705</v>
      </c>
      <c r="C141" s="1" t="s">
        <v>378</v>
      </c>
      <c r="D141" s="1" t="s">
        <v>566</v>
      </c>
      <c r="E141" s="1">
        <v>100</v>
      </c>
      <c r="F141" s="1">
        <v>1000</v>
      </c>
      <c r="G141" s="1">
        <v>1.1399999999999999</v>
      </c>
      <c r="H141" s="1">
        <v>2.04</v>
      </c>
      <c r="I141" s="1">
        <v>2.04</v>
      </c>
      <c r="J141" s="1">
        <v>3.53</v>
      </c>
      <c r="K141" s="1">
        <v>0.62</v>
      </c>
      <c r="L141" s="1">
        <v>3.2</v>
      </c>
      <c r="M141" s="1">
        <v>3.2</v>
      </c>
      <c r="N141" s="1">
        <v>5.59</v>
      </c>
      <c r="O141" s="1">
        <v>5.35</v>
      </c>
      <c r="P141" s="1">
        <v>18.02</v>
      </c>
      <c r="Q141" s="1">
        <v>18.02</v>
      </c>
      <c r="R141" s="1">
        <v>30.83</v>
      </c>
      <c r="S141" s="1">
        <v>3.26</v>
      </c>
      <c r="T141" s="1">
        <v>16.920000000000002</v>
      </c>
      <c r="U141" s="1">
        <v>16.920000000000002</v>
      </c>
      <c r="V141" s="1">
        <v>42.24</v>
      </c>
      <c r="W141" s="1">
        <v>13.5</v>
      </c>
      <c r="X141" s="1">
        <v>16438.599999999999</v>
      </c>
      <c r="Y141" s="1">
        <v>16438.599999999999</v>
      </c>
      <c r="Z141" s="1">
        <v>34890.800000000003</v>
      </c>
      <c r="AB141" s="1">
        <v>0.20399999999999999</v>
      </c>
      <c r="AC141" s="1">
        <v>0.32</v>
      </c>
      <c r="AD141" s="1">
        <v>1.802</v>
      </c>
      <c r="AE141" s="1">
        <v>1.6919999999999999</v>
      </c>
      <c r="AF141" s="1">
        <v>1643.86</v>
      </c>
      <c r="AG141" s="1">
        <v>0.114</v>
      </c>
      <c r="AH141" s="1">
        <v>0.35299999999999998</v>
      </c>
      <c r="AI141" s="1">
        <v>6.2E-2</v>
      </c>
      <c r="AJ141" s="1">
        <v>0.55900000000000005</v>
      </c>
      <c r="AK141" s="1">
        <v>0.53500000000000003</v>
      </c>
      <c r="AL141" s="1">
        <v>3.0830000000000002</v>
      </c>
      <c r="AM141" s="1">
        <v>0.32600000000000001</v>
      </c>
      <c r="AN141" s="1">
        <v>4.2240000000000002</v>
      </c>
      <c r="AO141" s="1">
        <v>1.35</v>
      </c>
      <c r="AP141" s="1">
        <v>3489.08</v>
      </c>
      <c r="AQ141" s="1">
        <v>5.3684210529999996</v>
      </c>
      <c r="AR141" s="1">
        <v>6.0377358489999997</v>
      </c>
      <c r="AS141" s="1">
        <v>2.8112324489999998</v>
      </c>
      <c r="AT141" s="1">
        <v>7.4537444930000003</v>
      </c>
      <c r="AU141" s="1">
        <v>3.3470293600000001</v>
      </c>
      <c r="AV141" s="1">
        <v>2.1509433960000002</v>
      </c>
      <c r="AW141" s="1">
        <v>6.6603773579999999</v>
      </c>
      <c r="AX141" s="1">
        <v>1.1698113210000001</v>
      </c>
      <c r="AY141" s="1">
        <v>10.54716981</v>
      </c>
      <c r="AZ141" s="1">
        <v>0.83463338499999995</v>
      </c>
      <c r="BA141" s="1">
        <v>4.809672387</v>
      </c>
      <c r="BB141" s="1">
        <v>1.436123348</v>
      </c>
      <c r="BC141" s="1">
        <v>18.607929519999999</v>
      </c>
      <c r="BD141" s="1">
        <v>2.748707E-3</v>
      </c>
      <c r="BE141" s="1">
        <v>7.1040436539999998</v>
      </c>
      <c r="BF141" s="1">
        <v>5.0036326410000003</v>
      </c>
      <c r="BG141" s="1">
        <v>1.1188520310000001</v>
      </c>
      <c r="BH141" s="1">
        <v>9.5458385450000005</v>
      </c>
      <c r="BI141" s="1">
        <v>1.9207056739999999</v>
      </c>
      <c r="BJ141" s="1">
        <v>1.6835418170000001</v>
      </c>
      <c r="BK141" s="1">
        <v>3.3200908240000002</v>
      </c>
      <c r="BL141" s="1">
        <v>6.6871744580000003</v>
      </c>
    </row>
    <row r="142" spans="1:64" x14ac:dyDescent="0.45">
      <c r="A142" s="1" t="s">
        <v>384</v>
      </c>
      <c r="B142" s="1" t="s">
        <v>706</v>
      </c>
      <c r="C142" s="1" t="s">
        <v>378</v>
      </c>
      <c r="D142" s="1" t="s">
        <v>562</v>
      </c>
      <c r="E142" s="1">
        <v>100</v>
      </c>
      <c r="F142" s="1">
        <v>1000</v>
      </c>
      <c r="G142" s="1">
        <v>0.16</v>
      </c>
      <c r="H142" s="1">
        <v>0.33</v>
      </c>
      <c r="I142" s="1">
        <v>0.33</v>
      </c>
      <c r="J142" s="1">
        <v>0.45</v>
      </c>
      <c r="K142" s="1">
        <v>0.21</v>
      </c>
      <c r="L142" s="1">
        <v>0.43</v>
      </c>
      <c r="M142" s="1">
        <v>0.43</v>
      </c>
      <c r="N142" s="1">
        <v>0.61</v>
      </c>
      <c r="O142" s="1">
        <v>2.17</v>
      </c>
      <c r="P142" s="1">
        <v>2.9</v>
      </c>
      <c r="Q142" s="1">
        <v>2.9</v>
      </c>
      <c r="R142" s="1">
        <v>3.43</v>
      </c>
      <c r="S142" s="1">
        <v>0.45</v>
      </c>
      <c r="T142" s="1">
        <v>1.61</v>
      </c>
      <c r="U142" s="1">
        <v>1.61</v>
      </c>
      <c r="V142" s="1">
        <v>9.31</v>
      </c>
      <c r="W142" s="1">
        <v>0</v>
      </c>
      <c r="X142" s="1">
        <v>929.2</v>
      </c>
      <c r="Y142" s="1">
        <v>929.2</v>
      </c>
      <c r="Z142" s="1">
        <v>6825.5</v>
      </c>
      <c r="AA142" s="1" t="s">
        <v>632</v>
      </c>
      <c r="AB142" s="1">
        <v>3.3000000000000002E-2</v>
      </c>
      <c r="AC142" s="1">
        <v>4.2999999999999997E-2</v>
      </c>
      <c r="AD142" s="1">
        <v>0.28999999999999998</v>
      </c>
      <c r="AE142" s="1">
        <v>0.161</v>
      </c>
      <c r="AF142" s="1">
        <v>92.92</v>
      </c>
      <c r="AG142" s="1">
        <v>1.6E-2</v>
      </c>
      <c r="AH142" s="1">
        <v>4.4999999999999998E-2</v>
      </c>
      <c r="AI142" s="1">
        <v>2.1000000000000001E-2</v>
      </c>
      <c r="AJ142" s="1">
        <v>6.0999999999999999E-2</v>
      </c>
      <c r="AK142" s="1">
        <v>0.217</v>
      </c>
      <c r="AL142" s="1">
        <v>0.34300000000000003</v>
      </c>
      <c r="AM142" s="1">
        <v>4.4999999999999998E-2</v>
      </c>
      <c r="AN142" s="1">
        <v>0.93100000000000005</v>
      </c>
      <c r="AO142" s="1">
        <v>0</v>
      </c>
      <c r="AP142" s="1">
        <v>682.55</v>
      </c>
      <c r="AQ142" s="1">
        <v>0.86842105300000005</v>
      </c>
      <c r="AR142" s="1">
        <v>0.811320755</v>
      </c>
      <c r="AS142" s="1">
        <v>0.45241809700000002</v>
      </c>
      <c r="AT142" s="1">
        <v>0.70925110099999999</v>
      </c>
      <c r="AU142" s="1">
        <v>0.18919249099999999</v>
      </c>
      <c r="AV142" s="1">
        <v>0.30188679200000001</v>
      </c>
      <c r="AW142" s="1">
        <v>0.84905660400000005</v>
      </c>
      <c r="AX142" s="1">
        <v>0.396226415</v>
      </c>
      <c r="AY142" s="1">
        <v>1.150943396</v>
      </c>
      <c r="AZ142" s="1">
        <v>0.33853354099999999</v>
      </c>
      <c r="BA142" s="1">
        <v>0.53510140399999995</v>
      </c>
      <c r="BB142" s="1">
        <v>0.198237885</v>
      </c>
      <c r="BC142" s="1">
        <v>4.1013215860000001</v>
      </c>
      <c r="BD142" s="1">
        <v>0</v>
      </c>
      <c r="BE142" s="1">
        <v>1.389725944</v>
      </c>
      <c r="BF142" s="1">
        <v>0.60612069899999999</v>
      </c>
      <c r="BG142" s="1">
        <v>0.24697692700000001</v>
      </c>
      <c r="BH142" s="1">
        <v>1.6052297870000001</v>
      </c>
      <c r="BI142" s="1">
        <v>0.28239955700000002</v>
      </c>
      <c r="BJ142" s="1">
        <v>0.247529577</v>
      </c>
      <c r="BK142" s="1">
        <v>0.35859112199999998</v>
      </c>
      <c r="BL142" s="1">
        <v>0.85365027599999999</v>
      </c>
    </row>
    <row r="143" spans="1:64" x14ac:dyDescent="0.45">
      <c r="A143" s="1" t="s">
        <v>427</v>
      </c>
      <c r="B143" s="1" t="s">
        <v>707</v>
      </c>
      <c r="C143" s="1" t="s">
        <v>378</v>
      </c>
      <c r="D143" s="1" t="s">
        <v>573</v>
      </c>
      <c r="E143" s="1">
        <v>20</v>
      </c>
      <c r="F143" s="1">
        <v>1000</v>
      </c>
      <c r="G143" s="1">
        <v>1.768643695</v>
      </c>
      <c r="H143" s="1">
        <v>6.4922168820000001</v>
      </c>
      <c r="I143" s="1">
        <v>6.4922168820000001</v>
      </c>
      <c r="J143" s="1">
        <v>13.157278010000001</v>
      </c>
      <c r="K143" s="1">
        <v>1.0296725</v>
      </c>
      <c r="L143" s="1">
        <v>9.9464443750000004</v>
      </c>
      <c r="M143" s="1">
        <v>9.9464443750000004</v>
      </c>
      <c r="N143" s="1">
        <v>26.975000000000001</v>
      </c>
      <c r="O143" s="1">
        <v>8.6420000000000004E-3</v>
      </c>
      <c r="P143" s="1">
        <v>1.31277</v>
      </c>
      <c r="Q143" s="1">
        <v>1.31277</v>
      </c>
      <c r="R143" s="1">
        <v>4.4425610000000004</v>
      </c>
      <c r="S143" s="1">
        <v>1.4829999999999999E-3</v>
      </c>
      <c r="T143" s="1">
        <v>1.57613</v>
      </c>
      <c r="U143" s="1">
        <v>1.57613</v>
      </c>
      <c r="V143" s="1">
        <v>5.3552309999999999</v>
      </c>
      <c r="W143" s="1">
        <v>260</v>
      </c>
      <c r="X143" s="1">
        <v>260</v>
      </c>
      <c r="Y143" s="1">
        <v>260</v>
      </c>
      <c r="Z143" s="1">
        <v>260</v>
      </c>
      <c r="AA143" s="1" t="s">
        <v>288</v>
      </c>
      <c r="AB143" s="1">
        <v>0.129844338</v>
      </c>
      <c r="AC143" s="1">
        <v>0.198928888</v>
      </c>
      <c r="AD143" s="1">
        <v>2.6255400000000002E-2</v>
      </c>
      <c r="AE143" s="1">
        <v>3.1522599999999998E-2</v>
      </c>
      <c r="AF143" s="1">
        <v>5.2</v>
      </c>
      <c r="AG143" s="1">
        <v>3.5372873999999999E-2</v>
      </c>
      <c r="AH143" s="1">
        <v>0.26314556</v>
      </c>
      <c r="AI143" s="1">
        <v>2.0593449999999999E-2</v>
      </c>
      <c r="AJ143" s="1">
        <v>0.53949999999999998</v>
      </c>
      <c r="AK143" s="1">
        <v>1.7284000000000001E-4</v>
      </c>
      <c r="AL143" s="1">
        <v>8.8851219999999995E-2</v>
      </c>
      <c r="AM143" s="1">
        <v>2.9660000000000001E-5</v>
      </c>
      <c r="AN143" s="1">
        <v>0.10710462</v>
      </c>
      <c r="AO143" s="1">
        <v>5.2</v>
      </c>
      <c r="AP143" s="1">
        <v>5.2</v>
      </c>
      <c r="AQ143" s="1">
        <v>3.4169562629999999</v>
      </c>
      <c r="AR143" s="1">
        <v>3.753375245</v>
      </c>
      <c r="AS143" s="1">
        <v>4.0960061999999998E-2</v>
      </c>
      <c r="AT143" s="1">
        <v>0.138866079</v>
      </c>
      <c r="AU143" s="1">
        <v>1.0587612E-2</v>
      </c>
      <c r="AV143" s="1">
        <v>0.66741271700000004</v>
      </c>
      <c r="AW143" s="1">
        <v>4.9650105660000001</v>
      </c>
      <c r="AX143" s="1">
        <v>0.38855566000000002</v>
      </c>
      <c r="AY143" s="1">
        <v>10.17924528</v>
      </c>
      <c r="AZ143" s="1">
        <v>2.6964099999999999E-4</v>
      </c>
      <c r="BA143" s="1">
        <v>0.138613448</v>
      </c>
      <c r="BB143" s="1">
        <v>1.3066099999999999E-4</v>
      </c>
      <c r="BC143" s="1">
        <v>0.47182652000000003</v>
      </c>
      <c r="BD143" s="1">
        <v>1.0587612E-2</v>
      </c>
      <c r="BE143" s="1">
        <v>1.0587612E-2</v>
      </c>
      <c r="BF143" s="1">
        <v>1.4721490530000001</v>
      </c>
      <c r="BG143" s="1">
        <v>0.213391258</v>
      </c>
      <c r="BH143" s="1">
        <v>3.1530566860000002</v>
      </c>
      <c r="BI143" s="1">
        <v>1.9331564400000001</v>
      </c>
      <c r="BJ143" s="1">
        <v>1.6944551940000001</v>
      </c>
      <c r="BK143" s="1">
        <v>-0.22230614100000001</v>
      </c>
      <c r="BL143" s="1">
        <v>3.166604247</v>
      </c>
    </row>
    <row r="144" spans="1:64" x14ac:dyDescent="0.45">
      <c r="A144" s="1" t="s">
        <v>400</v>
      </c>
      <c r="B144" s="1" t="s">
        <v>400</v>
      </c>
      <c r="C144" s="1" t="s">
        <v>378</v>
      </c>
      <c r="D144" s="1" t="s">
        <v>567</v>
      </c>
      <c r="E144" s="1">
        <v>100</v>
      </c>
      <c r="F144" s="1">
        <v>1000</v>
      </c>
      <c r="G144" s="1">
        <v>7.0000000000000007E-2</v>
      </c>
      <c r="H144" s="1">
        <v>0.8</v>
      </c>
      <c r="I144" s="1">
        <v>0.8</v>
      </c>
      <c r="J144" s="1">
        <v>5.62</v>
      </c>
      <c r="K144" s="1">
        <v>0.37</v>
      </c>
      <c r="L144" s="1">
        <v>2.09</v>
      </c>
      <c r="M144" s="1">
        <v>2.09</v>
      </c>
      <c r="N144" s="1">
        <v>12.62</v>
      </c>
      <c r="O144" s="1">
        <v>2.89</v>
      </c>
      <c r="P144" s="1">
        <v>17.21</v>
      </c>
      <c r="Q144" s="1">
        <v>17.21</v>
      </c>
      <c r="R144" s="1">
        <v>83.38</v>
      </c>
      <c r="S144" s="1">
        <v>0.62</v>
      </c>
      <c r="T144" s="1">
        <v>7.51</v>
      </c>
      <c r="U144" s="1">
        <v>7.51</v>
      </c>
      <c r="V144" s="1">
        <v>39.51</v>
      </c>
      <c r="W144" s="1">
        <v>270.39999999999998</v>
      </c>
      <c r="X144" s="1">
        <v>5335.7</v>
      </c>
      <c r="Y144" s="1">
        <v>5335.7</v>
      </c>
      <c r="Z144" s="1">
        <v>11842</v>
      </c>
      <c r="AB144" s="1">
        <v>0.08</v>
      </c>
      <c r="AC144" s="1">
        <v>0.20899999999999999</v>
      </c>
      <c r="AD144" s="1">
        <v>1.7210000000000001</v>
      </c>
      <c r="AE144" s="1">
        <v>0.751</v>
      </c>
      <c r="AF144" s="1">
        <v>533.57000000000005</v>
      </c>
      <c r="AG144" s="1">
        <v>7.0000000000000001E-3</v>
      </c>
      <c r="AH144" s="1">
        <v>0.56200000000000006</v>
      </c>
      <c r="AI144" s="1">
        <v>3.6999999999999998E-2</v>
      </c>
      <c r="AJ144" s="1">
        <v>1.262</v>
      </c>
      <c r="AK144" s="1">
        <v>0.28899999999999998</v>
      </c>
      <c r="AL144" s="1">
        <v>8.3379999999999992</v>
      </c>
      <c r="AM144" s="1">
        <v>6.2E-2</v>
      </c>
      <c r="AN144" s="1">
        <v>3.9510000000000001</v>
      </c>
      <c r="AO144" s="1">
        <v>27.04</v>
      </c>
      <c r="AP144" s="1">
        <v>1184.2</v>
      </c>
      <c r="AQ144" s="1">
        <v>2.1052631580000001</v>
      </c>
      <c r="AR144" s="1">
        <v>3.9433962259999999</v>
      </c>
      <c r="AS144" s="1">
        <v>2.6848673949999999</v>
      </c>
      <c r="AT144" s="1">
        <v>3.3083700440000001</v>
      </c>
      <c r="AU144" s="1">
        <v>1.086390846</v>
      </c>
      <c r="AV144" s="1">
        <v>0.132075472</v>
      </c>
      <c r="AW144" s="1">
        <v>10.60377358</v>
      </c>
      <c r="AX144" s="1">
        <v>0.69811320799999999</v>
      </c>
      <c r="AY144" s="1">
        <v>23.81132075</v>
      </c>
      <c r="AZ144" s="1">
        <v>0.45085803400000002</v>
      </c>
      <c r="BA144" s="1">
        <v>13.00780031</v>
      </c>
      <c r="BB144" s="1">
        <v>0.27312775299999997</v>
      </c>
      <c r="BC144" s="1">
        <v>17.40528634</v>
      </c>
      <c r="BD144" s="1">
        <v>5.5055584999999997E-2</v>
      </c>
      <c r="BE144" s="1">
        <v>2.411125137</v>
      </c>
      <c r="BF144" s="1">
        <v>2.6256575340000001</v>
      </c>
      <c r="BG144" s="1">
        <v>0.32184601000000002</v>
      </c>
      <c r="BH144" s="1">
        <v>13.447861230000001</v>
      </c>
      <c r="BI144" s="1">
        <v>1.1007031490000001</v>
      </c>
      <c r="BJ144" s="1">
        <v>0.96479112</v>
      </c>
      <c r="BK144" s="1">
        <v>1.660866414</v>
      </c>
      <c r="BL144" s="1">
        <v>3.5904486539999998</v>
      </c>
    </row>
    <row r="145" spans="1:64" x14ac:dyDescent="0.45">
      <c r="A145" s="1" t="s">
        <v>370</v>
      </c>
      <c r="B145" s="1" t="s">
        <v>370</v>
      </c>
      <c r="C145" s="1" t="s">
        <v>366</v>
      </c>
      <c r="D145" s="1" t="s">
        <v>570</v>
      </c>
      <c r="E145" s="1">
        <v>100</v>
      </c>
      <c r="F145" s="1">
        <v>1000</v>
      </c>
      <c r="G145" s="1">
        <v>6.46</v>
      </c>
      <c r="H145" s="1">
        <v>12.22</v>
      </c>
      <c r="I145" s="1">
        <v>12.22</v>
      </c>
      <c r="J145" s="1">
        <v>20.399999999999999</v>
      </c>
      <c r="K145" s="1">
        <v>3.95</v>
      </c>
      <c r="L145" s="1">
        <v>9.8699999999999992</v>
      </c>
      <c r="M145" s="1">
        <v>9.8699999999999992</v>
      </c>
      <c r="N145" s="1">
        <v>20.82</v>
      </c>
      <c r="O145" s="1">
        <v>39.880000000000003</v>
      </c>
      <c r="P145" s="1">
        <v>102.42</v>
      </c>
      <c r="Q145" s="1">
        <v>102.42</v>
      </c>
      <c r="R145" s="1">
        <v>197.05</v>
      </c>
      <c r="S145" s="1">
        <v>22.69</v>
      </c>
      <c r="T145" s="1">
        <v>48.7</v>
      </c>
      <c r="U145" s="1">
        <v>48.7</v>
      </c>
      <c r="V145" s="1">
        <v>101.46</v>
      </c>
      <c r="W145" s="1">
        <v>21</v>
      </c>
      <c r="X145" s="1">
        <v>14177.9</v>
      </c>
      <c r="Y145" s="1">
        <v>14177.9</v>
      </c>
      <c r="Z145" s="1">
        <v>66044.800000000003</v>
      </c>
      <c r="AB145" s="1">
        <v>1.222</v>
      </c>
      <c r="AC145" s="1">
        <v>0.98699999999999999</v>
      </c>
      <c r="AD145" s="1">
        <v>10.242000000000001</v>
      </c>
      <c r="AE145" s="1">
        <v>4.87</v>
      </c>
      <c r="AF145" s="1">
        <v>1417.79</v>
      </c>
      <c r="AG145" s="1">
        <v>0.64600000000000002</v>
      </c>
      <c r="AH145" s="1">
        <v>2.04</v>
      </c>
      <c r="AI145" s="1">
        <v>0.39500000000000002</v>
      </c>
      <c r="AJ145" s="1">
        <v>2.0819999999999999</v>
      </c>
      <c r="AK145" s="1">
        <v>3.988</v>
      </c>
      <c r="AL145" s="1">
        <v>19.704999999999998</v>
      </c>
      <c r="AM145" s="1">
        <v>2.2690000000000001</v>
      </c>
      <c r="AN145" s="1">
        <v>10.146000000000001</v>
      </c>
      <c r="AO145" s="1">
        <v>2.1</v>
      </c>
      <c r="AP145" s="1">
        <v>6604.48</v>
      </c>
      <c r="AQ145" s="1">
        <v>32.157894740000003</v>
      </c>
      <c r="AR145" s="1">
        <v>18.622641510000001</v>
      </c>
      <c r="AS145" s="1">
        <v>15.97815913</v>
      </c>
      <c r="AT145" s="1">
        <v>21.453744489999998</v>
      </c>
      <c r="AU145" s="1">
        <v>2.8867329069999998</v>
      </c>
      <c r="AV145" s="1">
        <v>12.18867925</v>
      </c>
      <c r="AW145" s="1">
        <v>38.490566039999997</v>
      </c>
      <c r="AX145" s="1">
        <v>7.4528301890000002</v>
      </c>
      <c r="AY145" s="1">
        <v>39.283018869999999</v>
      </c>
      <c r="AZ145" s="1">
        <v>6.2215288610000004</v>
      </c>
      <c r="BA145" s="1">
        <v>30.741029640000001</v>
      </c>
      <c r="BB145" s="1">
        <v>9.9955947139999992</v>
      </c>
      <c r="BC145" s="1">
        <v>44.69603524</v>
      </c>
      <c r="BD145" s="1">
        <v>4.2757669999999998E-3</v>
      </c>
      <c r="BE145" s="1">
        <v>13.447245179999999</v>
      </c>
      <c r="BF145" s="1">
        <v>18.219834550000002</v>
      </c>
      <c r="BG145" s="1">
        <v>7.1725817550000004</v>
      </c>
      <c r="BH145" s="1">
        <v>33.331578989999997</v>
      </c>
      <c r="BI145" s="1">
        <v>10.54773748</v>
      </c>
      <c r="BJ145" s="1">
        <v>9.2453296500000004</v>
      </c>
      <c r="BK145" s="1">
        <v>8.9745049049999999</v>
      </c>
      <c r="BL145" s="1">
        <v>27.4651642</v>
      </c>
    </row>
    <row r="146" spans="1:64" x14ac:dyDescent="0.45">
      <c r="A146" s="1" t="s">
        <v>455</v>
      </c>
      <c r="B146" s="1" t="s">
        <v>455</v>
      </c>
      <c r="C146" s="1" t="s">
        <v>378</v>
      </c>
      <c r="D146" s="1" t="s">
        <v>576</v>
      </c>
      <c r="E146" s="1">
        <v>100</v>
      </c>
      <c r="F146" s="1">
        <v>1000</v>
      </c>
      <c r="G146" s="1">
        <v>0.16</v>
      </c>
      <c r="H146" s="1">
        <v>0.33</v>
      </c>
      <c r="I146" s="1">
        <v>0.33</v>
      </c>
      <c r="J146" s="1">
        <v>0.45</v>
      </c>
      <c r="K146" s="1">
        <v>0.21</v>
      </c>
      <c r="L146" s="1">
        <v>0.43</v>
      </c>
      <c r="M146" s="1">
        <v>0.43</v>
      </c>
      <c r="N146" s="1">
        <v>0.61</v>
      </c>
      <c r="O146" s="1">
        <v>2.17</v>
      </c>
      <c r="P146" s="1">
        <v>2.9</v>
      </c>
      <c r="Q146" s="1">
        <v>2.9</v>
      </c>
      <c r="R146" s="1">
        <v>3.43</v>
      </c>
      <c r="S146" s="1">
        <v>0.45</v>
      </c>
      <c r="T146" s="1">
        <v>1.61</v>
      </c>
      <c r="U146" s="1">
        <v>1.61</v>
      </c>
      <c r="V146" s="1">
        <v>9.31</v>
      </c>
      <c r="W146" s="1">
        <v>0</v>
      </c>
      <c r="X146" s="1">
        <v>929.2</v>
      </c>
      <c r="Y146" s="1">
        <v>929.2</v>
      </c>
      <c r="Z146" s="1">
        <v>6825.5</v>
      </c>
      <c r="AB146" s="1">
        <v>3.3000000000000002E-2</v>
      </c>
      <c r="AC146" s="1">
        <v>4.2999999999999997E-2</v>
      </c>
      <c r="AD146" s="1">
        <v>0.28999999999999998</v>
      </c>
      <c r="AE146" s="1">
        <v>0.161</v>
      </c>
      <c r="AF146" s="1">
        <v>92.92</v>
      </c>
      <c r="AG146" s="1">
        <v>1.6E-2</v>
      </c>
      <c r="AH146" s="1">
        <v>4.4999999999999998E-2</v>
      </c>
      <c r="AI146" s="1">
        <v>2.1000000000000001E-2</v>
      </c>
      <c r="AJ146" s="1">
        <v>6.0999999999999999E-2</v>
      </c>
      <c r="AK146" s="1">
        <v>0.217</v>
      </c>
      <c r="AL146" s="1">
        <v>0.34300000000000003</v>
      </c>
      <c r="AM146" s="1">
        <v>4.4999999999999998E-2</v>
      </c>
      <c r="AN146" s="1">
        <v>0.93100000000000005</v>
      </c>
      <c r="AO146" s="1">
        <v>0</v>
      </c>
      <c r="AP146" s="1">
        <v>682.55</v>
      </c>
      <c r="AQ146" s="1">
        <v>0.86842105300000005</v>
      </c>
      <c r="AR146" s="1">
        <v>0.811320755</v>
      </c>
      <c r="AS146" s="1">
        <v>0.45241809700000002</v>
      </c>
      <c r="AT146" s="1">
        <v>0.70925110099999999</v>
      </c>
      <c r="AU146" s="1">
        <v>0.18919249099999999</v>
      </c>
      <c r="AV146" s="1">
        <v>0.30188679200000001</v>
      </c>
      <c r="AW146" s="1">
        <v>0.84905660400000005</v>
      </c>
      <c r="AX146" s="1">
        <v>0.396226415</v>
      </c>
      <c r="AY146" s="1">
        <v>1.150943396</v>
      </c>
      <c r="AZ146" s="1">
        <v>0.33853354099999999</v>
      </c>
      <c r="BA146" s="1">
        <v>0.53510140399999995</v>
      </c>
      <c r="BB146" s="1">
        <v>0.198237885</v>
      </c>
      <c r="BC146" s="1">
        <v>4.1013215860000001</v>
      </c>
      <c r="BD146" s="1">
        <v>0</v>
      </c>
      <c r="BE146" s="1">
        <v>1.389725944</v>
      </c>
      <c r="BF146" s="1">
        <v>0.60612069899999999</v>
      </c>
      <c r="BG146" s="1">
        <v>0.24697692700000001</v>
      </c>
      <c r="BH146" s="1">
        <v>1.6052297870000001</v>
      </c>
      <c r="BI146" s="1">
        <v>0.28239955700000002</v>
      </c>
      <c r="BJ146" s="1">
        <v>0.247529577</v>
      </c>
      <c r="BK146" s="1">
        <v>0.35859112199999998</v>
      </c>
      <c r="BL146" s="1">
        <v>0.85365027599999999</v>
      </c>
    </row>
    <row r="147" spans="1:64" x14ac:dyDescent="0.45">
      <c r="A147" s="1" t="s">
        <v>447</v>
      </c>
      <c r="B147" s="1" t="s">
        <v>708</v>
      </c>
      <c r="C147" s="1" t="s">
        <v>378</v>
      </c>
      <c r="D147" s="1" t="s">
        <v>575</v>
      </c>
      <c r="E147" s="1">
        <v>100</v>
      </c>
      <c r="F147" s="1">
        <v>1000</v>
      </c>
      <c r="G147" s="1">
        <v>0.17</v>
      </c>
      <c r="H147" s="1">
        <v>0.38</v>
      </c>
      <c r="I147" s="1">
        <v>0.38</v>
      </c>
      <c r="J147" s="1">
        <v>1.07</v>
      </c>
      <c r="K147" s="1">
        <v>0.21</v>
      </c>
      <c r="L147" s="1">
        <v>0.53</v>
      </c>
      <c r="M147" s="1">
        <v>0.53</v>
      </c>
      <c r="N147" s="1">
        <v>1.1299999999999999</v>
      </c>
      <c r="O147" s="1">
        <v>2.64</v>
      </c>
      <c r="P147" s="1">
        <v>6.41</v>
      </c>
      <c r="Q147" s="1">
        <v>6.41</v>
      </c>
      <c r="R147" s="1">
        <v>9.69</v>
      </c>
      <c r="S147" s="1">
        <v>0.86</v>
      </c>
      <c r="T147" s="1">
        <v>2.27</v>
      </c>
      <c r="U147" s="1">
        <v>2.27</v>
      </c>
      <c r="V147" s="1">
        <v>4.93</v>
      </c>
      <c r="W147" s="1">
        <v>899.6</v>
      </c>
      <c r="X147" s="1">
        <v>4911.3999999999996</v>
      </c>
      <c r="Y147" s="1">
        <v>4911.3999999999996</v>
      </c>
      <c r="Z147" s="1">
        <v>14549.2</v>
      </c>
      <c r="AB147" s="1">
        <v>3.7999999999999999E-2</v>
      </c>
      <c r="AC147" s="1">
        <v>5.2999999999999999E-2</v>
      </c>
      <c r="AD147" s="1">
        <v>0.64100000000000001</v>
      </c>
      <c r="AE147" s="1">
        <v>0.22700000000000001</v>
      </c>
      <c r="AF147" s="1">
        <v>491.14</v>
      </c>
      <c r="AG147" s="1">
        <v>1.7000000000000001E-2</v>
      </c>
      <c r="AH147" s="1">
        <v>0.107</v>
      </c>
      <c r="AI147" s="1">
        <v>2.1000000000000001E-2</v>
      </c>
      <c r="AJ147" s="1">
        <v>0.113</v>
      </c>
      <c r="AK147" s="1">
        <v>0.26400000000000001</v>
      </c>
      <c r="AL147" s="1">
        <v>0.96899999999999997</v>
      </c>
      <c r="AM147" s="1">
        <v>8.5999999999999993E-2</v>
      </c>
      <c r="AN147" s="1">
        <v>0.49299999999999999</v>
      </c>
      <c r="AO147" s="1">
        <v>89.96</v>
      </c>
      <c r="AP147" s="1">
        <v>1454.92</v>
      </c>
      <c r="AQ147" s="1">
        <v>1</v>
      </c>
      <c r="AR147" s="1">
        <v>1</v>
      </c>
      <c r="AS147" s="1">
        <v>1</v>
      </c>
      <c r="AT147" s="1">
        <v>1</v>
      </c>
      <c r="AU147" s="1">
        <v>1</v>
      </c>
      <c r="AV147" s="1">
        <v>0.32075471700000002</v>
      </c>
      <c r="AW147" s="1">
        <v>2.0188679249999999</v>
      </c>
      <c r="AX147" s="1">
        <v>0.396226415</v>
      </c>
      <c r="AY147" s="1">
        <v>2.1320754719999999</v>
      </c>
      <c r="AZ147" s="1">
        <v>0.41185647399999997</v>
      </c>
      <c r="BA147" s="1">
        <v>1.5117004679999999</v>
      </c>
      <c r="BB147" s="1">
        <v>0.37885462600000003</v>
      </c>
      <c r="BC147" s="1">
        <v>2.1718061670000002</v>
      </c>
      <c r="BD147" s="1">
        <v>0.18316569599999999</v>
      </c>
      <c r="BE147" s="1">
        <v>2.962332532</v>
      </c>
      <c r="BF147" s="1">
        <v>1</v>
      </c>
      <c r="BG147" s="1">
        <v>0.33817158600000002</v>
      </c>
      <c r="BH147" s="1">
        <v>2.1593565130000001</v>
      </c>
      <c r="BI147" s="1">
        <v>0</v>
      </c>
      <c r="BJ147" s="1">
        <v>0</v>
      </c>
      <c r="BK147" s="1">
        <v>1</v>
      </c>
      <c r="BL147" s="1">
        <v>1</v>
      </c>
    </row>
    <row r="148" spans="1:64" x14ac:dyDescent="0.45">
      <c r="A148" s="1" t="s">
        <v>401</v>
      </c>
      <c r="B148" s="1" t="s">
        <v>401</v>
      </c>
      <c r="C148" s="1" t="s">
        <v>378</v>
      </c>
      <c r="D148" s="1" t="s">
        <v>567</v>
      </c>
      <c r="E148" s="1">
        <v>100</v>
      </c>
      <c r="F148" s="1">
        <v>1000</v>
      </c>
      <c r="G148" s="1">
        <v>0.21</v>
      </c>
      <c r="H148" s="1">
        <v>0.89</v>
      </c>
      <c r="I148" s="1">
        <v>0.89</v>
      </c>
      <c r="J148" s="1">
        <v>1.85</v>
      </c>
      <c r="K148" s="1">
        <v>0.27</v>
      </c>
      <c r="L148" s="1">
        <v>1.05</v>
      </c>
      <c r="M148" s="1">
        <v>1.05</v>
      </c>
      <c r="N148" s="1">
        <v>2.96</v>
      </c>
      <c r="O148" s="1">
        <v>3.22</v>
      </c>
      <c r="P148" s="1">
        <v>5.78</v>
      </c>
      <c r="Q148" s="1">
        <v>5.78</v>
      </c>
      <c r="R148" s="1">
        <v>9.02</v>
      </c>
      <c r="S148" s="1">
        <v>0.83</v>
      </c>
      <c r="T148" s="1">
        <v>2.4300000000000002</v>
      </c>
      <c r="U148" s="1">
        <v>2.4300000000000002</v>
      </c>
      <c r="V148" s="1">
        <v>5.17</v>
      </c>
      <c r="W148" s="1">
        <v>0</v>
      </c>
      <c r="X148" s="1">
        <v>9533.1</v>
      </c>
      <c r="Y148" s="1">
        <v>9533.1</v>
      </c>
      <c r="Z148" s="1">
        <v>76052.399999999994</v>
      </c>
      <c r="AA148" s="1" t="s">
        <v>612</v>
      </c>
      <c r="AB148" s="1">
        <v>8.8999999999999996E-2</v>
      </c>
      <c r="AC148" s="1">
        <v>0.105</v>
      </c>
      <c r="AD148" s="1">
        <v>0.57799999999999996</v>
      </c>
      <c r="AE148" s="1">
        <v>0.24299999999999999</v>
      </c>
      <c r="AF148" s="1">
        <v>953.31</v>
      </c>
      <c r="AG148" s="1">
        <v>2.1000000000000001E-2</v>
      </c>
      <c r="AH148" s="1">
        <v>0.185</v>
      </c>
      <c r="AI148" s="1">
        <v>2.7E-2</v>
      </c>
      <c r="AJ148" s="1">
        <v>0.29599999999999999</v>
      </c>
      <c r="AK148" s="1">
        <v>0.32200000000000001</v>
      </c>
      <c r="AL148" s="1">
        <v>0.90200000000000002</v>
      </c>
      <c r="AM148" s="1">
        <v>8.3000000000000004E-2</v>
      </c>
      <c r="AN148" s="1">
        <v>0.51700000000000002</v>
      </c>
      <c r="AO148" s="1">
        <v>0</v>
      </c>
      <c r="AP148" s="1">
        <v>7605.24</v>
      </c>
      <c r="AQ148" s="1">
        <v>2.3421052630000001</v>
      </c>
      <c r="AR148" s="1">
        <v>1.9811320750000001</v>
      </c>
      <c r="AS148" s="1">
        <v>0.90171606900000001</v>
      </c>
      <c r="AT148" s="1">
        <v>1.0704845810000001</v>
      </c>
      <c r="AU148" s="1">
        <v>1.9410147820000001</v>
      </c>
      <c r="AV148" s="1">
        <v>0.396226415</v>
      </c>
      <c r="AW148" s="1">
        <v>3.4905660379999999</v>
      </c>
      <c r="AX148" s="1">
        <v>0.50943396200000002</v>
      </c>
      <c r="AY148" s="1">
        <v>5.5849056600000004</v>
      </c>
      <c r="AZ148" s="1">
        <v>0.50234009400000001</v>
      </c>
      <c r="BA148" s="1">
        <v>1.407176287</v>
      </c>
      <c r="BB148" s="1">
        <v>0.36563876699999998</v>
      </c>
      <c r="BC148" s="1">
        <v>2.2775330399999998</v>
      </c>
      <c r="BD148" s="1">
        <v>0</v>
      </c>
      <c r="BE148" s="1">
        <v>15.484871930000001</v>
      </c>
      <c r="BF148" s="1">
        <v>1.647290554</v>
      </c>
      <c r="BG148" s="1">
        <v>0.35472784699999999</v>
      </c>
      <c r="BH148" s="1">
        <v>5.6490105909999997</v>
      </c>
      <c r="BI148" s="1">
        <v>0.62631422000000003</v>
      </c>
      <c r="BJ148" s="1">
        <v>0.54897853100000005</v>
      </c>
      <c r="BK148" s="1">
        <v>1.0983120230000001</v>
      </c>
      <c r="BL148" s="1">
        <v>2.196269085</v>
      </c>
    </row>
    <row r="149" spans="1:64" x14ac:dyDescent="0.45">
      <c r="A149" s="1" t="s">
        <v>437</v>
      </c>
      <c r="B149" s="1" t="s">
        <v>709</v>
      </c>
      <c r="C149" s="1" t="s">
        <v>378</v>
      </c>
      <c r="D149" s="1" t="s">
        <v>565</v>
      </c>
      <c r="E149" s="1">
        <v>30</v>
      </c>
      <c r="F149" s="1">
        <v>1000</v>
      </c>
      <c r="G149" s="1">
        <v>0.98</v>
      </c>
      <c r="H149" s="1">
        <v>3.85</v>
      </c>
      <c r="I149" s="1">
        <v>3.85</v>
      </c>
      <c r="J149" s="1">
        <v>9.9600000000000009</v>
      </c>
      <c r="K149" s="1">
        <v>0.71</v>
      </c>
      <c r="L149" s="1">
        <v>1.57</v>
      </c>
      <c r="M149" s="1">
        <v>1.57</v>
      </c>
      <c r="N149" s="1">
        <v>3.07</v>
      </c>
      <c r="O149" s="1">
        <v>5.85</v>
      </c>
      <c r="P149" s="1">
        <v>13.35</v>
      </c>
      <c r="Q149" s="1">
        <v>13.35</v>
      </c>
      <c r="R149" s="1">
        <v>25.03</v>
      </c>
      <c r="S149" s="1">
        <v>1.02</v>
      </c>
      <c r="T149" s="1">
        <v>7.16</v>
      </c>
      <c r="U149" s="1">
        <v>7.16</v>
      </c>
      <c r="V149" s="1">
        <v>18.149999999999999</v>
      </c>
      <c r="W149" s="1">
        <v>2.7</v>
      </c>
      <c r="X149" s="1">
        <v>33385.599999999999</v>
      </c>
      <c r="Y149" s="1">
        <v>33385.599999999999</v>
      </c>
      <c r="Z149" s="1">
        <v>225767.7</v>
      </c>
      <c r="AB149" s="1">
        <v>0.11550000000000001</v>
      </c>
      <c r="AC149" s="1">
        <v>4.7100000000000003E-2</v>
      </c>
      <c r="AD149" s="1">
        <v>0.40050000000000002</v>
      </c>
      <c r="AE149" s="1">
        <v>0.21479999999999999</v>
      </c>
      <c r="AF149" s="1">
        <v>1001.568</v>
      </c>
      <c r="AG149" s="1">
        <v>2.9399999999999999E-2</v>
      </c>
      <c r="AH149" s="1">
        <v>0.29880000000000001</v>
      </c>
      <c r="AI149" s="1">
        <v>2.1299999999999999E-2</v>
      </c>
      <c r="AJ149" s="1">
        <v>9.2100000000000001E-2</v>
      </c>
      <c r="AK149" s="1">
        <v>0.17549999999999999</v>
      </c>
      <c r="AL149" s="1">
        <v>0.75090000000000001</v>
      </c>
      <c r="AM149" s="1">
        <v>3.0599999999999999E-2</v>
      </c>
      <c r="AN149" s="1">
        <v>0.54449999999999998</v>
      </c>
      <c r="AO149" s="1">
        <v>8.1000000000000003E-2</v>
      </c>
      <c r="AP149" s="1">
        <v>6773.0309999999999</v>
      </c>
      <c r="AQ149" s="1">
        <v>3.0394736839999998</v>
      </c>
      <c r="AR149" s="1">
        <v>0.88867924499999995</v>
      </c>
      <c r="AS149" s="1">
        <v>0.62480499199999995</v>
      </c>
      <c r="AT149" s="1">
        <v>0.94625550700000005</v>
      </c>
      <c r="AU149" s="1">
        <v>2.039271898</v>
      </c>
      <c r="AV149" s="1">
        <v>0.554716981</v>
      </c>
      <c r="AW149" s="1">
        <v>5.6377358490000002</v>
      </c>
      <c r="AX149" s="1">
        <v>0.40188679199999999</v>
      </c>
      <c r="AY149" s="1">
        <v>1.7377358490000001</v>
      </c>
      <c r="AZ149" s="1">
        <v>0.27379095199999998</v>
      </c>
      <c r="BA149" s="1">
        <v>1.171450858</v>
      </c>
      <c r="BB149" s="1">
        <v>0.13480176199999999</v>
      </c>
      <c r="BC149" s="1">
        <v>2.3986784139999999</v>
      </c>
      <c r="BD149" s="1">
        <v>1.6492199999999999E-4</v>
      </c>
      <c r="BE149" s="1">
        <v>13.790428390000001</v>
      </c>
      <c r="BF149" s="1">
        <v>1.5076970649999999</v>
      </c>
      <c r="BG149" s="1">
        <v>0.273072282</v>
      </c>
      <c r="BH149" s="1">
        <v>4.9472058719999996</v>
      </c>
      <c r="BI149" s="1">
        <v>1.0132632319999999</v>
      </c>
      <c r="BJ149" s="1">
        <v>0.88814806300000004</v>
      </c>
      <c r="BK149" s="1">
        <v>0.61954900300000004</v>
      </c>
      <c r="BL149" s="1">
        <v>2.3958451279999999</v>
      </c>
    </row>
    <row r="150" spans="1:64" x14ac:dyDescent="0.45">
      <c r="A150" s="1" t="s">
        <v>710</v>
      </c>
      <c r="B150" s="1" t="s">
        <v>710</v>
      </c>
      <c r="C150" s="1" t="s">
        <v>378</v>
      </c>
      <c r="D150" s="1" t="s">
        <v>565</v>
      </c>
      <c r="E150" s="1">
        <v>30</v>
      </c>
      <c r="F150" s="1">
        <v>1000</v>
      </c>
      <c r="G150" s="1">
        <v>0.98</v>
      </c>
      <c r="H150" s="1">
        <v>3.85</v>
      </c>
      <c r="I150" s="1">
        <v>3.85</v>
      </c>
      <c r="J150" s="1">
        <v>9.9600000000000009</v>
      </c>
      <c r="K150" s="1">
        <v>0.71</v>
      </c>
      <c r="L150" s="1">
        <v>1.57</v>
      </c>
      <c r="M150" s="1">
        <v>1.57</v>
      </c>
      <c r="N150" s="1">
        <v>3.07</v>
      </c>
      <c r="O150" s="1">
        <v>5.85</v>
      </c>
      <c r="P150" s="1">
        <v>13.35</v>
      </c>
      <c r="Q150" s="1">
        <v>13.35</v>
      </c>
      <c r="R150" s="1">
        <v>25.03</v>
      </c>
      <c r="S150" s="1">
        <v>1.02</v>
      </c>
      <c r="T150" s="1">
        <v>7.16</v>
      </c>
      <c r="U150" s="1">
        <v>7.16</v>
      </c>
      <c r="V150" s="1">
        <v>18.149999999999999</v>
      </c>
      <c r="W150" s="1">
        <v>2.7</v>
      </c>
      <c r="X150" s="1">
        <v>33385.599999999999</v>
      </c>
      <c r="Y150" s="1">
        <v>33385.599999999999</v>
      </c>
      <c r="Z150" s="1">
        <v>225767.7</v>
      </c>
      <c r="AB150" s="1">
        <v>0.11550000000000001</v>
      </c>
      <c r="AC150" s="1">
        <v>4.7100000000000003E-2</v>
      </c>
      <c r="AD150" s="1">
        <v>0.40050000000000002</v>
      </c>
      <c r="AE150" s="1">
        <v>0.21479999999999999</v>
      </c>
      <c r="AF150" s="1">
        <v>1001.568</v>
      </c>
      <c r="AG150" s="1">
        <v>2.9399999999999999E-2</v>
      </c>
      <c r="AH150" s="1">
        <v>0.29880000000000001</v>
      </c>
      <c r="AI150" s="1">
        <v>2.1299999999999999E-2</v>
      </c>
      <c r="AJ150" s="1">
        <v>9.2100000000000001E-2</v>
      </c>
      <c r="AK150" s="1">
        <v>0.17549999999999999</v>
      </c>
      <c r="AL150" s="1">
        <v>0.75090000000000001</v>
      </c>
      <c r="AM150" s="1">
        <v>3.0599999999999999E-2</v>
      </c>
      <c r="AN150" s="1">
        <v>0.54449999999999998</v>
      </c>
      <c r="AO150" s="1">
        <v>8.1000000000000003E-2</v>
      </c>
      <c r="AP150" s="1">
        <v>6773.0309999999999</v>
      </c>
      <c r="AQ150" s="1">
        <v>3.0394736839999998</v>
      </c>
      <c r="AR150" s="1">
        <v>0.88867924499999995</v>
      </c>
      <c r="AS150" s="1">
        <v>0.62480499199999995</v>
      </c>
      <c r="AT150" s="1">
        <v>0.94625550700000005</v>
      </c>
      <c r="AU150" s="1">
        <v>2.039271898</v>
      </c>
      <c r="AV150" s="1">
        <v>0.554716981</v>
      </c>
      <c r="AW150" s="1">
        <v>5.6377358490000002</v>
      </c>
      <c r="AX150" s="1">
        <v>0.40188679199999999</v>
      </c>
      <c r="AY150" s="1">
        <v>1.7377358490000001</v>
      </c>
      <c r="AZ150" s="1">
        <v>0.27379095199999998</v>
      </c>
      <c r="BA150" s="1">
        <v>1.171450858</v>
      </c>
      <c r="BB150" s="1">
        <v>0.13480176199999999</v>
      </c>
      <c r="BC150" s="1">
        <v>2.3986784139999999</v>
      </c>
      <c r="BD150" s="1">
        <v>1.6492199999999999E-4</v>
      </c>
      <c r="BE150" s="1">
        <v>13.790428390000001</v>
      </c>
      <c r="BF150" s="1">
        <v>1.5076970649999999</v>
      </c>
      <c r="BG150" s="1">
        <v>0.273072282</v>
      </c>
      <c r="BH150" s="1">
        <v>4.9472058719999996</v>
      </c>
      <c r="BI150" s="1">
        <v>1.0132632319999999</v>
      </c>
      <c r="BJ150" s="1">
        <v>0.88814806300000004</v>
      </c>
      <c r="BK150" s="1">
        <v>0.61954900300000004</v>
      </c>
      <c r="BL150" s="1">
        <v>2.3958451279999999</v>
      </c>
    </row>
    <row r="151" spans="1:64" x14ac:dyDescent="0.45">
      <c r="A151" s="1" t="s">
        <v>438</v>
      </c>
      <c r="B151" s="1" t="s">
        <v>438</v>
      </c>
      <c r="C151" s="1" t="s">
        <v>378</v>
      </c>
      <c r="D151" s="1" t="s">
        <v>575</v>
      </c>
      <c r="E151" s="1">
        <v>30</v>
      </c>
      <c r="F151" s="1">
        <v>1000</v>
      </c>
      <c r="G151" s="1">
        <v>0.98</v>
      </c>
      <c r="H151" s="1">
        <v>3.85</v>
      </c>
      <c r="I151" s="1">
        <v>3.85</v>
      </c>
      <c r="J151" s="1">
        <v>9.9600000000000009</v>
      </c>
      <c r="K151" s="1">
        <v>0.71</v>
      </c>
      <c r="L151" s="1">
        <v>1.57</v>
      </c>
      <c r="M151" s="1">
        <v>1.57</v>
      </c>
      <c r="N151" s="1">
        <v>3.07</v>
      </c>
      <c r="O151" s="1">
        <v>5.85</v>
      </c>
      <c r="P151" s="1">
        <v>13.35</v>
      </c>
      <c r="Q151" s="1">
        <v>13.35</v>
      </c>
      <c r="R151" s="1">
        <v>25.03</v>
      </c>
      <c r="S151" s="1">
        <v>1.02</v>
      </c>
      <c r="T151" s="1">
        <v>7.16</v>
      </c>
      <c r="U151" s="1">
        <v>7.16</v>
      </c>
      <c r="V151" s="1">
        <v>18.149999999999999</v>
      </c>
      <c r="W151" s="1">
        <v>2.7</v>
      </c>
      <c r="X151" s="1">
        <v>33385.599999999999</v>
      </c>
      <c r="Y151" s="1">
        <v>33385.599999999999</v>
      </c>
      <c r="Z151" s="1">
        <v>225767.7</v>
      </c>
      <c r="AB151" s="1">
        <v>0.11550000000000001</v>
      </c>
      <c r="AC151" s="1">
        <v>4.7100000000000003E-2</v>
      </c>
      <c r="AD151" s="1">
        <v>0.40050000000000002</v>
      </c>
      <c r="AE151" s="1">
        <v>0.21479999999999999</v>
      </c>
      <c r="AF151" s="1">
        <v>1001.568</v>
      </c>
      <c r="AG151" s="1">
        <v>2.9399999999999999E-2</v>
      </c>
      <c r="AH151" s="1">
        <v>0.29880000000000001</v>
      </c>
      <c r="AI151" s="1">
        <v>2.1299999999999999E-2</v>
      </c>
      <c r="AJ151" s="1">
        <v>9.2100000000000001E-2</v>
      </c>
      <c r="AK151" s="1">
        <v>0.17549999999999999</v>
      </c>
      <c r="AL151" s="1">
        <v>0.75090000000000001</v>
      </c>
      <c r="AM151" s="1">
        <v>3.0599999999999999E-2</v>
      </c>
      <c r="AN151" s="1">
        <v>0.54449999999999998</v>
      </c>
      <c r="AO151" s="1">
        <v>8.1000000000000003E-2</v>
      </c>
      <c r="AP151" s="1">
        <v>6773.0309999999999</v>
      </c>
      <c r="AQ151" s="1">
        <v>3.0394736839999998</v>
      </c>
      <c r="AR151" s="1">
        <v>0.88867924499999995</v>
      </c>
      <c r="AS151" s="1">
        <v>0.62480499199999995</v>
      </c>
      <c r="AT151" s="1">
        <v>0.94625550700000005</v>
      </c>
      <c r="AU151" s="1">
        <v>2.039271898</v>
      </c>
      <c r="AV151" s="1">
        <v>0.554716981</v>
      </c>
      <c r="AW151" s="1">
        <v>5.6377358490000002</v>
      </c>
      <c r="AX151" s="1">
        <v>0.40188679199999999</v>
      </c>
      <c r="AY151" s="1">
        <v>1.7377358490000001</v>
      </c>
      <c r="AZ151" s="1">
        <v>0.27379095199999998</v>
      </c>
      <c r="BA151" s="1">
        <v>1.171450858</v>
      </c>
      <c r="BB151" s="1">
        <v>0.13480176199999999</v>
      </c>
      <c r="BC151" s="1">
        <v>2.3986784139999999</v>
      </c>
      <c r="BD151" s="1">
        <v>1.6492199999999999E-4</v>
      </c>
      <c r="BE151" s="1">
        <v>13.790428390000001</v>
      </c>
      <c r="BF151" s="1">
        <v>1.5076970649999999</v>
      </c>
      <c r="BG151" s="1">
        <v>0.273072282</v>
      </c>
      <c r="BH151" s="1">
        <v>4.9472058719999996</v>
      </c>
      <c r="BI151" s="1">
        <v>1.0132632319999999</v>
      </c>
      <c r="BJ151" s="1">
        <v>0.88814806300000004</v>
      </c>
      <c r="BK151" s="1">
        <v>0.61954900300000004</v>
      </c>
      <c r="BL151" s="1">
        <v>2.3958451279999999</v>
      </c>
    </row>
    <row r="152" spans="1:64" x14ac:dyDescent="0.45">
      <c r="A152" s="1" t="s">
        <v>367</v>
      </c>
      <c r="B152" s="1" t="s">
        <v>711</v>
      </c>
      <c r="C152" s="1" t="s">
        <v>366</v>
      </c>
      <c r="D152" s="1" t="s">
        <v>8</v>
      </c>
      <c r="E152" s="1">
        <v>100</v>
      </c>
      <c r="F152" s="1">
        <v>1000</v>
      </c>
      <c r="G152" s="1">
        <v>0.8</v>
      </c>
      <c r="H152" s="1">
        <v>8.9499999999999993</v>
      </c>
      <c r="I152" s="1">
        <v>8.9499999999999993</v>
      </c>
      <c r="J152" s="1">
        <v>32.19</v>
      </c>
      <c r="K152" s="1">
        <v>1.51</v>
      </c>
      <c r="L152" s="1">
        <v>3.15</v>
      </c>
      <c r="M152" s="1">
        <v>3.15</v>
      </c>
      <c r="N152" s="1">
        <v>7</v>
      </c>
      <c r="O152" s="1">
        <v>6.58</v>
      </c>
      <c r="P152" s="1">
        <v>20.010000000000002</v>
      </c>
      <c r="Q152" s="1">
        <v>20.010000000000002</v>
      </c>
      <c r="R152" s="1">
        <v>35.15</v>
      </c>
      <c r="S152" s="1">
        <v>2.9</v>
      </c>
      <c r="T152" s="1">
        <v>10.65</v>
      </c>
      <c r="U152" s="1">
        <v>10.65</v>
      </c>
      <c r="V152" s="1">
        <v>21.21</v>
      </c>
      <c r="W152" s="1">
        <v>200.5</v>
      </c>
      <c r="X152" s="1">
        <v>19786.3</v>
      </c>
      <c r="Y152" s="1">
        <v>19786.3</v>
      </c>
      <c r="Z152" s="1">
        <v>81420.899999999994</v>
      </c>
      <c r="AA152" s="1" t="s">
        <v>191</v>
      </c>
      <c r="AB152" s="1">
        <v>0.89500000000000002</v>
      </c>
      <c r="AC152" s="1">
        <v>0.315</v>
      </c>
      <c r="AD152" s="1">
        <v>2.0009999999999999</v>
      </c>
      <c r="AE152" s="1">
        <v>1.0649999999999999</v>
      </c>
      <c r="AF152" s="1">
        <v>1978.63</v>
      </c>
      <c r="AG152" s="1">
        <v>0.08</v>
      </c>
      <c r="AH152" s="1">
        <v>3.2189999999999999</v>
      </c>
      <c r="AI152" s="1">
        <v>0.151</v>
      </c>
      <c r="AJ152" s="1">
        <v>0.7</v>
      </c>
      <c r="AK152" s="1">
        <v>0.65800000000000003</v>
      </c>
      <c r="AL152" s="1">
        <v>3.5150000000000001</v>
      </c>
      <c r="AM152" s="1">
        <v>0.28999999999999998</v>
      </c>
      <c r="AN152" s="1">
        <v>2.121</v>
      </c>
      <c r="AO152" s="1">
        <v>20.05</v>
      </c>
      <c r="AP152" s="1">
        <v>8142.09</v>
      </c>
      <c r="AQ152" s="1">
        <v>23.55263158</v>
      </c>
      <c r="AR152" s="1">
        <v>5.9433962259999999</v>
      </c>
      <c r="AS152" s="1">
        <v>3.1216848669999999</v>
      </c>
      <c r="AT152" s="1">
        <v>4.6916299559999999</v>
      </c>
      <c r="AU152" s="1">
        <v>4.0286476359999996</v>
      </c>
      <c r="AV152" s="1">
        <v>1.5094339619999999</v>
      </c>
      <c r="AW152" s="1">
        <v>60.73584906</v>
      </c>
      <c r="AX152" s="1">
        <v>2.8490566039999998</v>
      </c>
      <c r="AY152" s="1">
        <v>13.20754717</v>
      </c>
      <c r="AZ152" s="1">
        <v>1.026521061</v>
      </c>
      <c r="BA152" s="1">
        <v>5.4836193450000001</v>
      </c>
      <c r="BB152" s="1">
        <v>1.27753304</v>
      </c>
      <c r="BC152" s="1">
        <v>9.3436123349999995</v>
      </c>
      <c r="BD152" s="1">
        <v>4.0823390000000001E-2</v>
      </c>
      <c r="BE152" s="1">
        <v>16.577941119999998</v>
      </c>
      <c r="BF152" s="1">
        <v>8.2675980530000004</v>
      </c>
      <c r="BG152" s="1">
        <v>1.3406736109999999</v>
      </c>
      <c r="BH152" s="1">
        <v>21.069713799999999</v>
      </c>
      <c r="BI152" s="1">
        <v>8.6062598579999996</v>
      </c>
      <c r="BJ152" s="1">
        <v>7.5435807559999999</v>
      </c>
      <c r="BK152" s="1">
        <v>0.72401729699999995</v>
      </c>
      <c r="BL152" s="1">
        <v>15.811178809999999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AF74-4037-4216-87C3-F6E2E2B5E1AA}">
  <dimension ref="A1:AA69"/>
  <sheetViews>
    <sheetView zoomScale="90" zoomScaleNormal="90" workbookViewId="0">
      <selection activeCell="C40" sqref="C40"/>
    </sheetView>
  </sheetViews>
  <sheetFormatPr defaultColWidth="8.86328125" defaultRowHeight="14.25" x14ac:dyDescent="0.45"/>
  <cols>
    <col min="1" max="1" width="31.06640625" style="1" customWidth="1"/>
    <col min="2" max="2" width="27.53125" style="1" customWidth="1"/>
    <col min="3" max="8" width="8.86328125" style="1"/>
    <col min="9" max="9" width="10.9296875" style="1" customWidth="1"/>
    <col min="10" max="16384" width="8.86328125" style="1"/>
  </cols>
  <sheetData>
    <row r="1" spans="1:15" x14ac:dyDescent="0.45">
      <c r="A1" s="6" t="s">
        <v>578</v>
      </c>
      <c r="B1" s="4" t="s">
        <v>721</v>
      </c>
      <c r="C1" s="15" t="s">
        <v>734</v>
      </c>
      <c r="D1" s="13"/>
      <c r="E1" s="13"/>
      <c r="F1" s="13"/>
      <c r="G1" s="13"/>
      <c r="H1" s="13"/>
      <c r="I1" s="13"/>
      <c r="J1" s="18" t="s">
        <v>735</v>
      </c>
      <c r="K1" s="16"/>
      <c r="L1" s="16"/>
      <c r="M1" s="16"/>
      <c r="N1" s="16"/>
      <c r="O1" s="16"/>
    </row>
    <row r="2" spans="1:15" x14ac:dyDescent="0.45">
      <c r="A2" s="12"/>
      <c r="B2" s="12"/>
      <c r="C2" s="14" t="s">
        <v>0</v>
      </c>
      <c r="D2" s="14" t="s">
        <v>1</v>
      </c>
      <c r="E2" s="14" t="s">
        <v>2</v>
      </c>
      <c r="F2" s="14" t="s">
        <v>3</v>
      </c>
      <c r="G2" s="14" t="s">
        <v>4</v>
      </c>
      <c r="H2" s="14" t="s">
        <v>5</v>
      </c>
      <c r="I2" s="14" t="s">
        <v>6</v>
      </c>
      <c r="J2" s="17" t="s">
        <v>722</v>
      </c>
      <c r="K2" s="17" t="s">
        <v>723</v>
      </c>
      <c r="L2" s="17" t="s">
        <v>724</v>
      </c>
      <c r="M2" s="17" t="s">
        <v>725</v>
      </c>
      <c r="N2" s="17" t="s">
        <v>726</v>
      </c>
      <c r="O2" s="17" t="s">
        <v>727</v>
      </c>
    </row>
    <row r="3" spans="1:15" x14ac:dyDescent="0.45">
      <c r="A3" s="5" t="s">
        <v>7</v>
      </c>
      <c r="B3" s="5" t="s">
        <v>7</v>
      </c>
      <c r="C3" s="1">
        <v>15</v>
      </c>
      <c r="D3" s="1">
        <v>14</v>
      </c>
      <c r="E3" s="1">
        <v>16</v>
      </c>
      <c r="F3" s="1">
        <v>14</v>
      </c>
      <c r="G3" s="1">
        <v>14</v>
      </c>
      <c r="H3" s="1">
        <v>17</v>
      </c>
      <c r="I3" s="1">
        <v>90</v>
      </c>
      <c r="J3">
        <v>25</v>
      </c>
      <c r="K3">
        <v>39</v>
      </c>
      <c r="L3">
        <v>30</v>
      </c>
      <c r="M3">
        <v>10</v>
      </c>
      <c r="N3">
        <v>50</v>
      </c>
      <c r="O3">
        <v>5</v>
      </c>
    </row>
    <row r="4" spans="1:15" x14ac:dyDescent="0.45">
      <c r="A4" s="5" t="s">
        <v>579</v>
      </c>
      <c r="B4" s="5" t="s">
        <v>562</v>
      </c>
      <c r="C4" s="1">
        <v>12</v>
      </c>
      <c r="D4" s="1">
        <v>10</v>
      </c>
      <c r="E4" s="1">
        <v>14</v>
      </c>
      <c r="F4" s="1">
        <v>8</v>
      </c>
      <c r="G4" s="1">
        <v>14</v>
      </c>
      <c r="H4" s="1">
        <v>14</v>
      </c>
      <c r="I4" s="1">
        <v>72</v>
      </c>
      <c r="J4">
        <v>29</v>
      </c>
      <c r="K4">
        <v>7</v>
      </c>
      <c r="L4">
        <v>30</v>
      </c>
      <c r="M4">
        <v>22</v>
      </c>
      <c r="N4">
        <v>63</v>
      </c>
      <c r="O4">
        <v>3</v>
      </c>
    </row>
    <row r="5" spans="1:15" x14ac:dyDescent="0.45">
      <c r="A5" s="5" t="s">
        <v>206</v>
      </c>
      <c r="B5" s="5" t="s">
        <v>206</v>
      </c>
      <c r="C5" s="1">
        <v>0</v>
      </c>
      <c r="D5" s="1">
        <v>3</v>
      </c>
      <c r="E5" s="1">
        <v>0</v>
      </c>
      <c r="F5" s="1">
        <v>0</v>
      </c>
      <c r="G5" s="1">
        <v>1</v>
      </c>
      <c r="H5" s="1">
        <v>0</v>
      </c>
      <c r="I5" s="1">
        <v>4</v>
      </c>
      <c r="J5">
        <v>0</v>
      </c>
      <c r="K5">
        <v>0</v>
      </c>
      <c r="L5">
        <v>0</v>
      </c>
      <c r="M5">
        <v>2</v>
      </c>
      <c r="N5">
        <v>2</v>
      </c>
      <c r="O5">
        <v>0</v>
      </c>
    </row>
    <row r="6" spans="1:15" x14ac:dyDescent="0.45">
      <c r="A6" s="5" t="s">
        <v>8</v>
      </c>
      <c r="B6" s="5" t="s">
        <v>8</v>
      </c>
      <c r="C6" s="1">
        <v>9</v>
      </c>
      <c r="D6" s="1">
        <v>18</v>
      </c>
      <c r="E6" s="1">
        <v>12</v>
      </c>
      <c r="F6" s="1">
        <v>15</v>
      </c>
      <c r="G6" s="1">
        <v>16</v>
      </c>
      <c r="H6" s="1">
        <v>14</v>
      </c>
      <c r="I6" s="1">
        <v>84</v>
      </c>
      <c r="J6">
        <v>18</v>
      </c>
      <c r="K6">
        <v>10</v>
      </c>
      <c r="L6">
        <v>14</v>
      </c>
      <c r="M6">
        <v>18</v>
      </c>
      <c r="N6">
        <v>49</v>
      </c>
      <c r="O6">
        <v>1</v>
      </c>
    </row>
    <row r="7" spans="1:15" x14ac:dyDescent="0.45">
      <c r="A7" s="5" t="s">
        <v>9</v>
      </c>
      <c r="B7" s="5" t="s">
        <v>563</v>
      </c>
      <c r="C7" s="1">
        <v>7</v>
      </c>
      <c r="D7" s="1">
        <v>9</v>
      </c>
      <c r="E7" s="1">
        <v>11</v>
      </c>
      <c r="F7" s="1">
        <v>12</v>
      </c>
      <c r="G7" s="1">
        <v>14</v>
      </c>
      <c r="H7" s="1">
        <v>6</v>
      </c>
      <c r="I7" s="1">
        <v>59</v>
      </c>
      <c r="J7">
        <v>19</v>
      </c>
      <c r="K7">
        <v>7</v>
      </c>
      <c r="L7">
        <v>14</v>
      </c>
      <c r="M7">
        <v>5</v>
      </c>
      <c r="N7">
        <v>52</v>
      </c>
      <c r="O7">
        <v>4</v>
      </c>
    </row>
    <row r="8" spans="1:15" x14ac:dyDescent="0.45">
      <c r="A8" s="5" t="s">
        <v>10</v>
      </c>
      <c r="B8" s="5" t="s">
        <v>564</v>
      </c>
      <c r="C8" s="1">
        <v>0</v>
      </c>
      <c r="D8" s="1">
        <v>0</v>
      </c>
      <c r="E8" s="1">
        <v>0</v>
      </c>
      <c r="F8" s="1">
        <v>1</v>
      </c>
      <c r="G8" s="1">
        <v>4</v>
      </c>
      <c r="H8" s="1">
        <v>1</v>
      </c>
      <c r="I8" s="1">
        <v>6</v>
      </c>
      <c r="J8">
        <v>0</v>
      </c>
      <c r="K8">
        <v>0</v>
      </c>
      <c r="L8">
        <v>2</v>
      </c>
      <c r="M8">
        <v>0</v>
      </c>
      <c r="N8">
        <v>6</v>
      </c>
      <c r="O8">
        <v>0</v>
      </c>
    </row>
    <row r="9" spans="1:15" x14ac:dyDescent="0.45">
      <c r="A9" s="5" t="s">
        <v>11</v>
      </c>
      <c r="B9" s="5" t="s">
        <v>565</v>
      </c>
      <c r="C9" s="1">
        <v>13</v>
      </c>
      <c r="D9" s="1">
        <v>7</v>
      </c>
      <c r="E9" s="1">
        <v>10</v>
      </c>
      <c r="F9" s="1">
        <v>9</v>
      </c>
      <c r="G9" s="1">
        <v>10</v>
      </c>
      <c r="H9" s="1">
        <v>13</v>
      </c>
      <c r="I9" s="1">
        <v>62</v>
      </c>
      <c r="J9">
        <v>32</v>
      </c>
      <c r="K9">
        <v>7</v>
      </c>
      <c r="L9">
        <v>15</v>
      </c>
      <c r="M9">
        <v>14</v>
      </c>
      <c r="N9">
        <v>60</v>
      </c>
      <c r="O9">
        <v>2</v>
      </c>
    </row>
    <row r="10" spans="1:15" x14ac:dyDescent="0.45">
      <c r="A10" s="5" t="s">
        <v>12</v>
      </c>
      <c r="B10" s="5" t="s">
        <v>566</v>
      </c>
      <c r="C10" s="1">
        <v>8</v>
      </c>
      <c r="D10" s="1">
        <v>6</v>
      </c>
      <c r="E10" s="1">
        <v>2</v>
      </c>
      <c r="F10" s="1">
        <v>6</v>
      </c>
      <c r="G10" s="1">
        <v>2</v>
      </c>
      <c r="H10" s="1">
        <v>10</v>
      </c>
      <c r="I10" s="1">
        <v>34</v>
      </c>
      <c r="J10">
        <v>12</v>
      </c>
      <c r="K10">
        <v>6</v>
      </c>
      <c r="L10">
        <v>0</v>
      </c>
      <c r="M10">
        <v>5</v>
      </c>
      <c r="N10">
        <v>12</v>
      </c>
      <c r="O10">
        <v>1</v>
      </c>
    </row>
    <row r="11" spans="1:15" x14ac:dyDescent="0.45">
      <c r="A11" s="5" t="s">
        <v>13</v>
      </c>
      <c r="B11" s="5" t="s">
        <v>13</v>
      </c>
      <c r="C11" s="1">
        <v>16</v>
      </c>
      <c r="D11" s="1">
        <v>6</v>
      </c>
      <c r="E11" s="1">
        <v>11</v>
      </c>
      <c r="F11" s="1">
        <v>8</v>
      </c>
      <c r="G11" s="1">
        <v>17</v>
      </c>
      <c r="H11" s="1">
        <v>15</v>
      </c>
      <c r="I11" s="1">
        <v>73</v>
      </c>
      <c r="J11">
        <v>33</v>
      </c>
      <c r="K11">
        <v>13</v>
      </c>
      <c r="L11">
        <v>24</v>
      </c>
      <c r="M11">
        <v>15</v>
      </c>
      <c r="N11">
        <v>84</v>
      </c>
      <c r="O11">
        <v>5</v>
      </c>
    </row>
    <row r="12" spans="1:15" x14ac:dyDescent="0.45">
      <c r="A12" s="5" t="s">
        <v>580</v>
      </c>
      <c r="B12" s="5" t="s">
        <v>567</v>
      </c>
      <c r="C12" s="1">
        <v>12</v>
      </c>
      <c r="D12" s="1">
        <v>16</v>
      </c>
      <c r="E12" s="1">
        <v>15</v>
      </c>
      <c r="F12" s="1">
        <v>19</v>
      </c>
      <c r="G12" s="1">
        <v>22</v>
      </c>
      <c r="H12" s="1">
        <v>17</v>
      </c>
      <c r="I12" s="1">
        <v>101</v>
      </c>
      <c r="J12">
        <v>31</v>
      </c>
      <c r="K12">
        <v>22</v>
      </c>
      <c r="L12">
        <v>33</v>
      </c>
      <c r="M12">
        <v>23</v>
      </c>
      <c r="N12">
        <v>80</v>
      </c>
      <c r="O12">
        <v>9</v>
      </c>
    </row>
    <row r="13" spans="1:15" x14ac:dyDescent="0.45">
      <c r="A13" s="5" t="s">
        <v>14</v>
      </c>
      <c r="B13" s="5" t="s">
        <v>14</v>
      </c>
      <c r="C13" s="1">
        <v>10</v>
      </c>
      <c r="D13" s="1">
        <v>6</v>
      </c>
      <c r="E13" s="1">
        <v>8</v>
      </c>
      <c r="F13" s="1">
        <v>9</v>
      </c>
      <c r="G13" s="1">
        <v>13</v>
      </c>
      <c r="H13" s="1">
        <v>11</v>
      </c>
      <c r="I13" s="1">
        <v>57</v>
      </c>
      <c r="J13">
        <v>13</v>
      </c>
      <c r="K13">
        <v>10</v>
      </c>
      <c r="L13">
        <v>8</v>
      </c>
      <c r="M13">
        <v>8</v>
      </c>
      <c r="N13">
        <v>19</v>
      </c>
      <c r="O13">
        <v>0</v>
      </c>
    </row>
    <row r="14" spans="1:15" x14ac:dyDescent="0.45">
      <c r="A14" s="5" t="s">
        <v>15</v>
      </c>
      <c r="B14" s="5" t="s">
        <v>15</v>
      </c>
      <c r="C14" s="1">
        <v>18</v>
      </c>
      <c r="D14" s="1">
        <v>20</v>
      </c>
      <c r="E14" s="1">
        <v>16</v>
      </c>
      <c r="F14" s="1">
        <v>13</v>
      </c>
      <c r="G14" s="1">
        <v>18</v>
      </c>
      <c r="H14" s="1">
        <v>17</v>
      </c>
      <c r="I14" s="1">
        <v>102</v>
      </c>
      <c r="J14">
        <v>31</v>
      </c>
      <c r="K14">
        <v>20</v>
      </c>
      <c r="L14">
        <v>24</v>
      </c>
      <c r="M14">
        <v>30</v>
      </c>
      <c r="N14">
        <v>104</v>
      </c>
      <c r="O14">
        <v>2</v>
      </c>
    </row>
    <row r="15" spans="1:15" x14ac:dyDescent="0.45">
      <c r="A15" s="5" t="s">
        <v>544</v>
      </c>
      <c r="B15" s="5" t="s">
        <v>568</v>
      </c>
      <c r="C15" s="1">
        <v>0</v>
      </c>
      <c r="D15" s="1">
        <v>3</v>
      </c>
      <c r="E15" s="1">
        <v>1</v>
      </c>
      <c r="F15" s="1">
        <v>1</v>
      </c>
      <c r="G15" s="1">
        <v>2</v>
      </c>
      <c r="H15" s="1">
        <v>0</v>
      </c>
      <c r="I15" s="1">
        <v>7</v>
      </c>
      <c r="J15">
        <v>0</v>
      </c>
      <c r="K15">
        <v>0</v>
      </c>
      <c r="L15">
        <v>1</v>
      </c>
      <c r="M15">
        <v>1</v>
      </c>
      <c r="N15">
        <v>5</v>
      </c>
      <c r="O15">
        <v>0</v>
      </c>
    </row>
    <row r="16" spans="1:15" x14ac:dyDescent="0.45">
      <c r="A16" s="5" t="s">
        <v>545</v>
      </c>
      <c r="B16" s="5" t="s">
        <v>569</v>
      </c>
      <c r="C16" s="1">
        <v>3</v>
      </c>
      <c r="D16" s="1">
        <v>3</v>
      </c>
      <c r="E16" s="1">
        <v>4</v>
      </c>
      <c r="F16" s="1">
        <v>2</v>
      </c>
      <c r="G16" s="1">
        <v>1</v>
      </c>
      <c r="H16" s="1">
        <v>4</v>
      </c>
      <c r="I16" s="1">
        <v>17</v>
      </c>
      <c r="J16">
        <v>4</v>
      </c>
      <c r="K16">
        <v>1</v>
      </c>
      <c r="L16">
        <v>2</v>
      </c>
      <c r="M16">
        <v>1</v>
      </c>
      <c r="N16">
        <v>11</v>
      </c>
      <c r="O16">
        <v>1</v>
      </c>
    </row>
    <row r="17" spans="1:15" x14ac:dyDescent="0.45">
      <c r="A17" s="5" t="s">
        <v>582</v>
      </c>
      <c r="B17" s="5" t="s">
        <v>570</v>
      </c>
      <c r="C17" s="1">
        <v>8</v>
      </c>
      <c r="D17" s="1">
        <v>15</v>
      </c>
      <c r="E17" s="1">
        <v>13</v>
      </c>
      <c r="F17" s="1">
        <v>11</v>
      </c>
      <c r="G17" s="1">
        <v>17</v>
      </c>
      <c r="H17" s="1">
        <v>15</v>
      </c>
      <c r="I17" s="1">
        <v>79</v>
      </c>
      <c r="J17">
        <v>19</v>
      </c>
      <c r="K17">
        <v>13</v>
      </c>
      <c r="L17">
        <v>18</v>
      </c>
      <c r="M17">
        <v>17</v>
      </c>
      <c r="N17">
        <v>44</v>
      </c>
      <c r="O17">
        <v>1</v>
      </c>
    </row>
    <row r="18" spans="1:15" x14ac:dyDescent="0.45">
      <c r="A18" s="5" t="s">
        <v>16</v>
      </c>
      <c r="B18" s="5" t="s">
        <v>571</v>
      </c>
      <c r="C18" s="1">
        <v>0</v>
      </c>
      <c r="D18" s="1">
        <v>0</v>
      </c>
      <c r="E18" s="1">
        <v>0</v>
      </c>
      <c r="F18" s="1">
        <v>0</v>
      </c>
      <c r="G18" s="1">
        <v>0</v>
      </c>
      <c r="H18" s="1">
        <v>0</v>
      </c>
      <c r="I18" s="1">
        <v>0</v>
      </c>
      <c r="J18">
        <v>0</v>
      </c>
      <c r="K18">
        <v>0</v>
      </c>
      <c r="L18">
        <v>0</v>
      </c>
      <c r="M18">
        <v>0</v>
      </c>
      <c r="N18">
        <v>0</v>
      </c>
      <c r="O18">
        <v>0</v>
      </c>
    </row>
    <row r="19" spans="1:15" x14ac:dyDescent="0.45">
      <c r="A19" s="5" t="s">
        <v>155</v>
      </c>
      <c r="B19" s="5" t="s">
        <v>572</v>
      </c>
      <c r="C19" s="1">
        <v>7</v>
      </c>
      <c r="D19" s="1">
        <v>5</v>
      </c>
      <c r="E19" s="1">
        <v>9</v>
      </c>
      <c r="F19" s="1">
        <v>5</v>
      </c>
      <c r="G19" s="1">
        <v>10</v>
      </c>
      <c r="H19" s="1">
        <v>10</v>
      </c>
      <c r="I19" s="1">
        <v>46</v>
      </c>
      <c r="J19">
        <v>10</v>
      </c>
      <c r="K19">
        <v>8</v>
      </c>
      <c r="L19">
        <v>9</v>
      </c>
      <c r="M19">
        <v>13</v>
      </c>
      <c r="N19">
        <v>32</v>
      </c>
      <c r="O19">
        <v>1</v>
      </c>
    </row>
    <row r="20" spans="1:15" x14ac:dyDescent="0.45">
      <c r="A20" s="5" t="s">
        <v>17</v>
      </c>
      <c r="B20" s="5" t="s">
        <v>17</v>
      </c>
      <c r="C20" s="1">
        <v>11</v>
      </c>
      <c r="D20" s="1">
        <v>9</v>
      </c>
      <c r="E20" s="1">
        <v>12</v>
      </c>
      <c r="F20" s="1">
        <v>12</v>
      </c>
      <c r="G20" s="1">
        <v>19</v>
      </c>
      <c r="H20" s="1">
        <v>17</v>
      </c>
      <c r="I20" s="1">
        <v>80</v>
      </c>
      <c r="J20">
        <v>22</v>
      </c>
      <c r="K20">
        <v>12</v>
      </c>
      <c r="L20">
        <v>18</v>
      </c>
      <c r="M20">
        <v>14</v>
      </c>
      <c r="N20">
        <v>54</v>
      </c>
      <c r="O20">
        <v>2</v>
      </c>
    </row>
    <row r="21" spans="1:15" x14ac:dyDescent="0.45">
      <c r="A21" s="5" t="s">
        <v>583</v>
      </c>
      <c r="B21" s="5" t="s">
        <v>573</v>
      </c>
      <c r="C21" s="1">
        <v>13</v>
      </c>
      <c r="D21" s="1">
        <v>10</v>
      </c>
      <c r="E21" s="1">
        <v>10</v>
      </c>
      <c r="F21" s="1">
        <v>14</v>
      </c>
      <c r="G21" s="1">
        <v>9</v>
      </c>
      <c r="H21" s="1">
        <v>12</v>
      </c>
      <c r="I21" s="1">
        <v>68</v>
      </c>
      <c r="J21">
        <v>18</v>
      </c>
      <c r="K21">
        <v>18</v>
      </c>
      <c r="L21">
        <v>13</v>
      </c>
      <c r="M21">
        <v>4</v>
      </c>
      <c r="N21">
        <v>29</v>
      </c>
      <c r="O21">
        <v>2</v>
      </c>
    </row>
    <row r="22" spans="1:15" x14ac:dyDescent="0.45">
      <c r="A22" s="5" t="s">
        <v>19</v>
      </c>
      <c r="B22" s="5" t="s">
        <v>574</v>
      </c>
      <c r="C22" s="1">
        <v>15</v>
      </c>
      <c r="D22" s="1">
        <v>15</v>
      </c>
      <c r="E22" s="1">
        <v>19</v>
      </c>
      <c r="F22" s="1">
        <v>13</v>
      </c>
      <c r="G22" s="1">
        <v>16</v>
      </c>
      <c r="H22" s="1">
        <v>17</v>
      </c>
      <c r="I22" s="1">
        <v>95</v>
      </c>
      <c r="J22">
        <v>19</v>
      </c>
      <c r="K22">
        <v>19</v>
      </c>
      <c r="L22">
        <v>15</v>
      </c>
      <c r="M22">
        <v>14</v>
      </c>
      <c r="N22">
        <v>38</v>
      </c>
      <c r="O22">
        <v>5</v>
      </c>
    </row>
    <row r="23" spans="1:15" x14ac:dyDescent="0.45">
      <c r="A23" s="5" t="s">
        <v>20</v>
      </c>
      <c r="B23" s="5" t="s">
        <v>575</v>
      </c>
      <c r="C23" s="1">
        <v>21</v>
      </c>
      <c r="D23" s="1">
        <v>21</v>
      </c>
      <c r="E23" s="1">
        <v>20</v>
      </c>
      <c r="F23" s="1">
        <v>20</v>
      </c>
      <c r="G23" s="1">
        <v>21</v>
      </c>
      <c r="H23" s="1">
        <v>22</v>
      </c>
      <c r="I23" s="1">
        <v>125</v>
      </c>
      <c r="J23">
        <v>47</v>
      </c>
      <c r="K23">
        <v>46</v>
      </c>
      <c r="L23">
        <v>37</v>
      </c>
      <c r="M23">
        <v>47</v>
      </c>
      <c r="N23">
        <v>131</v>
      </c>
      <c r="O23">
        <v>9</v>
      </c>
    </row>
    <row r="24" spans="1:15" x14ac:dyDescent="0.45">
      <c r="A24" s="5" t="s">
        <v>21</v>
      </c>
      <c r="B24" s="5" t="s">
        <v>576</v>
      </c>
      <c r="C24" s="1">
        <v>19</v>
      </c>
      <c r="D24" s="1">
        <v>20</v>
      </c>
      <c r="E24" s="1">
        <v>15</v>
      </c>
      <c r="F24" s="1">
        <v>18</v>
      </c>
      <c r="G24" s="1">
        <v>19</v>
      </c>
      <c r="H24" s="1">
        <v>15</v>
      </c>
      <c r="I24" s="1">
        <v>106</v>
      </c>
      <c r="J24">
        <v>30</v>
      </c>
      <c r="K24">
        <v>31</v>
      </c>
      <c r="L24">
        <v>16</v>
      </c>
      <c r="M24">
        <v>21</v>
      </c>
      <c r="N24">
        <v>72</v>
      </c>
      <c r="O24">
        <v>4</v>
      </c>
    </row>
    <row r="25" spans="1:15" x14ac:dyDescent="0.45">
      <c r="A25" s="5" t="s">
        <v>581</v>
      </c>
      <c r="B25" s="5" t="s">
        <v>577</v>
      </c>
      <c r="C25" s="1">
        <v>19</v>
      </c>
      <c r="D25" s="1">
        <v>19</v>
      </c>
      <c r="E25" s="1">
        <v>19</v>
      </c>
      <c r="F25" s="1">
        <v>20</v>
      </c>
      <c r="G25" s="1">
        <v>20</v>
      </c>
      <c r="H25" s="1">
        <v>23</v>
      </c>
      <c r="I25" s="1">
        <v>120</v>
      </c>
      <c r="J25">
        <v>33</v>
      </c>
      <c r="K25">
        <v>35</v>
      </c>
      <c r="L25">
        <v>30</v>
      </c>
      <c r="M25">
        <v>25</v>
      </c>
      <c r="N25">
        <v>64</v>
      </c>
      <c r="O25">
        <v>7</v>
      </c>
    </row>
    <row r="26" spans="1:15" x14ac:dyDescent="0.45">
      <c r="A26" s="7" t="s">
        <v>720</v>
      </c>
      <c r="B26" s="4" t="s">
        <v>728</v>
      </c>
      <c r="C26" s="8">
        <v>236</v>
      </c>
      <c r="D26" s="8">
        <v>234</v>
      </c>
      <c r="E26" s="8">
        <v>237</v>
      </c>
      <c r="F26" s="8">
        <v>230</v>
      </c>
      <c r="G26" s="8">
        <v>278</v>
      </c>
      <c r="H26" s="8">
        <v>270</v>
      </c>
      <c r="I26" s="8">
        <v>1485</v>
      </c>
      <c r="J26" s="4">
        <f>SUM(J3:J25)</f>
        <v>445</v>
      </c>
      <c r="K26" s="4">
        <f t="shared" ref="K26:O26" si="0">SUM(K3:K25)</f>
        <v>324</v>
      </c>
      <c r="L26" s="4">
        <f t="shared" si="0"/>
        <v>353</v>
      </c>
      <c r="M26" s="4">
        <f t="shared" si="0"/>
        <v>309</v>
      </c>
      <c r="N26" s="4">
        <f t="shared" si="0"/>
        <v>1061</v>
      </c>
      <c r="O26" s="4">
        <f t="shared" si="0"/>
        <v>64</v>
      </c>
    </row>
    <row r="27" spans="1:15" x14ac:dyDescent="0.45">
      <c r="A27" s="9" t="s">
        <v>716</v>
      </c>
      <c r="B27" s="10" t="s">
        <v>729</v>
      </c>
      <c r="C27" s="10">
        <f>SUM(C3,C4,C7,C8:C16,C21:C25)</f>
        <v>201</v>
      </c>
      <c r="D27" s="10">
        <f t="shared" ref="D27:I27" si="1">SUM(D3,D4,D7,D8:D16,D21:D25)</f>
        <v>185</v>
      </c>
      <c r="E27" s="10">
        <f t="shared" si="1"/>
        <v>191</v>
      </c>
      <c r="F27" s="10">
        <f t="shared" si="1"/>
        <v>187</v>
      </c>
      <c r="G27" s="10">
        <f t="shared" si="1"/>
        <v>216</v>
      </c>
      <c r="H27" s="10">
        <f t="shared" si="1"/>
        <v>214</v>
      </c>
      <c r="I27" s="10">
        <f t="shared" si="1"/>
        <v>1194</v>
      </c>
      <c r="J27" s="10">
        <f>SUM(J3,J4,J7,J8:J16,J21:J25)</f>
        <v>376</v>
      </c>
      <c r="K27" s="10">
        <f t="shared" ref="K27:O27" si="2">SUM(K3,K4,K7,K8:K16,K21:K25)</f>
        <v>281</v>
      </c>
      <c r="L27" s="10">
        <f t="shared" si="2"/>
        <v>294</v>
      </c>
      <c r="M27" s="10">
        <f t="shared" si="2"/>
        <v>245</v>
      </c>
      <c r="N27" s="10">
        <f t="shared" si="2"/>
        <v>880</v>
      </c>
      <c r="O27" s="10">
        <f t="shared" si="2"/>
        <v>59</v>
      </c>
    </row>
    <row r="28" spans="1:15" x14ac:dyDescent="0.45">
      <c r="A28" s="9" t="s">
        <v>717</v>
      </c>
      <c r="B28" s="10" t="s">
        <v>730</v>
      </c>
      <c r="C28" s="10">
        <f>SUM(C5:C6,C17:C20)</f>
        <v>35</v>
      </c>
      <c r="D28" s="10">
        <f t="shared" ref="D28:I28" si="3">SUM(D5:D6,D17:D20)</f>
        <v>50</v>
      </c>
      <c r="E28" s="10">
        <f t="shared" si="3"/>
        <v>46</v>
      </c>
      <c r="F28" s="10">
        <f t="shared" si="3"/>
        <v>43</v>
      </c>
      <c r="G28" s="10">
        <f t="shared" si="3"/>
        <v>63</v>
      </c>
      <c r="H28" s="10">
        <f t="shared" si="3"/>
        <v>56</v>
      </c>
      <c r="I28" s="10">
        <f t="shared" si="3"/>
        <v>293</v>
      </c>
      <c r="J28" s="10">
        <f>SUM(J5:J6,J17:J20)</f>
        <v>69</v>
      </c>
      <c r="K28" s="10">
        <f t="shared" ref="K28:O28" si="4">SUM(K5:K6,K17:K20)</f>
        <v>43</v>
      </c>
      <c r="L28" s="10">
        <f t="shared" si="4"/>
        <v>59</v>
      </c>
      <c r="M28" s="10">
        <f t="shared" si="4"/>
        <v>64</v>
      </c>
      <c r="N28" s="10">
        <f t="shared" si="4"/>
        <v>181</v>
      </c>
      <c r="O28" s="10">
        <f t="shared" si="4"/>
        <v>5</v>
      </c>
    </row>
    <row r="29" spans="1:15" x14ac:dyDescent="0.45">
      <c r="A29" s="9" t="s">
        <v>718</v>
      </c>
      <c r="B29" s="10" t="s">
        <v>731</v>
      </c>
      <c r="C29" s="11">
        <f>C27/C26*100</f>
        <v>85.169491525423723</v>
      </c>
      <c r="D29" s="11">
        <f t="shared" ref="D29:H29" si="5">D27/D26*100</f>
        <v>79.059829059829056</v>
      </c>
      <c r="E29" s="11">
        <f t="shared" si="5"/>
        <v>80.59071729957806</v>
      </c>
      <c r="F29" s="11">
        <f t="shared" si="5"/>
        <v>81.304347826086953</v>
      </c>
      <c r="G29" s="11">
        <f t="shared" si="5"/>
        <v>77.697841726618705</v>
      </c>
      <c r="H29" s="11">
        <f t="shared" si="5"/>
        <v>79.259259259259267</v>
      </c>
      <c r="I29" s="11">
        <f>I27/I26*100</f>
        <v>80.404040404040401</v>
      </c>
      <c r="J29" s="11">
        <f>J27/J26*100</f>
        <v>84.49438202247191</v>
      </c>
      <c r="K29" s="11">
        <f t="shared" ref="K29:O29" si="6">K27/K26*100</f>
        <v>86.728395061728392</v>
      </c>
      <c r="L29" s="11">
        <f t="shared" si="6"/>
        <v>83.286118980169974</v>
      </c>
      <c r="M29" s="11">
        <f t="shared" si="6"/>
        <v>79.288025889967642</v>
      </c>
      <c r="N29" s="11">
        <f t="shared" si="6"/>
        <v>82.940622054665411</v>
      </c>
      <c r="O29" s="11">
        <f t="shared" si="6"/>
        <v>92.1875</v>
      </c>
    </row>
    <row r="30" spans="1:15" x14ac:dyDescent="0.45">
      <c r="A30" s="9" t="s">
        <v>719</v>
      </c>
      <c r="B30" s="10" t="s">
        <v>732</v>
      </c>
      <c r="C30" s="11">
        <f>C28/C26*100</f>
        <v>14.83050847457627</v>
      </c>
      <c r="D30" s="11">
        <f t="shared" ref="D30:H30" si="7">D28/D26*100</f>
        <v>21.367521367521366</v>
      </c>
      <c r="E30" s="11">
        <f t="shared" si="7"/>
        <v>19.40928270042194</v>
      </c>
      <c r="F30" s="11">
        <f t="shared" si="7"/>
        <v>18.695652173913043</v>
      </c>
      <c r="G30" s="11">
        <f t="shared" si="7"/>
        <v>22.661870503597122</v>
      </c>
      <c r="H30" s="11">
        <f t="shared" si="7"/>
        <v>20.74074074074074</v>
      </c>
      <c r="I30" s="11">
        <f>I28/I26*100</f>
        <v>19.73063973063973</v>
      </c>
      <c r="J30" s="11">
        <f>J28/J26*100</f>
        <v>15.505617977528091</v>
      </c>
      <c r="K30" s="11">
        <f t="shared" ref="K30:O30" si="8">K28/K26*100</f>
        <v>13.271604938271606</v>
      </c>
      <c r="L30" s="11">
        <f t="shared" si="8"/>
        <v>16.71388101983003</v>
      </c>
      <c r="M30" s="11">
        <f t="shared" si="8"/>
        <v>20.711974110032365</v>
      </c>
      <c r="N30" s="11">
        <f t="shared" si="8"/>
        <v>17.059377945334589</v>
      </c>
      <c r="O30" s="11">
        <f t="shared" si="8"/>
        <v>7.8125</v>
      </c>
    </row>
    <row r="31" spans="1:15" x14ac:dyDescent="0.45">
      <c r="B31" s="10" t="s">
        <v>733</v>
      </c>
      <c r="C31" s="1">
        <v>25</v>
      </c>
      <c r="D31" s="1">
        <v>25</v>
      </c>
      <c r="E31" s="1">
        <v>25</v>
      </c>
      <c r="F31" s="1">
        <v>25</v>
      </c>
      <c r="G31" s="1">
        <v>25</v>
      </c>
      <c r="H31" s="1">
        <v>25</v>
      </c>
      <c r="I31" s="1">
        <v>150</v>
      </c>
      <c r="J31" s="1">
        <v>26</v>
      </c>
      <c r="K31" s="1">
        <v>26</v>
      </c>
      <c r="L31" s="1">
        <v>18</v>
      </c>
      <c r="M31" s="1">
        <v>16</v>
      </c>
      <c r="N31" s="1">
        <v>60</v>
      </c>
      <c r="O31" s="1">
        <v>4</v>
      </c>
    </row>
    <row r="33" spans="1:17" x14ac:dyDescent="0.45">
      <c r="A33" s="6" t="s">
        <v>578</v>
      </c>
      <c r="B33" s="4" t="s">
        <v>721</v>
      </c>
      <c r="C33" s="15" t="s">
        <v>736</v>
      </c>
      <c r="D33" s="13"/>
      <c r="E33" s="13"/>
      <c r="F33" s="13"/>
      <c r="G33" s="13"/>
      <c r="H33" s="13"/>
      <c r="I33" s="13"/>
      <c r="J33" s="18" t="s">
        <v>737</v>
      </c>
      <c r="K33" s="16"/>
      <c r="L33" s="16"/>
      <c r="M33" s="16"/>
      <c r="N33" s="16"/>
      <c r="O33" s="16"/>
    </row>
    <row r="34" spans="1:17" x14ac:dyDescent="0.45">
      <c r="A34" s="12"/>
      <c r="B34" s="12"/>
      <c r="C34" s="14" t="s">
        <v>0</v>
      </c>
      <c r="D34" s="14" t="s">
        <v>1</v>
      </c>
      <c r="E34" s="14" t="s">
        <v>2</v>
      </c>
      <c r="F34" s="14" t="s">
        <v>3</v>
      </c>
      <c r="G34" s="14" t="s">
        <v>4</v>
      </c>
      <c r="H34" s="14" t="s">
        <v>5</v>
      </c>
      <c r="I34" s="14" t="s">
        <v>6</v>
      </c>
      <c r="J34" s="17" t="s">
        <v>722</v>
      </c>
      <c r="K34" s="17" t="s">
        <v>723</v>
      </c>
      <c r="L34" s="17" t="s">
        <v>724</v>
      </c>
      <c r="M34" s="17" t="s">
        <v>725</v>
      </c>
      <c r="N34" s="17" t="s">
        <v>726</v>
      </c>
      <c r="O34" s="17" t="s">
        <v>727</v>
      </c>
    </row>
    <row r="35" spans="1:17" x14ac:dyDescent="0.45">
      <c r="A35" s="5" t="s">
        <v>7</v>
      </c>
      <c r="B35" s="5" t="s">
        <v>7</v>
      </c>
      <c r="C35" s="19">
        <v>6.3559322033898304</v>
      </c>
      <c r="D35" s="19">
        <v>5.982905982905983</v>
      </c>
      <c r="E35" s="19">
        <v>6.7510548523206744</v>
      </c>
      <c r="F35" s="19">
        <v>6.0869565217391308</v>
      </c>
      <c r="G35" s="19">
        <v>5.0359712230215825</v>
      </c>
      <c r="H35" s="19">
        <v>6.2962962962962958</v>
      </c>
      <c r="I35" s="19">
        <v>6.0606060606060606</v>
      </c>
      <c r="J35" s="19">
        <v>5.6179775280898872</v>
      </c>
      <c r="K35" s="19">
        <v>12.037037037037036</v>
      </c>
      <c r="L35" s="19">
        <v>8.4985835694050991</v>
      </c>
      <c r="M35" s="19">
        <v>3.2362459546925564</v>
      </c>
      <c r="N35" s="19">
        <v>4.7125353440150803</v>
      </c>
      <c r="O35" s="19">
        <v>7.8125</v>
      </c>
      <c r="P35" s="20">
        <f>MIN(J35:O35)</f>
        <v>3.2362459546925564</v>
      </c>
      <c r="Q35" s="20">
        <f>MAX(J35:O35)</f>
        <v>12.037037037037036</v>
      </c>
    </row>
    <row r="36" spans="1:17" x14ac:dyDescent="0.45">
      <c r="A36" s="5" t="s">
        <v>579</v>
      </c>
      <c r="B36" s="5" t="s">
        <v>562</v>
      </c>
      <c r="C36" s="19">
        <v>5.0847457627118651</v>
      </c>
      <c r="D36" s="19">
        <v>4.2735042735042734</v>
      </c>
      <c r="E36" s="19">
        <v>5.9071729957805905</v>
      </c>
      <c r="F36" s="19">
        <v>3.4782608695652173</v>
      </c>
      <c r="G36" s="19">
        <v>5.0359712230215825</v>
      </c>
      <c r="H36" s="19">
        <v>5.1851851851851851</v>
      </c>
      <c r="I36" s="19">
        <v>4.8484848484848486</v>
      </c>
      <c r="J36" s="19">
        <v>6.5168539325842696</v>
      </c>
      <c r="K36" s="19">
        <v>2.1604938271604937</v>
      </c>
      <c r="L36" s="19">
        <v>8.4985835694050991</v>
      </c>
      <c r="M36" s="19">
        <v>7.1197411003236244</v>
      </c>
      <c r="N36" s="19">
        <v>5.9377945334590008</v>
      </c>
      <c r="O36" s="19">
        <v>4.6875</v>
      </c>
      <c r="P36" s="20">
        <f t="shared" ref="P36:P57" si="9">MIN(J36:O36)</f>
        <v>2.1604938271604937</v>
      </c>
      <c r="Q36" s="20">
        <f t="shared" ref="Q36:Q57" si="10">MAX(J36:O36)</f>
        <v>8.4985835694050991</v>
      </c>
    </row>
    <row r="37" spans="1:17" x14ac:dyDescent="0.45">
      <c r="A37" s="5" t="s">
        <v>206</v>
      </c>
      <c r="B37" s="5" t="s">
        <v>206</v>
      </c>
      <c r="C37" s="19">
        <v>0</v>
      </c>
      <c r="D37" s="19">
        <v>1.2820512820512819</v>
      </c>
      <c r="E37" s="19">
        <v>0</v>
      </c>
      <c r="F37" s="19">
        <v>0</v>
      </c>
      <c r="G37" s="19">
        <v>0.35971223021582738</v>
      </c>
      <c r="H37" s="19">
        <v>0</v>
      </c>
      <c r="I37" s="19">
        <v>0.26936026936026936</v>
      </c>
      <c r="J37" s="19">
        <v>0</v>
      </c>
      <c r="K37" s="19">
        <v>0</v>
      </c>
      <c r="L37" s="19">
        <v>0</v>
      </c>
      <c r="M37" s="19">
        <v>0.64724919093851141</v>
      </c>
      <c r="N37" s="19">
        <v>0.1885014137606032</v>
      </c>
      <c r="O37" s="19">
        <v>0</v>
      </c>
      <c r="P37" s="20">
        <f t="shared" si="9"/>
        <v>0</v>
      </c>
      <c r="Q37" s="20">
        <f t="shared" si="10"/>
        <v>0.64724919093851141</v>
      </c>
    </row>
    <row r="38" spans="1:17" x14ac:dyDescent="0.45">
      <c r="A38" s="5" t="s">
        <v>8</v>
      </c>
      <c r="B38" s="5" t="s">
        <v>8</v>
      </c>
      <c r="C38" s="19">
        <v>3.8135593220338984</v>
      </c>
      <c r="D38" s="19">
        <v>7.6923076923076925</v>
      </c>
      <c r="E38" s="19">
        <v>5.0632911392405067</v>
      </c>
      <c r="F38" s="19">
        <v>6.5217391304347823</v>
      </c>
      <c r="G38" s="19">
        <v>5.755395683453238</v>
      </c>
      <c r="H38" s="19">
        <v>5.1851851851851851</v>
      </c>
      <c r="I38" s="19">
        <v>5.6565656565656566</v>
      </c>
      <c r="J38" s="19">
        <v>4.0449438202247192</v>
      </c>
      <c r="K38" s="19">
        <v>3.0864197530864197</v>
      </c>
      <c r="L38" s="19">
        <v>3.9660056657223794</v>
      </c>
      <c r="M38" s="19">
        <v>5.825242718446602</v>
      </c>
      <c r="N38" s="19">
        <v>4.6182846371347788</v>
      </c>
      <c r="O38" s="19">
        <v>1.5625</v>
      </c>
      <c r="P38" s="20">
        <f t="shared" si="9"/>
        <v>1.5625</v>
      </c>
      <c r="Q38" s="20">
        <f t="shared" si="10"/>
        <v>5.825242718446602</v>
      </c>
    </row>
    <row r="39" spans="1:17" x14ac:dyDescent="0.45">
      <c r="A39" s="5" t="s">
        <v>9</v>
      </c>
      <c r="B39" s="5" t="s">
        <v>563</v>
      </c>
      <c r="C39" s="19">
        <v>2.9661016949152543</v>
      </c>
      <c r="D39" s="19">
        <v>3.8461538461538463</v>
      </c>
      <c r="E39" s="19">
        <v>4.6413502109704643</v>
      </c>
      <c r="F39" s="19">
        <v>5.2173913043478262</v>
      </c>
      <c r="G39" s="19">
        <v>5.0359712230215825</v>
      </c>
      <c r="H39" s="19">
        <v>2.2222222222222223</v>
      </c>
      <c r="I39" s="19">
        <v>3.9730639730639727</v>
      </c>
      <c r="J39" s="19">
        <v>4.2696629213483144</v>
      </c>
      <c r="K39" s="19">
        <v>2.1604938271604937</v>
      </c>
      <c r="L39" s="19">
        <v>3.9660056657223794</v>
      </c>
      <c r="M39" s="19">
        <v>1.6181229773462782</v>
      </c>
      <c r="N39" s="19">
        <v>4.9010367577756835</v>
      </c>
      <c r="O39" s="19">
        <v>6.25</v>
      </c>
      <c r="P39" s="20">
        <f t="shared" si="9"/>
        <v>1.6181229773462782</v>
      </c>
      <c r="Q39" s="20">
        <f t="shared" si="10"/>
        <v>6.25</v>
      </c>
    </row>
    <row r="40" spans="1:17" x14ac:dyDescent="0.45">
      <c r="A40" s="5" t="s">
        <v>10</v>
      </c>
      <c r="B40" s="5" t="s">
        <v>564</v>
      </c>
      <c r="C40" s="19">
        <v>0</v>
      </c>
      <c r="D40" s="19">
        <v>0</v>
      </c>
      <c r="E40" s="19">
        <v>0</v>
      </c>
      <c r="F40" s="19">
        <v>0.43478260869565216</v>
      </c>
      <c r="G40" s="19">
        <v>1.4388489208633095</v>
      </c>
      <c r="H40" s="19">
        <v>0.37037037037037041</v>
      </c>
      <c r="I40" s="19">
        <v>0.40404040404040403</v>
      </c>
      <c r="J40" s="19">
        <v>0</v>
      </c>
      <c r="K40" s="19">
        <v>0</v>
      </c>
      <c r="L40" s="19">
        <v>0.56657223796033995</v>
      </c>
      <c r="M40" s="19">
        <v>0</v>
      </c>
      <c r="N40" s="19">
        <v>0.56550424128180965</v>
      </c>
      <c r="O40" s="19">
        <v>0</v>
      </c>
      <c r="P40" s="20">
        <f t="shared" si="9"/>
        <v>0</v>
      </c>
      <c r="Q40" s="20">
        <f t="shared" si="10"/>
        <v>0.56657223796033995</v>
      </c>
    </row>
    <row r="41" spans="1:17" x14ac:dyDescent="0.45">
      <c r="A41" s="5" t="s">
        <v>11</v>
      </c>
      <c r="B41" s="5" t="s">
        <v>565</v>
      </c>
      <c r="C41" s="19">
        <v>5.508474576271186</v>
      </c>
      <c r="D41" s="19">
        <v>2.9914529914529915</v>
      </c>
      <c r="E41" s="19">
        <v>4.2194092827004219</v>
      </c>
      <c r="F41" s="19">
        <v>3.9130434782608701</v>
      </c>
      <c r="G41" s="19">
        <v>3.5971223021582732</v>
      </c>
      <c r="H41" s="19">
        <v>4.8148148148148149</v>
      </c>
      <c r="I41" s="19">
        <v>4.1750841750841756</v>
      </c>
      <c r="J41" s="19">
        <v>7.1910112359550569</v>
      </c>
      <c r="K41" s="19">
        <v>2.1604938271604937</v>
      </c>
      <c r="L41" s="19">
        <v>4.2492917847025495</v>
      </c>
      <c r="M41" s="19">
        <v>4.5307443365695796</v>
      </c>
      <c r="N41" s="19">
        <v>5.6550424128180961</v>
      </c>
      <c r="O41" s="19">
        <v>3.125</v>
      </c>
      <c r="P41" s="20">
        <f t="shared" si="9"/>
        <v>2.1604938271604937</v>
      </c>
      <c r="Q41" s="20">
        <f t="shared" si="10"/>
        <v>7.1910112359550569</v>
      </c>
    </row>
    <row r="42" spans="1:17" x14ac:dyDescent="0.45">
      <c r="A42" s="5" t="s">
        <v>12</v>
      </c>
      <c r="B42" s="5" t="s">
        <v>566</v>
      </c>
      <c r="C42" s="19">
        <v>3.3898305084745761</v>
      </c>
      <c r="D42" s="19">
        <v>2.5641025641025639</v>
      </c>
      <c r="E42" s="19">
        <v>0.8438818565400843</v>
      </c>
      <c r="F42" s="19">
        <v>2.6086956521739131</v>
      </c>
      <c r="G42" s="19">
        <v>0.71942446043165476</v>
      </c>
      <c r="H42" s="19">
        <v>3.7037037037037033</v>
      </c>
      <c r="I42" s="19">
        <v>2.2895622895622898</v>
      </c>
      <c r="J42" s="19">
        <v>2.696629213483146</v>
      </c>
      <c r="K42" s="19">
        <v>1.8518518518518516</v>
      </c>
      <c r="L42" s="19">
        <v>0</v>
      </c>
      <c r="M42" s="19">
        <v>1.6181229773462782</v>
      </c>
      <c r="N42" s="19">
        <v>1.1310084825636193</v>
      </c>
      <c r="O42" s="19">
        <v>1.5625</v>
      </c>
      <c r="P42" s="20">
        <f t="shared" si="9"/>
        <v>0</v>
      </c>
      <c r="Q42" s="20">
        <f t="shared" si="10"/>
        <v>2.696629213483146</v>
      </c>
    </row>
    <row r="43" spans="1:17" x14ac:dyDescent="0.45">
      <c r="A43" s="5" t="s">
        <v>13</v>
      </c>
      <c r="B43" s="5" t="s">
        <v>13</v>
      </c>
      <c r="C43" s="19">
        <v>6.7796610169491522</v>
      </c>
      <c r="D43" s="19">
        <v>2.5641025641025639</v>
      </c>
      <c r="E43" s="19">
        <v>4.6413502109704643</v>
      </c>
      <c r="F43" s="19">
        <v>3.4782608695652173</v>
      </c>
      <c r="G43" s="19">
        <v>6.1151079136690649</v>
      </c>
      <c r="H43" s="19">
        <v>5.5555555555555554</v>
      </c>
      <c r="I43" s="19">
        <v>4.9158249158249161</v>
      </c>
      <c r="J43" s="19">
        <v>7.415730337078652</v>
      </c>
      <c r="K43" s="19">
        <v>4.0123456790123457</v>
      </c>
      <c r="L43" s="19">
        <v>6.7988668555240803</v>
      </c>
      <c r="M43" s="19">
        <v>4.8543689320388346</v>
      </c>
      <c r="N43" s="19">
        <v>7.9170593779453347</v>
      </c>
      <c r="O43" s="19">
        <v>7.8125</v>
      </c>
      <c r="P43" s="20">
        <f t="shared" si="9"/>
        <v>4.0123456790123457</v>
      </c>
      <c r="Q43" s="20">
        <f t="shared" si="10"/>
        <v>7.9170593779453347</v>
      </c>
    </row>
    <row r="44" spans="1:17" x14ac:dyDescent="0.45">
      <c r="A44" s="5" t="s">
        <v>580</v>
      </c>
      <c r="B44" s="5" t="s">
        <v>567</v>
      </c>
      <c r="C44" s="19">
        <v>5.0847457627118651</v>
      </c>
      <c r="D44" s="19">
        <v>6.8376068376068382</v>
      </c>
      <c r="E44" s="19">
        <v>6.3291139240506329</v>
      </c>
      <c r="F44" s="19">
        <v>8.2608695652173907</v>
      </c>
      <c r="G44" s="19">
        <v>7.9136690647482011</v>
      </c>
      <c r="H44" s="19">
        <v>6.2962962962962958</v>
      </c>
      <c r="I44" s="19">
        <v>6.801346801346801</v>
      </c>
      <c r="J44" s="19">
        <v>6.9662921348314599</v>
      </c>
      <c r="K44" s="19">
        <v>6.7901234567901234</v>
      </c>
      <c r="L44" s="19">
        <v>9.3484419263456093</v>
      </c>
      <c r="M44" s="19">
        <v>7.4433656957928811</v>
      </c>
      <c r="N44" s="19">
        <v>7.5400565504241275</v>
      </c>
      <c r="O44" s="19">
        <v>14.0625</v>
      </c>
      <c r="P44" s="20">
        <f t="shared" si="9"/>
        <v>6.7901234567901234</v>
      </c>
      <c r="Q44" s="20">
        <f t="shared" si="10"/>
        <v>14.0625</v>
      </c>
    </row>
    <row r="45" spans="1:17" x14ac:dyDescent="0.45">
      <c r="A45" s="5" t="s">
        <v>14</v>
      </c>
      <c r="B45" s="5" t="s">
        <v>14</v>
      </c>
      <c r="C45" s="19">
        <v>4.2372881355932197</v>
      </c>
      <c r="D45" s="19">
        <v>2.5641025641025639</v>
      </c>
      <c r="E45" s="19">
        <v>3.3755274261603372</v>
      </c>
      <c r="F45" s="19">
        <v>3.9130434782608701</v>
      </c>
      <c r="G45" s="19">
        <v>4.6762589928057556</v>
      </c>
      <c r="H45" s="19">
        <v>4.0740740740740744</v>
      </c>
      <c r="I45" s="19">
        <v>3.8383838383838382</v>
      </c>
      <c r="J45" s="19">
        <v>2.9213483146067416</v>
      </c>
      <c r="K45" s="19">
        <v>3.0864197530864197</v>
      </c>
      <c r="L45" s="19">
        <v>2.2662889518413598</v>
      </c>
      <c r="M45" s="19">
        <v>2.5889967637540456</v>
      </c>
      <c r="N45" s="19">
        <v>1.7907634307257305</v>
      </c>
      <c r="O45" s="19">
        <v>0</v>
      </c>
      <c r="P45" s="20">
        <f t="shared" si="9"/>
        <v>0</v>
      </c>
      <c r="Q45" s="20">
        <f t="shared" si="10"/>
        <v>3.0864197530864197</v>
      </c>
    </row>
    <row r="46" spans="1:17" x14ac:dyDescent="0.45">
      <c r="A46" s="5" t="s">
        <v>15</v>
      </c>
      <c r="B46" s="5" t="s">
        <v>15</v>
      </c>
      <c r="C46" s="19">
        <v>7.6271186440677967</v>
      </c>
      <c r="D46" s="19">
        <v>8.5470085470085468</v>
      </c>
      <c r="E46" s="19">
        <v>6.7510548523206744</v>
      </c>
      <c r="F46" s="19">
        <v>5.6521739130434785</v>
      </c>
      <c r="G46" s="19">
        <v>6.4748201438848918</v>
      </c>
      <c r="H46" s="19">
        <v>6.2962962962962958</v>
      </c>
      <c r="I46" s="19">
        <v>6.8686868686868685</v>
      </c>
      <c r="J46" s="19">
        <v>6.9662921348314599</v>
      </c>
      <c r="K46" s="19">
        <v>6.1728395061728394</v>
      </c>
      <c r="L46" s="19">
        <v>6.7988668555240803</v>
      </c>
      <c r="M46" s="19">
        <v>9.7087378640776691</v>
      </c>
      <c r="N46" s="19">
        <v>9.802073515551367</v>
      </c>
      <c r="O46" s="19">
        <v>3.125</v>
      </c>
      <c r="P46" s="20">
        <f t="shared" si="9"/>
        <v>3.125</v>
      </c>
      <c r="Q46" s="20">
        <f t="shared" si="10"/>
        <v>9.802073515551367</v>
      </c>
    </row>
    <row r="47" spans="1:17" x14ac:dyDescent="0.45">
      <c r="A47" s="5" t="s">
        <v>544</v>
      </c>
      <c r="B47" s="5" t="s">
        <v>568</v>
      </c>
      <c r="C47" s="19">
        <v>0</v>
      </c>
      <c r="D47" s="19">
        <v>1.2820512820512819</v>
      </c>
      <c r="E47" s="19">
        <v>0.42194092827004215</v>
      </c>
      <c r="F47" s="19">
        <v>0.43478260869565216</v>
      </c>
      <c r="G47" s="19">
        <v>0.71942446043165476</v>
      </c>
      <c r="H47" s="19">
        <v>0</v>
      </c>
      <c r="I47" s="19">
        <v>0.47138047138047134</v>
      </c>
      <c r="J47" s="19">
        <v>0</v>
      </c>
      <c r="K47" s="19">
        <v>0</v>
      </c>
      <c r="L47" s="19">
        <v>0.28328611898016998</v>
      </c>
      <c r="M47" s="19">
        <v>0.3236245954692557</v>
      </c>
      <c r="N47" s="19">
        <v>0.47125353440150797</v>
      </c>
      <c r="O47" s="19">
        <v>0</v>
      </c>
      <c r="P47" s="20">
        <f t="shared" si="9"/>
        <v>0</v>
      </c>
      <c r="Q47" s="20">
        <f t="shared" si="10"/>
        <v>0.47125353440150797</v>
      </c>
    </row>
    <row r="48" spans="1:17" x14ac:dyDescent="0.45">
      <c r="A48" s="5" t="s">
        <v>545</v>
      </c>
      <c r="B48" s="5" t="s">
        <v>569</v>
      </c>
      <c r="C48" s="19">
        <v>1.2711864406779663</v>
      </c>
      <c r="D48" s="19">
        <v>1.2820512820512819</v>
      </c>
      <c r="E48" s="19">
        <v>1.6877637130801686</v>
      </c>
      <c r="F48" s="19">
        <v>0.86956521739130432</v>
      </c>
      <c r="G48" s="19">
        <v>0.35971223021582738</v>
      </c>
      <c r="H48" s="19">
        <v>1.4814814814814816</v>
      </c>
      <c r="I48" s="19">
        <v>1.1447811447811449</v>
      </c>
      <c r="J48" s="19">
        <v>0.89887640449438211</v>
      </c>
      <c r="K48" s="19">
        <v>0.30864197530864196</v>
      </c>
      <c r="L48" s="19">
        <v>0.56657223796033995</v>
      </c>
      <c r="M48" s="19">
        <v>0.3236245954692557</v>
      </c>
      <c r="N48" s="19">
        <v>1.0367577756833177</v>
      </c>
      <c r="O48" s="19">
        <v>1.5625</v>
      </c>
      <c r="P48" s="20">
        <f t="shared" si="9"/>
        <v>0.30864197530864196</v>
      </c>
      <c r="Q48" s="20">
        <f t="shared" si="10"/>
        <v>1.5625</v>
      </c>
    </row>
    <row r="49" spans="1:27" x14ac:dyDescent="0.45">
      <c r="A49" s="5" t="s">
        <v>582</v>
      </c>
      <c r="B49" s="5" t="s">
        <v>570</v>
      </c>
      <c r="C49" s="19">
        <v>3.3898305084745761</v>
      </c>
      <c r="D49" s="19">
        <v>6.4102564102564097</v>
      </c>
      <c r="E49" s="19">
        <v>5.485232067510549</v>
      </c>
      <c r="F49" s="19">
        <v>4.7826086956521738</v>
      </c>
      <c r="G49" s="19">
        <v>6.1151079136690649</v>
      </c>
      <c r="H49" s="19">
        <v>5.5555555555555554</v>
      </c>
      <c r="I49" s="19">
        <v>5.3198653198653201</v>
      </c>
      <c r="J49" s="19">
        <v>4.2696629213483144</v>
      </c>
      <c r="K49" s="19">
        <v>4.0123456790123457</v>
      </c>
      <c r="L49" s="19">
        <v>5.0991501416430589</v>
      </c>
      <c r="M49" s="19">
        <v>5.5016181229773462</v>
      </c>
      <c r="N49" s="19">
        <v>4.1470311027332709</v>
      </c>
      <c r="O49" s="19">
        <v>1.5625</v>
      </c>
      <c r="P49" s="20">
        <f t="shared" si="9"/>
        <v>1.5625</v>
      </c>
      <c r="Q49" s="20">
        <f t="shared" si="10"/>
        <v>5.5016181229773462</v>
      </c>
    </row>
    <row r="50" spans="1:27" x14ac:dyDescent="0.45">
      <c r="A50" s="5" t="s">
        <v>16</v>
      </c>
      <c r="B50" s="5" t="s">
        <v>571</v>
      </c>
      <c r="C50" s="19">
        <v>0</v>
      </c>
      <c r="D50" s="19">
        <v>0</v>
      </c>
      <c r="E50" s="19">
        <v>0</v>
      </c>
      <c r="F50" s="19">
        <v>0</v>
      </c>
      <c r="G50" s="19">
        <v>0</v>
      </c>
      <c r="H50" s="19">
        <v>0</v>
      </c>
      <c r="I50" s="19">
        <v>0</v>
      </c>
      <c r="J50" s="19">
        <v>0</v>
      </c>
      <c r="K50" s="19">
        <v>0</v>
      </c>
      <c r="L50" s="19">
        <v>0</v>
      </c>
      <c r="M50" s="19">
        <v>0</v>
      </c>
      <c r="N50" s="19">
        <v>0</v>
      </c>
      <c r="O50" s="19">
        <v>0</v>
      </c>
      <c r="P50" s="20">
        <f t="shared" si="9"/>
        <v>0</v>
      </c>
      <c r="Q50" s="20">
        <f t="shared" si="10"/>
        <v>0</v>
      </c>
    </row>
    <row r="51" spans="1:27" x14ac:dyDescent="0.45">
      <c r="A51" s="5" t="s">
        <v>155</v>
      </c>
      <c r="B51" s="5" t="s">
        <v>572</v>
      </c>
      <c r="C51" s="19">
        <v>2.9661016949152543</v>
      </c>
      <c r="D51" s="19">
        <v>2.1367521367521367</v>
      </c>
      <c r="E51" s="19">
        <v>3.79746835443038</v>
      </c>
      <c r="F51" s="19">
        <v>2.1739130434782608</v>
      </c>
      <c r="G51" s="19">
        <v>3.5971223021582732</v>
      </c>
      <c r="H51" s="19">
        <v>3.7037037037037033</v>
      </c>
      <c r="I51" s="19">
        <v>3.0976430976430978</v>
      </c>
      <c r="J51" s="19">
        <v>2.2471910112359552</v>
      </c>
      <c r="K51" s="19">
        <v>2.4691358024691357</v>
      </c>
      <c r="L51" s="19">
        <v>2.5495750708215295</v>
      </c>
      <c r="M51" s="19">
        <v>4.2071197411003238</v>
      </c>
      <c r="N51" s="19">
        <v>3.0160226201696512</v>
      </c>
      <c r="O51" s="19">
        <v>1.5625</v>
      </c>
      <c r="P51" s="20">
        <f t="shared" si="9"/>
        <v>1.5625</v>
      </c>
      <c r="Q51" s="20">
        <f t="shared" si="10"/>
        <v>4.2071197411003238</v>
      </c>
    </row>
    <row r="52" spans="1:27" x14ac:dyDescent="0.45">
      <c r="A52" s="5" t="s">
        <v>17</v>
      </c>
      <c r="B52" s="5" t="s">
        <v>17</v>
      </c>
      <c r="C52" s="19">
        <v>4.6610169491525424</v>
      </c>
      <c r="D52" s="19">
        <v>3.8461538461538463</v>
      </c>
      <c r="E52" s="19">
        <v>5.0632911392405067</v>
      </c>
      <c r="F52" s="19">
        <v>5.2173913043478262</v>
      </c>
      <c r="G52" s="19">
        <v>6.8345323741007196</v>
      </c>
      <c r="H52" s="19">
        <v>6.2962962962962958</v>
      </c>
      <c r="I52" s="19">
        <v>5.3872053872053867</v>
      </c>
      <c r="J52" s="19">
        <v>4.9438202247191008</v>
      </c>
      <c r="K52" s="19">
        <v>3.7037037037037033</v>
      </c>
      <c r="L52" s="19">
        <v>5.0991501416430589</v>
      </c>
      <c r="M52" s="19">
        <v>4.5307443365695796</v>
      </c>
      <c r="N52" s="19">
        <v>5.0895381715362866</v>
      </c>
      <c r="O52" s="19">
        <v>3.125</v>
      </c>
      <c r="P52" s="20">
        <f t="shared" si="9"/>
        <v>3.125</v>
      </c>
      <c r="Q52" s="20">
        <f t="shared" si="10"/>
        <v>5.0991501416430589</v>
      </c>
    </row>
    <row r="53" spans="1:27" x14ac:dyDescent="0.45">
      <c r="A53" s="5" t="s">
        <v>583</v>
      </c>
      <c r="B53" s="5" t="s">
        <v>573</v>
      </c>
      <c r="C53" s="19">
        <v>5.508474576271186</v>
      </c>
      <c r="D53" s="19">
        <v>4.2735042735042734</v>
      </c>
      <c r="E53" s="19">
        <v>4.2194092827004219</v>
      </c>
      <c r="F53" s="19">
        <v>6.0869565217391308</v>
      </c>
      <c r="G53" s="19">
        <v>3.2374100719424459</v>
      </c>
      <c r="H53" s="19">
        <v>4.4444444444444446</v>
      </c>
      <c r="I53" s="19">
        <v>4.5791245791245796</v>
      </c>
      <c r="J53" s="19">
        <v>4.0449438202247192</v>
      </c>
      <c r="K53" s="19">
        <v>5.5555555555555554</v>
      </c>
      <c r="L53" s="19">
        <v>3.6827195467422094</v>
      </c>
      <c r="M53" s="19">
        <v>1.2944983818770228</v>
      </c>
      <c r="N53" s="19">
        <v>2.7332704995287465</v>
      </c>
      <c r="O53" s="19">
        <v>3.125</v>
      </c>
      <c r="P53" s="20">
        <f t="shared" si="9"/>
        <v>1.2944983818770228</v>
      </c>
      <c r="Q53" s="20">
        <f t="shared" si="10"/>
        <v>5.5555555555555554</v>
      </c>
    </row>
    <row r="54" spans="1:27" x14ac:dyDescent="0.45">
      <c r="A54" s="5" t="s">
        <v>19</v>
      </c>
      <c r="B54" s="5" t="s">
        <v>574</v>
      </c>
      <c r="C54" s="19">
        <v>6.3559322033898304</v>
      </c>
      <c r="D54" s="19">
        <v>6.4102564102564097</v>
      </c>
      <c r="E54" s="19">
        <v>8.0168776371308024</v>
      </c>
      <c r="F54" s="19">
        <v>5.6521739130434785</v>
      </c>
      <c r="G54" s="19">
        <v>5.755395683453238</v>
      </c>
      <c r="H54" s="19">
        <v>6.2962962962962958</v>
      </c>
      <c r="I54" s="19">
        <v>6.3973063973063971</v>
      </c>
      <c r="J54" s="19">
        <v>4.2696629213483144</v>
      </c>
      <c r="K54" s="19">
        <v>5.8641975308641969</v>
      </c>
      <c r="L54" s="19">
        <v>4.2492917847025495</v>
      </c>
      <c r="M54" s="19">
        <v>4.5307443365695796</v>
      </c>
      <c r="N54" s="19">
        <v>3.581526861451461</v>
      </c>
      <c r="O54" s="19">
        <v>7.8125</v>
      </c>
      <c r="P54" s="20">
        <f t="shared" si="9"/>
        <v>3.581526861451461</v>
      </c>
      <c r="Q54" s="20">
        <f t="shared" si="10"/>
        <v>7.8125</v>
      </c>
    </row>
    <row r="55" spans="1:27" x14ac:dyDescent="0.45">
      <c r="A55" s="5" t="s">
        <v>20</v>
      </c>
      <c r="B55" s="5" t="s">
        <v>575</v>
      </c>
      <c r="C55" s="19">
        <v>8.898305084745763</v>
      </c>
      <c r="D55" s="19">
        <v>8.9743589743589745</v>
      </c>
      <c r="E55" s="19">
        <v>8.4388185654008439</v>
      </c>
      <c r="F55" s="19">
        <v>8.695652173913043</v>
      </c>
      <c r="G55" s="19">
        <v>7.5539568345323742</v>
      </c>
      <c r="H55" s="19">
        <v>8.1481481481481488</v>
      </c>
      <c r="I55" s="19">
        <v>8.4175084175084187</v>
      </c>
      <c r="J55" s="19">
        <v>10.561797752808989</v>
      </c>
      <c r="K55" s="19">
        <v>14.19753086419753</v>
      </c>
      <c r="L55" s="19">
        <v>10.48158640226629</v>
      </c>
      <c r="M55" s="19">
        <v>15.210355987055015</v>
      </c>
      <c r="N55" s="19">
        <v>12.34684260131951</v>
      </c>
      <c r="O55" s="19">
        <v>14.0625</v>
      </c>
      <c r="P55" s="20">
        <f t="shared" si="9"/>
        <v>10.48158640226629</v>
      </c>
      <c r="Q55" s="20">
        <f t="shared" si="10"/>
        <v>15.210355987055015</v>
      </c>
    </row>
    <row r="56" spans="1:27" x14ac:dyDescent="0.45">
      <c r="A56" s="5" t="s">
        <v>21</v>
      </c>
      <c r="B56" s="5" t="s">
        <v>576</v>
      </c>
      <c r="C56" s="19">
        <v>8.0508474576271176</v>
      </c>
      <c r="D56" s="19">
        <v>8.5470085470085468</v>
      </c>
      <c r="E56" s="19">
        <v>6.3291139240506329</v>
      </c>
      <c r="F56" s="19">
        <v>7.8260869565217401</v>
      </c>
      <c r="G56" s="19">
        <v>6.8345323741007196</v>
      </c>
      <c r="H56" s="19">
        <v>5.5555555555555554</v>
      </c>
      <c r="I56" s="19">
        <v>7.1380471380471375</v>
      </c>
      <c r="J56" s="19">
        <v>6.7415730337078648</v>
      </c>
      <c r="K56" s="19">
        <v>9.5679012345679002</v>
      </c>
      <c r="L56" s="19">
        <v>4.5325779036827196</v>
      </c>
      <c r="M56" s="19">
        <v>6.7961165048543686</v>
      </c>
      <c r="N56" s="19">
        <v>6.7860508953817149</v>
      </c>
      <c r="O56" s="19">
        <v>6.25</v>
      </c>
      <c r="P56" s="20">
        <f t="shared" si="9"/>
        <v>4.5325779036827196</v>
      </c>
      <c r="Q56" s="20">
        <f t="shared" si="10"/>
        <v>9.5679012345679002</v>
      </c>
    </row>
    <row r="57" spans="1:27" x14ac:dyDescent="0.45">
      <c r="A57" s="5" t="s">
        <v>581</v>
      </c>
      <c r="B57" s="5" t="s">
        <v>577</v>
      </c>
      <c r="C57" s="19">
        <v>8.0508474576271176</v>
      </c>
      <c r="D57" s="19">
        <v>8.1196581196581192</v>
      </c>
      <c r="E57" s="19">
        <v>8.0168776371308024</v>
      </c>
      <c r="F57" s="19">
        <v>8.695652173913043</v>
      </c>
      <c r="G57" s="19">
        <v>7.1942446043165464</v>
      </c>
      <c r="H57" s="19">
        <v>8.518518518518519</v>
      </c>
      <c r="I57" s="19">
        <v>8.0808080808080813</v>
      </c>
      <c r="J57" s="19">
        <v>7.415730337078652</v>
      </c>
      <c r="K57" s="19">
        <v>10.802469135802468</v>
      </c>
      <c r="L57" s="19">
        <v>8.4985835694050991</v>
      </c>
      <c r="M57" s="19">
        <v>8.090614886731391</v>
      </c>
      <c r="N57" s="19">
        <v>6.0320452403393023</v>
      </c>
      <c r="O57" s="19">
        <v>10.9375</v>
      </c>
      <c r="P57" s="20">
        <f t="shared" si="9"/>
        <v>6.0320452403393023</v>
      </c>
      <c r="Q57" s="20">
        <f t="shared" si="10"/>
        <v>10.9375</v>
      </c>
    </row>
    <row r="61" spans="1:27" x14ac:dyDescent="0.45">
      <c r="AA61" s="20"/>
    </row>
    <row r="63" spans="1:27" x14ac:dyDescent="0.45">
      <c r="AA63" s="20"/>
    </row>
    <row r="64" spans="1:27" x14ac:dyDescent="0.45">
      <c r="AA64" s="20"/>
    </row>
    <row r="65" spans="27:27" x14ac:dyDescent="0.45">
      <c r="AA65" s="20"/>
    </row>
    <row r="66" spans="27:27" x14ac:dyDescent="0.45">
      <c r="AA66" s="20"/>
    </row>
    <row r="69" spans="27:27" x14ac:dyDescent="0.45">
      <c r="AA69" s="20"/>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6680-8182-4A0A-9C4B-16BA1C2EBA7E}">
  <dimension ref="A1:P61"/>
  <sheetViews>
    <sheetView workbookViewId="0">
      <selection activeCell="M2" sqref="M2"/>
    </sheetView>
  </sheetViews>
  <sheetFormatPr defaultColWidth="7.33203125" defaultRowHeight="14.25" x14ac:dyDescent="0.45"/>
  <cols>
    <col min="1" max="1" width="7.1328125" style="1" bestFit="1" customWidth="1"/>
    <col min="2" max="2" width="12.265625" style="1" bestFit="1" customWidth="1"/>
    <col min="3" max="3" width="20.33203125" style="1" customWidth="1"/>
    <col min="4" max="4" width="12.86328125" style="1" bestFit="1" customWidth="1"/>
    <col min="5" max="5" width="10.1328125" style="1" bestFit="1" customWidth="1"/>
    <col min="6" max="6" width="7.59765625" style="1" bestFit="1" customWidth="1"/>
    <col min="7" max="7" width="8.265625" style="1" bestFit="1" customWidth="1"/>
    <col min="8" max="8" width="7.6640625" style="1" bestFit="1" customWidth="1"/>
    <col min="9" max="10" width="8.265625" style="1" bestFit="1" customWidth="1"/>
    <col min="11" max="11" width="11.06640625" style="1" customWidth="1"/>
    <col min="12" max="12" width="8.59765625" style="1" bestFit="1" customWidth="1"/>
    <col min="13" max="13" width="8.59765625" style="1" customWidth="1"/>
    <col min="14" max="14" width="10.265625" style="1" bestFit="1" customWidth="1"/>
    <col min="15" max="15" width="10.6640625" style="1" bestFit="1" customWidth="1"/>
    <col min="16" max="16" width="10.6640625" style="1" customWidth="1"/>
    <col min="17" max="16384" width="7.33203125" style="1"/>
  </cols>
  <sheetData>
    <row r="1" spans="1:16" x14ac:dyDescent="0.45">
      <c r="A1" s="4" t="s">
        <v>478</v>
      </c>
      <c r="B1" s="4" t="s">
        <v>479</v>
      </c>
      <c r="C1" s="4" t="s">
        <v>480</v>
      </c>
      <c r="D1" s="4" t="s">
        <v>481</v>
      </c>
      <c r="E1" s="4" t="s">
        <v>482</v>
      </c>
      <c r="F1" s="4" t="s">
        <v>483</v>
      </c>
      <c r="G1" s="4" t="s">
        <v>553</v>
      </c>
      <c r="H1" s="4" t="s">
        <v>554</v>
      </c>
      <c r="I1" s="4" t="s">
        <v>559</v>
      </c>
      <c r="J1" s="4" t="s">
        <v>560</v>
      </c>
      <c r="K1" s="4" t="s">
        <v>558</v>
      </c>
      <c r="L1" s="4" t="s">
        <v>484</v>
      </c>
      <c r="M1" s="4" t="s">
        <v>714</v>
      </c>
      <c r="N1" s="4" t="s">
        <v>556</v>
      </c>
      <c r="O1" s="4" t="s">
        <v>555</v>
      </c>
      <c r="P1" s="4" t="s">
        <v>557</v>
      </c>
    </row>
    <row r="2" spans="1:16" x14ac:dyDescent="0.45">
      <c r="A2" s="1">
        <v>4</v>
      </c>
      <c r="B2" s="1" t="s">
        <v>495</v>
      </c>
      <c r="C2" s="1" t="s">
        <v>496</v>
      </c>
      <c r="D2" s="1" t="s">
        <v>48</v>
      </c>
      <c r="E2" s="1" t="s">
        <v>488</v>
      </c>
      <c r="F2" s="1" t="s">
        <v>366</v>
      </c>
      <c r="G2" s="1">
        <v>-1.0630193638787699</v>
      </c>
      <c r="H2" s="1">
        <v>0.132812336409662</v>
      </c>
      <c r="I2" s="1">
        <f t="shared" ref="I2:I33" si="0">G2+H2</f>
        <v>-0.93020702746910788</v>
      </c>
      <c r="J2" s="1">
        <f t="shared" ref="J2:J33" si="1">G2-H2</f>
        <v>-1.195831700288432</v>
      </c>
      <c r="K2" s="3">
        <v>1.20519349157702E-15</v>
      </c>
      <c r="L2" s="1" t="s">
        <v>489</v>
      </c>
      <c r="M2" s="1">
        <f t="shared" ref="M2:M33" si="2">G2-N2</f>
        <v>0.26030739606555997</v>
      </c>
      <c r="N2" s="1">
        <v>-1.3233267599443299</v>
      </c>
      <c r="O2" s="1">
        <v>-0.80271196781321796</v>
      </c>
      <c r="P2" s="1">
        <v>-8.0039203632399794</v>
      </c>
    </row>
    <row r="3" spans="1:16" x14ac:dyDescent="0.45">
      <c r="A3" s="1">
        <v>19</v>
      </c>
      <c r="B3" s="1" t="s">
        <v>495</v>
      </c>
      <c r="C3" s="1" t="s">
        <v>532</v>
      </c>
      <c r="D3" s="1" t="s">
        <v>48</v>
      </c>
      <c r="E3" s="1" t="s">
        <v>488</v>
      </c>
      <c r="F3" s="1" t="s">
        <v>378</v>
      </c>
      <c r="G3" s="1">
        <v>-0.48100404161281501</v>
      </c>
      <c r="H3" s="1">
        <v>5.0506750052980803E-2</v>
      </c>
      <c r="I3" s="1">
        <f t="shared" si="0"/>
        <v>-0.43049729155983418</v>
      </c>
      <c r="J3" s="1">
        <f t="shared" si="1"/>
        <v>-0.53151079166579585</v>
      </c>
      <c r="K3" s="3">
        <v>1.67346560640548E-21</v>
      </c>
      <c r="L3" s="1" t="s">
        <v>489</v>
      </c>
      <c r="M3" s="1">
        <f t="shared" si="2"/>
        <v>9.8991411080009029E-2</v>
      </c>
      <c r="N3" s="1">
        <v>-0.57999545269282404</v>
      </c>
      <c r="O3" s="1">
        <v>-0.38201263053280599</v>
      </c>
      <c r="P3" s="1">
        <v>-9.5235595461646003</v>
      </c>
    </row>
    <row r="4" spans="1:16" x14ac:dyDescent="0.45">
      <c r="A4" s="1">
        <v>4</v>
      </c>
      <c r="B4" s="1" t="s">
        <v>495</v>
      </c>
      <c r="C4" s="1" t="s">
        <v>496</v>
      </c>
      <c r="D4" s="1" t="s">
        <v>48</v>
      </c>
      <c r="E4" t="s">
        <v>715</v>
      </c>
      <c r="F4" s="1" t="s">
        <v>366</v>
      </c>
      <c r="G4" s="1">
        <v>2.1623482051814298</v>
      </c>
      <c r="H4" s="1">
        <v>5.7554522094484702E-2</v>
      </c>
      <c r="I4" s="1">
        <f t="shared" si="0"/>
        <v>2.2199027272759144</v>
      </c>
      <c r="J4" s="1">
        <f t="shared" si="1"/>
        <v>2.1047936830869451</v>
      </c>
      <c r="K4" s="1">
        <v>0</v>
      </c>
      <c r="M4" s="1">
        <f t="shared" si="2"/>
        <v>0.11280479045260972</v>
      </c>
      <c r="N4" s="1">
        <v>2.0495434147288201</v>
      </c>
      <c r="O4" s="1">
        <v>2.2751529956340302</v>
      </c>
      <c r="P4" s="1">
        <v>37.570431071108402</v>
      </c>
    </row>
    <row r="5" spans="1:16" x14ac:dyDescent="0.45">
      <c r="A5" s="1">
        <v>19</v>
      </c>
      <c r="B5" s="1" t="s">
        <v>495</v>
      </c>
      <c r="C5" s="1" t="s">
        <v>532</v>
      </c>
      <c r="D5" s="1" t="s">
        <v>48</v>
      </c>
      <c r="E5" t="s">
        <v>715</v>
      </c>
      <c r="F5" s="1" t="s">
        <v>378</v>
      </c>
      <c r="G5" s="1">
        <v>2.3536049178940401</v>
      </c>
      <c r="H5" s="1">
        <v>3.9585364481011701E-2</v>
      </c>
      <c r="I5" s="1">
        <f t="shared" si="0"/>
        <v>2.3931902823750519</v>
      </c>
      <c r="J5" s="1">
        <f t="shared" si="1"/>
        <v>2.3140195534130283</v>
      </c>
      <c r="K5" s="1">
        <v>0</v>
      </c>
      <c r="M5" s="1">
        <f t="shared" si="2"/>
        <v>7.7585888697670136E-2</v>
      </c>
      <c r="N5" s="1">
        <v>2.27601902919637</v>
      </c>
      <c r="O5" s="1">
        <v>2.4311908065917098</v>
      </c>
      <c r="P5" s="1">
        <v>59.456441762030899</v>
      </c>
    </row>
    <row r="6" spans="1:16" x14ac:dyDescent="0.45">
      <c r="A6" s="1">
        <v>5</v>
      </c>
      <c r="B6" s="1" t="s">
        <v>497</v>
      </c>
      <c r="C6" s="1" t="s">
        <v>498</v>
      </c>
      <c r="D6" s="1" t="s">
        <v>499</v>
      </c>
      <c r="E6" s="1" t="s">
        <v>488</v>
      </c>
      <c r="F6" s="1" t="s">
        <v>366</v>
      </c>
      <c r="G6" s="1">
        <v>-0.57774730245053796</v>
      </c>
      <c r="H6" s="1">
        <v>5.13731500593963E-2</v>
      </c>
      <c r="I6" s="1">
        <f t="shared" si="0"/>
        <v>-0.5263741523911416</v>
      </c>
      <c r="J6" s="1">
        <f t="shared" si="1"/>
        <v>-0.62912045250993431</v>
      </c>
      <c r="K6" s="3">
        <v>2.42075144136486E-29</v>
      </c>
      <c r="L6" s="1" t="s">
        <v>489</v>
      </c>
      <c r="M6" s="1">
        <f t="shared" si="2"/>
        <v>0.10068952388878805</v>
      </c>
      <c r="N6" s="1">
        <v>-0.678436826339326</v>
      </c>
      <c r="O6" s="1">
        <v>-0.47705777856174902</v>
      </c>
      <c r="P6" s="1">
        <v>-11.246094541264499</v>
      </c>
    </row>
    <row r="7" spans="1:16" x14ac:dyDescent="0.45">
      <c r="A7" s="1">
        <v>20</v>
      </c>
      <c r="B7" s="1" t="s">
        <v>497</v>
      </c>
      <c r="C7" s="1" t="s">
        <v>533</v>
      </c>
      <c r="D7" s="1" t="s">
        <v>499</v>
      </c>
      <c r="E7" s="1" t="s">
        <v>488</v>
      </c>
      <c r="F7" s="1" t="s">
        <v>378</v>
      </c>
      <c r="G7" s="1">
        <v>-8.8608959568211604E-2</v>
      </c>
      <c r="H7" s="1">
        <v>0.117250226410852</v>
      </c>
      <c r="I7" s="1">
        <f t="shared" si="0"/>
        <v>2.86412668426404E-2</v>
      </c>
      <c r="J7" s="1">
        <f t="shared" si="1"/>
        <v>-0.20585918597906361</v>
      </c>
      <c r="K7" s="1">
        <v>0.44981392706224099</v>
      </c>
      <c r="L7" s="1" t="s">
        <v>513</v>
      </c>
      <c r="M7" s="1">
        <f t="shared" si="2"/>
        <v>0.2298062209444354</v>
      </c>
      <c r="N7" s="1">
        <v>-0.318415180512647</v>
      </c>
      <c r="O7" s="1">
        <v>0.14119726137622399</v>
      </c>
      <c r="P7" s="1">
        <v>-0.75572527474463602</v>
      </c>
    </row>
    <row r="8" spans="1:16" x14ac:dyDescent="0.45">
      <c r="A8" s="1">
        <v>5</v>
      </c>
      <c r="B8" s="1" t="s">
        <v>497</v>
      </c>
      <c r="C8" s="1" t="s">
        <v>498</v>
      </c>
      <c r="D8" s="1" t="s">
        <v>499</v>
      </c>
      <c r="E8" t="s">
        <v>715</v>
      </c>
      <c r="F8" s="1" t="s">
        <v>366</v>
      </c>
      <c r="G8" s="1">
        <v>2.15072280829125</v>
      </c>
      <c r="H8" s="1">
        <v>5.8624198390211199E-2</v>
      </c>
      <c r="I8" s="1">
        <f t="shared" si="0"/>
        <v>2.2093470066814613</v>
      </c>
      <c r="J8" s="1">
        <f t="shared" si="1"/>
        <v>2.0920986099010386</v>
      </c>
      <c r="K8" s="3">
        <v>1.1943240641051999E-294</v>
      </c>
      <c r="M8" s="1">
        <f t="shared" si="2"/>
        <v>0.11490131746734988</v>
      </c>
      <c r="N8" s="1">
        <v>2.0358214908239001</v>
      </c>
      <c r="O8" s="1">
        <v>2.2656241257585901</v>
      </c>
      <c r="P8" s="1">
        <v>36.6866049745487</v>
      </c>
    </row>
    <row r="9" spans="1:16" x14ac:dyDescent="0.45">
      <c r="A9" s="1">
        <v>20</v>
      </c>
      <c r="B9" s="1" t="s">
        <v>497</v>
      </c>
      <c r="C9" s="1" t="s">
        <v>533</v>
      </c>
      <c r="D9" s="1" t="s">
        <v>499</v>
      </c>
      <c r="E9" t="s">
        <v>715</v>
      </c>
      <c r="F9" s="1" t="s">
        <v>378</v>
      </c>
      <c r="G9" s="1">
        <v>2.6441088196761902</v>
      </c>
      <c r="H9" s="1">
        <v>5.4914860508421801E-2</v>
      </c>
      <c r="I9" s="1">
        <f t="shared" si="0"/>
        <v>2.6990236801846121</v>
      </c>
      <c r="J9" s="1">
        <f t="shared" si="1"/>
        <v>2.5891939591677682</v>
      </c>
      <c r="K9" s="1">
        <v>0</v>
      </c>
      <c r="M9" s="1">
        <f t="shared" si="2"/>
        <v>0.10763114881255031</v>
      </c>
      <c r="N9" s="1">
        <v>2.5364776708636398</v>
      </c>
      <c r="O9" s="1">
        <v>2.75173996848874</v>
      </c>
      <c r="P9" s="1">
        <v>48.149240391326899</v>
      </c>
    </row>
    <row r="10" spans="1:16" x14ac:dyDescent="0.45">
      <c r="A10" s="1">
        <v>6</v>
      </c>
      <c r="B10" s="1" t="s">
        <v>500</v>
      </c>
      <c r="C10" s="1" t="s">
        <v>501</v>
      </c>
      <c r="D10" s="1" t="s">
        <v>57</v>
      </c>
      <c r="E10" s="1" t="s">
        <v>488</v>
      </c>
      <c r="F10" s="1" t="s">
        <v>366</v>
      </c>
      <c r="G10" s="1">
        <v>-0.56560074051461595</v>
      </c>
      <c r="H10" s="1">
        <v>9.10402457689925E-2</v>
      </c>
      <c r="I10" s="1">
        <f t="shared" si="0"/>
        <v>-0.47456049474562345</v>
      </c>
      <c r="J10" s="1">
        <f t="shared" si="1"/>
        <v>-0.65664098628360845</v>
      </c>
      <c r="K10" s="3">
        <v>5.2100018693183499E-10</v>
      </c>
      <c r="L10" s="1" t="s">
        <v>489</v>
      </c>
      <c r="M10" s="1">
        <f t="shared" si="2"/>
        <v>0.1784356028509001</v>
      </c>
      <c r="N10" s="1">
        <v>-0.74403634336551605</v>
      </c>
      <c r="O10" s="1">
        <v>-0.38716513766371602</v>
      </c>
      <c r="P10" s="1">
        <v>-6.2126451410267904</v>
      </c>
    </row>
    <row r="11" spans="1:16" x14ac:dyDescent="0.45">
      <c r="A11" s="1">
        <v>21</v>
      </c>
      <c r="B11" s="1" t="s">
        <v>500</v>
      </c>
      <c r="C11" s="1" t="s">
        <v>534</v>
      </c>
      <c r="D11" s="1" t="s">
        <v>57</v>
      </c>
      <c r="E11" s="1" t="s">
        <v>488</v>
      </c>
      <c r="F11" s="1" t="s">
        <v>378</v>
      </c>
      <c r="G11" s="1">
        <v>-0.23914173556266699</v>
      </c>
      <c r="H11" s="1">
        <v>3.2524933390706903E-2</v>
      </c>
      <c r="I11" s="1">
        <f t="shared" si="0"/>
        <v>-0.2066168021719601</v>
      </c>
      <c r="J11" s="1">
        <f t="shared" si="1"/>
        <v>-0.27166666895337388</v>
      </c>
      <c r="K11" s="3">
        <v>1.9443674747705699E-13</v>
      </c>
      <c r="L11" s="1" t="s">
        <v>489</v>
      </c>
      <c r="M11" s="1">
        <f t="shared" si="2"/>
        <v>6.3747698045350021E-2</v>
      </c>
      <c r="N11" s="1">
        <v>-0.30288943360801701</v>
      </c>
      <c r="O11" s="1">
        <v>-0.175394037517317</v>
      </c>
      <c r="P11" s="1">
        <v>-7.35256649690771</v>
      </c>
    </row>
    <row r="12" spans="1:16" x14ac:dyDescent="0.45">
      <c r="A12" s="1">
        <v>6</v>
      </c>
      <c r="B12" s="1" t="s">
        <v>500</v>
      </c>
      <c r="C12" s="1" t="s">
        <v>501</v>
      </c>
      <c r="D12" s="1" t="s">
        <v>57</v>
      </c>
      <c r="E12" t="s">
        <v>715</v>
      </c>
      <c r="F12" s="1" t="s">
        <v>366</v>
      </c>
      <c r="G12" s="1">
        <v>2.3103876840778099</v>
      </c>
      <c r="H12" s="1">
        <v>6.5466982798790194E-2</v>
      </c>
      <c r="I12" s="1">
        <f t="shared" si="0"/>
        <v>2.3758546668766001</v>
      </c>
      <c r="J12" s="1">
        <f t="shared" si="1"/>
        <v>2.2449207012790198</v>
      </c>
      <c r="K12" s="3">
        <v>8.1033097710720705E-273</v>
      </c>
      <c r="M12" s="1">
        <f t="shared" si="2"/>
        <v>0.12831292846213005</v>
      </c>
      <c r="N12" s="1">
        <v>2.1820747556156799</v>
      </c>
      <c r="O12" s="1">
        <v>2.43870061253994</v>
      </c>
      <c r="P12" s="1">
        <v>35.290883821218401</v>
      </c>
    </row>
    <row r="13" spans="1:16" x14ac:dyDescent="0.45">
      <c r="A13" s="1">
        <v>21</v>
      </c>
      <c r="B13" s="1" t="s">
        <v>500</v>
      </c>
      <c r="C13" s="1" t="s">
        <v>534</v>
      </c>
      <c r="D13" s="1" t="s">
        <v>57</v>
      </c>
      <c r="E13" t="s">
        <v>715</v>
      </c>
      <c r="F13" s="1" t="s">
        <v>378</v>
      </c>
      <c r="G13" s="1">
        <v>2.40789737597663</v>
      </c>
      <c r="H13" s="1">
        <v>3.6682153944120999E-2</v>
      </c>
      <c r="I13" s="1">
        <f t="shared" si="0"/>
        <v>2.4445795299207509</v>
      </c>
      <c r="J13" s="1">
        <f t="shared" si="1"/>
        <v>2.3712152220325091</v>
      </c>
      <c r="K13" s="1">
        <v>0</v>
      </c>
      <c r="M13" s="1">
        <f t="shared" si="2"/>
        <v>7.1895700605840052E-2</v>
      </c>
      <c r="N13" s="1">
        <v>2.33600167537079</v>
      </c>
      <c r="O13" s="1">
        <v>2.4797930765824598</v>
      </c>
      <c r="P13" s="1">
        <v>65.642202462937306</v>
      </c>
    </row>
    <row r="14" spans="1:16" x14ac:dyDescent="0.45">
      <c r="A14" s="1">
        <v>3</v>
      </c>
      <c r="B14" s="1" t="s">
        <v>492</v>
      </c>
      <c r="C14" s="1" t="s">
        <v>493</v>
      </c>
      <c r="D14" s="1" t="s">
        <v>494</v>
      </c>
      <c r="E14" s="1" t="s">
        <v>488</v>
      </c>
      <c r="F14" s="1" t="s">
        <v>366</v>
      </c>
      <c r="G14" s="1">
        <v>-1.1326440799739601</v>
      </c>
      <c r="H14" s="1">
        <v>0.113943121489472</v>
      </c>
      <c r="I14" s="1">
        <f t="shared" si="0"/>
        <v>-1.0187009584844882</v>
      </c>
      <c r="J14" s="1">
        <f t="shared" si="1"/>
        <v>-1.246587201463432</v>
      </c>
      <c r="K14" s="3">
        <v>2.7761494100292497E-23</v>
      </c>
      <c r="L14" s="1" t="s">
        <v>489</v>
      </c>
      <c r="M14" s="1">
        <f t="shared" si="2"/>
        <v>0.22332441440543982</v>
      </c>
      <c r="N14" s="1">
        <v>-1.3559684943793999</v>
      </c>
      <c r="O14" s="1">
        <v>-0.90931966556852095</v>
      </c>
      <c r="P14" s="1">
        <v>-9.9404340092491505</v>
      </c>
    </row>
    <row r="15" spans="1:16" x14ac:dyDescent="0.45">
      <c r="A15" s="1">
        <v>18</v>
      </c>
      <c r="B15" s="1" t="s">
        <v>492</v>
      </c>
      <c r="C15" s="1" t="s">
        <v>531</v>
      </c>
      <c r="D15" s="1" t="s">
        <v>494</v>
      </c>
      <c r="E15" s="1" t="s">
        <v>488</v>
      </c>
      <c r="F15" s="1" t="s">
        <v>378</v>
      </c>
      <c r="G15" s="1">
        <v>-0.70992848296720601</v>
      </c>
      <c r="H15" s="1">
        <v>8.1418090287740302E-2</v>
      </c>
      <c r="I15" s="1">
        <f t="shared" si="0"/>
        <v>-0.62851039267946573</v>
      </c>
      <c r="J15" s="1">
        <f t="shared" si="1"/>
        <v>-0.79134657325494628</v>
      </c>
      <c r="K15" s="3">
        <v>2.79328600307413E-18</v>
      </c>
      <c r="L15" s="1" t="s">
        <v>489</v>
      </c>
      <c r="M15" s="1">
        <f t="shared" si="2"/>
        <v>0.15957652465400096</v>
      </c>
      <c r="N15" s="1">
        <v>-0.86950500762120697</v>
      </c>
      <c r="O15" s="1">
        <v>-0.55035195831320505</v>
      </c>
      <c r="P15" s="1">
        <v>-8.7195423088191095</v>
      </c>
    </row>
    <row r="16" spans="1:16" x14ac:dyDescent="0.45">
      <c r="A16" s="1">
        <v>3</v>
      </c>
      <c r="B16" s="1" t="s">
        <v>492</v>
      </c>
      <c r="C16" s="1" t="s">
        <v>493</v>
      </c>
      <c r="D16" s="1" t="s">
        <v>494</v>
      </c>
      <c r="E16" t="s">
        <v>715</v>
      </c>
      <c r="F16" s="1" t="s">
        <v>366</v>
      </c>
      <c r="G16" s="1">
        <v>-1.1326440799739601</v>
      </c>
      <c r="H16" s="1">
        <v>0.113943121489472</v>
      </c>
      <c r="I16" s="1">
        <f t="shared" si="0"/>
        <v>-1.0187009584844882</v>
      </c>
      <c r="J16" s="1">
        <f t="shared" si="1"/>
        <v>-1.246587201463432</v>
      </c>
      <c r="K16" s="3">
        <v>2.7761494100292497E-23</v>
      </c>
      <c r="M16" s="1">
        <f t="shared" si="2"/>
        <v>0.22332441440543982</v>
      </c>
      <c r="N16" s="1">
        <v>-1.3559684943793999</v>
      </c>
      <c r="O16" s="1">
        <v>-0.90931966556852095</v>
      </c>
      <c r="P16" s="1">
        <v>-9.9404340092491505</v>
      </c>
    </row>
    <row r="17" spans="1:16" x14ac:dyDescent="0.45">
      <c r="A17" s="1">
        <v>18</v>
      </c>
      <c r="B17" s="1" t="s">
        <v>492</v>
      </c>
      <c r="C17" s="1" t="s">
        <v>531</v>
      </c>
      <c r="D17" s="1" t="s">
        <v>494</v>
      </c>
      <c r="E17" t="s">
        <v>715</v>
      </c>
      <c r="F17" s="1" t="s">
        <v>378</v>
      </c>
      <c r="G17" s="1">
        <v>-0.70992848296720601</v>
      </c>
      <c r="H17" s="1">
        <v>8.1418090287740302E-2</v>
      </c>
      <c r="I17" s="1">
        <f t="shared" si="0"/>
        <v>-0.62851039267946573</v>
      </c>
      <c r="J17" s="1">
        <f t="shared" si="1"/>
        <v>-0.79134657325494628</v>
      </c>
      <c r="K17" s="3">
        <v>2.79328600307413E-18</v>
      </c>
      <c r="M17" s="1">
        <f t="shared" si="2"/>
        <v>0.15957652465400096</v>
      </c>
      <c r="N17" s="1">
        <v>-0.86950500762120697</v>
      </c>
      <c r="O17" s="1">
        <v>-0.55035195831320505</v>
      </c>
      <c r="P17" s="1">
        <v>-8.7195423088191095</v>
      </c>
    </row>
    <row r="18" spans="1:16" x14ac:dyDescent="0.45">
      <c r="A18" s="1">
        <v>2</v>
      </c>
      <c r="B18" s="1" t="s">
        <v>490</v>
      </c>
      <c r="C18" s="1" t="s">
        <v>491</v>
      </c>
      <c r="D18" s="1" t="s">
        <v>45</v>
      </c>
      <c r="E18" s="1" t="s">
        <v>488</v>
      </c>
      <c r="F18" s="1" t="s">
        <v>366</v>
      </c>
      <c r="G18" s="1">
        <v>-2.06074035618298</v>
      </c>
      <c r="H18" s="1">
        <v>0.248433722839003</v>
      </c>
      <c r="I18" s="1">
        <f t="shared" si="0"/>
        <v>-1.812306633343977</v>
      </c>
      <c r="J18" s="1">
        <f t="shared" si="1"/>
        <v>-2.3091740790219832</v>
      </c>
      <c r="K18" s="3">
        <v>1.08649108032984E-16</v>
      </c>
      <c r="L18" s="1" t="s">
        <v>489</v>
      </c>
      <c r="M18" s="1">
        <f t="shared" si="2"/>
        <v>0.48692114930965014</v>
      </c>
      <c r="N18" s="1">
        <v>-2.5476615054926302</v>
      </c>
      <c r="O18" s="1">
        <v>-1.5738192068733201</v>
      </c>
      <c r="P18" s="1">
        <v>-8.2949300627694509</v>
      </c>
    </row>
    <row r="19" spans="1:16" x14ac:dyDescent="0.45">
      <c r="A19" s="1">
        <v>17</v>
      </c>
      <c r="B19" s="1" t="s">
        <v>490</v>
      </c>
      <c r="C19" s="1" t="s">
        <v>530</v>
      </c>
      <c r="D19" s="1" t="s">
        <v>45</v>
      </c>
      <c r="E19" s="1" t="s">
        <v>488</v>
      </c>
      <c r="F19" s="1" t="s">
        <v>378</v>
      </c>
      <c r="G19" s="1">
        <v>-0.72216217188355203</v>
      </c>
      <c r="H19" s="1">
        <v>8.1236034102555393E-2</v>
      </c>
      <c r="I19" s="1">
        <f t="shared" si="0"/>
        <v>-0.64092613778099661</v>
      </c>
      <c r="J19" s="1">
        <f t="shared" si="1"/>
        <v>-0.80339820598610745</v>
      </c>
      <c r="K19" s="3">
        <v>6.1286342812766797E-19</v>
      </c>
      <c r="L19" s="1" t="s">
        <v>489</v>
      </c>
      <c r="M19" s="1">
        <f t="shared" si="2"/>
        <v>0.15921970108787598</v>
      </c>
      <c r="N19" s="1">
        <v>-0.881381872971428</v>
      </c>
      <c r="O19" s="1">
        <v>-0.56294247079567605</v>
      </c>
      <c r="P19" s="1">
        <v>-8.8896778364619191</v>
      </c>
    </row>
    <row r="20" spans="1:16" x14ac:dyDescent="0.45">
      <c r="A20" s="1">
        <v>2</v>
      </c>
      <c r="B20" s="1" t="s">
        <v>490</v>
      </c>
      <c r="C20" s="1" t="s">
        <v>491</v>
      </c>
      <c r="D20" s="1" t="s">
        <v>45</v>
      </c>
      <c r="E20" t="s">
        <v>715</v>
      </c>
      <c r="F20" s="1" t="s">
        <v>366</v>
      </c>
      <c r="G20" s="1">
        <v>2.24583422501422</v>
      </c>
      <c r="H20" s="1">
        <v>5.7568897130772297E-2</v>
      </c>
      <c r="I20" s="1">
        <f t="shared" si="0"/>
        <v>2.3034031221449922</v>
      </c>
      <c r="J20" s="1">
        <f t="shared" si="1"/>
        <v>2.1882653278834479</v>
      </c>
      <c r="K20" s="1">
        <v>0</v>
      </c>
      <c r="M20" s="1">
        <f t="shared" si="2"/>
        <v>0.11283296500600004</v>
      </c>
      <c r="N20" s="1">
        <v>2.13300126000822</v>
      </c>
      <c r="O20" s="1">
        <v>2.3586671900202298</v>
      </c>
      <c r="P20" s="1">
        <v>39.011242822884597</v>
      </c>
    </row>
    <row r="21" spans="1:16" x14ac:dyDescent="0.45">
      <c r="A21" s="1">
        <v>17</v>
      </c>
      <c r="B21" s="1" t="s">
        <v>490</v>
      </c>
      <c r="C21" s="1" t="s">
        <v>530</v>
      </c>
      <c r="D21" s="1" t="s">
        <v>45</v>
      </c>
      <c r="E21" t="s">
        <v>715</v>
      </c>
      <c r="F21" s="1" t="s">
        <v>378</v>
      </c>
      <c r="G21" s="1">
        <v>2.2532136925419901</v>
      </c>
      <c r="H21" s="1">
        <v>4.8874208800339901E-2</v>
      </c>
      <c r="I21" s="1">
        <f t="shared" si="0"/>
        <v>2.3020879013423299</v>
      </c>
      <c r="J21" s="1">
        <f t="shared" si="1"/>
        <v>2.2043394837416503</v>
      </c>
      <c r="K21" s="1">
        <v>0</v>
      </c>
      <c r="M21" s="1">
        <f t="shared" si="2"/>
        <v>9.5791689021559989E-2</v>
      </c>
      <c r="N21" s="1">
        <v>2.1574220035204301</v>
      </c>
      <c r="O21" s="1">
        <v>2.3490053815635399</v>
      </c>
      <c r="P21" s="1">
        <v>46.102305241334498</v>
      </c>
    </row>
    <row r="22" spans="1:16" x14ac:dyDescent="0.45">
      <c r="A22" s="1">
        <v>1</v>
      </c>
      <c r="B22" s="1" t="s">
        <v>485</v>
      </c>
      <c r="C22" s="1" t="s">
        <v>486</v>
      </c>
      <c r="D22" s="1" t="s">
        <v>487</v>
      </c>
      <c r="E22" s="1" t="s">
        <v>488</v>
      </c>
      <c r="F22" s="1" t="s">
        <v>366</v>
      </c>
      <c r="G22" s="1">
        <v>-1.3704822338896101</v>
      </c>
      <c r="H22" s="1">
        <v>0.13820759500257301</v>
      </c>
      <c r="I22" s="1">
        <f t="shared" si="0"/>
        <v>-1.2322746388870371</v>
      </c>
      <c r="J22" s="1">
        <f t="shared" si="1"/>
        <v>-1.5086898288921831</v>
      </c>
      <c r="K22" s="3">
        <v>3.5428278926221599E-23</v>
      </c>
      <c r="L22" s="1" t="s">
        <v>489</v>
      </c>
      <c r="M22" s="1">
        <f t="shared" si="2"/>
        <v>0.27088190859493988</v>
      </c>
      <c r="N22" s="1">
        <v>-1.64136414248455</v>
      </c>
      <c r="O22" s="1">
        <v>-1.09960032529467</v>
      </c>
      <c r="P22" s="1">
        <v>-9.9161137552831207</v>
      </c>
    </row>
    <row r="23" spans="1:16" x14ac:dyDescent="0.45">
      <c r="A23" s="1">
        <v>16</v>
      </c>
      <c r="B23" s="1" t="s">
        <v>485</v>
      </c>
      <c r="C23" s="1" t="s">
        <v>529</v>
      </c>
      <c r="D23" s="1" t="s">
        <v>487</v>
      </c>
      <c r="E23" s="1" t="s">
        <v>488</v>
      </c>
      <c r="F23" s="1" t="s">
        <v>378</v>
      </c>
      <c r="G23" s="1">
        <v>-0.78497268771294204</v>
      </c>
      <c r="H23" s="1">
        <v>9.4650916785557093E-2</v>
      </c>
      <c r="I23" s="1">
        <f t="shared" si="0"/>
        <v>-0.690321770927385</v>
      </c>
      <c r="J23" s="1">
        <f t="shared" si="1"/>
        <v>-0.87962360449849908</v>
      </c>
      <c r="K23" s="3">
        <v>1.10107581027276E-16</v>
      </c>
      <c r="L23" s="1" t="s">
        <v>489</v>
      </c>
      <c r="M23" s="1">
        <f t="shared" si="2"/>
        <v>0.18551238800338898</v>
      </c>
      <c r="N23" s="1">
        <v>-0.97048507571633102</v>
      </c>
      <c r="O23" s="1">
        <v>-0.59946029970955195</v>
      </c>
      <c r="P23" s="1">
        <v>-8.2933447912754108</v>
      </c>
    </row>
    <row r="24" spans="1:16" x14ac:dyDescent="0.45">
      <c r="A24" s="1">
        <v>1</v>
      </c>
      <c r="B24" s="1" t="s">
        <v>485</v>
      </c>
      <c r="C24" s="1" t="s">
        <v>486</v>
      </c>
      <c r="D24" s="1" t="s">
        <v>487</v>
      </c>
      <c r="E24" t="s">
        <v>715</v>
      </c>
      <c r="F24" s="1" t="s">
        <v>366</v>
      </c>
      <c r="G24" s="1">
        <v>2.2472915197230399</v>
      </c>
      <c r="H24" s="1">
        <v>5.75563472805476E-2</v>
      </c>
      <c r="I24" s="1">
        <f t="shared" si="0"/>
        <v>2.3048478670035877</v>
      </c>
      <c r="J24" s="1">
        <f t="shared" si="1"/>
        <v>2.1897351724424921</v>
      </c>
      <c r="K24" s="1">
        <v>0</v>
      </c>
      <c r="M24" s="1">
        <f t="shared" si="2"/>
        <v>0.1128083677515499</v>
      </c>
      <c r="N24" s="1">
        <v>2.13448315197149</v>
      </c>
      <c r="O24" s="1">
        <v>2.3600998874745902</v>
      </c>
      <c r="P24" s="1">
        <v>39.0450684573334</v>
      </c>
    </row>
    <row r="25" spans="1:16" x14ac:dyDescent="0.45">
      <c r="A25" s="1">
        <v>16</v>
      </c>
      <c r="B25" s="1" t="s">
        <v>485</v>
      </c>
      <c r="C25" s="1" t="s">
        <v>529</v>
      </c>
      <c r="D25" s="1" t="s">
        <v>487</v>
      </c>
      <c r="E25" t="s">
        <v>715</v>
      </c>
      <c r="F25" s="1" t="s">
        <v>378</v>
      </c>
      <c r="G25" s="1">
        <v>2.2113241298517901</v>
      </c>
      <c r="H25" s="1">
        <v>5.4586132664024498E-2</v>
      </c>
      <c r="I25" s="1">
        <f t="shared" si="0"/>
        <v>2.2659102625158147</v>
      </c>
      <c r="J25" s="1">
        <f t="shared" si="1"/>
        <v>2.1567379971877654</v>
      </c>
      <c r="K25" s="1">
        <v>0</v>
      </c>
      <c r="M25" s="1">
        <f t="shared" si="2"/>
        <v>0.10698685407681019</v>
      </c>
      <c r="N25" s="1">
        <v>2.1043372757749799</v>
      </c>
      <c r="O25" s="1">
        <v>2.3183109839285998</v>
      </c>
      <c r="P25" s="1">
        <v>40.510730874861601</v>
      </c>
    </row>
    <row r="26" spans="1:16" x14ac:dyDescent="0.45">
      <c r="A26" s="1">
        <v>7</v>
      </c>
      <c r="B26" s="1" t="s">
        <v>502</v>
      </c>
      <c r="C26" s="1" t="s">
        <v>503</v>
      </c>
      <c r="D26" s="1" t="s">
        <v>58</v>
      </c>
      <c r="E26" s="1" t="s">
        <v>488</v>
      </c>
      <c r="F26" s="1" t="s">
        <v>366</v>
      </c>
      <c r="G26" s="1">
        <v>-0.61083458803555601</v>
      </c>
      <c r="H26" s="1">
        <v>7.0888005359972903E-2</v>
      </c>
      <c r="I26" s="1">
        <f t="shared" si="0"/>
        <v>-0.53994658267558315</v>
      </c>
      <c r="J26" s="1">
        <f t="shared" si="1"/>
        <v>-0.68172259339552888</v>
      </c>
      <c r="K26" s="3">
        <v>6.87934113525696E-18</v>
      </c>
      <c r="L26" s="1" t="s">
        <v>489</v>
      </c>
      <c r="M26" s="1">
        <f t="shared" si="2"/>
        <v>0.13893793744142902</v>
      </c>
      <c r="N26" s="1">
        <v>-0.74977252547698503</v>
      </c>
      <c r="O26" s="1">
        <v>-0.471896650594127</v>
      </c>
      <c r="P26" s="1">
        <v>-8.6168962567603096</v>
      </c>
    </row>
    <row r="27" spans="1:16" x14ac:dyDescent="0.45">
      <c r="A27" s="1">
        <v>22</v>
      </c>
      <c r="B27" s="1" t="s">
        <v>502</v>
      </c>
      <c r="C27" s="1" t="s">
        <v>535</v>
      </c>
      <c r="D27" s="1" t="s">
        <v>58</v>
      </c>
      <c r="E27" s="1" t="s">
        <v>488</v>
      </c>
      <c r="F27" s="1" t="s">
        <v>378</v>
      </c>
      <c r="G27" s="1">
        <v>-0.310056689701599</v>
      </c>
      <c r="H27" s="1">
        <v>3.8624024419641197E-2</v>
      </c>
      <c r="I27" s="1">
        <f t="shared" si="0"/>
        <v>-0.27143266528195781</v>
      </c>
      <c r="J27" s="1">
        <f t="shared" si="1"/>
        <v>-0.34868071412124019</v>
      </c>
      <c r="K27" s="3">
        <v>9.9430004476005494E-16</v>
      </c>
      <c r="L27" s="1" t="s">
        <v>489</v>
      </c>
      <c r="M27" s="1">
        <f t="shared" si="2"/>
        <v>7.570169680049299E-2</v>
      </c>
      <c r="N27" s="1">
        <v>-0.38575838650209199</v>
      </c>
      <c r="O27" s="1">
        <v>-0.23435499290110701</v>
      </c>
      <c r="P27" s="1">
        <v>-8.0275604202427004</v>
      </c>
    </row>
    <row r="28" spans="1:16" x14ac:dyDescent="0.45">
      <c r="A28" s="1">
        <v>7</v>
      </c>
      <c r="B28" s="1" t="s">
        <v>502</v>
      </c>
      <c r="C28" s="1" t="s">
        <v>503</v>
      </c>
      <c r="D28" s="1" t="s">
        <v>58</v>
      </c>
      <c r="E28" t="s">
        <v>715</v>
      </c>
      <c r="F28" s="1" t="s">
        <v>366</v>
      </c>
      <c r="G28" s="1">
        <v>2.2550704137247299</v>
      </c>
      <c r="H28" s="1">
        <v>5.7590445815331702E-2</v>
      </c>
      <c r="I28" s="1">
        <f t="shared" si="0"/>
        <v>2.3126608595400615</v>
      </c>
      <c r="J28" s="1">
        <f t="shared" si="1"/>
        <v>2.1974799679093984</v>
      </c>
      <c r="K28" s="1">
        <v>0</v>
      </c>
      <c r="M28" s="1">
        <f t="shared" si="2"/>
        <v>0.11287519965165993</v>
      </c>
      <c r="N28" s="1">
        <v>2.14219521407307</v>
      </c>
      <c r="O28" s="1">
        <v>2.3679456133763801</v>
      </c>
      <c r="P28" s="1">
        <v>39.157023040866697</v>
      </c>
    </row>
    <row r="29" spans="1:16" x14ac:dyDescent="0.45">
      <c r="A29" s="1">
        <v>22</v>
      </c>
      <c r="B29" s="1" t="s">
        <v>502</v>
      </c>
      <c r="C29" s="1" t="s">
        <v>535</v>
      </c>
      <c r="D29" s="1" t="s">
        <v>58</v>
      </c>
      <c r="E29" t="s">
        <v>715</v>
      </c>
      <c r="F29" s="1" t="s">
        <v>378</v>
      </c>
      <c r="G29" s="1">
        <v>2.2298188820226601</v>
      </c>
      <c r="H29" s="1">
        <v>5.1075797289745498E-2</v>
      </c>
      <c r="I29" s="1">
        <f t="shared" si="0"/>
        <v>2.2808946793124054</v>
      </c>
      <c r="J29" s="1">
        <f t="shared" si="1"/>
        <v>2.1787430847329148</v>
      </c>
      <c r="K29" s="1">
        <v>0</v>
      </c>
      <c r="M29" s="1">
        <f t="shared" si="2"/>
        <v>0.10010672316957026</v>
      </c>
      <c r="N29" s="1">
        <v>2.1297121588530898</v>
      </c>
      <c r="O29" s="1">
        <v>2.3299256051922299</v>
      </c>
      <c r="P29" s="1">
        <v>43.657054815477899</v>
      </c>
    </row>
    <row r="30" spans="1:16" x14ac:dyDescent="0.45">
      <c r="A30" s="1">
        <v>13</v>
      </c>
      <c r="B30" s="1" t="s">
        <v>520</v>
      </c>
      <c r="C30" s="1" t="s">
        <v>521</v>
      </c>
      <c r="D30" s="1" t="s">
        <v>522</v>
      </c>
      <c r="E30" s="1" t="s">
        <v>488</v>
      </c>
      <c r="F30" s="1" t="s">
        <v>366</v>
      </c>
      <c r="G30" s="1">
        <v>-2.7048192405611199E-3</v>
      </c>
      <c r="H30" s="1">
        <v>4.0359870543075202E-2</v>
      </c>
      <c r="I30" s="1">
        <f t="shared" si="0"/>
        <v>3.7655051302514085E-2</v>
      </c>
      <c r="J30" s="1">
        <f t="shared" si="1"/>
        <v>-4.3064689783636319E-2</v>
      </c>
      <c r="K30" s="1">
        <v>0.94656773965082797</v>
      </c>
      <c r="L30" s="1" t="s">
        <v>489</v>
      </c>
      <c r="M30" s="1">
        <f t="shared" si="2"/>
        <v>7.910389268512627E-2</v>
      </c>
      <c r="N30" s="1">
        <v>-8.1808711925687394E-2</v>
      </c>
      <c r="O30" s="1">
        <v>7.6399073444565202E-2</v>
      </c>
      <c r="P30" s="1">
        <v>-6.7017540050687996E-2</v>
      </c>
    </row>
    <row r="31" spans="1:16" x14ac:dyDescent="0.45">
      <c r="A31" s="1">
        <v>28</v>
      </c>
      <c r="B31" s="1" t="s">
        <v>520</v>
      </c>
      <c r="C31" s="1" t="s">
        <v>541</v>
      </c>
      <c r="D31" s="1" t="s">
        <v>522</v>
      </c>
      <c r="E31" s="1" t="s">
        <v>488</v>
      </c>
      <c r="F31" s="1" t="s">
        <v>378</v>
      </c>
      <c r="G31" s="1">
        <v>4.7649156666567203</v>
      </c>
      <c r="H31" s="1">
        <v>0.68621921022044696</v>
      </c>
      <c r="I31" s="1">
        <f t="shared" si="0"/>
        <v>5.451134876877167</v>
      </c>
      <c r="J31" s="1">
        <f t="shared" si="1"/>
        <v>4.0786964564362735</v>
      </c>
      <c r="K31" s="3">
        <v>3.8190074826743104E-12</v>
      </c>
      <c r="L31" s="1" t="s">
        <v>489</v>
      </c>
      <c r="M31" s="1">
        <f t="shared" si="2"/>
        <v>1.3449649375316004</v>
      </c>
      <c r="N31" s="1">
        <v>3.4199507291251199</v>
      </c>
      <c r="O31" s="1">
        <v>6.1098806041883096</v>
      </c>
      <c r="P31" s="1">
        <v>6.9437223494894598</v>
      </c>
    </row>
    <row r="32" spans="1:16" x14ac:dyDescent="0.45">
      <c r="A32" s="1">
        <v>13</v>
      </c>
      <c r="B32" s="1" t="s">
        <v>520</v>
      </c>
      <c r="C32" s="1" t="s">
        <v>521</v>
      </c>
      <c r="D32" s="1" t="s">
        <v>522</v>
      </c>
      <c r="E32" t="s">
        <v>715</v>
      </c>
      <c r="F32" s="1" t="s">
        <v>366</v>
      </c>
      <c r="G32" s="1">
        <v>2.05417153449892</v>
      </c>
      <c r="H32" s="1">
        <v>6.9676071040470799E-2</v>
      </c>
      <c r="I32" s="1">
        <f t="shared" si="0"/>
        <v>2.1238476055393907</v>
      </c>
      <c r="J32" s="1">
        <f t="shared" si="1"/>
        <v>1.9844954634584493</v>
      </c>
      <c r="K32" s="3">
        <v>4.9365334472237802E-191</v>
      </c>
      <c r="M32" s="1">
        <f t="shared" si="2"/>
        <v>0.13656258982358005</v>
      </c>
      <c r="N32" s="1">
        <v>1.9176089446753399</v>
      </c>
      <c r="O32" s="1">
        <v>2.1907341243224998</v>
      </c>
      <c r="P32" s="1">
        <v>29.481736036834999</v>
      </c>
    </row>
    <row r="33" spans="1:16" x14ac:dyDescent="0.45">
      <c r="A33" s="1">
        <v>28</v>
      </c>
      <c r="B33" s="1" t="s">
        <v>520</v>
      </c>
      <c r="C33" s="1" t="s">
        <v>541</v>
      </c>
      <c r="D33" s="1" t="s">
        <v>522</v>
      </c>
      <c r="E33" t="s">
        <v>715</v>
      </c>
      <c r="F33" s="1" t="s">
        <v>378</v>
      </c>
      <c r="G33" s="1">
        <v>4.5163036419104099</v>
      </c>
      <c r="H33" s="1">
        <v>0.29016857869870799</v>
      </c>
      <c r="I33" s="1">
        <f t="shared" si="0"/>
        <v>4.8064722206091179</v>
      </c>
      <c r="J33" s="1">
        <f t="shared" si="1"/>
        <v>4.2261350632117018</v>
      </c>
      <c r="K33" s="3">
        <v>1.27029864852604E-54</v>
      </c>
      <c r="M33" s="1">
        <f t="shared" si="2"/>
        <v>0.56871996369465005</v>
      </c>
      <c r="N33" s="1">
        <v>3.9475836782157598</v>
      </c>
      <c r="O33" s="1">
        <v>5.0850236056050502</v>
      </c>
      <c r="P33" s="1">
        <v>15.5644131496396</v>
      </c>
    </row>
    <row r="34" spans="1:16" x14ac:dyDescent="0.45">
      <c r="A34" s="1">
        <v>8</v>
      </c>
      <c r="B34" s="1" t="s">
        <v>504</v>
      </c>
      <c r="C34" s="1" t="s">
        <v>505</v>
      </c>
      <c r="D34" s="1" t="s">
        <v>506</v>
      </c>
      <c r="E34" s="1" t="s">
        <v>488</v>
      </c>
      <c r="F34" s="1" t="s">
        <v>366</v>
      </c>
      <c r="G34" s="1">
        <v>-0.117813063965004</v>
      </c>
      <c r="H34" s="1">
        <v>4.0930775902319999E-2</v>
      </c>
      <c r="I34" s="1">
        <f t="shared" ref="I34:I61" si="3">G34+H34</f>
        <v>-7.6882288062684004E-2</v>
      </c>
      <c r="J34" s="1">
        <f t="shared" ref="J34:J61" si="4">G34-H34</f>
        <v>-0.15874383986732399</v>
      </c>
      <c r="K34" s="1">
        <v>3.9976242174075902E-3</v>
      </c>
      <c r="L34" s="1" t="s">
        <v>489</v>
      </c>
      <c r="M34" s="1">
        <f t="shared" ref="M34:M61" si="5">G34-N34</f>
        <v>8.0222846627826985E-2</v>
      </c>
      <c r="N34" s="1">
        <v>-0.19803591059283099</v>
      </c>
      <c r="O34" s="1">
        <v>-3.7590217337177101E-2</v>
      </c>
      <c r="P34" s="1">
        <v>-2.87834914847843</v>
      </c>
    </row>
    <row r="35" spans="1:16" x14ac:dyDescent="0.45">
      <c r="A35" s="1">
        <v>23</v>
      </c>
      <c r="B35" s="1" t="s">
        <v>504</v>
      </c>
      <c r="C35" s="1" t="s">
        <v>536</v>
      </c>
      <c r="D35" s="1" t="s">
        <v>506</v>
      </c>
      <c r="E35" s="1" t="s">
        <v>488</v>
      </c>
      <c r="F35" s="1" t="s">
        <v>378</v>
      </c>
      <c r="G35" s="1">
        <v>0.295395269857608</v>
      </c>
      <c r="H35" s="1">
        <v>0.87158294349557097</v>
      </c>
      <c r="I35" s="1">
        <f t="shared" si="3"/>
        <v>1.166978213353179</v>
      </c>
      <c r="J35" s="1">
        <f t="shared" si="4"/>
        <v>-0.57618767363796297</v>
      </c>
      <c r="K35" s="1">
        <v>0.73467139879500598</v>
      </c>
      <c r="L35" s="1" t="s">
        <v>513</v>
      </c>
      <c r="M35" s="1">
        <f t="shared" si="5"/>
        <v>1.7082711787907279</v>
      </c>
      <c r="N35" s="1">
        <v>-1.41287590893312</v>
      </c>
      <c r="O35" s="1">
        <v>2.0036664486483402</v>
      </c>
      <c r="P35" s="1">
        <v>0.33891813976177199</v>
      </c>
    </row>
    <row r="36" spans="1:16" x14ac:dyDescent="0.45">
      <c r="A36" s="1">
        <v>8</v>
      </c>
      <c r="B36" s="1" t="s">
        <v>504</v>
      </c>
      <c r="C36" s="1" t="s">
        <v>505</v>
      </c>
      <c r="D36" s="1" t="s">
        <v>506</v>
      </c>
      <c r="E36" t="s">
        <v>715</v>
      </c>
      <c r="F36" s="1" t="s">
        <v>366</v>
      </c>
      <c r="G36" s="1">
        <v>2.1351050432565901</v>
      </c>
      <c r="H36" s="1">
        <v>6.2467393236738999E-2</v>
      </c>
      <c r="I36" s="1">
        <f t="shared" si="3"/>
        <v>2.1975724364933291</v>
      </c>
      <c r="J36" s="1">
        <f t="shared" si="4"/>
        <v>2.0726376500198511</v>
      </c>
      <c r="K36" s="3">
        <v>4.8743028562814801E-256</v>
      </c>
      <c r="M36" s="1">
        <f t="shared" si="5"/>
        <v>0.12243384095211018</v>
      </c>
      <c r="N36" s="1">
        <v>2.0126712023044799</v>
      </c>
      <c r="O36" s="1">
        <v>2.2575388842086999</v>
      </c>
      <c r="P36" s="1">
        <v>34.179512424425504</v>
      </c>
    </row>
    <row r="37" spans="1:16" x14ac:dyDescent="0.45">
      <c r="A37" s="1">
        <v>23</v>
      </c>
      <c r="B37" s="1" t="s">
        <v>504</v>
      </c>
      <c r="C37" s="1" t="s">
        <v>536</v>
      </c>
      <c r="D37" s="1" t="s">
        <v>506</v>
      </c>
      <c r="E37" t="s">
        <v>715</v>
      </c>
      <c r="F37" s="1" t="s">
        <v>378</v>
      </c>
      <c r="G37" s="1">
        <v>2.60309514158287</v>
      </c>
      <c r="H37" s="1">
        <v>0.31945085694941</v>
      </c>
      <c r="I37" s="1">
        <f t="shared" si="3"/>
        <v>2.9225459985322799</v>
      </c>
      <c r="J37" s="1">
        <f t="shared" si="4"/>
        <v>2.2836442846334601</v>
      </c>
      <c r="K37" s="3">
        <v>3.6799112046881302E-16</v>
      </c>
      <c r="M37" s="1">
        <f t="shared" si="5"/>
        <v>0.62611217445130007</v>
      </c>
      <c r="N37" s="1">
        <v>1.97698296713157</v>
      </c>
      <c r="O37" s="1">
        <v>3.2292073160341701</v>
      </c>
      <c r="P37" s="1">
        <v>8.1486559981121207</v>
      </c>
    </row>
    <row r="38" spans="1:16" x14ac:dyDescent="0.45">
      <c r="A38" s="1">
        <v>10</v>
      </c>
      <c r="B38" s="1" t="s">
        <v>510</v>
      </c>
      <c r="C38" s="1" t="s">
        <v>511</v>
      </c>
      <c r="D38" s="1" t="s">
        <v>512</v>
      </c>
      <c r="E38" s="1" t="s">
        <v>488</v>
      </c>
      <c r="F38" s="1" t="s">
        <v>366</v>
      </c>
      <c r="G38" s="1">
        <v>6.8563093164298095E-2</v>
      </c>
      <c r="H38" s="1">
        <v>3.9360350575807397E-2</v>
      </c>
      <c r="I38" s="1">
        <f t="shared" si="3"/>
        <v>0.10792344374010548</v>
      </c>
      <c r="J38" s="1">
        <f t="shared" si="4"/>
        <v>2.9202742588490697E-2</v>
      </c>
      <c r="K38" s="1">
        <v>8.1520170482839605E-2</v>
      </c>
      <c r="L38" s="1" t="s">
        <v>513</v>
      </c>
      <c r="M38" s="1">
        <f t="shared" si="5"/>
        <v>7.7144869547452824E-2</v>
      </c>
      <c r="N38" s="1">
        <v>-8.5817763831547295E-3</v>
      </c>
      <c r="O38" s="1">
        <v>0.14570796271175099</v>
      </c>
      <c r="P38" s="1">
        <v>1.7419329899576701</v>
      </c>
    </row>
    <row r="39" spans="1:16" x14ac:dyDescent="0.45">
      <c r="A39" s="1">
        <v>25</v>
      </c>
      <c r="B39" s="1" t="s">
        <v>510</v>
      </c>
      <c r="C39" s="1" t="s">
        <v>538</v>
      </c>
      <c r="D39" s="1" t="s">
        <v>512</v>
      </c>
      <c r="E39" s="1" t="s">
        <v>488</v>
      </c>
      <c r="F39" s="1" t="s">
        <v>378</v>
      </c>
      <c r="G39" s="1">
        <v>1.3631875860259099</v>
      </c>
      <c r="H39" s="1">
        <v>0.36067276723873398</v>
      </c>
      <c r="I39" s="1">
        <f t="shared" si="3"/>
        <v>1.7238603532646439</v>
      </c>
      <c r="J39" s="1">
        <f t="shared" si="4"/>
        <v>1.002514818787176</v>
      </c>
      <c r="K39" s="1">
        <v>1.5710009783852501E-4</v>
      </c>
      <c r="L39" s="1" t="s">
        <v>489</v>
      </c>
      <c r="M39" s="1">
        <f t="shared" si="5"/>
        <v>0.70690563399231598</v>
      </c>
      <c r="N39" s="1">
        <v>0.65628195203359396</v>
      </c>
      <c r="O39" s="1">
        <v>2.0700932200182298</v>
      </c>
      <c r="P39" s="1">
        <v>3.77956893297574</v>
      </c>
    </row>
    <row r="40" spans="1:16" x14ac:dyDescent="0.45">
      <c r="A40" s="1">
        <v>10</v>
      </c>
      <c r="B40" s="1" t="s">
        <v>510</v>
      </c>
      <c r="C40" s="1" t="s">
        <v>511</v>
      </c>
      <c r="D40" s="1" t="s">
        <v>512</v>
      </c>
      <c r="E40" t="s">
        <v>715</v>
      </c>
      <c r="F40" s="1" t="s">
        <v>366</v>
      </c>
      <c r="G40" s="1">
        <v>1.98057366078717</v>
      </c>
      <c r="H40" s="1">
        <v>7.2063931039409404E-2</v>
      </c>
      <c r="I40" s="1">
        <f t="shared" si="3"/>
        <v>2.0526375918265796</v>
      </c>
      <c r="J40" s="1">
        <f t="shared" si="4"/>
        <v>1.9085097297477607</v>
      </c>
      <c r="K40" s="3">
        <v>2.7601397908369201E-166</v>
      </c>
      <c r="M40" s="1">
        <f t="shared" si="5"/>
        <v>0.14124270942161998</v>
      </c>
      <c r="N40" s="1">
        <v>1.83933095136555</v>
      </c>
      <c r="O40" s="1">
        <v>2.1218163702087902</v>
      </c>
      <c r="P40" s="1">
        <v>27.4835639996389</v>
      </c>
    </row>
    <row r="41" spans="1:16" x14ac:dyDescent="0.45">
      <c r="A41" s="1">
        <v>25</v>
      </c>
      <c r="B41" s="1" t="s">
        <v>510</v>
      </c>
      <c r="C41" s="1" t="s">
        <v>538</v>
      </c>
      <c r="D41" s="1" t="s">
        <v>512</v>
      </c>
      <c r="E41" t="s">
        <v>715</v>
      </c>
      <c r="F41" s="1" t="s">
        <v>378</v>
      </c>
      <c r="G41" s="1">
        <v>3.0678928577557198</v>
      </c>
      <c r="H41" s="1">
        <v>0.15363257099557601</v>
      </c>
      <c r="I41" s="1">
        <f t="shared" si="3"/>
        <v>3.221525428751296</v>
      </c>
      <c r="J41" s="1">
        <f t="shared" si="4"/>
        <v>2.9142602867601437</v>
      </c>
      <c r="K41" s="3">
        <v>1.02430631136472E-88</v>
      </c>
      <c r="M41" s="1">
        <f t="shared" si="5"/>
        <v>0.30111430600361988</v>
      </c>
      <c r="N41" s="1">
        <v>2.7667785517521</v>
      </c>
      <c r="O41" s="1">
        <v>3.3690071637593402</v>
      </c>
      <c r="P41" s="1">
        <v>19.9690263456183</v>
      </c>
    </row>
    <row r="42" spans="1:16" x14ac:dyDescent="0.45">
      <c r="A42" s="1">
        <v>9</v>
      </c>
      <c r="B42" s="1" t="s">
        <v>507</v>
      </c>
      <c r="C42" s="1" t="s">
        <v>508</v>
      </c>
      <c r="D42" s="1" t="s">
        <v>509</v>
      </c>
      <c r="E42" s="1" t="s">
        <v>488</v>
      </c>
      <c r="F42" s="1" t="s">
        <v>366</v>
      </c>
      <c r="G42" s="1">
        <v>-0.14762856929618701</v>
      </c>
      <c r="H42" s="1">
        <v>4.15575655147555E-2</v>
      </c>
      <c r="I42" s="1">
        <f t="shared" si="3"/>
        <v>-0.1060710037814315</v>
      </c>
      <c r="J42" s="1">
        <f t="shared" si="4"/>
        <v>-0.18918613481094251</v>
      </c>
      <c r="K42" s="1">
        <v>3.8175246397161402E-4</v>
      </c>
      <c r="L42" s="1" t="s">
        <v>489</v>
      </c>
      <c r="M42" s="1">
        <f t="shared" si="5"/>
        <v>8.1451331694084E-2</v>
      </c>
      <c r="N42" s="1">
        <v>-0.22907990099027101</v>
      </c>
      <c r="O42" s="1">
        <v>-6.6177237602102396E-2</v>
      </c>
      <c r="P42" s="1">
        <v>-3.5523873323082298</v>
      </c>
    </row>
    <row r="43" spans="1:16" x14ac:dyDescent="0.45">
      <c r="A43" s="1">
        <v>24</v>
      </c>
      <c r="B43" s="1" t="s">
        <v>507</v>
      </c>
      <c r="C43" s="1" t="s">
        <v>537</v>
      </c>
      <c r="D43" s="1" t="s">
        <v>509</v>
      </c>
      <c r="E43" s="1" t="s">
        <v>488</v>
      </c>
      <c r="F43" s="1" t="s">
        <v>378</v>
      </c>
      <c r="G43" s="1">
        <v>-1.2883847425744199</v>
      </c>
      <c r="H43" s="1">
        <v>1.0400064825298301</v>
      </c>
      <c r="I43" s="1">
        <f t="shared" si="3"/>
        <v>-0.24837826004458985</v>
      </c>
      <c r="J43" s="1">
        <f t="shared" si="4"/>
        <v>-2.3283912251042498</v>
      </c>
      <c r="K43" s="1">
        <v>0.21541077221350199</v>
      </c>
      <c r="L43" s="2" t="s">
        <v>513</v>
      </c>
      <c r="M43" s="1">
        <f t="shared" si="5"/>
        <v>2.03837524944666</v>
      </c>
      <c r="N43" s="1">
        <v>-3.32675999202108</v>
      </c>
      <c r="O43" s="1">
        <v>0.74999050687223501</v>
      </c>
      <c r="P43" s="1">
        <v>-1.2388237614061799</v>
      </c>
    </row>
    <row r="44" spans="1:16" x14ac:dyDescent="0.45">
      <c r="A44" s="1">
        <v>9</v>
      </c>
      <c r="B44" s="1" t="s">
        <v>507</v>
      </c>
      <c r="C44" s="1" t="s">
        <v>508</v>
      </c>
      <c r="D44" s="1" t="s">
        <v>509</v>
      </c>
      <c r="E44" t="s">
        <v>715</v>
      </c>
      <c r="F44" s="1" t="s">
        <v>366</v>
      </c>
      <c r="G44" s="1">
        <v>2.1436519058196501</v>
      </c>
      <c r="H44" s="1">
        <v>6.08926448383246E-2</v>
      </c>
      <c r="I44" s="1">
        <f t="shared" si="3"/>
        <v>2.2045445506579746</v>
      </c>
      <c r="J44" s="1">
        <f t="shared" si="4"/>
        <v>2.0827592609813257</v>
      </c>
      <c r="K44" s="3">
        <v>1.74958834359655E-271</v>
      </c>
      <c r="M44" s="1">
        <f t="shared" si="5"/>
        <v>0.11934739080650036</v>
      </c>
      <c r="N44" s="1">
        <v>2.0243045150131498</v>
      </c>
      <c r="O44" s="1">
        <v>2.2629992966261598</v>
      </c>
      <c r="P44" s="1">
        <v>35.203790400486596</v>
      </c>
    </row>
    <row r="45" spans="1:16" x14ac:dyDescent="0.45">
      <c r="A45" s="1">
        <v>24</v>
      </c>
      <c r="B45" s="1" t="s">
        <v>507</v>
      </c>
      <c r="C45" s="1" t="s">
        <v>537</v>
      </c>
      <c r="D45" s="1" t="s">
        <v>509</v>
      </c>
      <c r="E45" t="s">
        <v>715</v>
      </c>
      <c r="F45" s="1" t="s">
        <v>378</v>
      </c>
      <c r="G45" s="1">
        <v>2.0525686781899002</v>
      </c>
      <c r="H45" s="1">
        <v>0.35953079959656897</v>
      </c>
      <c r="I45" s="1">
        <f t="shared" si="3"/>
        <v>2.412099477786469</v>
      </c>
      <c r="J45" s="1">
        <f t="shared" si="4"/>
        <v>1.6930378785933313</v>
      </c>
      <c r="K45" s="3">
        <v>1.1362825613953E-8</v>
      </c>
      <c r="M45" s="1">
        <f t="shared" si="5"/>
        <v>0.7046674185421602</v>
      </c>
      <c r="N45" s="1">
        <v>1.34790125964774</v>
      </c>
      <c r="O45" s="1">
        <v>2.7572360967320599</v>
      </c>
      <c r="P45" s="1">
        <v>5.7090204246565097</v>
      </c>
    </row>
    <row r="46" spans="1:16" x14ac:dyDescent="0.45">
      <c r="A46" s="1">
        <v>14</v>
      </c>
      <c r="B46" s="1" t="s">
        <v>523</v>
      </c>
      <c r="C46" s="1" t="s">
        <v>524</v>
      </c>
      <c r="D46" s="1" t="s">
        <v>525</v>
      </c>
      <c r="E46" s="1" t="s">
        <v>488</v>
      </c>
      <c r="F46" s="1" t="s">
        <v>366</v>
      </c>
      <c r="G46" s="1">
        <v>5.28123959036432E-2</v>
      </c>
      <c r="H46" s="1">
        <v>3.8746195491734997E-2</v>
      </c>
      <c r="I46" s="1">
        <f t="shared" si="3"/>
        <v>9.1558591395378197E-2</v>
      </c>
      <c r="J46" s="1">
        <f t="shared" si="4"/>
        <v>1.4066200411908203E-2</v>
      </c>
      <c r="K46" s="1">
        <v>0.17287168092858199</v>
      </c>
      <c r="L46" s="1" t="s">
        <v>513</v>
      </c>
      <c r="M46" s="1">
        <f t="shared" si="5"/>
        <v>7.5941147701748798E-2</v>
      </c>
      <c r="N46" s="1">
        <v>-2.3128751798105598E-2</v>
      </c>
      <c r="O46" s="1">
        <v>0.12875354360539201</v>
      </c>
      <c r="P46" s="1">
        <v>1.36303436333275</v>
      </c>
    </row>
    <row r="47" spans="1:16" x14ac:dyDescent="0.45">
      <c r="A47" s="1">
        <v>29</v>
      </c>
      <c r="B47" s="1" t="s">
        <v>523</v>
      </c>
      <c r="C47" s="1" t="s">
        <v>542</v>
      </c>
      <c r="D47" s="1" t="s">
        <v>525</v>
      </c>
      <c r="E47" s="1" t="s">
        <v>488</v>
      </c>
      <c r="F47" s="1" t="s">
        <v>378</v>
      </c>
      <c r="G47" s="1">
        <v>0.96787395236677098</v>
      </c>
      <c r="H47" s="1">
        <v>0.96175179983407399</v>
      </c>
      <c r="I47" s="1">
        <f t="shared" si="3"/>
        <v>1.9296257522008449</v>
      </c>
      <c r="J47" s="1">
        <f t="shared" si="4"/>
        <v>6.1221525326969894E-3</v>
      </c>
      <c r="K47" s="1">
        <v>0.31423972233400599</v>
      </c>
      <c r="L47" s="1" t="s">
        <v>513</v>
      </c>
      <c r="M47" s="1">
        <f t="shared" si="5"/>
        <v>1.884998889741359</v>
      </c>
      <c r="N47" s="1">
        <v>-0.917124937374588</v>
      </c>
      <c r="O47" s="1">
        <v>2.85287284210813</v>
      </c>
      <c r="P47" s="1">
        <v>1.00636562628087</v>
      </c>
    </row>
    <row r="48" spans="1:16" x14ac:dyDescent="0.45">
      <c r="A48" s="1">
        <v>14</v>
      </c>
      <c r="B48" s="1" t="s">
        <v>523</v>
      </c>
      <c r="C48" s="1" t="s">
        <v>524</v>
      </c>
      <c r="D48" s="1" t="s">
        <v>525</v>
      </c>
      <c r="E48" t="s">
        <v>715</v>
      </c>
      <c r="F48" s="1" t="s">
        <v>366</v>
      </c>
      <c r="G48" s="1">
        <v>1.99887170089211</v>
      </c>
      <c r="H48" s="1">
        <v>7.0490282921401207E-2</v>
      </c>
      <c r="I48" s="1">
        <f t="shared" si="3"/>
        <v>2.0693619838135113</v>
      </c>
      <c r="J48" s="1">
        <f t="shared" si="4"/>
        <v>1.9283814179707088</v>
      </c>
      <c r="K48" s="3">
        <v>6.9205259425650098E-177</v>
      </c>
      <c r="M48" s="1">
        <f t="shared" si="5"/>
        <v>0.13815841578597987</v>
      </c>
      <c r="N48" s="1">
        <v>1.8607132851061301</v>
      </c>
      <c r="O48" s="1">
        <v>2.1370301166780998</v>
      </c>
      <c r="P48" s="1">
        <v>28.356698512912999</v>
      </c>
    </row>
    <row r="49" spans="1:16" x14ac:dyDescent="0.45">
      <c r="A49" s="1">
        <v>29</v>
      </c>
      <c r="B49" s="1" t="s">
        <v>523</v>
      </c>
      <c r="C49" s="1" t="s">
        <v>542</v>
      </c>
      <c r="D49" s="1" t="s">
        <v>525</v>
      </c>
      <c r="E49" t="s">
        <v>715</v>
      </c>
      <c r="F49" s="1" t="s">
        <v>378</v>
      </c>
      <c r="G49" s="1">
        <v>2.8948271334801698</v>
      </c>
      <c r="H49" s="1">
        <v>0.39790584245453903</v>
      </c>
      <c r="I49" s="1">
        <f t="shared" si="3"/>
        <v>3.292732975934709</v>
      </c>
      <c r="J49" s="1">
        <f t="shared" si="4"/>
        <v>2.4969212910256307</v>
      </c>
      <c r="K49" s="3">
        <v>3.4601999253880101E-13</v>
      </c>
      <c r="M49" s="1">
        <f t="shared" si="5"/>
        <v>0.77988112044895974</v>
      </c>
      <c r="N49" s="1">
        <v>2.1149460130312101</v>
      </c>
      <c r="O49" s="1">
        <v>3.67470825392913</v>
      </c>
      <c r="P49" s="1">
        <v>7.2751561415208599</v>
      </c>
    </row>
    <row r="50" spans="1:16" x14ac:dyDescent="0.45">
      <c r="A50" s="1">
        <v>12</v>
      </c>
      <c r="B50" s="1" t="s">
        <v>517</v>
      </c>
      <c r="C50" s="1" t="s">
        <v>518</v>
      </c>
      <c r="D50" s="1" t="s">
        <v>519</v>
      </c>
      <c r="E50" s="1" t="s">
        <v>488</v>
      </c>
      <c r="F50" s="1" t="s">
        <v>366</v>
      </c>
      <c r="G50" s="1">
        <v>-0.110608701286355</v>
      </c>
      <c r="H50" s="1">
        <v>4.11288760371437E-2</v>
      </c>
      <c r="I50" s="1">
        <f t="shared" si="3"/>
        <v>-6.9479825249211299E-2</v>
      </c>
      <c r="J50" s="1">
        <f t="shared" si="4"/>
        <v>-0.15173757732349868</v>
      </c>
      <c r="K50" s="1">
        <v>7.1597788137947897E-3</v>
      </c>
      <c r="L50" s="1" t="s">
        <v>489</v>
      </c>
      <c r="M50" s="1">
        <f t="shared" si="5"/>
        <v>8.0611115757414004E-2</v>
      </c>
      <c r="N50" s="1">
        <v>-0.191219817043769</v>
      </c>
      <c r="O50" s="1">
        <v>-2.9997585528940801E-2</v>
      </c>
      <c r="P50" s="1">
        <v>-2.6893198147808302</v>
      </c>
    </row>
    <row r="51" spans="1:16" x14ac:dyDescent="0.45">
      <c r="A51" s="1">
        <v>27</v>
      </c>
      <c r="B51" s="1" t="s">
        <v>517</v>
      </c>
      <c r="C51" s="1" t="s">
        <v>540</v>
      </c>
      <c r="D51" s="1" t="s">
        <v>519</v>
      </c>
      <c r="E51" s="1" t="s">
        <v>488</v>
      </c>
      <c r="F51" s="1" t="s">
        <v>378</v>
      </c>
      <c r="G51" s="1">
        <v>-1.06243206042025</v>
      </c>
      <c r="H51" s="1">
        <v>0.52984974456045997</v>
      </c>
      <c r="I51" s="1">
        <f t="shared" si="3"/>
        <v>-0.53258231585978999</v>
      </c>
      <c r="J51" s="1">
        <f t="shared" si="4"/>
        <v>-1.5922818049807099</v>
      </c>
      <c r="K51" s="1">
        <v>4.4946237945673699E-2</v>
      </c>
      <c r="L51" s="2" t="s">
        <v>489</v>
      </c>
      <c r="M51" s="1">
        <f t="shared" si="5"/>
        <v>1.0384864165562502</v>
      </c>
      <c r="N51" s="1">
        <v>-2.1009184769765001</v>
      </c>
      <c r="O51" s="1">
        <v>-2.3945643864004201E-2</v>
      </c>
      <c r="P51" s="1">
        <v>-2.0051572569910401</v>
      </c>
    </row>
    <row r="52" spans="1:16" x14ac:dyDescent="0.45">
      <c r="A52" s="1">
        <v>12</v>
      </c>
      <c r="B52" s="1" t="s">
        <v>517</v>
      </c>
      <c r="C52" s="1" t="s">
        <v>518</v>
      </c>
      <c r="D52" s="1" t="s">
        <v>519</v>
      </c>
      <c r="E52" t="s">
        <v>715</v>
      </c>
      <c r="F52" s="1" t="s">
        <v>366</v>
      </c>
      <c r="G52" s="1">
        <v>2.1368684978968102</v>
      </c>
      <c r="H52" s="1">
        <v>6.3729906930570596E-2</v>
      </c>
      <c r="I52" s="1">
        <f t="shared" si="3"/>
        <v>2.2005984048273808</v>
      </c>
      <c r="J52" s="1">
        <f t="shared" si="4"/>
        <v>2.0731385909662396</v>
      </c>
      <c r="K52" s="3">
        <v>1.7574760481945E-246</v>
      </c>
      <c r="M52" s="1">
        <f t="shared" si="5"/>
        <v>0.12490832232201043</v>
      </c>
      <c r="N52" s="1">
        <v>2.0119601755747998</v>
      </c>
      <c r="O52" s="1">
        <v>2.2617768202188202</v>
      </c>
      <c r="P52" s="1">
        <v>33.530074039254202</v>
      </c>
    </row>
    <row r="53" spans="1:16" x14ac:dyDescent="0.45">
      <c r="A53" s="1">
        <v>27</v>
      </c>
      <c r="B53" s="1" t="s">
        <v>517</v>
      </c>
      <c r="C53" s="1" t="s">
        <v>540</v>
      </c>
      <c r="D53" s="1" t="s">
        <v>519</v>
      </c>
      <c r="E53" t="s">
        <v>715</v>
      </c>
      <c r="F53" s="1" t="s">
        <v>378</v>
      </c>
      <c r="G53" s="1">
        <v>2.0827446524441302</v>
      </c>
      <c r="H53" s="1">
        <v>0.20937355354526099</v>
      </c>
      <c r="I53" s="1">
        <f t="shared" si="3"/>
        <v>2.2921182059893912</v>
      </c>
      <c r="J53" s="1">
        <f t="shared" si="4"/>
        <v>1.8733710988988692</v>
      </c>
      <c r="K53" s="3">
        <v>2.5858261503013399E-23</v>
      </c>
      <c r="M53" s="1">
        <f t="shared" si="5"/>
        <v>0.41036462426388032</v>
      </c>
      <c r="N53" s="1">
        <v>1.6723800281802499</v>
      </c>
      <c r="O53" s="1">
        <v>2.4931092767080099</v>
      </c>
      <c r="P53" s="1">
        <v>9.9475058677546695</v>
      </c>
    </row>
    <row r="54" spans="1:16" x14ac:dyDescent="0.45">
      <c r="A54" s="1">
        <v>11</v>
      </c>
      <c r="B54" s="1" t="s">
        <v>514</v>
      </c>
      <c r="C54" s="1" t="s">
        <v>515</v>
      </c>
      <c r="D54" s="1" t="s">
        <v>516</v>
      </c>
      <c r="E54" s="1" t="s">
        <v>488</v>
      </c>
      <c r="F54" s="1" t="s">
        <v>366</v>
      </c>
      <c r="G54" s="1">
        <v>-0.16136395930378999</v>
      </c>
      <c r="H54" s="1">
        <v>4.1632877004712097E-2</v>
      </c>
      <c r="I54" s="1">
        <f t="shared" si="3"/>
        <v>-0.11973108229907789</v>
      </c>
      <c r="J54" s="1">
        <f t="shared" si="4"/>
        <v>-0.2029968363085021</v>
      </c>
      <c r="K54" s="1">
        <v>1.06240832908148E-4</v>
      </c>
      <c r="L54" s="1" t="s">
        <v>489</v>
      </c>
      <c r="M54" s="1">
        <f t="shared" si="5"/>
        <v>8.1598939502022017E-2</v>
      </c>
      <c r="N54" s="1">
        <v>-0.24296289880581201</v>
      </c>
      <c r="O54" s="1">
        <v>-7.9765019801768602E-2</v>
      </c>
      <c r="P54" s="1">
        <v>-3.87587817400961</v>
      </c>
    </row>
    <row r="55" spans="1:16" x14ac:dyDescent="0.45">
      <c r="A55" s="1">
        <v>26</v>
      </c>
      <c r="B55" s="1" t="s">
        <v>514</v>
      </c>
      <c r="C55" s="1" t="s">
        <v>539</v>
      </c>
      <c r="D55" s="1" t="s">
        <v>516</v>
      </c>
      <c r="E55" s="1" t="s">
        <v>488</v>
      </c>
      <c r="F55" s="1" t="s">
        <v>378</v>
      </c>
      <c r="G55" s="1">
        <v>-1.5699411450977401</v>
      </c>
      <c r="H55" s="1">
        <v>1.1195295153220299</v>
      </c>
      <c r="I55" s="1">
        <f t="shared" si="3"/>
        <v>-0.45041162977571014</v>
      </c>
      <c r="J55" s="1">
        <f t="shared" si="4"/>
        <v>-2.68947066041977</v>
      </c>
      <c r="K55" s="1">
        <v>0.160819040097815</v>
      </c>
      <c r="L55" s="2" t="s">
        <v>513</v>
      </c>
      <c r="M55" s="1">
        <f t="shared" si="5"/>
        <v>2.1942375296607701</v>
      </c>
      <c r="N55" s="1">
        <v>-3.7641786747585102</v>
      </c>
      <c r="O55" s="1">
        <v>0.62429638456302095</v>
      </c>
      <c r="P55" s="1">
        <v>-1.4023222466324601</v>
      </c>
    </row>
    <row r="56" spans="1:16" x14ac:dyDescent="0.45">
      <c r="A56" s="1">
        <v>11</v>
      </c>
      <c r="B56" s="1" t="s">
        <v>514</v>
      </c>
      <c r="C56" s="1" t="s">
        <v>515</v>
      </c>
      <c r="D56" s="1" t="s">
        <v>516</v>
      </c>
      <c r="E56" t="s">
        <v>715</v>
      </c>
      <c r="F56" s="1" t="s">
        <v>366</v>
      </c>
      <c r="G56" s="1">
        <v>2.14265929735115</v>
      </c>
      <c r="H56" s="1">
        <v>5.9959138842995502E-2</v>
      </c>
      <c r="I56" s="1">
        <f t="shared" si="3"/>
        <v>2.2026184361941454</v>
      </c>
      <c r="J56" s="1">
        <f t="shared" si="4"/>
        <v>2.0827001585081546</v>
      </c>
      <c r="K56" s="3">
        <v>1.1183019482999699E-279</v>
      </c>
      <c r="M56" s="1">
        <f t="shared" si="5"/>
        <v>0.11751775267631004</v>
      </c>
      <c r="N56" s="1">
        <v>2.02514154467484</v>
      </c>
      <c r="O56" s="1">
        <v>2.2601770500274498</v>
      </c>
      <c r="P56" s="1">
        <v>35.735324734428801</v>
      </c>
    </row>
    <row r="57" spans="1:16" x14ac:dyDescent="0.45">
      <c r="A57" s="1">
        <v>26</v>
      </c>
      <c r="B57" s="1" t="s">
        <v>514</v>
      </c>
      <c r="C57" s="1" t="s">
        <v>539</v>
      </c>
      <c r="D57" s="1" t="s">
        <v>516</v>
      </c>
      <c r="E57" t="s">
        <v>715</v>
      </c>
      <c r="F57" s="1" t="s">
        <v>378</v>
      </c>
      <c r="G57" s="1">
        <v>1.983159973367</v>
      </c>
      <c r="H57" s="1">
        <v>0.36738819740314799</v>
      </c>
      <c r="I57" s="1">
        <f t="shared" si="3"/>
        <v>2.3505481707701481</v>
      </c>
      <c r="J57" s="1">
        <f t="shared" si="4"/>
        <v>1.6157717759638519</v>
      </c>
      <c r="K57" s="3">
        <v>6.7389417324538198E-8</v>
      </c>
      <c r="M57" s="1">
        <f t="shared" si="5"/>
        <v>0.72006763525526996</v>
      </c>
      <c r="N57" s="1">
        <v>1.2630923381117301</v>
      </c>
      <c r="O57" s="1">
        <v>2.7032276086222602</v>
      </c>
      <c r="P57" s="1">
        <v>5.3979958729888304</v>
      </c>
    </row>
    <row r="58" spans="1:16" x14ac:dyDescent="0.45">
      <c r="A58" s="1">
        <v>15</v>
      </c>
      <c r="B58" s="1" t="s">
        <v>526</v>
      </c>
      <c r="C58" s="1" t="s">
        <v>527</v>
      </c>
      <c r="D58" s="1" t="s">
        <v>528</v>
      </c>
      <c r="E58" s="1" t="s">
        <v>488</v>
      </c>
      <c r="F58" s="1" t="s">
        <v>366</v>
      </c>
      <c r="G58" s="1">
        <v>0.29405828583289401</v>
      </c>
      <c r="H58" s="1">
        <v>4.3226806414726697E-2</v>
      </c>
      <c r="I58" s="1">
        <f t="shared" si="3"/>
        <v>0.33728509224762071</v>
      </c>
      <c r="J58" s="1">
        <f t="shared" si="4"/>
        <v>0.2508314794181673</v>
      </c>
      <c r="K58" s="3">
        <v>1.0268803780669101E-11</v>
      </c>
      <c r="L58" s="1" t="s">
        <v>489</v>
      </c>
      <c r="M58" s="1">
        <f t="shared" si="5"/>
        <v>8.4722983739549007E-2</v>
      </c>
      <c r="N58" s="1">
        <v>0.209335302093345</v>
      </c>
      <c r="O58" s="1">
        <v>0.37878126957244401</v>
      </c>
      <c r="P58" s="1">
        <v>6.8026835711997702</v>
      </c>
    </row>
    <row r="59" spans="1:16" x14ac:dyDescent="0.45">
      <c r="A59" s="1">
        <v>30</v>
      </c>
      <c r="B59" s="1" t="s">
        <v>526</v>
      </c>
      <c r="C59" s="1" t="s">
        <v>543</v>
      </c>
      <c r="D59" s="1" t="s">
        <v>528</v>
      </c>
      <c r="E59" s="1" t="s">
        <v>488</v>
      </c>
      <c r="F59" s="1" t="s">
        <v>378</v>
      </c>
      <c r="G59" s="1">
        <v>0.16254357130066499</v>
      </c>
      <c r="H59" s="1">
        <v>4.9331141699405202E-2</v>
      </c>
      <c r="I59" s="1">
        <f t="shared" si="3"/>
        <v>0.21187471300007019</v>
      </c>
      <c r="J59" s="1">
        <f t="shared" si="4"/>
        <v>0.1132124296012598</v>
      </c>
      <c r="K59" s="1">
        <v>9.8439719092161503E-4</v>
      </c>
      <c r="L59" s="1" t="s">
        <v>489</v>
      </c>
      <c r="M59" s="1">
        <f t="shared" si="5"/>
        <v>9.6687261047076395E-2</v>
      </c>
      <c r="N59" s="1">
        <v>6.5856310253588596E-2</v>
      </c>
      <c r="O59" s="1">
        <v>0.25923083234774102</v>
      </c>
      <c r="P59" s="1">
        <v>3.2949484990862201</v>
      </c>
    </row>
    <row r="60" spans="1:16" x14ac:dyDescent="0.45">
      <c r="A60" s="1">
        <v>15</v>
      </c>
      <c r="B60" s="1" t="s">
        <v>526</v>
      </c>
      <c r="C60" s="1" t="s">
        <v>527</v>
      </c>
      <c r="D60" s="1" t="s">
        <v>528</v>
      </c>
      <c r="E60" t="s">
        <v>715</v>
      </c>
      <c r="F60" s="1" t="s">
        <v>366</v>
      </c>
      <c r="G60" s="1">
        <v>1.7497866824511401</v>
      </c>
      <c r="H60" s="1">
        <v>8.7406198578917099E-2</v>
      </c>
      <c r="I60" s="1">
        <f t="shared" si="3"/>
        <v>1.8371928810300573</v>
      </c>
      <c r="J60" s="1">
        <f t="shared" si="4"/>
        <v>1.6623804838722229</v>
      </c>
      <c r="K60" s="3">
        <v>3.7602374253786303E-89</v>
      </c>
      <c r="M60" s="1">
        <f t="shared" si="5"/>
        <v>0.17131300124024018</v>
      </c>
      <c r="N60" s="1">
        <v>1.5784736812108999</v>
      </c>
      <c r="O60" s="1">
        <v>1.9210996836913701</v>
      </c>
      <c r="P60" s="1">
        <v>20.019022802728301</v>
      </c>
    </row>
    <row r="61" spans="1:16" x14ac:dyDescent="0.45">
      <c r="A61" s="1">
        <v>30</v>
      </c>
      <c r="B61" s="1" t="s">
        <v>526</v>
      </c>
      <c r="C61" s="1" t="s">
        <v>543</v>
      </c>
      <c r="D61" s="1" t="s">
        <v>528</v>
      </c>
      <c r="E61" t="s">
        <v>715</v>
      </c>
      <c r="F61" s="1" t="s">
        <v>378</v>
      </c>
      <c r="G61" s="1">
        <v>2.54662436726796</v>
      </c>
      <c r="H61" s="1">
        <v>3.71394925347329E-2</v>
      </c>
      <c r="I61" s="1">
        <f t="shared" si="3"/>
        <v>2.5837638598026929</v>
      </c>
      <c r="J61" s="1">
        <f t="shared" si="4"/>
        <v>2.5094848747332272</v>
      </c>
      <c r="K61" s="1">
        <v>0</v>
      </c>
      <c r="M61" s="1">
        <f t="shared" si="5"/>
        <v>7.2792067772169844E-2</v>
      </c>
      <c r="N61" s="1">
        <v>2.4738322994957902</v>
      </c>
      <c r="O61" s="1">
        <v>2.6194164350401299</v>
      </c>
      <c r="P61" s="1">
        <v>68.569175114235904</v>
      </c>
    </row>
  </sheetData>
  <sortState xmlns:xlrd2="http://schemas.microsoft.com/office/spreadsheetml/2017/richdata2" ref="A2:P61">
    <sortCondition ref="B2:B61"/>
  </sortState>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AEF14-7281-46E4-91BD-2C07CD23E5AC}">
  <dimension ref="A1:I85"/>
  <sheetViews>
    <sheetView topLeftCell="A64" workbookViewId="0">
      <selection activeCell="A80" sqref="A80:XFD85"/>
    </sheetView>
  </sheetViews>
  <sheetFormatPr defaultRowHeight="14.25" x14ac:dyDescent="0.45"/>
  <sheetData>
    <row r="1" spans="1:9" x14ac:dyDescent="0.45">
      <c r="A1" s="4" t="s">
        <v>479</v>
      </c>
      <c r="B1" s="4" t="s">
        <v>480</v>
      </c>
      <c r="C1" s="4" t="s">
        <v>481</v>
      </c>
      <c r="D1" s="4" t="s">
        <v>561</v>
      </c>
      <c r="E1" s="4" t="s">
        <v>546</v>
      </c>
      <c r="F1" s="4" t="s">
        <v>547</v>
      </c>
      <c r="G1" s="4" t="s">
        <v>548</v>
      </c>
      <c r="H1" s="4" t="s">
        <v>549</v>
      </c>
      <c r="I1" s="4" t="s">
        <v>550</v>
      </c>
    </row>
    <row r="2" spans="1:9" s="1" customFormat="1" x14ac:dyDescent="0.45">
      <c r="A2" s="1" t="s">
        <v>492</v>
      </c>
      <c r="B2" s="1" t="s">
        <v>493</v>
      </c>
      <c r="C2" s="1" t="s">
        <v>494</v>
      </c>
      <c r="D2" s="1">
        <v>1</v>
      </c>
      <c r="E2" s="1" t="s">
        <v>551</v>
      </c>
      <c r="F2" s="1" t="s">
        <v>552</v>
      </c>
      <c r="G2" s="1" t="s">
        <v>0</v>
      </c>
      <c r="H2" s="1">
        <v>-1.2651227699255699E-2</v>
      </c>
      <c r="I2" s="1">
        <v>3.3227836733268699E-2</v>
      </c>
    </row>
    <row r="3" spans="1:9" s="1" customFormat="1" x14ac:dyDescent="0.45">
      <c r="D3" s="1">
        <v>2</v>
      </c>
      <c r="E3" s="1" t="s">
        <v>551</v>
      </c>
      <c r="F3" s="1" t="s">
        <v>552</v>
      </c>
      <c r="G3" s="1" t="s">
        <v>1</v>
      </c>
      <c r="H3" s="1">
        <v>-1.2651227699255699E-2</v>
      </c>
      <c r="I3" s="1">
        <v>3.3227836733268699E-2</v>
      </c>
    </row>
    <row r="4" spans="1:9" s="1" customFormat="1" x14ac:dyDescent="0.45">
      <c r="D4" s="1">
        <v>3</v>
      </c>
      <c r="E4" s="1" t="s">
        <v>551</v>
      </c>
      <c r="F4" s="1" t="s">
        <v>552</v>
      </c>
      <c r="G4" s="1" t="s">
        <v>2</v>
      </c>
      <c r="H4" s="1">
        <v>-1.2651227699255699E-2</v>
      </c>
      <c r="I4" s="1">
        <v>3.3227836733268699E-2</v>
      </c>
    </row>
    <row r="5" spans="1:9" s="1" customFormat="1" x14ac:dyDescent="0.45">
      <c r="D5" s="1">
        <v>4</v>
      </c>
      <c r="E5" s="1" t="s">
        <v>551</v>
      </c>
      <c r="F5" s="1" t="s">
        <v>552</v>
      </c>
      <c r="G5" s="1" t="s">
        <v>3</v>
      </c>
      <c r="H5" s="1">
        <v>-1.8175799752723001E-2</v>
      </c>
      <c r="I5" s="1">
        <v>3.3252659843292898E-2</v>
      </c>
    </row>
    <row r="6" spans="1:9" s="1" customFormat="1" x14ac:dyDescent="0.45">
      <c r="D6" s="1">
        <v>5</v>
      </c>
      <c r="E6" s="1" t="s">
        <v>551</v>
      </c>
      <c r="F6" s="1" t="s">
        <v>552</v>
      </c>
      <c r="G6" s="1" t="s">
        <v>4</v>
      </c>
      <c r="H6" s="1">
        <v>3.3428448622292502E-2</v>
      </c>
      <c r="I6" s="1">
        <v>3.3017610322610198E-2</v>
      </c>
    </row>
    <row r="7" spans="1:9" s="1" customFormat="1" x14ac:dyDescent="0.45">
      <c r="D7" s="1">
        <v>6</v>
      </c>
      <c r="E7" s="1" t="s">
        <v>551</v>
      </c>
      <c r="F7" s="1" t="s">
        <v>552</v>
      </c>
      <c r="G7" s="1" t="s">
        <v>5</v>
      </c>
      <c r="H7" s="1">
        <v>2.36035109549113E-2</v>
      </c>
      <c r="I7" s="1">
        <v>3.3062910949738997E-2</v>
      </c>
    </row>
    <row r="8" spans="1:9" s="1" customFormat="1" x14ac:dyDescent="0.45">
      <c r="A8" s="1" t="s">
        <v>490</v>
      </c>
      <c r="B8" s="1" t="s">
        <v>491</v>
      </c>
      <c r="C8" s="1" t="s">
        <v>45</v>
      </c>
      <c r="D8" s="1">
        <v>1</v>
      </c>
      <c r="E8" s="1" t="s">
        <v>551</v>
      </c>
      <c r="F8" s="1" t="s">
        <v>552</v>
      </c>
      <c r="G8" s="1" t="s">
        <v>0</v>
      </c>
      <c r="H8" s="1">
        <v>-1.2651276355975001E-2</v>
      </c>
      <c r="I8" s="1">
        <v>3.3227887307874002E-2</v>
      </c>
    </row>
    <row r="9" spans="1:9" s="1" customFormat="1" x14ac:dyDescent="0.45">
      <c r="D9" s="1">
        <v>2</v>
      </c>
      <c r="E9" s="1" t="s">
        <v>551</v>
      </c>
      <c r="F9" s="1" t="s">
        <v>552</v>
      </c>
      <c r="G9" s="1" t="s">
        <v>1</v>
      </c>
      <c r="H9" s="1">
        <v>-1.2651276355975001E-2</v>
      </c>
      <c r="I9" s="1">
        <v>3.3227887307874002E-2</v>
      </c>
    </row>
    <row r="10" spans="1:9" s="1" customFormat="1" x14ac:dyDescent="0.45">
      <c r="D10" s="1">
        <v>3</v>
      </c>
      <c r="E10" s="1" t="s">
        <v>551</v>
      </c>
      <c r="F10" s="1" t="s">
        <v>552</v>
      </c>
      <c r="G10" s="1" t="s">
        <v>2</v>
      </c>
      <c r="H10" s="1">
        <v>-1.2651276355975001E-2</v>
      </c>
      <c r="I10" s="1">
        <v>3.3227887307874002E-2</v>
      </c>
    </row>
    <row r="11" spans="1:9" s="1" customFormat="1" x14ac:dyDescent="0.45">
      <c r="D11" s="1">
        <v>4</v>
      </c>
      <c r="E11" s="1" t="s">
        <v>551</v>
      </c>
      <c r="F11" s="1" t="s">
        <v>552</v>
      </c>
      <c r="G11" s="1" t="s">
        <v>3</v>
      </c>
      <c r="H11" s="1">
        <v>-1.81758652519564E-2</v>
      </c>
      <c r="I11" s="1">
        <v>3.32527106065994E-2</v>
      </c>
    </row>
    <row r="12" spans="1:9" s="1" customFormat="1" x14ac:dyDescent="0.45">
      <c r="D12" s="1">
        <v>5</v>
      </c>
      <c r="E12" s="1" t="s">
        <v>551</v>
      </c>
      <c r="F12" s="1" t="s">
        <v>552</v>
      </c>
      <c r="G12" s="1" t="s">
        <v>4</v>
      </c>
      <c r="H12" s="1">
        <v>3.3428538471179201E-2</v>
      </c>
      <c r="I12" s="1">
        <v>3.3017659305270897E-2</v>
      </c>
    </row>
    <row r="13" spans="1:9" s="1" customFormat="1" x14ac:dyDescent="0.45">
      <c r="D13" s="1">
        <v>6</v>
      </c>
      <c r="E13" s="1" t="s">
        <v>551</v>
      </c>
      <c r="F13" s="1" t="s">
        <v>552</v>
      </c>
      <c r="G13" s="1" t="s">
        <v>5</v>
      </c>
      <c r="H13" s="1">
        <v>2.3603571570837201E-2</v>
      </c>
      <c r="I13" s="1">
        <v>3.3062960274464898E-2</v>
      </c>
    </row>
    <row r="14" spans="1:9" s="1" customFormat="1" x14ac:dyDescent="0.45">
      <c r="A14" s="1" t="s">
        <v>495</v>
      </c>
      <c r="B14" s="1" t="s">
        <v>532</v>
      </c>
      <c r="C14" s="1" t="s">
        <v>48</v>
      </c>
      <c r="D14" s="1">
        <v>1</v>
      </c>
      <c r="E14" s="1" t="s">
        <v>551</v>
      </c>
      <c r="F14" s="1" t="s">
        <v>552</v>
      </c>
      <c r="G14" s="1" t="s">
        <v>0</v>
      </c>
      <c r="H14" s="1">
        <v>-1.26512358804213E-2</v>
      </c>
      <c r="I14" s="1">
        <v>3.3227854707918503E-2</v>
      </c>
    </row>
    <row r="15" spans="1:9" s="1" customFormat="1" x14ac:dyDescent="0.45">
      <c r="D15" s="1">
        <v>2</v>
      </c>
      <c r="E15" s="1" t="s">
        <v>551</v>
      </c>
      <c r="F15" s="1" t="s">
        <v>552</v>
      </c>
      <c r="G15" s="1" t="s">
        <v>1</v>
      </c>
      <c r="H15" s="1">
        <v>-1.26512358804212E-2</v>
      </c>
      <c r="I15" s="1">
        <v>3.3227854707918503E-2</v>
      </c>
    </row>
    <row r="16" spans="1:9" s="1" customFormat="1" x14ac:dyDescent="0.45">
      <c r="D16" s="1">
        <v>3</v>
      </c>
      <c r="E16" s="1" t="s">
        <v>551</v>
      </c>
      <c r="F16" s="1" t="s">
        <v>552</v>
      </c>
      <c r="G16" s="1" t="s">
        <v>2</v>
      </c>
      <c r="H16" s="1">
        <v>-1.26512358804213E-2</v>
      </c>
      <c r="I16" s="1">
        <v>3.3227854707918503E-2</v>
      </c>
    </row>
    <row r="17" spans="1:9" s="1" customFormat="1" x14ac:dyDescent="0.45">
      <c r="D17" s="1">
        <v>4</v>
      </c>
      <c r="E17" s="1" t="s">
        <v>551</v>
      </c>
      <c r="F17" s="1" t="s">
        <v>552</v>
      </c>
      <c r="G17" s="1" t="s">
        <v>3</v>
      </c>
      <c r="H17" s="1">
        <v>-1.8175813919763799E-2</v>
      </c>
      <c r="I17" s="1">
        <v>3.3252677884406501E-2</v>
      </c>
    </row>
    <row r="18" spans="1:9" s="1" customFormat="1" x14ac:dyDescent="0.45">
      <c r="D18" s="1">
        <v>5</v>
      </c>
      <c r="E18" s="1" t="s">
        <v>551</v>
      </c>
      <c r="F18" s="1" t="s">
        <v>552</v>
      </c>
      <c r="G18" s="1" t="s">
        <v>4</v>
      </c>
      <c r="H18" s="1">
        <v>3.3428489674204503E-2</v>
      </c>
      <c r="I18" s="1">
        <v>3.3017627736479503E-2</v>
      </c>
    </row>
    <row r="19" spans="1:9" s="1" customFormat="1" x14ac:dyDescent="0.45">
      <c r="D19" s="1">
        <v>6</v>
      </c>
      <c r="E19" s="1" t="s">
        <v>551</v>
      </c>
      <c r="F19" s="1" t="s">
        <v>552</v>
      </c>
      <c r="G19" s="1" t="s">
        <v>5</v>
      </c>
      <c r="H19" s="1">
        <v>2.36035416145121E-2</v>
      </c>
      <c r="I19" s="1">
        <v>3.3062928484115101E-2</v>
      </c>
    </row>
    <row r="20" spans="1:9" s="1" customFormat="1" x14ac:dyDescent="0.45">
      <c r="A20" s="1" t="s">
        <v>497</v>
      </c>
      <c r="B20" s="1" t="s">
        <v>498</v>
      </c>
      <c r="C20" s="1" t="s">
        <v>499</v>
      </c>
      <c r="D20" s="1">
        <v>1</v>
      </c>
      <c r="E20" s="1" t="s">
        <v>551</v>
      </c>
      <c r="F20" s="1" t="s">
        <v>552</v>
      </c>
      <c r="G20" s="1" t="s">
        <v>0</v>
      </c>
      <c r="H20" s="1">
        <v>-8.8418179736075506E-3</v>
      </c>
      <c r="I20" s="1">
        <v>3.04897874918439E-2</v>
      </c>
    </row>
    <row r="21" spans="1:9" s="1" customFormat="1" x14ac:dyDescent="0.45">
      <c r="D21" s="1">
        <v>2</v>
      </c>
      <c r="E21" s="1" t="s">
        <v>551</v>
      </c>
      <c r="F21" s="1" t="s">
        <v>552</v>
      </c>
      <c r="G21" s="1" t="s">
        <v>1</v>
      </c>
      <c r="H21" s="1">
        <v>-1.16315717806427E-2</v>
      </c>
      <c r="I21" s="1">
        <v>3.0499321880438201E-2</v>
      </c>
    </row>
    <row r="22" spans="1:9" s="1" customFormat="1" x14ac:dyDescent="0.45">
      <c r="D22" s="1">
        <v>3</v>
      </c>
      <c r="E22" s="1" t="s">
        <v>551</v>
      </c>
      <c r="F22" s="1" t="s">
        <v>552</v>
      </c>
      <c r="G22" s="1" t="s">
        <v>2</v>
      </c>
      <c r="H22" s="1">
        <v>-1.07014600234912E-2</v>
      </c>
      <c r="I22" s="1">
        <v>3.0496145050345501E-2</v>
      </c>
    </row>
    <row r="23" spans="1:9" s="1" customFormat="1" x14ac:dyDescent="0.45">
      <c r="D23" s="1">
        <v>4</v>
      </c>
      <c r="E23" s="1" t="s">
        <v>551</v>
      </c>
      <c r="F23" s="1" t="s">
        <v>552</v>
      </c>
      <c r="G23" s="1" t="s">
        <v>3</v>
      </c>
      <c r="H23" s="1">
        <v>-1.4423069271217399E-2</v>
      </c>
      <c r="I23" s="1">
        <v>3.0508844562893201E-2</v>
      </c>
    </row>
    <row r="24" spans="1:9" s="1" customFormat="1" x14ac:dyDescent="0.45">
      <c r="D24" s="1">
        <v>5</v>
      </c>
      <c r="E24" s="1" t="s">
        <v>551</v>
      </c>
      <c r="F24" s="1" t="s">
        <v>552</v>
      </c>
      <c r="G24" s="1" t="s">
        <v>4</v>
      </c>
      <c r="H24" s="1">
        <v>2.6343471757983801E-2</v>
      </c>
      <c r="I24" s="1">
        <v>3.0368016166589101E-2</v>
      </c>
    </row>
    <row r="25" spans="1:9" s="1" customFormat="1" x14ac:dyDescent="0.45">
      <c r="D25" s="1">
        <v>6</v>
      </c>
      <c r="E25" s="1" t="s">
        <v>551</v>
      </c>
      <c r="F25" s="1" t="s">
        <v>552</v>
      </c>
      <c r="G25" s="1" t="s">
        <v>5</v>
      </c>
      <c r="H25" s="1">
        <v>1.98831556707104E-2</v>
      </c>
      <c r="I25" s="1">
        <v>3.0390586159815301E-2</v>
      </c>
    </row>
    <row r="26" spans="1:9" s="1" customFormat="1" x14ac:dyDescent="0.45">
      <c r="A26" s="1" t="s">
        <v>502</v>
      </c>
      <c r="B26" s="1" t="s">
        <v>503</v>
      </c>
      <c r="C26" s="1" t="s">
        <v>58</v>
      </c>
      <c r="D26" s="1">
        <v>1</v>
      </c>
      <c r="E26" s="1" t="s">
        <v>551</v>
      </c>
      <c r="F26" s="1" t="s">
        <v>552</v>
      </c>
      <c r="G26" s="1" t="s">
        <v>0</v>
      </c>
      <c r="H26" s="1">
        <v>-1.4498130700415401E-2</v>
      </c>
      <c r="I26" s="1">
        <v>3.5372988688840402E-2</v>
      </c>
    </row>
    <row r="27" spans="1:9" s="1" customFormat="1" x14ac:dyDescent="0.45">
      <c r="D27" s="1">
        <v>2</v>
      </c>
      <c r="E27" s="1" t="s">
        <v>551</v>
      </c>
      <c r="F27" s="1" t="s">
        <v>552</v>
      </c>
      <c r="G27" s="1" t="s">
        <v>1</v>
      </c>
      <c r="H27" s="1">
        <v>-1.44981307004153E-2</v>
      </c>
      <c r="I27" s="1">
        <v>3.5372988688840402E-2</v>
      </c>
    </row>
    <row r="28" spans="1:9" s="1" customFormat="1" x14ac:dyDescent="0.45">
      <c r="D28" s="1">
        <v>3</v>
      </c>
      <c r="E28" s="1" t="s">
        <v>551</v>
      </c>
      <c r="F28" s="1" t="s">
        <v>552</v>
      </c>
      <c r="G28" s="1" t="s">
        <v>2</v>
      </c>
      <c r="H28" s="1">
        <v>-1.5749616143896202E-2</v>
      </c>
      <c r="I28" s="1">
        <v>3.5379690879050497E-2</v>
      </c>
    </row>
    <row r="29" spans="1:9" s="1" customFormat="1" x14ac:dyDescent="0.45">
      <c r="D29" s="1">
        <v>4</v>
      </c>
      <c r="E29" s="1" t="s">
        <v>551</v>
      </c>
      <c r="F29" s="1" t="s">
        <v>552</v>
      </c>
      <c r="G29" s="1" t="s">
        <v>3</v>
      </c>
      <c r="H29" s="1">
        <v>-1.9506917278146001E-2</v>
      </c>
      <c r="I29" s="1">
        <v>3.5399785176399599E-2</v>
      </c>
    </row>
    <row r="30" spans="1:9" s="1" customFormat="1" x14ac:dyDescent="0.45">
      <c r="D30" s="1">
        <v>5</v>
      </c>
      <c r="E30" s="1" t="s">
        <v>551</v>
      </c>
      <c r="F30" s="1" t="s">
        <v>552</v>
      </c>
      <c r="G30" s="1" t="s">
        <v>4</v>
      </c>
      <c r="H30" s="1">
        <v>4.0097052663233601E-2</v>
      </c>
      <c r="I30" s="1">
        <v>3.5076157693227299E-2</v>
      </c>
    </row>
    <row r="31" spans="1:9" s="1" customFormat="1" x14ac:dyDescent="0.45">
      <c r="D31" s="1">
        <v>6</v>
      </c>
      <c r="E31" s="1" t="s">
        <v>551</v>
      </c>
      <c r="F31" s="1" t="s">
        <v>552</v>
      </c>
      <c r="G31" s="1" t="s">
        <v>5</v>
      </c>
      <c r="H31" s="1">
        <v>2.5298738176583901E-2</v>
      </c>
      <c r="I31" s="1">
        <v>3.5157474706860897E-2</v>
      </c>
    </row>
    <row r="32" spans="1:9" s="1" customFormat="1" x14ac:dyDescent="0.45">
      <c r="A32" s="1" t="s">
        <v>500</v>
      </c>
      <c r="B32" s="1" t="s">
        <v>501</v>
      </c>
      <c r="C32" s="1" t="s">
        <v>57</v>
      </c>
      <c r="D32" s="1">
        <v>1</v>
      </c>
      <c r="E32" s="1" t="s">
        <v>551</v>
      </c>
      <c r="F32" s="1" t="s">
        <v>552</v>
      </c>
      <c r="G32" s="1" t="s">
        <v>0</v>
      </c>
      <c r="H32" s="1">
        <v>-1.26512373914252E-2</v>
      </c>
      <c r="I32" s="1">
        <v>3.3227866571598201E-2</v>
      </c>
    </row>
    <row r="33" spans="1:9" s="1" customFormat="1" x14ac:dyDescent="0.45">
      <c r="D33" s="1">
        <v>2</v>
      </c>
      <c r="E33" s="1" t="s">
        <v>551</v>
      </c>
      <c r="F33" s="1" t="s">
        <v>552</v>
      </c>
      <c r="G33" s="1" t="s">
        <v>1</v>
      </c>
      <c r="H33" s="1">
        <v>-1.26512373914252E-2</v>
      </c>
      <c r="I33" s="1">
        <v>3.3227866571598201E-2</v>
      </c>
    </row>
    <row r="34" spans="1:9" s="1" customFormat="1" x14ac:dyDescent="0.45">
      <c r="D34" s="1">
        <v>3</v>
      </c>
      <c r="E34" s="1" t="s">
        <v>551</v>
      </c>
      <c r="F34" s="1" t="s">
        <v>552</v>
      </c>
      <c r="G34" s="1" t="s">
        <v>2</v>
      </c>
      <c r="H34" s="1">
        <v>-1.26512373914252E-2</v>
      </c>
      <c r="I34" s="1">
        <v>3.3227866571598201E-2</v>
      </c>
    </row>
    <row r="35" spans="1:9" s="1" customFormat="1" x14ac:dyDescent="0.45">
      <c r="D35" s="1">
        <v>4</v>
      </c>
      <c r="E35" s="1" t="s">
        <v>551</v>
      </c>
      <c r="F35" s="1" t="s">
        <v>552</v>
      </c>
      <c r="G35" s="1" t="s">
        <v>3</v>
      </c>
      <c r="H35" s="1">
        <v>-1.81758193815433E-2</v>
      </c>
      <c r="I35" s="1">
        <v>3.3252689791696599E-2</v>
      </c>
    </row>
    <row r="36" spans="1:9" s="1" customFormat="1" x14ac:dyDescent="0.45">
      <c r="D36" s="1">
        <v>5</v>
      </c>
      <c r="E36" s="1" t="s">
        <v>551</v>
      </c>
      <c r="F36" s="1" t="s">
        <v>552</v>
      </c>
      <c r="G36" s="1" t="s">
        <v>4</v>
      </c>
      <c r="H36" s="1">
        <v>3.3428520661167298E-2</v>
      </c>
      <c r="I36" s="1">
        <v>3.3017639232171402E-2</v>
      </c>
    </row>
    <row r="37" spans="1:9" s="1" customFormat="1" x14ac:dyDescent="0.45">
      <c r="D37" s="1">
        <v>6</v>
      </c>
      <c r="E37" s="1" t="s">
        <v>551</v>
      </c>
      <c r="F37" s="1" t="s">
        <v>552</v>
      </c>
      <c r="G37" s="1" t="s">
        <v>5</v>
      </c>
      <c r="H37" s="1">
        <v>2.36035657411693E-2</v>
      </c>
      <c r="I37" s="1">
        <v>3.3062940058888997E-2</v>
      </c>
    </row>
    <row r="38" spans="1:9" s="1" customFormat="1" x14ac:dyDescent="0.45">
      <c r="A38" s="1" t="s">
        <v>504</v>
      </c>
      <c r="B38" s="1" t="s">
        <v>505</v>
      </c>
      <c r="C38" s="1" t="s">
        <v>506</v>
      </c>
      <c r="D38" s="1">
        <v>1</v>
      </c>
      <c r="E38" s="1" t="s">
        <v>551</v>
      </c>
      <c r="F38" s="1" t="s">
        <v>552</v>
      </c>
      <c r="G38" s="1" t="s">
        <v>0</v>
      </c>
      <c r="H38" s="1">
        <v>-1.26512656634385E-2</v>
      </c>
      <c r="I38" s="1">
        <v>3.3227869587981497E-2</v>
      </c>
    </row>
    <row r="39" spans="1:9" s="1" customFormat="1" x14ac:dyDescent="0.45">
      <c r="D39" s="1">
        <v>2</v>
      </c>
      <c r="E39" s="1" t="s">
        <v>551</v>
      </c>
      <c r="F39" s="1" t="s">
        <v>552</v>
      </c>
      <c r="G39" s="1" t="s">
        <v>1</v>
      </c>
      <c r="H39" s="1">
        <v>-1.26512656634385E-2</v>
      </c>
      <c r="I39" s="1">
        <v>3.3227869587981497E-2</v>
      </c>
    </row>
    <row r="40" spans="1:9" s="1" customFormat="1" x14ac:dyDescent="0.45">
      <c r="D40" s="1">
        <v>3</v>
      </c>
      <c r="E40" s="1" t="s">
        <v>551</v>
      </c>
      <c r="F40" s="1" t="s">
        <v>552</v>
      </c>
      <c r="G40" s="1" t="s">
        <v>2</v>
      </c>
      <c r="H40" s="1">
        <v>-1.26512656634385E-2</v>
      </c>
      <c r="I40" s="1">
        <v>3.3227869587981497E-2</v>
      </c>
    </row>
    <row r="41" spans="1:9" s="1" customFormat="1" x14ac:dyDescent="0.45">
      <c r="D41" s="1">
        <v>4</v>
      </c>
      <c r="E41" s="1" t="s">
        <v>551</v>
      </c>
      <c r="F41" s="1" t="s">
        <v>552</v>
      </c>
      <c r="G41" s="1" t="s">
        <v>3</v>
      </c>
      <c r="H41" s="1">
        <v>-1.8175848658350899E-2</v>
      </c>
      <c r="I41" s="1">
        <v>3.3252692821011301E-2</v>
      </c>
    </row>
    <row r="42" spans="1:9" s="1" customFormat="1" x14ac:dyDescent="0.45">
      <c r="D42" s="1">
        <v>5</v>
      </c>
      <c r="E42" s="1" t="s">
        <v>551</v>
      </c>
      <c r="F42" s="1" t="s">
        <v>552</v>
      </c>
      <c r="G42" s="1" t="s">
        <v>4</v>
      </c>
      <c r="H42" s="1">
        <v>3.3428500630413999E-2</v>
      </c>
      <c r="I42" s="1">
        <v>3.3017642139657098E-2</v>
      </c>
    </row>
    <row r="43" spans="1:9" s="1" customFormat="1" x14ac:dyDescent="0.45">
      <c r="D43" s="1">
        <v>6</v>
      </c>
      <c r="E43" s="1" t="s">
        <v>551</v>
      </c>
      <c r="F43" s="1" t="s">
        <v>552</v>
      </c>
      <c r="G43" s="1" t="s">
        <v>5</v>
      </c>
      <c r="H43" s="1">
        <v>2.36035439743284E-2</v>
      </c>
      <c r="I43" s="1">
        <v>3.30629429897445E-2</v>
      </c>
    </row>
    <row r="44" spans="1:9" s="1" customFormat="1" x14ac:dyDescent="0.45">
      <c r="A44" s="1" t="s">
        <v>510</v>
      </c>
      <c r="B44" s="1" t="s">
        <v>538</v>
      </c>
      <c r="C44" s="1" t="s">
        <v>512</v>
      </c>
      <c r="D44" s="1">
        <v>1</v>
      </c>
      <c r="E44" s="1" t="s">
        <v>551</v>
      </c>
      <c r="F44" s="1" t="s">
        <v>552</v>
      </c>
      <c r="G44" s="1" t="s">
        <v>0</v>
      </c>
      <c r="H44" s="1">
        <v>-1.2651278337042699E-2</v>
      </c>
      <c r="I44" s="1">
        <v>3.3227800377600501E-2</v>
      </c>
    </row>
    <row r="45" spans="1:9" s="1" customFormat="1" x14ac:dyDescent="0.45">
      <c r="D45" s="1">
        <v>2</v>
      </c>
      <c r="E45" s="1" t="s">
        <v>551</v>
      </c>
      <c r="F45" s="1" t="s">
        <v>552</v>
      </c>
      <c r="G45" s="1" t="s">
        <v>1</v>
      </c>
      <c r="H45" s="1">
        <v>-1.2651278337042699E-2</v>
      </c>
      <c r="I45" s="1">
        <v>3.3227800377600501E-2</v>
      </c>
    </row>
    <row r="46" spans="1:9" s="1" customFormat="1" x14ac:dyDescent="0.45">
      <c r="D46" s="1">
        <v>3</v>
      </c>
      <c r="E46" s="1" t="s">
        <v>551</v>
      </c>
      <c r="F46" s="1" t="s">
        <v>552</v>
      </c>
      <c r="G46" s="1" t="s">
        <v>2</v>
      </c>
      <c r="H46" s="1">
        <v>-1.2651278337042699E-2</v>
      </c>
      <c r="I46" s="1">
        <v>3.3227800377600501E-2</v>
      </c>
    </row>
    <row r="47" spans="1:9" s="1" customFormat="1" x14ac:dyDescent="0.45">
      <c r="D47" s="1">
        <v>4</v>
      </c>
      <c r="E47" s="1" t="s">
        <v>551</v>
      </c>
      <c r="F47" s="1" t="s">
        <v>552</v>
      </c>
      <c r="G47" s="1" t="s">
        <v>3</v>
      </c>
      <c r="H47" s="1">
        <v>-1.8175838284152999E-2</v>
      </c>
      <c r="I47" s="1">
        <v>3.3252623357636402E-2</v>
      </c>
    </row>
    <row r="48" spans="1:9" s="1" customFormat="1" x14ac:dyDescent="0.45">
      <c r="D48" s="1">
        <v>5</v>
      </c>
      <c r="E48" s="1" t="s">
        <v>551</v>
      </c>
      <c r="F48" s="1" t="s">
        <v>552</v>
      </c>
      <c r="G48" s="1" t="s">
        <v>4</v>
      </c>
      <c r="H48" s="1">
        <v>3.3428298353655302E-2</v>
      </c>
      <c r="I48" s="1">
        <v>3.3017575064226701E-2</v>
      </c>
    </row>
    <row r="49" spans="1:9" s="1" customFormat="1" x14ac:dyDescent="0.45">
      <c r="D49" s="1">
        <v>6</v>
      </c>
      <c r="E49" s="1" t="s">
        <v>551</v>
      </c>
      <c r="F49" s="1" t="s">
        <v>552</v>
      </c>
      <c r="G49" s="1" t="s">
        <v>5</v>
      </c>
      <c r="H49" s="1">
        <v>2.3603381725512299E-2</v>
      </c>
      <c r="I49" s="1">
        <v>3.3062875455480201E-2</v>
      </c>
    </row>
    <row r="50" spans="1:9" s="1" customFormat="1" x14ac:dyDescent="0.45">
      <c r="A50" s="1" t="s">
        <v>507</v>
      </c>
      <c r="B50" s="1" t="s">
        <v>508</v>
      </c>
      <c r="C50" s="1" t="s">
        <v>509</v>
      </c>
      <c r="D50" s="1">
        <v>1</v>
      </c>
      <c r="E50" s="1" t="s">
        <v>551</v>
      </c>
      <c r="F50" s="1" t="s">
        <v>552</v>
      </c>
      <c r="G50" s="1" t="s">
        <v>0</v>
      </c>
      <c r="H50" s="1">
        <v>-1.26513214861516E-2</v>
      </c>
      <c r="I50" s="1">
        <v>3.3227890273286903E-2</v>
      </c>
    </row>
    <row r="51" spans="1:9" s="1" customFormat="1" x14ac:dyDescent="0.45">
      <c r="D51" s="1">
        <v>2</v>
      </c>
      <c r="E51" s="1" t="s">
        <v>551</v>
      </c>
      <c r="F51" s="1" t="s">
        <v>552</v>
      </c>
      <c r="G51" s="1" t="s">
        <v>1</v>
      </c>
      <c r="H51" s="1">
        <v>-1.26513214861516E-2</v>
      </c>
      <c r="I51" s="1">
        <v>3.3227890273286903E-2</v>
      </c>
    </row>
    <row r="52" spans="1:9" s="1" customFormat="1" x14ac:dyDescent="0.45">
      <c r="D52" s="1">
        <v>3</v>
      </c>
      <c r="E52" s="1" t="s">
        <v>551</v>
      </c>
      <c r="F52" s="1" t="s">
        <v>552</v>
      </c>
      <c r="G52" s="1" t="s">
        <v>2</v>
      </c>
      <c r="H52" s="1">
        <v>-1.26513214861516E-2</v>
      </c>
      <c r="I52" s="1">
        <v>3.3227890273286903E-2</v>
      </c>
    </row>
    <row r="53" spans="1:9" s="1" customFormat="1" x14ac:dyDescent="0.45">
      <c r="D53" s="1">
        <v>4</v>
      </c>
      <c r="E53" s="1" t="s">
        <v>551</v>
      </c>
      <c r="F53" s="1" t="s">
        <v>552</v>
      </c>
      <c r="G53" s="1" t="s">
        <v>3</v>
      </c>
      <c r="H53" s="1">
        <v>-1.8175911370131002E-2</v>
      </c>
      <c r="I53" s="1">
        <v>3.32527135858708E-2</v>
      </c>
    </row>
    <row r="54" spans="1:9" s="1" customFormat="1" x14ac:dyDescent="0.45">
      <c r="D54" s="1">
        <v>5</v>
      </c>
      <c r="E54" s="1" t="s">
        <v>551</v>
      </c>
      <c r="F54" s="1" t="s">
        <v>552</v>
      </c>
      <c r="G54" s="1" t="s">
        <v>4</v>
      </c>
      <c r="H54" s="1">
        <v>3.3428501429649697E-2</v>
      </c>
      <c r="I54" s="1">
        <v>3.3017662154095101E-2</v>
      </c>
    </row>
    <row r="55" spans="1:9" s="1" customFormat="1" x14ac:dyDescent="0.45">
      <c r="D55" s="1">
        <v>6</v>
      </c>
      <c r="E55" s="1" t="s">
        <v>551</v>
      </c>
      <c r="F55" s="1" t="s">
        <v>552</v>
      </c>
      <c r="G55" s="1" t="s">
        <v>5</v>
      </c>
      <c r="H55" s="1">
        <v>2.36035328276369E-2</v>
      </c>
      <c r="I55" s="1">
        <v>3.3062963148291998E-2</v>
      </c>
    </row>
    <row r="56" spans="1:9" s="1" customFormat="1" x14ac:dyDescent="0.45">
      <c r="A56" s="1" t="s">
        <v>514</v>
      </c>
      <c r="B56" s="1" t="s">
        <v>515</v>
      </c>
      <c r="C56" s="1" t="s">
        <v>516</v>
      </c>
      <c r="D56" s="1">
        <v>1</v>
      </c>
      <c r="E56" s="1" t="s">
        <v>551</v>
      </c>
      <c r="F56" s="1" t="s">
        <v>552</v>
      </c>
      <c r="G56" s="1" t="s">
        <v>0</v>
      </c>
      <c r="H56" s="1">
        <v>-1.2651252736456699E-2</v>
      </c>
      <c r="I56" s="1">
        <v>3.3227818553140699E-2</v>
      </c>
    </row>
    <row r="57" spans="1:9" s="1" customFormat="1" x14ac:dyDescent="0.45">
      <c r="D57" s="1">
        <v>2</v>
      </c>
      <c r="E57" s="1" t="s">
        <v>551</v>
      </c>
      <c r="F57" s="1" t="s">
        <v>552</v>
      </c>
      <c r="G57" s="1" t="s">
        <v>1</v>
      </c>
      <c r="H57" s="1">
        <v>-1.2651252736456699E-2</v>
      </c>
      <c r="I57" s="1">
        <v>3.3227818553140699E-2</v>
      </c>
    </row>
    <row r="58" spans="1:9" s="1" customFormat="1" x14ac:dyDescent="0.45">
      <c r="D58" s="1">
        <v>3</v>
      </c>
      <c r="E58" s="1" t="s">
        <v>551</v>
      </c>
      <c r="F58" s="1" t="s">
        <v>552</v>
      </c>
      <c r="G58" s="1" t="s">
        <v>2</v>
      </c>
      <c r="H58" s="1">
        <v>-1.2651252736456699E-2</v>
      </c>
      <c r="I58" s="1">
        <v>3.3227818553140699E-2</v>
      </c>
    </row>
    <row r="59" spans="1:9" s="1" customFormat="1" x14ac:dyDescent="0.45">
      <c r="D59" s="1">
        <v>4</v>
      </c>
      <c r="E59" s="1" t="s">
        <v>551</v>
      </c>
      <c r="F59" s="1" t="s">
        <v>552</v>
      </c>
      <c r="G59" s="1" t="s">
        <v>3</v>
      </c>
      <c r="H59" s="1">
        <v>-1.81758187359751E-2</v>
      </c>
      <c r="I59" s="1">
        <v>3.3252641598143798E-2</v>
      </c>
    </row>
    <row r="60" spans="1:9" s="1" customFormat="1" x14ac:dyDescent="0.45">
      <c r="D60" s="1">
        <v>5</v>
      </c>
      <c r="E60" s="1" t="s">
        <v>551</v>
      </c>
      <c r="F60" s="1" t="s">
        <v>552</v>
      </c>
      <c r="G60" s="1" t="s">
        <v>4</v>
      </c>
      <c r="H60" s="1">
        <v>3.3428373763571398E-2</v>
      </c>
      <c r="I60" s="1">
        <v>3.3017592691349698E-2</v>
      </c>
    </row>
    <row r="61" spans="1:9" s="1" customFormat="1" x14ac:dyDescent="0.45">
      <c r="D61" s="1">
        <v>6</v>
      </c>
      <c r="E61" s="1" t="s">
        <v>551</v>
      </c>
      <c r="F61" s="1" t="s">
        <v>552</v>
      </c>
      <c r="G61" s="1" t="s">
        <v>5</v>
      </c>
      <c r="H61" s="1">
        <v>2.3603446617059001E-2</v>
      </c>
      <c r="I61" s="1">
        <v>3.3062893200492702E-2</v>
      </c>
    </row>
    <row r="62" spans="1:9" s="1" customFormat="1" x14ac:dyDescent="0.45">
      <c r="A62" s="1" t="s">
        <v>517</v>
      </c>
      <c r="B62" s="1" t="s">
        <v>518</v>
      </c>
      <c r="C62" s="1" t="s">
        <v>519</v>
      </c>
      <c r="D62" s="1">
        <v>1</v>
      </c>
      <c r="E62" s="1" t="s">
        <v>551</v>
      </c>
      <c r="F62" s="1" t="s">
        <v>552</v>
      </c>
      <c r="G62" s="1" t="s">
        <v>0</v>
      </c>
      <c r="H62" s="1">
        <v>-1.2651267319091599E-2</v>
      </c>
      <c r="I62" s="1">
        <v>3.3227920598606603E-2</v>
      </c>
    </row>
    <row r="63" spans="1:9" s="1" customFormat="1" x14ac:dyDescent="0.45">
      <c r="D63" s="1">
        <v>2</v>
      </c>
      <c r="E63" s="1" t="s">
        <v>551</v>
      </c>
      <c r="F63" s="1" t="s">
        <v>552</v>
      </c>
      <c r="G63" s="1" t="s">
        <v>1</v>
      </c>
      <c r="H63" s="1">
        <v>-1.2651267319091599E-2</v>
      </c>
      <c r="I63" s="1">
        <v>3.3227920598606603E-2</v>
      </c>
    </row>
    <row r="64" spans="1:9" s="1" customFormat="1" x14ac:dyDescent="0.45">
      <c r="D64" s="1">
        <v>3</v>
      </c>
      <c r="E64" s="1" t="s">
        <v>551</v>
      </c>
      <c r="F64" s="1" t="s">
        <v>552</v>
      </c>
      <c r="G64" s="1" t="s">
        <v>2</v>
      </c>
      <c r="H64" s="1">
        <v>-1.2651267319091599E-2</v>
      </c>
      <c r="I64" s="1">
        <v>3.3227920598606603E-2</v>
      </c>
    </row>
    <row r="65" spans="1:9" s="1" customFormat="1" x14ac:dyDescent="0.45">
      <c r="D65" s="1">
        <v>4</v>
      </c>
      <c r="E65" s="1" t="s">
        <v>551</v>
      </c>
      <c r="F65" s="1" t="s">
        <v>552</v>
      </c>
      <c r="G65" s="1" t="s">
        <v>3</v>
      </c>
      <c r="H65" s="1">
        <v>-1.81758673012456E-2</v>
      </c>
      <c r="I65" s="1">
        <v>3.3252744018831201E-2</v>
      </c>
    </row>
    <row r="66" spans="1:9" s="1" customFormat="1" x14ac:dyDescent="0.45">
      <c r="D66" s="1">
        <v>5</v>
      </c>
      <c r="E66" s="1" t="s">
        <v>551</v>
      </c>
      <c r="F66" s="1" t="s">
        <v>552</v>
      </c>
      <c r="G66" s="1" t="s">
        <v>4</v>
      </c>
      <c r="H66" s="1">
        <v>3.3428638711162702E-2</v>
      </c>
      <c r="I66" s="1">
        <v>3.3017691570680498E-2</v>
      </c>
    </row>
    <row r="67" spans="1:9" s="1" customFormat="1" x14ac:dyDescent="0.45">
      <c r="D67" s="1">
        <v>6</v>
      </c>
      <c r="E67" s="1" t="s">
        <v>551</v>
      </c>
      <c r="F67" s="1" t="s">
        <v>552</v>
      </c>
      <c r="G67" s="1" t="s">
        <v>5</v>
      </c>
      <c r="H67" s="1">
        <v>2.3603652556158199E-2</v>
      </c>
      <c r="I67" s="1">
        <v>3.3062992760235797E-2</v>
      </c>
    </row>
    <row r="68" spans="1:9" s="1" customFormat="1" x14ac:dyDescent="0.45">
      <c r="A68" s="1" t="s">
        <v>523</v>
      </c>
      <c r="B68" s="1" t="s">
        <v>524</v>
      </c>
      <c r="C68" s="1" t="s">
        <v>525</v>
      </c>
      <c r="D68" s="1">
        <v>1</v>
      </c>
      <c r="E68" s="1" t="s">
        <v>551</v>
      </c>
      <c r="F68" s="1" t="s">
        <v>552</v>
      </c>
      <c r="G68" s="1" t="s">
        <v>0</v>
      </c>
      <c r="H68" s="1">
        <v>-1.26512558334943E-2</v>
      </c>
      <c r="I68" s="1">
        <v>3.3227861748007098E-2</v>
      </c>
    </row>
    <row r="69" spans="1:9" s="1" customFormat="1" x14ac:dyDescent="0.45">
      <c r="D69" s="1">
        <v>2</v>
      </c>
      <c r="E69" s="1" t="s">
        <v>551</v>
      </c>
      <c r="F69" s="1" t="s">
        <v>552</v>
      </c>
      <c r="G69" s="1" t="s">
        <v>1</v>
      </c>
      <c r="H69" s="1">
        <v>-1.26512558334943E-2</v>
      </c>
      <c r="I69" s="1">
        <v>3.3227861748007098E-2</v>
      </c>
    </row>
    <row r="70" spans="1:9" s="1" customFormat="1" x14ac:dyDescent="0.45">
      <c r="D70" s="1">
        <v>3</v>
      </c>
      <c r="E70" s="1" t="s">
        <v>551</v>
      </c>
      <c r="F70" s="1" t="s">
        <v>552</v>
      </c>
      <c r="G70" s="1" t="s">
        <v>2</v>
      </c>
      <c r="H70" s="1">
        <v>-1.26512558334943E-2</v>
      </c>
      <c r="I70" s="1">
        <v>3.3227861748007098E-2</v>
      </c>
    </row>
    <row r="71" spans="1:9" s="1" customFormat="1" x14ac:dyDescent="0.45">
      <c r="D71" s="1">
        <v>4</v>
      </c>
      <c r="E71" s="1" t="s">
        <v>551</v>
      </c>
      <c r="F71" s="1" t="s">
        <v>552</v>
      </c>
      <c r="G71" s="1" t="s">
        <v>3</v>
      </c>
      <c r="H71" s="1">
        <v>-1.8175836217488101E-2</v>
      </c>
      <c r="I71" s="1">
        <v>3.3252684951633603E-2</v>
      </c>
    </row>
    <row r="72" spans="1:9" s="1" customFormat="1" x14ac:dyDescent="0.45">
      <c r="D72" s="1">
        <v>5</v>
      </c>
      <c r="E72" s="1" t="s">
        <v>551</v>
      </c>
      <c r="F72" s="1" t="s">
        <v>552</v>
      </c>
      <c r="G72" s="1" t="s">
        <v>4</v>
      </c>
      <c r="H72" s="1">
        <v>3.34284889912446E-2</v>
      </c>
      <c r="I72" s="1">
        <v>3.3017634547719998E-2</v>
      </c>
    </row>
    <row r="73" spans="1:9" s="1" customFormat="1" x14ac:dyDescent="0.45">
      <c r="D73" s="1">
        <v>6</v>
      </c>
      <c r="E73" s="1" t="s">
        <v>551</v>
      </c>
      <c r="F73" s="1" t="s">
        <v>552</v>
      </c>
      <c r="G73" s="1" t="s">
        <v>5</v>
      </c>
      <c r="H73" s="1">
        <v>2.3603536866126502E-2</v>
      </c>
      <c r="I73" s="1">
        <v>3.30629353445136E-2</v>
      </c>
    </row>
    <row r="74" spans="1:9" s="1" customFormat="1" x14ac:dyDescent="0.45">
      <c r="A74" s="1" t="s">
        <v>520</v>
      </c>
      <c r="B74" s="1" t="s">
        <v>521</v>
      </c>
      <c r="C74" s="1" t="s">
        <v>522</v>
      </c>
      <c r="D74" s="1">
        <v>1</v>
      </c>
      <c r="E74" s="1" t="s">
        <v>551</v>
      </c>
      <c r="F74" s="1" t="s">
        <v>552</v>
      </c>
      <c r="G74" s="1" t="s">
        <v>0</v>
      </c>
      <c r="H74" s="1">
        <v>-1.2651275835892799E-2</v>
      </c>
      <c r="I74" s="1">
        <v>3.32278947803583E-2</v>
      </c>
    </row>
    <row r="75" spans="1:9" s="1" customFormat="1" x14ac:dyDescent="0.45">
      <c r="D75" s="1">
        <v>2</v>
      </c>
      <c r="E75" s="1" t="s">
        <v>551</v>
      </c>
      <c r="F75" s="1" t="s">
        <v>552</v>
      </c>
      <c r="G75" s="1" t="s">
        <v>1</v>
      </c>
      <c r="H75" s="1">
        <v>-1.2651275835892799E-2</v>
      </c>
      <c r="I75" s="1">
        <v>3.32278947803583E-2</v>
      </c>
    </row>
    <row r="76" spans="1:9" s="1" customFormat="1" x14ac:dyDescent="0.45">
      <c r="D76" s="1">
        <v>3</v>
      </c>
      <c r="E76" s="1" t="s">
        <v>551</v>
      </c>
      <c r="F76" s="1" t="s">
        <v>552</v>
      </c>
      <c r="G76" s="1" t="s">
        <v>2</v>
      </c>
      <c r="H76" s="1">
        <v>-1.2651275835892701E-2</v>
      </c>
      <c r="I76" s="1">
        <v>3.32278947803583E-2</v>
      </c>
    </row>
    <row r="77" spans="1:9" s="1" customFormat="1" x14ac:dyDescent="0.45">
      <c r="D77" s="1">
        <v>4</v>
      </c>
      <c r="E77" s="1" t="s">
        <v>551</v>
      </c>
      <c r="F77" s="1" t="s">
        <v>552</v>
      </c>
      <c r="G77" s="1" t="s">
        <v>3</v>
      </c>
      <c r="H77" s="1">
        <v>-1.81758672203058E-2</v>
      </c>
      <c r="I77" s="1">
        <v>3.3252718106455102E-2</v>
      </c>
    </row>
    <row r="78" spans="1:9" s="1" customFormat="1" x14ac:dyDescent="0.45">
      <c r="D78" s="1">
        <v>5</v>
      </c>
      <c r="E78" s="1" t="s">
        <v>551</v>
      </c>
      <c r="F78" s="1" t="s">
        <v>552</v>
      </c>
      <c r="G78" s="1" t="s">
        <v>4</v>
      </c>
      <c r="H78" s="1">
        <v>3.3428559461658597E-2</v>
      </c>
      <c r="I78" s="1">
        <v>3.3017666546782197E-2</v>
      </c>
    </row>
    <row r="79" spans="1:9" s="1" customFormat="1" x14ac:dyDescent="0.45">
      <c r="D79" s="1">
        <v>6</v>
      </c>
      <c r="E79" s="1" t="s">
        <v>551</v>
      </c>
      <c r="F79" s="1" t="s">
        <v>552</v>
      </c>
      <c r="G79" s="1" t="s">
        <v>5</v>
      </c>
      <c r="H79" s="1">
        <v>2.3603588239833499E-2</v>
      </c>
      <c r="I79" s="1">
        <v>3.3062967565614901E-2</v>
      </c>
    </row>
    <row r="80" spans="1:9" s="1" customFormat="1" x14ac:dyDescent="0.45">
      <c r="A80" s="1" t="s">
        <v>526</v>
      </c>
      <c r="B80" s="1" t="s">
        <v>527</v>
      </c>
      <c r="C80" s="1" t="s">
        <v>528</v>
      </c>
      <c r="D80" s="1">
        <v>1</v>
      </c>
      <c r="E80" s="1" t="s">
        <v>551</v>
      </c>
      <c r="F80" s="1" t="s">
        <v>552</v>
      </c>
      <c r="G80" s="1" t="s">
        <v>0</v>
      </c>
      <c r="H80" s="1">
        <v>-1.7850120452836502E-2</v>
      </c>
      <c r="I80" s="1">
        <v>3.6053247664082702E-2</v>
      </c>
    </row>
    <row r="81" spans="4:9" s="1" customFormat="1" x14ac:dyDescent="0.45">
      <c r="D81" s="1">
        <v>2</v>
      </c>
      <c r="E81" s="1" t="s">
        <v>551</v>
      </c>
      <c r="F81" s="1" t="s">
        <v>552</v>
      </c>
      <c r="G81" s="1" t="s">
        <v>1</v>
      </c>
      <c r="H81" s="1">
        <v>-1.5251494623578899E-2</v>
      </c>
      <c r="I81" s="1">
        <v>3.6038716749310397E-2</v>
      </c>
    </row>
    <row r="82" spans="4:9" s="1" customFormat="1" x14ac:dyDescent="0.45">
      <c r="D82" s="1">
        <v>3</v>
      </c>
      <c r="E82" s="1" t="s">
        <v>551</v>
      </c>
      <c r="F82" s="1" t="s">
        <v>552</v>
      </c>
      <c r="G82" s="1" t="s">
        <v>2</v>
      </c>
      <c r="H82" s="1">
        <v>-1.00605292668422E-2</v>
      </c>
      <c r="I82" s="1">
        <v>3.6009629640445399E-2</v>
      </c>
    </row>
    <row r="83" spans="4:9" s="1" customFormat="1" x14ac:dyDescent="0.45">
      <c r="D83" s="1">
        <v>4</v>
      </c>
      <c r="E83" s="1" t="s">
        <v>551</v>
      </c>
      <c r="F83" s="1" t="s">
        <v>552</v>
      </c>
      <c r="G83" s="1" t="s">
        <v>3</v>
      </c>
      <c r="H83" s="1">
        <v>-2.1751987078562299E-2</v>
      </c>
      <c r="I83" s="1">
        <v>3.6075028083692298E-2</v>
      </c>
    </row>
    <row r="84" spans="4:9" s="1" customFormat="1" x14ac:dyDescent="0.45">
      <c r="D84" s="1">
        <v>5</v>
      </c>
      <c r="E84" s="1" t="s">
        <v>551</v>
      </c>
      <c r="F84" s="1" t="s">
        <v>552</v>
      </c>
      <c r="G84" s="1" t="s">
        <v>4</v>
      </c>
      <c r="H84" s="1">
        <v>4.3937948022059997E-2</v>
      </c>
      <c r="I84" s="1">
        <v>3.5702285362149498E-2</v>
      </c>
    </row>
    <row r="85" spans="4:9" s="1" customFormat="1" x14ac:dyDescent="0.45">
      <c r="D85" s="1">
        <v>6</v>
      </c>
      <c r="E85" s="1" t="s">
        <v>551</v>
      </c>
      <c r="F85" s="1" t="s">
        <v>552</v>
      </c>
      <c r="G85" s="1" t="s">
        <v>5</v>
      </c>
      <c r="H85" s="1">
        <v>2.21929480732098E-2</v>
      </c>
      <c r="I85" s="1">
        <v>3.5827097078025498E-2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4DC6-F656-48B6-BA63-EBBDA0867A3A}">
  <dimension ref="A1:P61"/>
  <sheetViews>
    <sheetView workbookViewId="0">
      <selection activeCell="G40" sqref="G40"/>
    </sheetView>
  </sheetViews>
  <sheetFormatPr defaultColWidth="7.33203125" defaultRowHeight="14.25" x14ac:dyDescent="0.45"/>
  <cols>
    <col min="1" max="1" width="7.1328125" style="1" bestFit="1" customWidth="1"/>
    <col min="2" max="2" width="12.265625" style="1" bestFit="1" customWidth="1"/>
    <col min="3" max="3" width="16.06640625" style="1" customWidth="1"/>
    <col min="4" max="4" width="12.86328125" style="1" bestFit="1" customWidth="1"/>
    <col min="5" max="5" width="10.1328125" style="1" bestFit="1" customWidth="1"/>
    <col min="6" max="6" width="7.59765625" style="1" bestFit="1" customWidth="1"/>
    <col min="7" max="7" width="8.265625" style="1" bestFit="1" customWidth="1"/>
    <col min="8" max="8" width="7.6640625" style="1" bestFit="1" customWidth="1"/>
    <col min="9" max="10" width="8.265625" style="1" bestFit="1" customWidth="1"/>
    <col min="11" max="11" width="11.06640625" style="1" customWidth="1"/>
    <col min="12" max="12" width="8.59765625" style="1" bestFit="1" customWidth="1"/>
    <col min="13" max="13" width="8.59765625" style="1" customWidth="1"/>
    <col min="14" max="14" width="10.265625" style="1" bestFit="1" customWidth="1"/>
    <col min="15" max="15" width="10.6640625" style="1" bestFit="1" customWidth="1"/>
    <col min="16" max="16" width="10.6640625" style="1" customWidth="1"/>
    <col min="17" max="16384" width="7.33203125" style="1"/>
  </cols>
  <sheetData>
    <row r="1" spans="1:16" x14ac:dyDescent="0.45">
      <c r="A1" s="4" t="s">
        <v>478</v>
      </c>
      <c r="B1" s="4" t="s">
        <v>479</v>
      </c>
      <c r="C1" s="4" t="s">
        <v>480</v>
      </c>
      <c r="D1" s="4" t="s">
        <v>481</v>
      </c>
      <c r="E1" s="4" t="s">
        <v>482</v>
      </c>
      <c r="F1" s="4" t="s">
        <v>483</v>
      </c>
      <c r="G1" s="4" t="s">
        <v>553</v>
      </c>
      <c r="H1" s="4" t="s">
        <v>554</v>
      </c>
      <c r="I1" s="4" t="s">
        <v>560</v>
      </c>
      <c r="J1" s="4" t="s">
        <v>559</v>
      </c>
      <c r="K1" s="4" t="s">
        <v>558</v>
      </c>
      <c r="L1" s="4" t="s">
        <v>484</v>
      </c>
      <c r="M1" s="4" t="s">
        <v>714</v>
      </c>
      <c r="N1" s="4" t="s">
        <v>556</v>
      </c>
      <c r="O1" s="4" t="s">
        <v>555</v>
      </c>
      <c r="P1" s="4" t="s">
        <v>557</v>
      </c>
    </row>
    <row r="2" spans="1:16" x14ac:dyDescent="0.45">
      <c r="A2" s="1">
        <v>4</v>
      </c>
      <c r="B2" s="1" t="s">
        <v>495</v>
      </c>
      <c r="C2" s="1" t="s">
        <v>496</v>
      </c>
      <c r="D2" s="1" t="s">
        <v>48</v>
      </c>
      <c r="E2" s="1" t="s">
        <v>488</v>
      </c>
      <c r="F2" s="1" t="s">
        <v>366</v>
      </c>
      <c r="G2" s="1">
        <v>-0.55166129861924496</v>
      </c>
      <c r="H2" s="1">
        <v>8.5607542331759406E-2</v>
      </c>
      <c r="I2" s="1">
        <f t="shared" ref="I2:I33" si="0">G2-H2</f>
        <v>-0.63726884095100433</v>
      </c>
      <c r="J2" s="1">
        <f t="shared" ref="J2:J33" si="1">G2+H2</f>
        <v>-0.46605375628748558</v>
      </c>
      <c r="K2" s="3">
        <v>1.1630868033199299E-10</v>
      </c>
      <c r="L2" s="1" t="s">
        <v>489</v>
      </c>
      <c r="M2" s="1">
        <f t="shared" ref="M2:M33" si="2">G2-N2</f>
        <v>0.167787699775237</v>
      </c>
      <c r="N2" s="1">
        <v>-0.71944899839448195</v>
      </c>
      <c r="O2" s="1">
        <v>-0.38387359884400901</v>
      </c>
      <c r="P2" s="1">
        <v>-6.4440735429754898</v>
      </c>
    </row>
    <row r="3" spans="1:16" x14ac:dyDescent="0.45">
      <c r="A3" s="1">
        <v>19</v>
      </c>
      <c r="B3" s="1" t="s">
        <v>495</v>
      </c>
      <c r="C3" s="1" t="s">
        <v>532</v>
      </c>
      <c r="D3" s="1" t="s">
        <v>48</v>
      </c>
      <c r="E3" s="1" t="s">
        <v>488</v>
      </c>
      <c r="F3" s="1" t="s">
        <v>378</v>
      </c>
      <c r="G3" s="1">
        <v>-0.221206870526756</v>
      </c>
      <c r="H3" s="1">
        <v>2.80104945313722E-2</v>
      </c>
      <c r="I3" s="1">
        <f t="shared" si="0"/>
        <v>-0.24921736505812819</v>
      </c>
      <c r="J3" s="1">
        <f t="shared" si="1"/>
        <v>-0.19319637599538381</v>
      </c>
      <c r="K3" s="3">
        <v>2.8504310326869402E-15</v>
      </c>
      <c r="L3" s="1" t="s">
        <v>489</v>
      </c>
      <c r="M3" s="1">
        <f t="shared" si="2"/>
        <v>5.4899560470645009E-2</v>
      </c>
      <c r="N3" s="1">
        <v>-0.27610643099740101</v>
      </c>
      <c r="O3" s="1">
        <v>-0.16630731005610999</v>
      </c>
      <c r="P3" s="1">
        <v>-7.8972854363210399</v>
      </c>
    </row>
    <row r="4" spans="1:16" x14ac:dyDescent="0.45">
      <c r="A4" s="1">
        <v>4</v>
      </c>
      <c r="B4" s="1" t="s">
        <v>495</v>
      </c>
      <c r="C4" s="1" t="s">
        <v>496</v>
      </c>
      <c r="D4" s="1" t="s">
        <v>48</v>
      </c>
      <c r="E4" s="1" t="s">
        <v>715</v>
      </c>
      <c r="F4" s="1" t="s">
        <v>366</v>
      </c>
      <c r="G4" s="1">
        <v>-1.7054073452496199</v>
      </c>
      <c r="H4" s="1">
        <v>9.3805861532496301E-2</v>
      </c>
      <c r="I4" s="1">
        <f t="shared" si="0"/>
        <v>-1.7992132067821163</v>
      </c>
      <c r="J4" s="1">
        <f t="shared" si="1"/>
        <v>-1.6116014837171235</v>
      </c>
      <c r="K4" s="3">
        <v>7.4091672169164497E-74</v>
      </c>
      <c r="M4" s="1">
        <f t="shared" si="2"/>
        <v>0.18385611014245007</v>
      </c>
      <c r="N4" s="1">
        <v>-1.88926345539207</v>
      </c>
      <c r="O4" s="1">
        <v>-1.52155123510718</v>
      </c>
      <c r="P4" s="1">
        <v>-18.1801789076777</v>
      </c>
    </row>
    <row r="5" spans="1:16" x14ac:dyDescent="0.45">
      <c r="A5" s="1">
        <v>19</v>
      </c>
      <c r="B5" s="1" t="s">
        <v>495</v>
      </c>
      <c r="C5" s="1" t="s">
        <v>532</v>
      </c>
      <c r="D5" s="1" t="s">
        <v>48</v>
      </c>
      <c r="E5" s="1" t="s">
        <v>715</v>
      </c>
      <c r="F5" s="1" t="s">
        <v>378</v>
      </c>
      <c r="G5" s="1">
        <v>-2.2630031511302899</v>
      </c>
      <c r="H5" s="1">
        <v>7.5912988503720399E-2</v>
      </c>
      <c r="I5" s="1">
        <f t="shared" si="0"/>
        <v>-2.3389161396340103</v>
      </c>
      <c r="J5" s="1">
        <f t="shared" si="1"/>
        <v>-2.1870901626265695</v>
      </c>
      <c r="K5" s="3">
        <v>2.85694847907354E-195</v>
      </c>
      <c r="M5" s="1">
        <f t="shared" si="2"/>
        <v>0.14878672342609001</v>
      </c>
      <c r="N5" s="1">
        <v>-2.4117898745563799</v>
      </c>
      <c r="O5" s="1">
        <v>-2.1142164277041902</v>
      </c>
      <c r="P5" s="1">
        <v>-29.8104869237151</v>
      </c>
    </row>
    <row r="6" spans="1:16" x14ac:dyDescent="0.45">
      <c r="A6" s="1">
        <v>5</v>
      </c>
      <c r="B6" s="1" t="s">
        <v>497</v>
      </c>
      <c r="C6" s="1" t="s">
        <v>498</v>
      </c>
      <c r="D6" s="1" t="s">
        <v>499</v>
      </c>
      <c r="E6" s="1" t="s">
        <v>488</v>
      </c>
      <c r="F6" s="1" t="s">
        <v>366</v>
      </c>
      <c r="G6" s="1">
        <v>-0.203555062839328</v>
      </c>
      <c r="H6" s="1">
        <v>2.5067730948483399E-2</v>
      </c>
      <c r="I6" s="1">
        <f t="shared" si="0"/>
        <v>-0.22862279378781142</v>
      </c>
      <c r="J6" s="1">
        <f t="shared" si="1"/>
        <v>-0.17848733189084459</v>
      </c>
      <c r="K6" s="3">
        <v>4.6540474487930799E-16</v>
      </c>
      <c r="L6" s="1" t="s">
        <v>489</v>
      </c>
      <c r="M6" s="1">
        <f t="shared" si="2"/>
        <v>4.9131849833167984E-2</v>
      </c>
      <c r="N6" s="1">
        <v>-0.25268691267249599</v>
      </c>
      <c r="O6" s="1">
        <v>-0.15442321300616099</v>
      </c>
      <c r="P6" s="1">
        <v>-8.1202029516613692</v>
      </c>
    </row>
    <row r="7" spans="1:16" x14ac:dyDescent="0.45">
      <c r="A7" s="1">
        <v>20</v>
      </c>
      <c r="B7" s="1" t="s">
        <v>497</v>
      </c>
      <c r="C7" s="1" t="s">
        <v>533</v>
      </c>
      <c r="D7" s="1" t="s">
        <v>499</v>
      </c>
      <c r="E7" s="1" t="s">
        <v>488</v>
      </c>
      <c r="F7" s="1" t="s">
        <v>378</v>
      </c>
      <c r="G7" s="1">
        <v>-3.3318921181786601E-2</v>
      </c>
      <c r="H7" s="1">
        <v>4.7572961134965702E-2</v>
      </c>
      <c r="I7" s="1">
        <f t="shared" si="0"/>
        <v>-8.0891882316752303E-2</v>
      </c>
      <c r="J7" s="1">
        <f t="shared" si="1"/>
        <v>1.4254039953179101E-2</v>
      </c>
      <c r="K7" s="1">
        <v>0.48369303283023402</v>
      </c>
      <c r="L7" s="1" t="s">
        <v>513</v>
      </c>
      <c r="M7" s="1">
        <f t="shared" si="2"/>
        <v>9.3241290462456397E-2</v>
      </c>
      <c r="N7" s="1">
        <v>-0.126560211644243</v>
      </c>
      <c r="O7" s="1">
        <v>5.9922369280669803E-2</v>
      </c>
      <c r="P7" s="1">
        <v>-0.70037517923805603</v>
      </c>
    </row>
    <row r="8" spans="1:16" x14ac:dyDescent="0.45">
      <c r="A8" s="1">
        <v>5</v>
      </c>
      <c r="B8" s="1" t="s">
        <v>497</v>
      </c>
      <c r="C8" s="1" t="s">
        <v>498</v>
      </c>
      <c r="D8" s="1" t="s">
        <v>499</v>
      </c>
      <c r="E8" s="1" t="s">
        <v>715</v>
      </c>
      <c r="F8" s="1" t="s">
        <v>366</v>
      </c>
      <c r="G8" s="1">
        <v>-1.8340759344570099</v>
      </c>
      <c r="H8" s="1">
        <v>8.9577170410579304E-2</v>
      </c>
      <c r="I8" s="1">
        <f t="shared" si="0"/>
        <v>-1.9236531048675891</v>
      </c>
      <c r="J8" s="1">
        <f t="shared" si="1"/>
        <v>-1.7444987640464307</v>
      </c>
      <c r="K8" s="3">
        <v>3.6112139771937001E-93</v>
      </c>
      <c r="M8" s="1">
        <f t="shared" si="2"/>
        <v>0.17556802784174019</v>
      </c>
      <c r="N8" s="1">
        <v>-2.0096439622987501</v>
      </c>
      <c r="O8" s="1">
        <v>-1.6585079066152699</v>
      </c>
      <c r="P8" s="1">
        <v>-20.474814353372398</v>
      </c>
    </row>
    <row r="9" spans="1:16" x14ac:dyDescent="0.45">
      <c r="A9" s="1">
        <v>20</v>
      </c>
      <c r="B9" s="1" t="s">
        <v>497</v>
      </c>
      <c r="C9" s="1" t="s">
        <v>533</v>
      </c>
      <c r="D9" s="1" t="s">
        <v>499</v>
      </c>
      <c r="E9" s="1" t="s">
        <v>715</v>
      </c>
      <c r="F9" s="1" t="s">
        <v>378</v>
      </c>
      <c r="G9" s="1">
        <v>-2.1270471565268201</v>
      </c>
      <c r="H9" s="1">
        <v>7.6534053874538793E-2</v>
      </c>
      <c r="I9" s="1">
        <f t="shared" si="0"/>
        <v>-2.2035812104013588</v>
      </c>
      <c r="J9" s="1">
        <f t="shared" si="1"/>
        <v>-2.0505131026522814</v>
      </c>
      <c r="K9" s="3">
        <v>5.3944714540968503E-170</v>
      </c>
      <c r="M9" s="1">
        <f t="shared" si="2"/>
        <v>0.15000398918494984</v>
      </c>
      <c r="N9" s="1">
        <v>-2.2770511457117699</v>
      </c>
      <c r="O9" s="1">
        <v>-1.97704316734188</v>
      </c>
      <c r="P9" s="1">
        <v>-27.792166347462299</v>
      </c>
    </row>
    <row r="10" spans="1:16" x14ac:dyDescent="0.45">
      <c r="A10" s="1">
        <v>6</v>
      </c>
      <c r="B10" s="1" t="s">
        <v>500</v>
      </c>
      <c r="C10" s="1" t="s">
        <v>501</v>
      </c>
      <c r="D10" s="1" t="s">
        <v>57</v>
      </c>
      <c r="E10" s="1" t="s">
        <v>488</v>
      </c>
      <c r="F10" s="1" t="s">
        <v>366</v>
      </c>
      <c r="G10" s="1">
        <v>-1.04996312879632</v>
      </c>
      <c r="H10" s="1">
        <v>0.10839727544311301</v>
      </c>
      <c r="I10" s="1">
        <f t="shared" si="0"/>
        <v>-1.1583604042394331</v>
      </c>
      <c r="J10" s="1">
        <f t="shared" si="1"/>
        <v>-0.94156585335320697</v>
      </c>
      <c r="K10" s="3">
        <v>3.4496191419023598E-22</v>
      </c>
      <c r="L10" s="1" t="s">
        <v>489</v>
      </c>
      <c r="M10" s="1">
        <f t="shared" si="2"/>
        <v>0.2124547558907699</v>
      </c>
      <c r="N10" s="1">
        <v>-1.2624178846870899</v>
      </c>
      <c r="O10" s="1">
        <v>-0.83750837290555302</v>
      </c>
      <c r="P10" s="1">
        <v>-9.6862501802210002</v>
      </c>
    </row>
    <row r="11" spans="1:16" x14ac:dyDescent="0.45">
      <c r="A11" s="1">
        <v>21</v>
      </c>
      <c r="B11" s="1" t="s">
        <v>500</v>
      </c>
      <c r="C11" s="1" t="s">
        <v>534</v>
      </c>
      <c r="D11" s="1" t="s">
        <v>57</v>
      </c>
      <c r="E11" s="1" t="s">
        <v>488</v>
      </c>
      <c r="F11" s="1" t="s">
        <v>378</v>
      </c>
      <c r="G11" s="1">
        <v>-7.21137265021463E-2</v>
      </c>
      <c r="H11" s="1">
        <v>2.40064802907008E-2</v>
      </c>
      <c r="I11" s="1">
        <f t="shared" si="0"/>
        <v>-9.6120206792847107E-2</v>
      </c>
      <c r="J11" s="1">
        <f t="shared" si="1"/>
        <v>-4.8107246211445499E-2</v>
      </c>
      <c r="K11" s="1">
        <v>2.6651882015669799E-3</v>
      </c>
      <c r="L11" s="1" t="s">
        <v>489</v>
      </c>
      <c r="M11" s="1">
        <f t="shared" si="2"/>
        <v>4.7051836765344704E-2</v>
      </c>
      <c r="N11" s="1">
        <v>-0.119165563267491</v>
      </c>
      <c r="O11" s="1">
        <v>-2.5061889736801998E-2</v>
      </c>
      <c r="P11" s="1">
        <v>-3.00392750744391</v>
      </c>
    </row>
    <row r="12" spans="1:16" x14ac:dyDescent="0.45">
      <c r="A12" s="1">
        <v>6</v>
      </c>
      <c r="B12" s="1" t="s">
        <v>500</v>
      </c>
      <c r="C12" s="1" t="s">
        <v>501</v>
      </c>
      <c r="D12" s="1" t="s">
        <v>57</v>
      </c>
      <c r="E12" s="1" t="s">
        <v>715</v>
      </c>
      <c r="F12" s="1" t="s">
        <v>366</v>
      </c>
      <c r="G12" s="1">
        <v>-1.07542032722286</v>
      </c>
      <c r="H12" s="1">
        <v>0.119690421169924</v>
      </c>
      <c r="I12" s="1">
        <f t="shared" si="0"/>
        <v>-1.1951107483927839</v>
      </c>
      <c r="J12" s="1">
        <f t="shared" si="1"/>
        <v>-0.95572990605293595</v>
      </c>
      <c r="K12" s="3">
        <v>2.5869708943006599E-19</v>
      </c>
      <c r="M12" s="1">
        <f t="shared" si="2"/>
        <v>0.23458891478748001</v>
      </c>
      <c r="N12" s="1">
        <v>-1.31000924201034</v>
      </c>
      <c r="O12" s="1">
        <v>-0.84083141243537896</v>
      </c>
      <c r="P12" s="1">
        <v>-8.9850158158946396</v>
      </c>
    </row>
    <row r="13" spans="1:16" x14ac:dyDescent="0.45">
      <c r="A13" s="1">
        <v>21</v>
      </c>
      <c r="B13" s="1" t="s">
        <v>500</v>
      </c>
      <c r="C13" s="1" t="s">
        <v>534</v>
      </c>
      <c r="D13" s="1" t="s">
        <v>57</v>
      </c>
      <c r="E13" s="1" t="s">
        <v>715</v>
      </c>
      <c r="F13" s="1" t="s">
        <v>378</v>
      </c>
      <c r="G13" s="1">
        <v>-2.2412245296878899</v>
      </c>
      <c r="H13" s="1">
        <v>7.5839429141085393E-2</v>
      </c>
      <c r="I13" s="1">
        <f t="shared" si="0"/>
        <v>-2.3170639588289754</v>
      </c>
      <c r="J13" s="1">
        <f t="shared" si="1"/>
        <v>-2.1653851005468043</v>
      </c>
      <c r="K13" s="3">
        <v>6.1471503100216497E-192</v>
      </c>
      <c r="M13" s="1">
        <f t="shared" si="2"/>
        <v>0.14864254972460023</v>
      </c>
      <c r="N13" s="1">
        <v>-2.3898670794124901</v>
      </c>
      <c r="O13" s="1">
        <v>-2.0925819799632799</v>
      </c>
      <c r="P13" s="1">
        <v>-29.552233647730901</v>
      </c>
    </row>
    <row r="14" spans="1:16" x14ac:dyDescent="0.45">
      <c r="A14" s="1">
        <v>3</v>
      </c>
      <c r="B14" s="1" t="s">
        <v>492</v>
      </c>
      <c r="C14" s="1" t="s">
        <v>493</v>
      </c>
      <c r="D14" s="1" t="s">
        <v>494</v>
      </c>
      <c r="E14" s="1" t="s">
        <v>488</v>
      </c>
      <c r="F14" s="1" t="s">
        <v>366</v>
      </c>
      <c r="G14" s="1">
        <v>-0.59097340145548305</v>
      </c>
      <c r="H14" s="1">
        <v>6.6594873939890595E-2</v>
      </c>
      <c r="I14" s="1">
        <f t="shared" si="0"/>
        <v>-0.65756827539537366</v>
      </c>
      <c r="J14" s="1">
        <f t="shared" si="1"/>
        <v>-0.52437852751559244</v>
      </c>
      <c r="K14" s="3">
        <v>7.0464769728797899E-19</v>
      </c>
      <c r="L14" s="1" t="s">
        <v>489</v>
      </c>
      <c r="M14" s="1">
        <f t="shared" si="2"/>
        <v>0.1305235544771699</v>
      </c>
      <c r="N14" s="1">
        <v>-0.72149695593265295</v>
      </c>
      <c r="O14" s="1">
        <v>-0.46044984697831198</v>
      </c>
      <c r="P14" s="1">
        <v>-8.8741575213266906</v>
      </c>
    </row>
    <row r="15" spans="1:16" x14ac:dyDescent="0.45">
      <c r="A15" s="1">
        <v>18</v>
      </c>
      <c r="B15" s="1" t="s">
        <v>492</v>
      </c>
      <c r="C15" s="1" t="s">
        <v>531</v>
      </c>
      <c r="D15" s="1" t="s">
        <v>494</v>
      </c>
      <c r="E15" s="1" t="s">
        <v>488</v>
      </c>
      <c r="F15" s="1" t="s">
        <v>378</v>
      </c>
      <c r="G15" s="1">
        <v>-0.27361781923680401</v>
      </c>
      <c r="H15" s="1">
        <v>3.6416355590380797E-2</v>
      </c>
      <c r="I15" s="1">
        <f t="shared" si="0"/>
        <v>-0.31003417482718482</v>
      </c>
      <c r="J15" s="1">
        <f t="shared" si="1"/>
        <v>-0.23720146364642319</v>
      </c>
      <c r="K15" s="3">
        <v>5.7524494596450097E-14</v>
      </c>
      <c r="L15" s="1" t="s">
        <v>489</v>
      </c>
      <c r="M15" s="1">
        <f t="shared" si="2"/>
        <v>7.1374745405349993E-2</v>
      </c>
      <c r="N15" s="1">
        <v>-0.344992564642154</v>
      </c>
      <c r="O15" s="1">
        <v>-0.20224307383145401</v>
      </c>
      <c r="P15" s="1">
        <v>-7.51359697588956</v>
      </c>
    </row>
    <row r="16" spans="1:16" x14ac:dyDescent="0.45">
      <c r="A16" s="1">
        <v>3</v>
      </c>
      <c r="B16" s="1" t="s">
        <v>492</v>
      </c>
      <c r="C16" s="1" t="s">
        <v>493</v>
      </c>
      <c r="D16" s="1" t="s">
        <v>494</v>
      </c>
      <c r="E16" s="1" t="s">
        <v>715</v>
      </c>
      <c r="F16" s="1" t="s">
        <v>366</v>
      </c>
      <c r="G16" s="1">
        <v>-1.5662688302718499</v>
      </c>
      <c r="H16" s="1">
        <v>9.5049905964482803E-2</v>
      </c>
      <c r="I16" s="1">
        <f t="shared" si="0"/>
        <v>-1.6613187362363326</v>
      </c>
      <c r="J16" s="1">
        <f t="shared" si="1"/>
        <v>-1.4712189243073672</v>
      </c>
      <c r="K16" s="3">
        <v>5.2468829298980799E-61</v>
      </c>
      <c r="M16" s="1">
        <f t="shared" si="2"/>
        <v>0.18629439242430013</v>
      </c>
      <c r="N16" s="1">
        <v>-1.7525632226961501</v>
      </c>
      <c r="O16" s="1">
        <v>-1.37997443784754</v>
      </c>
      <c r="P16" s="1">
        <v>-16.4783837961619</v>
      </c>
    </row>
    <row r="17" spans="1:16" x14ac:dyDescent="0.45">
      <c r="A17" s="1">
        <v>18</v>
      </c>
      <c r="B17" s="1" t="s">
        <v>492</v>
      </c>
      <c r="C17" s="1" t="s">
        <v>531</v>
      </c>
      <c r="D17" s="1" t="s">
        <v>494</v>
      </c>
      <c r="E17" s="1" t="s">
        <v>715</v>
      </c>
      <c r="F17" s="1" t="s">
        <v>378</v>
      </c>
      <c r="G17" s="1">
        <v>-2.28429058730545</v>
      </c>
      <c r="H17" s="1">
        <v>7.6418651092139606E-2</v>
      </c>
      <c r="I17" s="1">
        <f t="shared" si="0"/>
        <v>-2.3607092383975896</v>
      </c>
      <c r="J17" s="1">
        <f t="shared" si="1"/>
        <v>-2.2078719362133103</v>
      </c>
      <c r="K17" s="3">
        <v>2.5155921104401602E-196</v>
      </c>
      <c r="M17" s="1">
        <f t="shared" si="2"/>
        <v>0.14977780388772999</v>
      </c>
      <c r="N17" s="1">
        <v>-2.43406839119318</v>
      </c>
      <c r="O17" s="1">
        <v>-2.13451278341772</v>
      </c>
      <c r="P17" s="1">
        <v>-29.891794145270001</v>
      </c>
    </row>
    <row r="18" spans="1:16" x14ac:dyDescent="0.45">
      <c r="A18" s="1">
        <v>2</v>
      </c>
      <c r="B18" s="1" t="s">
        <v>490</v>
      </c>
      <c r="C18" s="1" t="s">
        <v>491</v>
      </c>
      <c r="D18" s="1" t="s">
        <v>45</v>
      </c>
      <c r="E18" s="1" t="s">
        <v>488</v>
      </c>
      <c r="F18" s="1" t="s">
        <v>366</v>
      </c>
      <c r="G18" s="1">
        <v>-0.96755566325822195</v>
      </c>
      <c r="H18" s="1">
        <v>0.101956443361884</v>
      </c>
      <c r="I18" s="1">
        <f t="shared" si="0"/>
        <v>-1.0695121066201059</v>
      </c>
      <c r="J18" s="1">
        <f t="shared" si="1"/>
        <v>-0.86559921989633792</v>
      </c>
      <c r="K18" s="3">
        <v>2.3127316670580401E-21</v>
      </c>
      <c r="L18" s="1" t="s">
        <v>489</v>
      </c>
      <c r="M18" s="1">
        <f t="shared" si="2"/>
        <v>0.19983095698108799</v>
      </c>
      <c r="N18" s="1">
        <v>-1.1673866202393099</v>
      </c>
      <c r="O18" s="1">
        <v>-0.76772470627713096</v>
      </c>
      <c r="P18" s="1">
        <v>-9.4898922653076507</v>
      </c>
    </row>
    <row r="19" spans="1:16" x14ac:dyDescent="0.45">
      <c r="A19" s="1">
        <v>17</v>
      </c>
      <c r="B19" s="1" t="s">
        <v>490</v>
      </c>
      <c r="C19" s="1" t="s">
        <v>530</v>
      </c>
      <c r="D19" s="1" t="s">
        <v>45</v>
      </c>
      <c r="E19" s="1" t="s">
        <v>488</v>
      </c>
      <c r="F19" s="1" t="s">
        <v>378</v>
      </c>
      <c r="G19" s="1">
        <v>-0.67871592031845096</v>
      </c>
      <c r="H19" s="1">
        <v>5.7716282103145299E-2</v>
      </c>
      <c r="I19" s="1">
        <f t="shared" si="0"/>
        <v>-0.73643220242159624</v>
      </c>
      <c r="J19" s="1">
        <f t="shared" si="1"/>
        <v>-0.62099963821530568</v>
      </c>
      <c r="K19" s="3">
        <v>6.30900527108795E-32</v>
      </c>
      <c r="L19" s="1" t="s">
        <v>489</v>
      </c>
      <c r="M19" s="1">
        <f t="shared" si="2"/>
        <v>0.11312183424371802</v>
      </c>
      <c r="N19" s="1">
        <v>-0.79183775456216898</v>
      </c>
      <c r="O19" s="1">
        <v>-0.56559408607473205</v>
      </c>
      <c r="P19" s="1">
        <v>-11.7595225400263</v>
      </c>
    </row>
    <row r="20" spans="1:16" x14ac:dyDescent="0.45">
      <c r="A20" s="1">
        <v>2</v>
      </c>
      <c r="B20" s="1" t="s">
        <v>490</v>
      </c>
      <c r="C20" s="1" t="s">
        <v>491</v>
      </c>
      <c r="D20" s="1" t="s">
        <v>45</v>
      </c>
      <c r="E20" s="1" t="s">
        <v>715</v>
      </c>
      <c r="F20" s="1" t="s">
        <v>366</v>
      </c>
      <c r="G20" s="1">
        <v>-1.38575721205297</v>
      </c>
      <c r="H20" s="1">
        <v>0.101459301131054</v>
      </c>
      <c r="I20" s="1">
        <f t="shared" si="0"/>
        <v>-1.487216513184024</v>
      </c>
      <c r="J20" s="1">
        <f t="shared" si="1"/>
        <v>-1.2842979109219159</v>
      </c>
      <c r="K20" s="3">
        <v>1.8024652862115101E-42</v>
      </c>
      <c r="M20" s="1">
        <f t="shared" si="2"/>
        <v>0.19885657611346996</v>
      </c>
      <c r="N20" s="1">
        <v>-1.5846137881664399</v>
      </c>
      <c r="O20" s="1">
        <v>-1.1869006359395</v>
      </c>
      <c r="P20" s="1">
        <v>-13.6582570213351</v>
      </c>
    </row>
    <row r="21" spans="1:16" x14ac:dyDescent="0.45">
      <c r="A21" s="1">
        <v>17</v>
      </c>
      <c r="B21" s="1" t="s">
        <v>490</v>
      </c>
      <c r="C21" s="1" t="s">
        <v>530</v>
      </c>
      <c r="D21" s="1" t="s">
        <v>45</v>
      </c>
      <c r="E21" s="1" t="s">
        <v>715</v>
      </c>
      <c r="F21" s="1" t="s">
        <v>378</v>
      </c>
      <c r="G21" s="1">
        <v>-2.3953431880661702</v>
      </c>
      <c r="H21" s="1">
        <v>7.8408742228770797E-2</v>
      </c>
      <c r="I21" s="1">
        <f t="shared" si="0"/>
        <v>-2.4737519302949411</v>
      </c>
      <c r="J21" s="1">
        <f t="shared" si="1"/>
        <v>-2.3169344458373993</v>
      </c>
      <c r="K21" s="3">
        <v>5.7522266326348598E-205</v>
      </c>
      <c r="M21" s="1">
        <f t="shared" si="2"/>
        <v>0.15367831084147987</v>
      </c>
      <c r="N21" s="1">
        <v>-2.5490214989076501</v>
      </c>
      <c r="O21" s="1">
        <v>-2.2416648772247001</v>
      </c>
      <c r="P21" s="1">
        <v>-30.549440278959601</v>
      </c>
    </row>
    <row r="22" spans="1:16" x14ac:dyDescent="0.45">
      <c r="A22" s="1">
        <v>1</v>
      </c>
      <c r="B22" s="1" t="s">
        <v>485</v>
      </c>
      <c r="C22" s="1" t="s">
        <v>486</v>
      </c>
      <c r="D22" s="1" t="s">
        <v>487</v>
      </c>
      <c r="E22" s="1" t="s">
        <v>488</v>
      </c>
      <c r="F22" s="1" t="s">
        <v>366</v>
      </c>
      <c r="G22" s="1">
        <v>-0.67466561818511805</v>
      </c>
      <c r="H22" s="1">
        <v>7.5815011022573098E-2</v>
      </c>
      <c r="I22" s="1">
        <f t="shared" si="0"/>
        <v>-0.7504806292076911</v>
      </c>
      <c r="J22" s="1">
        <f t="shared" si="1"/>
        <v>-0.59885060716254501</v>
      </c>
      <c r="K22" s="3">
        <v>5.6433608953542203E-19</v>
      </c>
      <c r="L22" s="1" t="s">
        <v>489</v>
      </c>
      <c r="M22" s="1">
        <f t="shared" si="2"/>
        <v>0.14859469109174994</v>
      </c>
      <c r="N22" s="1">
        <v>-0.823260309276868</v>
      </c>
      <c r="O22" s="1">
        <v>-0.526070927093367</v>
      </c>
      <c r="P22" s="1">
        <v>-8.8988395449054796</v>
      </c>
    </row>
    <row r="23" spans="1:16" x14ac:dyDescent="0.45">
      <c r="A23" s="1">
        <v>16</v>
      </c>
      <c r="B23" s="1" t="s">
        <v>485</v>
      </c>
      <c r="C23" s="1" t="s">
        <v>529</v>
      </c>
      <c r="D23" s="1" t="s">
        <v>487</v>
      </c>
      <c r="E23" s="1" t="s">
        <v>488</v>
      </c>
      <c r="F23" s="1" t="s">
        <v>378</v>
      </c>
      <c r="G23" s="1">
        <v>-0.357779755517038</v>
      </c>
      <c r="H23" s="1">
        <v>4.4238470554390799E-2</v>
      </c>
      <c r="I23" s="1">
        <f t="shared" si="0"/>
        <v>-0.40201822607142879</v>
      </c>
      <c r="J23" s="1">
        <f t="shared" si="1"/>
        <v>-0.31354128496264722</v>
      </c>
      <c r="K23" s="3">
        <v>6.0889121697412205E-16</v>
      </c>
      <c r="L23" s="1" t="s">
        <v>489</v>
      </c>
      <c r="M23" s="1">
        <f t="shared" si="2"/>
        <v>8.6705809017740998E-2</v>
      </c>
      <c r="N23" s="1">
        <v>-0.444485564534779</v>
      </c>
      <c r="O23" s="1">
        <v>-0.271073946499296</v>
      </c>
      <c r="P23" s="1">
        <v>-8.0875254282842004</v>
      </c>
    </row>
    <row r="24" spans="1:16" x14ac:dyDescent="0.45">
      <c r="A24" s="1">
        <v>1</v>
      </c>
      <c r="B24" s="1" t="s">
        <v>485</v>
      </c>
      <c r="C24" s="1" t="s">
        <v>486</v>
      </c>
      <c r="D24" s="1" t="s">
        <v>487</v>
      </c>
      <c r="E24" s="1" t="s">
        <v>715</v>
      </c>
      <c r="F24" s="1" t="s">
        <v>366</v>
      </c>
      <c r="G24" s="1">
        <v>-1.5395164796654099</v>
      </c>
      <c r="H24" s="1">
        <v>9.6081845508470598E-2</v>
      </c>
      <c r="I24" s="1">
        <f t="shared" si="0"/>
        <v>-1.6355983251738806</v>
      </c>
      <c r="J24" s="1">
        <f t="shared" si="1"/>
        <v>-1.4434346341569393</v>
      </c>
      <c r="K24" s="3">
        <v>8.8329335684294902E-58</v>
      </c>
      <c r="M24" s="1">
        <f t="shared" si="2"/>
        <v>0.18831695676474003</v>
      </c>
      <c r="N24" s="1">
        <v>-1.72783343643015</v>
      </c>
      <c r="O24" s="1">
        <v>-1.3511995229006599</v>
      </c>
      <c r="P24" s="1">
        <v>-16.022969495623201</v>
      </c>
    </row>
    <row r="25" spans="1:16" x14ac:dyDescent="0.45">
      <c r="A25" s="1">
        <v>16</v>
      </c>
      <c r="B25" s="1" t="s">
        <v>485</v>
      </c>
      <c r="C25" s="1" t="s">
        <v>529</v>
      </c>
      <c r="D25" s="1" t="s">
        <v>487</v>
      </c>
      <c r="E25" s="1" t="s">
        <v>715</v>
      </c>
      <c r="F25" s="1" t="s">
        <v>378</v>
      </c>
      <c r="G25" s="1">
        <v>-2.3039253523247201</v>
      </c>
      <c r="H25" s="1">
        <v>7.6834786391443602E-2</v>
      </c>
      <c r="I25" s="1">
        <f t="shared" si="0"/>
        <v>-2.3807601387161639</v>
      </c>
      <c r="J25" s="1">
        <f t="shared" si="1"/>
        <v>-2.2270905659332763</v>
      </c>
      <c r="K25" s="3">
        <v>1.5191626859951399E-197</v>
      </c>
      <c r="M25" s="1">
        <f t="shared" si="2"/>
        <v>0.15059341408705995</v>
      </c>
      <c r="N25" s="1">
        <v>-2.45451876641178</v>
      </c>
      <c r="O25" s="1">
        <v>-2.1533319382376601</v>
      </c>
      <c r="P25" s="1">
        <v>-29.9854461830232</v>
      </c>
    </row>
    <row r="26" spans="1:16" x14ac:dyDescent="0.45">
      <c r="A26" s="1">
        <v>7</v>
      </c>
      <c r="B26" s="1" t="s">
        <v>502</v>
      </c>
      <c r="C26" s="1" t="s">
        <v>503</v>
      </c>
      <c r="D26" s="1" t="s">
        <v>58</v>
      </c>
      <c r="E26" s="1" t="s">
        <v>488</v>
      </c>
      <c r="F26" s="1" t="s">
        <v>366</v>
      </c>
      <c r="G26" s="1">
        <v>-0.379494408900451</v>
      </c>
      <c r="H26" s="1">
        <v>5.5318929103122597E-2</v>
      </c>
      <c r="I26" s="1">
        <f t="shared" si="0"/>
        <v>-0.43481333800357358</v>
      </c>
      <c r="J26" s="1">
        <f t="shared" si="1"/>
        <v>-0.32417547979732841</v>
      </c>
      <c r="K26" s="3">
        <v>6.8803450503855197E-12</v>
      </c>
      <c r="L26" s="1" t="s">
        <v>489</v>
      </c>
      <c r="M26" s="1">
        <f t="shared" si="2"/>
        <v>0.10842310870544503</v>
      </c>
      <c r="N26" s="1">
        <v>-0.48791751760589602</v>
      </c>
      <c r="O26" s="1">
        <v>-0.27107130019500603</v>
      </c>
      <c r="P26" s="1">
        <v>-6.8601184992756696</v>
      </c>
    </row>
    <row r="27" spans="1:16" x14ac:dyDescent="0.45">
      <c r="A27" s="1">
        <v>22</v>
      </c>
      <c r="B27" s="1" t="s">
        <v>502</v>
      </c>
      <c r="C27" s="1" t="s">
        <v>535</v>
      </c>
      <c r="D27" s="1" t="s">
        <v>58</v>
      </c>
      <c r="E27" s="1" t="s">
        <v>488</v>
      </c>
      <c r="F27" s="1" t="s">
        <v>378</v>
      </c>
      <c r="G27" s="1">
        <v>-0.15318252587902301</v>
      </c>
      <c r="H27" s="1">
        <v>2.3720519812496899E-2</v>
      </c>
      <c r="I27" s="1">
        <f t="shared" si="0"/>
        <v>-0.17690304569151991</v>
      </c>
      <c r="J27" s="1">
        <f t="shared" si="1"/>
        <v>-0.12946200606652611</v>
      </c>
      <c r="K27" s="3">
        <v>1.06231482559179E-10</v>
      </c>
      <c r="L27" s="1" t="s">
        <v>489</v>
      </c>
      <c r="M27" s="1">
        <f t="shared" si="2"/>
        <v>4.6491364527062984E-2</v>
      </c>
      <c r="N27" s="1">
        <v>-0.19967389040608599</v>
      </c>
      <c r="O27" s="1">
        <v>-0.10669116135196</v>
      </c>
      <c r="P27" s="1">
        <v>-6.4578064515399198</v>
      </c>
    </row>
    <row r="28" spans="1:16" x14ac:dyDescent="0.45">
      <c r="A28" s="1">
        <v>7</v>
      </c>
      <c r="B28" s="1" t="s">
        <v>502</v>
      </c>
      <c r="C28" s="1" t="s">
        <v>503</v>
      </c>
      <c r="D28" s="1" t="s">
        <v>58</v>
      </c>
      <c r="E28" s="1" t="s">
        <v>715</v>
      </c>
      <c r="F28" s="1" t="s">
        <v>366</v>
      </c>
      <c r="G28" s="1">
        <v>-1.7930767577347599</v>
      </c>
      <c r="H28" s="1">
        <v>9.0400259940883507E-2</v>
      </c>
      <c r="I28" s="1">
        <f t="shared" si="0"/>
        <v>-1.8834770176756435</v>
      </c>
      <c r="J28" s="1">
        <f t="shared" si="1"/>
        <v>-1.7026764977938764</v>
      </c>
      <c r="K28" s="3">
        <v>1.48922010920692E-87</v>
      </c>
      <c r="M28" s="1">
        <f t="shared" si="2"/>
        <v>0.17718125367718995</v>
      </c>
      <c r="N28" s="1">
        <v>-1.9702580114119499</v>
      </c>
      <c r="O28" s="1">
        <v>-1.61589550405757</v>
      </c>
      <c r="P28" s="1">
        <v>-19.8348628522455</v>
      </c>
    </row>
    <row r="29" spans="1:16" x14ac:dyDescent="0.45">
      <c r="A29" s="1">
        <v>22</v>
      </c>
      <c r="B29" s="1" t="s">
        <v>502</v>
      </c>
      <c r="C29" s="1" t="s">
        <v>535</v>
      </c>
      <c r="D29" s="1" t="s">
        <v>58</v>
      </c>
      <c r="E29" s="1" t="s">
        <v>715</v>
      </c>
      <c r="F29" s="1" t="s">
        <v>378</v>
      </c>
      <c r="G29" s="1">
        <v>-2.22478601487337</v>
      </c>
      <c r="H29" s="1">
        <v>7.6124873251480499E-2</v>
      </c>
      <c r="I29" s="1">
        <f t="shared" si="0"/>
        <v>-2.3009108881248506</v>
      </c>
      <c r="J29" s="1">
        <f t="shared" si="1"/>
        <v>-2.1486611416218895</v>
      </c>
      <c r="K29" s="3">
        <v>9.2039835964275001E-188</v>
      </c>
      <c r="M29" s="1">
        <f t="shared" si="2"/>
        <v>0.14920200990056998</v>
      </c>
      <c r="N29" s="1">
        <v>-2.37398802477394</v>
      </c>
      <c r="O29" s="1">
        <v>-2.0755840049727898</v>
      </c>
      <c r="P29" s="1">
        <v>-29.225480711458498</v>
      </c>
    </row>
    <row r="30" spans="1:16" x14ac:dyDescent="0.45">
      <c r="A30" s="1">
        <v>13</v>
      </c>
      <c r="B30" s="1" t="s">
        <v>520</v>
      </c>
      <c r="C30" s="1" t="s">
        <v>521</v>
      </c>
      <c r="D30" s="1" t="s">
        <v>522</v>
      </c>
      <c r="E30" s="1" t="s">
        <v>488</v>
      </c>
      <c r="F30" s="1" t="s">
        <v>366</v>
      </c>
      <c r="G30" s="1">
        <v>-0.30410069194609302</v>
      </c>
      <c r="H30" s="1">
        <v>3.5529443108551897E-2</v>
      </c>
      <c r="I30" s="1">
        <f t="shared" si="0"/>
        <v>-0.3396301350546449</v>
      </c>
      <c r="J30" s="1">
        <f t="shared" si="1"/>
        <v>-0.26857124883754113</v>
      </c>
      <c r="K30" s="3">
        <v>1.13734375349886E-17</v>
      </c>
      <c r="L30" s="1" t="s">
        <v>489</v>
      </c>
      <c r="M30" s="1">
        <f t="shared" si="2"/>
        <v>6.9636428883526003E-2</v>
      </c>
      <c r="N30" s="1">
        <v>-0.37373712082961902</v>
      </c>
      <c r="O30" s="1">
        <v>-0.23446426306256599</v>
      </c>
      <c r="P30" s="1">
        <v>-8.5591178847634701</v>
      </c>
    </row>
    <row r="31" spans="1:16" x14ac:dyDescent="0.45">
      <c r="A31" s="1">
        <v>28</v>
      </c>
      <c r="B31" s="1" t="s">
        <v>520</v>
      </c>
      <c r="C31" s="1" t="s">
        <v>541</v>
      </c>
      <c r="D31" s="1" t="s">
        <v>522</v>
      </c>
      <c r="E31" s="1" t="s">
        <v>488</v>
      </c>
      <c r="F31" s="1" t="s">
        <v>378</v>
      </c>
      <c r="G31" s="1">
        <v>-1.5915689246218001</v>
      </c>
      <c r="H31" s="1">
        <v>0.40385378427521701</v>
      </c>
      <c r="I31" s="1">
        <f t="shared" si="0"/>
        <v>-1.9954227088970171</v>
      </c>
      <c r="J31" s="1">
        <f t="shared" si="1"/>
        <v>-1.1877151403465831</v>
      </c>
      <c r="K31" s="3">
        <v>8.1158409596194104E-5</v>
      </c>
      <c r="L31" s="1" t="s">
        <v>489</v>
      </c>
      <c r="M31" s="1">
        <f t="shared" si="2"/>
        <v>0.7915388721996397</v>
      </c>
      <c r="N31" s="1">
        <v>-2.3831077968214398</v>
      </c>
      <c r="O31" s="1">
        <v>-0.80003005242217096</v>
      </c>
      <c r="P31" s="1">
        <v>-3.94095335141688</v>
      </c>
    </row>
    <row r="32" spans="1:16" x14ac:dyDescent="0.45">
      <c r="A32" s="1">
        <v>13</v>
      </c>
      <c r="B32" s="1" t="s">
        <v>520</v>
      </c>
      <c r="C32" s="1" t="s">
        <v>521</v>
      </c>
      <c r="D32" s="1" t="s">
        <v>522</v>
      </c>
      <c r="E32" s="1" t="s">
        <v>715</v>
      </c>
      <c r="F32" s="1" t="s">
        <v>366</v>
      </c>
      <c r="G32" s="1">
        <v>-1.4723476215809099</v>
      </c>
      <c r="H32" s="1">
        <v>9.9564025832793904E-2</v>
      </c>
      <c r="I32" s="1">
        <f t="shared" si="0"/>
        <v>-1.5719116474137038</v>
      </c>
      <c r="J32" s="1">
        <f t="shared" si="1"/>
        <v>-1.372783595748116</v>
      </c>
      <c r="K32" s="3">
        <v>1.75214932746308E-49</v>
      </c>
      <c r="M32" s="1">
        <f t="shared" si="2"/>
        <v>0.19514190478809001</v>
      </c>
      <c r="N32" s="1">
        <v>-1.6674895263689999</v>
      </c>
      <c r="O32" s="1">
        <v>-1.2772057167928199</v>
      </c>
      <c r="P32" s="1">
        <v>-14.7879478482875</v>
      </c>
    </row>
    <row r="33" spans="1:16" x14ac:dyDescent="0.45">
      <c r="A33" s="1">
        <v>28</v>
      </c>
      <c r="B33" s="1" t="s">
        <v>520</v>
      </c>
      <c r="C33" s="1" t="s">
        <v>541</v>
      </c>
      <c r="D33" s="1" t="s">
        <v>522</v>
      </c>
      <c r="E33" s="1" t="s">
        <v>715</v>
      </c>
      <c r="F33" s="1" t="s">
        <v>378</v>
      </c>
      <c r="G33" s="1">
        <v>-2.7122870530613099</v>
      </c>
      <c r="H33" s="1">
        <v>0.14500554355597001</v>
      </c>
      <c r="I33" s="1">
        <f t="shared" si="0"/>
        <v>-2.8572925966172797</v>
      </c>
      <c r="J33" s="1">
        <f t="shared" si="1"/>
        <v>-2.5672815095053401</v>
      </c>
      <c r="K33" s="3">
        <v>4.53167213387683E-78</v>
      </c>
      <c r="M33" s="1">
        <f t="shared" si="2"/>
        <v>0.28420564292835993</v>
      </c>
      <c r="N33" s="1">
        <v>-2.9964926959896698</v>
      </c>
      <c r="O33" s="1">
        <v>-2.4280814101329602</v>
      </c>
      <c r="P33" s="1">
        <v>-18.704712844405201</v>
      </c>
    </row>
    <row r="34" spans="1:16" x14ac:dyDescent="0.45">
      <c r="A34" s="1">
        <v>8</v>
      </c>
      <c r="B34" s="1" t="s">
        <v>504</v>
      </c>
      <c r="C34" s="1" t="s">
        <v>505</v>
      </c>
      <c r="D34" s="1" t="s">
        <v>506</v>
      </c>
      <c r="E34" s="1" t="s">
        <v>488</v>
      </c>
      <c r="F34" s="1" t="s">
        <v>366</v>
      </c>
      <c r="G34" s="1">
        <v>-0.31726490434475701</v>
      </c>
      <c r="H34" s="1">
        <v>3.5491490798492398E-2</v>
      </c>
      <c r="I34" s="1">
        <f t="shared" ref="I34:I61" si="3">G34-H34</f>
        <v>-0.35275639514324941</v>
      </c>
      <c r="J34" s="1">
        <f t="shared" ref="J34:J61" si="4">G34+H34</f>
        <v>-0.28177341354626462</v>
      </c>
      <c r="K34" s="3">
        <v>3.92060806046813E-19</v>
      </c>
      <c r="L34" s="1" t="s">
        <v>489</v>
      </c>
      <c r="M34" s="1">
        <f t="shared" ref="M34:M61" si="5">G34-N34</f>
        <v>6.9562043722679989E-2</v>
      </c>
      <c r="N34" s="1">
        <v>-0.386826948067437</v>
      </c>
      <c r="O34" s="1">
        <v>-0.247702860622077</v>
      </c>
      <c r="P34" s="1">
        <v>-8.9391822435994506</v>
      </c>
    </row>
    <row r="35" spans="1:16" x14ac:dyDescent="0.45">
      <c r="A35" s="1">
        <v>23</v>
      </c>
      <c r="B35" s="1" t="s">
        <v>504</v>
      </c>
      <c r="C35" s="1" t="s">
        <v>536</v>
      </c>
      <c r="D35" s="1" t="s">
        <v>506</v>
      </c>
      <c r="E35" s="1" t="s">
        <v>488</v>
      </c>
      <c r="F35" s="1" t="s">
        <v>378</v>
      </c>
      <c r="G35" s="1">
        <v>-3.33838979876634</v>
      </c>
      <c r="H35" s="1">
        <v>0.63812631184681301</v>
      </c>
      <c r="I35" s="1">
        <f t="shared" si="3"/>
        <v>-3.976516110613153</v>
      </c>
      <c r="J35" s="1">
        <f t="shared" si="4"/>
        <v>-2.700263486919527</v>
      </c>
      <c r="K35" s="3">
        <v>1.68094422141772E-7</v>
      </c>
      <c r="L35" s="1" t="s">
        <v>489</v>
      </c>
      <c r="M35" s="1">
        <f t="shared" si="5"/>
        <v>1.2507045888071304</v>
      </c>
      <c r="N35" s="1">
        <v>-4.5890943875734704</v>
      </c>
      <c r="O35" s="1">
        <v>-2.08768520995921</v>
      </c>
      <c r="P35" s="1">
        <v>-5.2315501442099199</v>
      </c>
    </row>
    <row r="36" spans="1:16" x14ac:dyDescent="0.45">
      <c r="A36" s="1">
        <v>8</v>
      </c>
      <c r="B36" s="1" t="s">
        <v>504</v>
      </c>
      <c r="C36" s="1" t="s">
        <v>505</v>
      </c>
      <c r="D36" s="1" t="s">
        <v>506</v>
      </c>
      <c r="E36" s="1" t="s">
        <v>715</v>
      </c>
      <c r="F36" s="1" t="s">
        <v>366</v>
      </c>
      <c r="G36" s="1">
        <v>-1.57866302322089</v>
      </c>
      <c r="H36" s="1">
        <v>9.3368896455278197E-2</v>
      </c>
      <c r="I36" s="1">
        <f t="shared" si="3"/>
        <v>-1.6720319196761682</v>
      </c>
      <c r="J36" s="1">
        <f t="shared" si="4"/>
        <v>-1.4852941267656119</v>
      </c>
      <c r="K36" s="3">
        <v>3.9412157497678397E-64</v>
      </c>
      <c r="M36" s="1">
        <f t="shared" si="5"/>
        <v>0.18299967432859998</v>
      </c>
      <c r="N36" s="1">
        <v>-1.76166269754949</v>
      </c>
      <c r="O36" s="1">
        <v>-1.3956633488923</v>
      </c>
      <c r="P36" s="1">
        <v>-16.907804238395801</v>
      </c>
    </row>
    <row r="37" spans="1:16" x14ac:dyDescent="0.45">
      <c r="A37" s="1">
        <v>23</v>
      </c>
      <c r="B37" s="1" t="s">
        <v>504</v>
      </c>
      <c r="C37" s="1" t="s">
        <v>536</v>
      </c>
      <c r="D37" s="1" t="s">
        <v>506</v>
      </c>
      <c r="E37" s="1" t="s">
        <v>715</v>
      </c>
      <c r="F37" s="1" t="s">
        <v>378</v>
      </c>
      <c r="G37" s="1">
        <v>-3.0836618569969101</v>
      </c>
      <c r="H37" s="1">
        <v>0.181272106683285</v>
      </c>
      <c r="I37" s="1">
        <f t="shared" si="3"/>
        <v>-3.2649339636801953</v>
      </c>
      <c r="J37" s="1">
        <f t="shared" si="4"/>
        <v>-2.9023897503136249</v>
      </c>
      <c r="K37" s="3">
        <v>6.7797007363018304E-65</v>
      </c>
      <c r="M37" s="1">
        <f t="shared" si="5"/>
        <v>0.35528680050093975</v>
      </c>
      <c r="N37" s="1">
        <v>-3.4389486574978498</v>
      </c>
      <c r="O37" s="1">
        <v>-2.7283750564959601</v>
      </c>
      <c r="P37" s="1">
        <v>-17.0112319728518</v>
      </c>
    </row>
    <row r="38" spans="1:16" x14ac:dyDescent="0.45">
      <c r="A38" s="1">
        <v>10</v>
      </c>
      <c r="B38" s="1" t="s">
        <v>510</v>
      </c>
      <c r="C38" s="1" t="s">
        <v>511</v>
      </c>
      <c r="D38" s="1" t="s">
        <v>512</v>
      </c>
      <c r="E38" s="1" t="s">
        <v>488</v>
      </c>
      <c r="F38" s="1" t="s">
        <v>366</v>
      </c>
      <c r="G38" s="1">
        <v>-0.23793709357875401</v>
      </c>
      <c r="H38" s="1">
        <v>3.2883269677042297E-2</v>
      </c>
      <c r="I38" s="1">
        <f t="shared" si="3"/>
        <v>-0.27082036325579628</v>
      </c>
      <c r="J38" s="1">
        <f t="shared" si="4"/>
        <v>-0.2050538239017117</v>
      </c>
      <c r="K38" s="3">
        <v>4.62758596573285E-13</v>
      </c>
      <c r="L38" s="1" t="s">
        <v>513</v>
      </c>
      <c r="M38" s="1">
        <f t="shared" si="5"/>
        <v>6.4450024260920974E-2</v>
      </c>
      <c r="N38" s="1">
        <v>-0.30238711783967498</v>
      </c>
      <c r="O38" s="1">
        <v>-0.173487069317833</v>
      </c>
      <c r="P38" s="1">
        <v>-7.2358100613355703</v>
      </c>
    </row>
    <row r="39" spans="1:16" x14ac:dyDescent="0.45">
      <c r="A39" s="1">
        <v>25</v>
      </c>
      <c r="B39" s="1" t="s">
        <v>510</v>
      </c>
      <c r="C39" s="1" t="s">
        <v>538</v>
      </c>
      <c r="D39" s="1" t="s">
        <v>512</v>
      </c>
      <c r="E39" s="1" t="s">
        <v>488</v>
      </c>
      <c r="F39" s="1" t="s">
        <v>378</v>
      </c>
      <c r="G39" s="1">
        <v>-1.2128288121595701</v>
      </c>
      <c r="H39" s="1">
        <v>0.249702342022877</v>
      </c>
      <c r="I39" s="1">
        <f t="shared" si="3"/>
        <v>-1.4625311541824471</v>
      </c>
      <c r="J39" s="1">
        <f t="shared" si="4"/>
        <v>-0.96312647013669306</v>
      </c>
      <c r="K39" s="3">
        <v>1.1911848792763801E-6</v>
      </c>
      <c r="L39" s="1" t="s">
        <v>489</v>
      </c>
      <c r="M39" s="1">
        <f t="shared" si="5"/>
        <v>0.48940759722014993</v>
      </c>
      <c r="N39" s="1">
        <v>-1.70223640937972</v>
      </c>
      <c r="O39" s="1">
        <v>-0.72342121493943201</v>
      </c>
      <c r="P39" s="1">
        <v>-4.8570982648150602</v>
      </c>
    </row>
    <row r="40" spans="1:16" x14ac:dyDescent="0.45">
      <c r="A40" s="1">
        <v>10</v>
      </c>
      <c r="B40" s="1" t="s">
        <v>510</v>
      </c>
      <c r="C40" s="1" t="s">
        <v>511</v>
      </c>
      <c r="D40" s="1" t="s">
        <v>512</v>
      </c>
      <c r="E40" s="1" t="s">
        <v>715</v>
      </c>
      <c r="F40" s="1" t="s">
        <v>366</v>
      </c>
      <c r="G40" s="1">
        <v>-1.5384828644314901</v>
      </c>
      <c r="H40" s="1">
        <v>0.100994255705339</v>
      </c>
      <c r="I40" s="1">
        <f t="shared" si="3"/>
        <v>-1.639477120136829</v>
      </c>
      <c r="J40" s="1">
        <f t="shared" si="4"/>
        <v>-1.4374886087261511</v>
      </c>
      <c r="K40" s="3">
        <v>2.1235740346127301E-52</v>
      </c>
      <c r="M40" s="1">
        <f t="shared" si="5"/>
        <v>0.19794510382788988</v>
      </c>
      <c r="N40" s="1">
        <v>-1.73642796825938</v>
      </c>
      <c r="O40" s="1">
        <v>-1.3405377606036</v>
      </c>
      <c r="P40" s="1">
        <v>-15.233369994033801</v>
      </c>
    </row>
    <row r="41" spans="1:16" x14ac:dyDescent="0.45">
      <c r="A41" s="1">
        <v>25</v>
      </c>
      <c r="B41" s="1" t="s">
        <v>510</v>
      </c>
      <c r="C41" s="1" t="s">
        <v>538</v>
      </c>
      <c r="D41" s="1" t="s">
        <v>512</v>
      </c>
      <c r="E41" s="1" t="s">
        <v>715</v>
      </c>
      <c r="F41" s="1" t="s">
        <v>378</v>
      </c>
      <c r="G41" s="1">
        <v>-2.6129965523477101</v>
      </c>
      <c r="H41" s="1">
        <v>0.110352363666899</v>
      </c>
      <c r="I41" s="1">
        <f t="shared" si="3"/>
        <v>-2.7233489160146092</v>
      </c>
      <c r="J41" s="1">
        <f t="shared" si="4"/>
        <v>-2.5026441886808111</v>
      </c>
      <c r="K41" s="3">
        <v>5.9825281287554398E-124</v>
      </c>
      <c r="M41" s="1">
        <f t="shared" si="5"/>
        <v>0.21628665839598993</v>
      </c>
      <c r="N41" s="1">
        <v>-2.8292832107437</v>
      </c>
      <c r="O41" s="1">
        <v>-2.3967098939517202</v>
      </c>
      <c r="P41" s="1">
        <v>-23.678664103970501</v>
      </c>
    </row>
    <row r="42" spans="1:16" x14ac:dyDescent="0.45">
      <c r="A42" s="1">
        <v>9</v>
      </c>
      <c r="B42" s="1" t="s">
        <v>507</v>
      </c>
      <c r="C42" s="1" t="s">
        <v>508</v>
      </c>
      <c r="D42" s="1" t="s">
        <v>509</v>
      </c>
      <c r="E42" s="1" t="s">
        <v>488</v>
      </c>
      <c r="F42" s="1" t="s">
        <v>366</v>
      </c>
      <c r="G42" s="1">
        <v>-0.30103334883097999</v>
      </c>
      <c r="H42" s="1">
        <v>3.4454059042603402E-2</v>
      </c>
      <c r="I42" s="1">
        <f t="shared" si="3"/>
        <v>-0.33548740787358339</v>
      </c>
      <c r="J42" s="1">
        <f t="shared" si="4"/>
        <v>-0.26657928978837658</v>
      </c>
      <c r="K42" s="3">
        <v>2.3887673471801799E-18</v>
      </c>
      <c r="L42" s="1" t="s">
        <v>489</v>
      </c>
      <c r="M42" s="1">
        <f t="shared" si="5"/>
        <v>6.7528714844719007E-2</v>
      </c>
      <c r="N42" s="1">
        <v>-0.36856206367569899</v>
      </c>
      <c r="O42" s="1">
        <v>-0.23350463398626101</v>
      </c>
      <c r="P42" s="1">
        <v>-8.7372390132246398</v>
      </c>
    </row>
    <row r="43" spans="1:16" x14ac:dyDescent="0.45">
      <c r="A43" s="1">
        <v>24</v>
      </c>
      <c r="B43" s="1" t="s">
        <v>507</v>
      </c>
      <c r="C43" s="1" t="s">
        <v>537</v>
      </c>
      <c r="D43" s="1" t="s">
        <v>509</v>
      </c>
      <c r="E43" s="1" t="s">
        <v>488</v>
      </c>
      <c r="F43" s="1" t="s">
        <v>378</v>
      </c>
      <c r="G43" s="1">
        <v>-3.7292420796514598</v>
      </c>
      <c r="H43" s="1">
        <v>0.83905224157608704</v>
      </c>
      <c r="I43" s="1">
        <f t="shared" si="3"/>
        <v>-4.5682943212275466</v>
      </c>
      <c r="J43" s="1">
        <f t="shared" si="4"/>
        <v>-2.890189838075373</v>
      </c>
      <c r="K43" s="3">
        <v>8.8060187247990195E-6</v>
      </c>
      <c r="L43" s="1" t="s">
        <v>489</v>
      </c>
      <c r="M43" s="1">
        <f t="shared" si="5"/>
        <v>1.6445121746367306</v>
      </c>
      <c r="N43" s="1">
        <v>-5.3737542542881904</v>
      </c>
      <c r="O43" s="1">
        <v>-2.0847299050147301</v>
      </c>
      <c r="P43" s="1">
        <v>-4.4445886619007204</v>
      </c>
    </row>
    <row r="44" spans="1:16" x14ac:dyDescent="0.45">
      <c r="A44" s="1">
        <v>9</v>
      </c>
      <c r="B44" s="1" t="s">
        <v>507</v>
      </c>
      <c r="C44" s="1" t="s">
        <v>508</v>
      </c>
      <c r="D44" s="1" t="s">
        <v>509</v>
      </c>
      <c r="E44" s="1" t="s">
        <v>715</v>
      </c>
      <c r="F44" s="1" t="s">
        <v>366</v>
      </c>
      <c r="G44" s="1">
        <v>-1.6394518029404399</v>
      </c>
      <c r="H44" s="1">
        <v>9.1712999072557699E-2</v>
      </c>
      <c r="I44" s="1">
        <f t="shared" si="3"/>
        <v>-1.7311648020129975</v>
      </c>
      <c r="J44" s="1">
        <f t="shared" si="4"/>
        <v>-1.5477388038678823</v>
      </c>
      <c r="K44" s="3">
        <v>1.8174017267902899E-71</v>
      </c>
      <c r="M44" s="1">
        <f t="shared" si="5"/>
        <v>0.17975417509637004</v>
      </c>
      <c r="N44" s="1">
        <v>-1.8192059780368099</v>
      </c>
      <c r="O44" s="1">
        <v>-1.4596976278440701</v>
      </c>
      <c r="P44" s="1">
        <v>-17.875893488592698</v>
      </c>
    </row>
    <row r="45" spans="1:16" x14ac:dyDescent="0.45">
      <c r="A45" s="1">
        <v>24</v>
      </c>
      <c r="B45" s="1" t="s">
        <v>507</v>
      </c>
      <c r="C45" s="1" t="s">
        <v>537</v>
      </c>
      <c r="D45" s="1" t="s">
        <v>509</v>
      </c>
      <c r="E45" s="1" t="s">
        <v>715</v>
      </c>
      <c r="F45" s="1" t="s">
        <v>378</v>
      </c>
      <c r="G45" s="1">
        <v>-3.1043699737957202</v>
      </c>
      <c r="H45" s="1">
        <v>0.212132108289845</v>
      </c>
      <c r="I45" s="1">
        <f t="shared" si="3"/>
        <v>-3.3165020820855653</v>
      </c>
      <c r="J45" s="1">
        <f t="shared" si="4"/>
        <v>-2.8922378655058751</v>
      </c>
      <c r="K45" s="3">
        <v>1.7012480986915099E-48</v>
      </c>
      <c r="M45" s="1">
        <f t="shared" si="5"/>
        <v>0.41577129221264997</v>
      </c>
      <c r="N45" s="1">
        <v>-3.5201412660083702</v>
      </c>
      <c r="O45" s="1">
        <v>-2.68859868158308</v>
      </c>
      <c r="P45" s="1">
        <v>-14.6341352981516</v>
      </c>
    </row>
    <row r="46" spans="1:16" x14ac:dyDescent="0.45">
      <c r="A46" s="1">
        <v>14</v>
      </c>
      <c r="B46" s="1" t="s">
        <v>523</v>
      </c>
      <c r="C46" s="1" t="s">
        <v>524</v>
      </c>
      <c r="D46" s="1" t="s">
        <v>525</v>
      </c>
      <c r="E46" s="1" t="s">
        <v>488</v>
      </c>
      <c r="F46" s="1" t="s">
        <v>366</v>
      </c>
      <c r="G46" s="1">
        <v>-0.19765251754959201</v>
      </c>
      <c r="H46" s="1">
        <v>3.12146240732405E-2</v>
      </c>
      <c r="I46" s="1">
        <f t="shared" si="3"/>
        <v>-0.2288671416228325</v>
      </c>
      <c r="J46" s="1">
        <f t="shared" si="4"/>
        <v>-0.16643789347635152</v>
      </c>
      <c r="K46" s="3">
        <v>2.4192720672388402E-10</v>
      </c>
      <c r="L46" s="1" t="s">
        <v>489</v>
      </c>
      <c r="M46" s="1">
        <f t="shared" si="5"/>
        <v>6.1179538974508008E-2</v>
      </c>
      <c r="N46" s="1">
        <v>-0.25883205652410002</v>
      </c>
      <c r="O46" s="1">
        <v>-0.136472978575083</v>
      </c>
      <c r="P46" s="1">
        <v>-6.3320486284194502</v>
      </c>
    </row>
    <row r="47" spans="1:16" x14ac:dyDescent="0.45">
      <c r="A47" s="1">
        <v>29</v>
      </c>
      <c r="B47" s="1" t="s">
        <v>523</v>
      </c>
      <c r="C47" s="1" t="s">
        <v>542</v>
      </c>
      <c r="D47" s="1" t="s">
        <v>525</v>
      </c>
      <c r="E47" s="1" t="s">
        <v>488</v>
      </c>
      <c r="F47" s="1" t="s">
        <v>378</v>
      </c>
      <c r="G47" s="1">
        <v>-2.1406812864588298</v>
      </c>
      <c r="H47" s="1">
        <v>0.59770086525667498</v>
      </c>
      <c r="I47" s="1">
        <f t="shared" si="3"/>
        <v>-2.7383821517155047</v>
      </c>
      <c r="J47" s="1">
        <f t="shared" si="4"/>
        <v>-1.542980421202155</v>
      </c>
      <c r="K47" s="1">
        <v>3.4159292228514999E-4</v>
      </c>
      <c r="L47" s="1" t="s">
        <v>489</v>
      </c>
      <c r="M47" s="1">
        <f t="shared" si="5"/>
        <v>1.1714721694315102</v>
      </c>
      <c r="N47" s="1">
        <v>-3.31215345589034</v>
      </c>
      <c r="O47" s="1">
        <v>-0.96920911702732004</v>
      </c>
      <c r="P47" s="1">
        <v>-3.58152616282318</v>
      </c>
    </row>
    <row r="48" spans="1:16" x14ac:dyDescent="0.45">
      <c r="A48" s="1">
        <v>14</v>
      </c>
      <c r="B48" s="1" t="s">
        <v>523</v>
      </c>
      <c r="C48" s="1" t="s">
        <v>524</v>
      </c>
      <c r="D48" s="1" t="s">
        <v>525</v>
      </c>
      <c r="E48" s="1" t="s">
        <v>715</v>
      </c>
      <c r="F48" s="1" t="s">
        <v>366</v>
      </c>
      <c r="G48" s="1">
        <v>-1.6097078776131299</v>
      </c>
      <c r="H48" s="1">
        <v>9.9720833499748696E-2</v>
      </c>
      <c r="I48" s="1">
        <f t="shared" si="3"/>
        <v>-1.7094287111128788</v>
      </c>
      <c r="J48" s="1">
        <f t="shared" si="4"/>
        <v>-1.5099870441133811</v>
      </c>
      <c r="K48" s="3">
        <v>1.28985674444936E-58</v>
      </c>
      <c r="M48" s="1">
        <f t="shared" si="5"/>
        <v>0.19544924216782</v>
      </c>
      <c r="N48" s="1">
        <v>-1.8051571197809499</v>
      </c>
      <c r="O48" s="1">
        <v>-1.4142586354453099</v>
      </c>
      <c r="P48" s="1">
        <v>-16.142142229659399</v>
      </c>
    </row>
    <row r="49" spans="1:16" x14ac:dyDescent="0.45">
      <c r="A49" s="1">
        <v>29</v>
      </c>
      <c r="B49" s="1" t="s">
        <v>523</v>
      </c>
      <c r="C49" s="1" t="s">
        <v>542</v>
      </c>
      <c r="D49" s="1" t="s">
        <v>525</v>
      </c>
      <c r="E49" s="1" t="s">
        <v>715</v>
      </c>
      <c r="F49" s="1" t="s">
        <v>378</v>
      </c>
      <c r="G49" s="1">
        <v>-2.8864565151462198</v>
      </c>
      <c r="H49" s="1">
        <v>0.19967920388218799</v>
      </c>
      <c r="I49" s="1">
        <f t="shared" si="3"/>
        <v>-3.086135719028408</v>
      </c>
      <c r="J49" s="1">
        <f t="shared" si="4"/>
        <v>-2.6867773112640316</v>
      </c>
      <c r="K49" s="3">
        <v>2.3154764521650898E-47</v>
      </c>
      <c r="M49" s="1">
        <f t="shared" si="5"/>
        <v>0.39136404807072012</v>
      </c>
      <c r="N49" s="1">
        <v>-3.2778205632169399</v>
      </c>
      <c r="O49" s="1">
        <v>-2.4950924670755001</v>
      </c>
      <c r="P49" s="1">
        <v>-14.4554688671998</v>
      </c>
    </row>
    <row r="50" spans="1:16" x14ac:dyDescent="0.45">
      <c r="A50" s="1">
        <v>12</v>
      </c>
      <c r="B50" s="1" t="s">
        <v>517</v>
      </c>
      <c r="C50" s="1" t="s">
        <v>518</v>
      </c>
      <c r="D50" s="1" t="s">
        <v>519</v>
      </c>
      <c r="E50" s="1" t="s">
        <v>488</v>
      </c>
      <c r="F50" s="1" t="s">
        <v>366</v>
      </c>
      <c r="G50" s="1">
        <v>-0.34250622740147302</v>
      </c>
      <c r="H50" s="1">
        <v>3.80698673766715E-2</v>
      </c>
      <c r="I50" s="1">
        <f t="shared" si="3"/>
        <v>-0.38057609477814452</v>
      </c>
      <c r="J50" s="1">
        <f t="shared" si="4"/>
        <v>-0.30443636002480151</v>
      </c>
      <c r="K50" s="3">
        <v>2.3243437071784498E-19</v>
      </c>
      <c r="L50" s="1" t="s">
        <v>489</v>
      </c>
      <c r="M50" s="1">
        <f t="shared" si="5"/>
        <v>7.4615568954493006E-2</v>
      </c>
      <c r="N50" s="1">
        <v>-0.41712179635596602</v>
      </c>
      <c r="O50" s="1">
        <v>-0.26789065844698101</v>
      </c>
      <c r="P50" s="1">
        <v>-8.9967801571947508</v>
      </c>
    </row>
    <row r="51" spans="1:16" x14ac:dyDescent="0.45">
      <c r="A51" s="1">
        <v>27</v>
      </c>
      <c r="B51" s="1" t="s">
        <v>517</v>
      </c>
      <c r="C51" s="1" t="s">
        <v>540</v>
      </c>
      <c r="D51" s="1" t="s">
        <v>519</v>
      </c>
      <c r="E51" s="1" t="s">
        <v>488</v>
      </c>
      <c r="F51" s="1" t="s">
        <v>378</v>
      </c>
      <c r="G51" s="1">
        <v>-3.7684787469851502</v>
      </c>
      <c r="H51" s="1">
        <v>0.60096445971868795</v>
      </c>
      <c r="I51" s="1">
        <f t="shared" si="3"/>
        <v>-4.3694432067038385</v>
      </c>
      <c r="J51" s="1">
        <f t="shared" si="4"/>
        <v>-3.1675142872664623</v>
      </c>
      <c r="K51" s="3">
        <v>3.5938663759586899E-10</v>
      </c>
      <c r="L51" s="1" t="s">
        <v>489</v>
      </c>
      <c r="M51" s="1">
        <f t="shared" si="5"/>
        <v>1.1778686970371997</v>
      </c>
      <c r="N51" s="1">
        <v>-4.9463474440223498</v>
      </c>
      <c r="O51" s="1">
        <v>-2.5906100499479501</v>
      </c>
      <c r="P51" s="1">
        <v>-6.2707181531985698</v>
      </c>
    </row>
    <row r="52" spans="1:16" x14ac:dyDescent="0.45">
      <c r="A52" s="1">
        <v>12</v>
      </c>
      <c r="B52" s="1" t="s">
        <v>517</v>
      </c>
      <c r="C52" s="1" t="s">
        <v>518</v>
      </c>
      <c r="D52" s="1" t="s">
        <v>519</v>
      </c>
      <c r="E52" s="1" t="s">
        <v>715</v>
      </c>
      <c r="F52" s="1" t="s">
        <v>366</v>
      </c>
      <c r="G52" s="1">
        <v>-1.5346512706225699</v>
      </c>
      <c r="H52" s="1">
        <v>9.4769822622438701E-2</v>
      </c>
      <c r="I52" s="1">
        <f t="shared" si="3"/>
        <v>-1.6294210932450086</v>
      </c>
      <c r="J52" s="1">
        <f t="shared" si="4"/>
        <v>-1.4398814480001312</v>
      </c>
      <c r="K52" s="3">
        <v>5.6084871280974897E-59</v>
      </c>
      <c r="M52" s="1">
        <f t="shared" si="5"/>
        <v>0.1857454391612301</v>
      </c>
      <c r="N52" s="1">
        <v>-1.7203967097838</v>
      </c>
      <c r="O52" s="1">
        <v>-1.34890583146134</v>
      </c>
      <c r="P52" s="1">
        <v>-16.193459354003299</v>
      </c>
    </row>
    <row r="53" spans="1:16" x14ac:dyDescent="0.45">
      <c r="A53" s="1">
        <v>27</v>
      </c>
      <c r="B53" s="1" t="s">
        <v>517</v>
      </c>
      <c r="C53" s="1" t="s">
        <v>540</v>
      </c>
      <c r="D53" s="1" t="s">
        <v>519</v>
      </c>
      <c r="E53" s="1" t="s">
        <v>715</v>
      </c>
      <c r="F53" s="1" t="s">
        <v>378</v>
      </c>
      <c r="G53" s="1">
        <v>-3.2318111196891501</v>
      </c>
      <c r="H53" s="1">
        <v>0.17873008961424799</v>
      </c>
      <c r="I53" s="1">
        <f t="shared" si="3"/>
        <v>-3.410541209303398</v>
      </c>
      <c r="J53" s="1">
        <f t="shared" si="4"/>
        <v>-3.0530810300749023</v>
      </c>
      <c r="K53" s="3">
        <v>4.4115316554268002E-73</v>
      </c>
      <c r="M53" s="1">
        <f t="shared" si="5"/>
        <v>0.35030453859753985</v>
      </c>
      <c r="N53" s="1">
        <v>-3.58211565828669</v>
      </c>
      <c r="O53" s="1">
        <v>-2.8815065810916098</v>
      </c>
      <c r="P53" s="1">
        <v>-18.082076312188601</v>
      </c>
    </row>
    <row r="54" spans="1:16" x14ac:dyDescent="0.45">
      <c r="A54" s="1">
        <v>11</v>
      </c>
      <c r="B54" s="1" t="s">
        <v>514</v>
      </c>
      <c r="C54" s="1" t="s">
        <v>515</v>
      </c>
      <c r="D54" s="1" t="s">
        <v>516</v>
      </c>
      <c r="E54" s="1" t="s">
        <v>488</v>
      </c>
      <c r="F54" s="1" t="s">
        <v>366</v>
      </c>
      <c r="G54" s="1">
        <v>-0.28096510250725298</v>
      </c>
      <c r="H54" s="1">
        <v>3.3045157769578198E-2</v>
      </c>
      <c r="I54" s="1">
        <f t="shared" si="3"/>
        <v>-0.31401026027683121</v>
      </c>
      <c r="J54" s="1">
        <f t="shared" si="4"/>
        <v>-0.24791994473767479</v>
      </c>
      <c r="K54" s="3">
        <v>1.85616060995322E-17</v>
      </c>
      <c r="L54" s="1" t="s">
        <v>489</v>
      </c>
      <c r="M54" s="1">
        <f t="shared" si="5"/>
        <v>6.4767319091816988E-2</v>
      </c>
      <c r="N54" s="1">
        <v>-0.34573242159906997</v>
      </c>
      <c r="O54" s="1">
        <v>-0.216197783415435</v>
      </c>
      <c r="P54" s="1">
        <v>-8.5024591035819697</v>
      </c>
    </row>
    <row r="55" spans="1:16" x14ac:dyDescent="0.45">
      <c r="A55" s="1">
        <v>26</v>
      </c>
      <c r="B55" s="1" t="s">
        <v>514</v>
      </c>
      <c r="C55" s="1" t="s">
        <v>539</v>
      </c>
      <c r="D55" s="1" t="s">
        <v>516</v>
      </c>
      <c r="E55" s="1" t="s">
        <v>488</v>
      </c>
      <c r="F55" s="1" t="s">
        <v>378</v>
      </c>
      <c r="G55" s="1">
        <v>-2.2871992537376</v>
      </c>
      <c r="H55" s="1">
        <v>0.80730336319995799</v>
      </c>
      <c r="I55" s="1">
        <f t="shared" si="3"/>
        <v>-3.0945026169375582</v>
      </c>
      <c r="J55" s="1">
        <f t="shared" si="4"/>
        <v>-1.479895890537642</v>
      </c>
      <c r="K55" s="1">
        <v>4.6093943470952598E-3</v>
      </c>
      <c r="L55" s="1" t="s">
        <v>489</v>
      </c>
      <c r="M55" s="1">
        <f t="shared" si="5"/>
        <v>1.5822855164699798</v>
      </c>
      <c r="N55" s="1">
        <v>-3.8694847702075799</v>
      </c>
      <c r="O55" s="1">
        <v>-0.70491373726762796</v>
      </c>
      <c r="P55" s="1">
        <v>-2.8331348016087698</v>
      </c>
    </row>
    <row r="56" spans="1:16" x14ac:dyDescent="0.45">
      <c r="A56" s="1">
        <v>11</v>
      </c>
      <c r="B56" s="1" t="s">
        <v>514</v>
      </c>
      <c r="C56" s="1" t="s">
        <v>515</v>
      </c>
      <c r="D56" s="1" t="s">
        <v>516</v>
      </c>
      <c r="E56" s="1" t="s">
        <v>715</v>
      </c>
      <c r="F56" s="1" t="s">
        <v>366</v>
      </c>
      <c r="G56" s="1">
        <v>-1.6845509323271399</v>
      </c>
      <c r="H56" s="1">
        <v>9.0777798192075904E-2</v>
      </c>
      <c r="I56" s="1">
        <f t="shared" si="3"/>
        <v>-1.7753287305192158</v>
      </c>
      <c r="J56" s="1">
        <f t="shared" si="4"/>
        <v>-1.5937731341350641</v>
      </c>
      <c r="K56" s="3">
        <v>7.1778746901441495E-77</v>
      </c>
      <c r="M56" s="1">
        <f t="shared" si="5"/>
        <v>0.17792121505231018</v>
      </c>
      <c r="N56" s="1">
        <v>-1.8624721473794501</v>
      </c>
      <c r="O56" s="1">
        <v>-1.50662971727482</v>
      </c>
      <c r="P56" s="1">
        <v>-18.556860442492901</v>
      </c>
    </row>
    <row r="57" spans="1:16" x14ac:dyDescent="0.45">
      <c r="A57" s="1">
        <v>26</v>
      </c>
      <c r="B57" s="1" t="s">
        <v>514</v>
      </c>
      <c r="C57" s="1" t="s">
        <v>539</v>
      </c>
      <c r="D57" s="1" t="s">
        <v>516</v>
      </c>
      <c r="E57" s="1" t="s">
        <v>715</v>
      </c>
      <c r="F57" s="1" t="s">
        <v>378</v>
      </c>
      <c r="G57" s="1">
        <v>-2.7290944390647298</v>
      </c>
      <c r="H57" s="1">
        <v>0.19289591065887901</v>
      </c>
      <c r="I57" s="1">
        <f t="shared" si="3"/>
        <v>-2.9219903497236088</v>
      </c>
      <c r="J57" s="1">
        <f t="shared" si="4"/>
        <v>-2.5361985284058508</v>
      </c>
      <c r="K57" s="3">
        <v>1.9210069174147301E-45</v>
      </c>
      <c r="M57" s="1">
        <f t="shared" si="5"/>
        <v>0.37806903765646016</v>
      </c>
      <c r="N57" s="1">
        <v>-3.10716347672119</v>
      </c>
      <c r="O57" s="1">
        <v>-2.3510254014082701</v>
      </c>
      <c r="P57" s="1">
        <v>-14.148016045248999</v>
      </c>
    </row>
    <row r="58" spans="1:16" x14ac:dyDescent="0.45">
      <c r="A58" s="1">
        <v>15</v>
      </c>
      <c r="B58" s="1" t="s">
        <v>526</v>
      </c>
      <c r="C58" s="1" t="s">
        <v>527</v>
      </c>
      <c r="D58" s="1" t="s">
        <v>528</v>
      </c>
      <c r="E58" s="1" t="s">
        <v>488</v>
      </c>
      <c r="F58" s="1" t="s">
        <v>366</v>
      </c>
      <c r="G58" s="1">
        <v>-0.12869521676962001</v>
      </c>
      <c r="H58" s="1">
        <v>3.3986014892462599E-2</v>
      </c>
      <c r="I58" s="1">
        <f t="shared" si="3"/>
        <v>-0.16268123166208259</v>
      </c>
      <c r="J58" s="1">
        <f t="shared" si="4"/>
        <v>-9.4709201877157409E-2</v>
      </c>
      <c r="K58" s="1">
        <v>1.5265446694573201E-4</v>
      </c>
      <c r="L58" s="1" t="s">
        <v>489</v>
      </c>
      <c r="M58" s="1">
        <f t="shared" si="5"/>
        <v>6.6611365167267983E-2</v>
      </c>
      <c r="N58" s="1">
        <v>-0.19530658193688799</v>
      </c>
      <c r="O58" s="1">
        <v>-6.2083851602350998E-2</v>
      </c>
      <c r="P58" s="1">
        <v>-3.7867110097148098</v>
      </c>
    </row>
    <row r="59" spans="1:16" x14ac:dyDescent="0.45">
      <c r="A59" s="1">
        <v>30</v>
      </c>
      <c r="B59" s="1" t="s">
        <v>526</v>
      </c>
      <c r="C59" s="1" t="s">
        <v>543</v>
      </c>
      <c r="D59" s="1" t="s">
        <v>528</v>
      </c>
      <c r="E59" s="1" t="s">
        <v>488</v>
      </c>
      <c r="F59" s="1" t="s">
        <v>378</v>
      </c>
      <c r="G59" s="1">
        <v>-0.186772016910672</v>
      </c>
      <c r="H59" s="1">
        <v>4.3094948803460299E-2</v>
      </c>
      <c r="I59" s="1">
        <f t="shared" si="3"/>
        <v>-0.22986696571413229</v>
      </c>
      <c r="J59" s="1">
        <f t="shared" si="4"/>
        <v>-0.1436770681072117</v>
      </c>
      <c r="K59" s="3">
        <v>1.46447203587943E-5</v>
      </c>
      <c r="L59" s="1" t="s">
        <v>489</v>
      </c>
      <c r="M59" s="1">
        <f t="shared" si="5"/>
        <v>8.4464547570378995E-2</v>
      </c>
      <c r="N59" s="1">
        <v>-0.27123656448105099</v>
      </c>
      <c r="O59" s="1">
        <v>-0.102307469340292</v>
      </c>
      <c r="P59" s="1">
        <v>-4.3339653972549801</v>
      </c>
    </row>
    <row r="60" spans="1:16" x14ac:dyDescent="0.45">
      <c r="A60" s="1">
        <v>15</v>
      </c>
      <c r="B60" s="1" t="s">
        <v>526</v>
      </c>
      <c r="C60" s="1" t="s">
        <v>527</v>
      </c>
      <c r="D60" s="1" t="s">
        <v>528</v>
      </c>
      <c r="E60" s="1" t="s">
        <v>715</v>
      </c>
      <c r="F60" s="1" t="s">
        <v>366</v>
      </c>
      <c r="G60" s="1">
        <v>-1.7852412834845399</v>
      </c>
      <c r="H60" s="1">
        <v>9.9160854683260399E-2</v>
      </c>
      <c r="I60" s="1">
        <f t="shared" si="3"/>
        <v>-1.8844021381678002</v>
      </c>
      <c r="J60" s="1">
        <f t="shared" si="4"/>
        <v>-1.6860804288012796</v>
      </c>
      <c r="K60" s="3">
        <v>1.8292630912949099E-72</v>
      </c>
      <c r="M60" s="1">
        <f t="shared" si="5"/>
        <v>0.19435170385540013</v>
      </c>
      <c r="N60" s="1">
        <v>-1.97959298733994</v>
      </c>
      <c r="O60" s="1">
        <v>-1.59088957962914</v>
      </c>
      <c r="P60" s="1">
        <v>-18.003488263457999</v>
      </c>
    </row>
    <row r="61" spans="1:16" x14ac:dyDescent="0.45">
      <c r="A61" s="1">
        <v>30</v>
      </c>
      <c r="B61" s="1" t="s">
        <v>526</v>
      </c>
      <c r="C61" s="1" t="s">
        <v>543</v>
      </c>
      <c r="D61" s="1" t="s">
        <v>528</v>
      </c>
      <c r="E61" s="1" t="s">
        <v>715</v>
      </c>
      <c r="F61" s="1" t="s">
        <v>378</v>
      </c>
      <c r="G61" s="1">
        <v>-2.27313592505815</v>
      </c>
      <c r="H61" s="1">
        <v>7.8350349544831097E-2</v>
      </c>
      <c r="I61" s="1">
        <f t="shared" si="3"/>
        <v>-2.3514862746029812</v>
      </c>
      <c r="J61" s="1">
        <f t="shared" si="4"/>
        <v>-2.1947855755133188</v>
      </c>
      <c r="K61" s="3">
        <v>4.58272024106571E-185</v>
      </c>
      <c r="M61" s="1">
        <f t="shared" si="5"/>
        <v>0.15356386328399996</v>
      </c>
      <c r="N61" s="1">
        <v>-2.4266997883421499</v>
      </c>
      <c r="O61" s="1">
        <v>-2.1195720617741598</v>
      </c>
      <c r="P61" s="1">
        <v>-29.012454165982899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Metadata</vt:lpstr>
      <vt:lpstr>Data S1a HealthDat MetaAnalys</vt:lpstr>
      <vt:lpstr>Data S1b HealthDatFinal</vt:lpstr>
      <vt:lpstr>Data S2 EnvDatFinal</vt:lpstr>
      <vt:lpstr>Data S3 FrequencybyCountry</vt:lpstr>
      <vt:lpstr>Data S4 ModelFixedEf_FoodGroup</vt:lpstr>
      <vt:lpstr>Data S5 ModelRanEf_Groups</vt:lpstr>
      <vt:lpstr>Data S6 ModelFixedEf_FoodItem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Ayesha Tulloch</dc:creator>
  <cp:lastModifiedBy>Ayesha Tulloch</cp:lastModifiedBy>
  <dcterms:created xsi:type="dcterms:W3CDTF">2020-12-07T06:49:49Z</dcterms:created>
  <dcterms:modified xsi:type="dcterms:W3CDTF">2022-01-07T05:13:32Z</dcterms:modified>
</cp:coreProperties>
</file>