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AG\Desktop\2nd Revision Submission\"/>
    </mc:Choice>
  </mc:AlternateContent>
  <xr:revisionPtr revIDLastSave="0" documentId="8_{7075A487-1913-4358-BD30-484273859C6F}" xr6:coauthVersionLast="47" xr6:coauthVersionMax="47" xr10:uidLastSave="{00000000-0000-0000-0000-000000000000}"/>
  <bookViews>
    <workbookView xWindow="-90" yWindow="-90" windowWidth="19380" windowHeight="11580" firstSheet="1" activeTab="1" xr2:uid="{00000000-000D-0000-FFFF-FFFF00000000}"/>
  </bookViews>
  <sheets>
    <sheet name="Authors information" sheetId="1" r:id="rId1"/>
    <sheet name="Table S1" sheetId="14" r:id="rId2"/>
    <sheet name="Table S2" sheetId="4" r:id="rId3"/>
    <sheet name="Table S3" sheetId="2" r:id="rId4"/>
    <sheet name="Table S4" sheetId="3" r:id="rId5"/>
    <sheet name="Table S5" sheetId="5" r:id="rId6"/>
    <sheet name="Table S6" sheetId="6" r:id="rId7"/>
    <sheet name="Table S7" sheetId="7" r:id="rId8"/>
    <sheet name="Table S8" sheetId="8" r:id="rId9"/>
    <sheet name="Table S9" sheetId="9" r:id="rId10"/>
    <sheet name="Table S10" sheetId="10" r:id="rId11"/>
    <sheet name="Table S11" sheetId="11" r:id="rId12"/>
    <sheet name="Table S12" sheetId="13" r:id="rId13"/>
    <sheet name="Table S13" sheetId="12" r:id="rId1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5" i="14" l="1"/>
  <c r="AH16" i="14"/>
  <c r="AH17" i="14"/>
  <c r="AH10" i="14"/>
  <c r="AH11" i="14"/>
  <c r="AH12" i="14"/>
  <c r="AH13" i="14"/>
  <c r="AH14" i="14"/>
  <c r="AH7" i="14"/>
  <c r="J27" i="4"/>
  <c r="L26" i="4"/>
  <c r="AH6" i="14"/>
  <c r="AH8" i="14"/>
  <c r="AH9" i="14"/>
  <c r="F49" i="9" l="1"/>
  <c r="D49" i="9"/>
  <c r="F32" i="9"/>
  <c r="D32" i="9"/>
  <c r="F29" i="9"/>
  <c r="D29" i="9"/>
</calcChain>
</file>

<file path=xl/sharedStrings.xml><?xml version="1.0" encoding="utf-8"?>
<sst xmlns="http://schemas.openxmlformats.org/spreadsheetml/2006/main" count="2014" uniqueCount="364">
  <si>
    <t>Electronic supplementary file</t>
  </si>
  <si>
    <t>Title: The carbon footprint of milk during the conversion from conventional to organic production on a dairy farm in central Germany</t>
  </si>
  <si>
    <t>Journal: Agronomy for Sustainable Development</t>
  </si>
  <si>
    <r>
      <t>Authors: Arthur Gross</t>
    </r>
    <r>
      <rPr>
        <vertAlign val="superscript"/>
        <sz val="10"/>
        <color theme="1"/>
        <rFont val="Arial"/>
        <family val="2"/>
      </rPr>
      <t>1</t>
    </r>
    <r>
      <rPr>
        <sz val="10"/>
        <color theme="1"/>
        <rFont val="Arial"/>
        <family val="2"/>
      </rPr>
      <t xml:space="preserve">, Tobias Bromm, Steven Polifka, Florian Schierhorn </t>
    </r>
  </si>
  <si>
    <r>
      <rPr>
        <vertAlign val="superscript"/>
        <sz val="10"/>
        <color theme="1"/>
        <rFont val="Arial"/>
        <family val="2"/>
      </rPr>
      <t>1</t>
    </r>
    <r>
      <rPr>
        <sz val="10"/>
        <color theme="1"/>
        <rFont val="Arial"/>
        <family val="2"/>
      </rPr>
      <t>Corresponding author</t>
    </r>
  </si>
  <si>
    <t>Department of Soil Biogeochemistry, Martin Luther University Halle-Wittenberg, Halle (Saale), Germany</t>
  </si>
  <si>
    <t>arthur.gross@landw.uni-halle.de</t>
  </si>
  <si>
    <t>Feed
components</t>
  </si>
  <si>
    <t>Production 
system</t>
  </si>
  <si>
    <t>Feed supply
animal rearing facility [t]</t>
  </si>
  <si>
    <t>Feed supply
dairy facility [t]</t>
  </si>
  <si>
    <t>External feed supply</t>
  </si>
  <si>
    <t>Grass silage</t>
  </si>
  <si>
    <t>Conventional</t>
  </si>
  <si>
    <t>Silage corn</t>
  </si>
  <si>
    <t>Oils and fats</t>
  </si>
  <si>
    <t>Rapeseed meal</t>
  </si>
  <si>
    <t>Beet pulp</t>
  </si>
  <si>
    <t>Protein supplements</t>
  </si>
  <si>
    <t>Fodder beans</t>
  </si>
  <si>
    <t>Fodder peas</t>
  </si>
  <si>
    <t>Milk replacer</t>
  </si>
  <si>
    <t>Mineral feed</t>
  </si>
  <si>
    <t>Internal feed supply</t>
  </si>
  <si>
    <t>Organic</t>
  </si>
  <si>
    <t>Soybean</t>
  </si>
  <si>
    <t>Cereals</t>
  </si>
  <si>
    <t>Perennial grass</t>
  </si>
  <si>
    <t>Network
farm</t>
  </si>
  <si>
    <t>Year</t>
  </si>
  <si>
    <t>Production
system</t>
  </si>
  <si>
    <t>Feeding
crops</t>
  </si>
  <si>
    <t>Area</t>
  </si>
  <si>
    <t>Yield</t>
  </si>
  <si>
    <t>Fertilizer
type</t>
  </si>
  <si>
    <r>
      <t>Fertilizer nutrient application [kg ha</t>
    </r>
    <r>
      <rPr>
        <vertAlign val="superscript"/>
        <sz val="10"/>
        <rFont val="Arial"/>
        <family val="2"/>
      </rPr>
      <t>-1</t>
    </r>
    <r>
      <rPr>
        <sz val="10"/>
        <rFont val="Arial"/>
        <family val="2"/>
      </rPr>
      <t>]</t>
    </r>
  </si>
  <si>
    <t>[ha]</t>
  </si>
  <si>
    <r>
      <t>[t ha</t>
    </r>
    <r>
      <rPr>
        <vertAlign val="superscript"/>
        <sz val="10"/>
        <rFont val="Arial"/>
        <family val="2"/>
      </rPr>
      <t>-1</t>
    </r>
    <r>
      <rPr>
        <sz val="10"/>
        <rFont val="Arial"/>
        <family val="2"/>
      </rPr>
      <t>]</t>
    </r>
  </si>
  <si>
    <t>Nitrogen</t>
  </si>
  <si>
    <t>Phosphorous</t>
  </si>
  <si>
    <t>Potassium</t>
  </si>
  <si>
    <t>Study
farm</t>
  </si>
  <si>
    <t>Winter wheat</t>
  </si>
  <si>
    <t>Cattle slurry</t>
  </si>
  <si>
    <t>Synthetic fertilizer</t>
  </si>
  <si>
    <t>-</t>
  </si>
  <si>
    <t>Winter barley</t>
  </si>
  <si>
    <t>Network
farm 1</t>
  </si>
  <si>
    <t>Network
farm 2</t>
  </si>
  <si>
    <t>Peas</t>
  </si>
  <si>
    <t>Network
farm 3</t>
  </si>
  <si>
    <t>Spring barley</t>
  </si>
  <si>
    <t>Network
farm 4</t>
  </si>
  <si>
    <t>Category</t>
  </si>
  <si>
    <t>Unit</t>
  </si>
  <si>
    <t>Dry matter</t>
  </si>
  <si>
    <t>%</t>
  </si>
  <si>
    <t>Density</t>
  </si>
  <si>
    <r>
      <t>g l</t>
    </r>
    <r>
      <rPr>
        <vertAlign val="superscript"/>
        <sz val="10"/>
        <rFont val="Arial"/>
        <family val="2"/>
      </rPr>
      <t>-1</t>
    </r>
  </si>
  <si>
    <t>Total nitrogen</t>
  </si>
  <si>
    <r>
      <t>kg t</t>
    </r>
    <r>
      <rPr>
        <vertAlign val="superscript"/>
        <sz val="10"/>
        <rFont val="Arial"/>
        <family val="2"/>
      </rPr>
      <t>-1</t>
    </r>
  </si>
  <si>
    <t>n.a.</t>
  </si>
  <si>
    <r>
      <t>kg m</t>
    </r>
    <r>
      <rPr>
        <vertAlign val="superscript"/>
        <sz val="10"/>
        <rFont val="Arial"/>
        <family val="2"/>
      </rPr>
      <t>-3</t>
    </r>
  </si>
  <si>
    <r>
      <t>Ammonia-N (NH</t>
    </r>
    <r>
      <rPr>
        <vertAlign val="subscript"/>
        <sz val="10"/>
        <rFont val="Arial"/>
        <family val="2"/>
      </rPr>
      <t>4</t>
    </r>
    <r>
      <rPr>
        <sz val="10"/>
        <rFont val="Arial"/>
        <family val="2"/>
      </rPr>
      <t>-N)</t>
    </r>
  </si>
  <si>
    <r>
      <t>Ammonia-N (NH</t>
    </r>
    <r>
      <rPr>
        <vertAlign val="subscript"/>
        <sz val="10"/>
        <color rgb="FF000000"/>
        <rFont val="Arial"/>
        <family val="2"/>
      </rPr>
      <t>4</t>
    </r>
    <r>
      <rPr>
        <sz val="10"/>
        <color theme="1"/>
        <rFont val="Arial"/>
        <family val="2"/>
      </rPr>
      <t>-N)</t>
    </r>
  </si>
  <si>
    <r>
      <t>kg m</t>
    </r>
    <r>
      <rPr>
        <vertAlign val="superscript"/>
        <sz val="10"/>
        <color theme="1"/>
        <rFont val="Arial"/>
        <family val="2"/>
      </rPr>
      <t>-</t>
    </r>
    <r>
      <rPr>
        <vertAlign val="superscript"/>
        <sz val="10"/>
        <color rgb="FF000000"/>
        <rFont val="Arial"/>
        <family val="2"/>
      </rPr>
      <t>3</t>
    </r>
  </si>
  <si>
    <t>Potassium (K)</t>
  </si>
  <si>
    <r>
      <t>kg t</t>
    </r>
    <r>
      <rPr>
        <vertAlign val="superscript"/>
        <sz val="10"/>
        <color theme="1"/>
        <rFont val="Arial"/>
        <family val="2"/>
      </rPr>
      <t>-1</t>
    </r>
  </si>
  <si>
    <t>Magnesium (Mg)</t>
  </si>
  <si>
    <t>Phosphorus (P)</t>
  </si>
  <si>
    <r>
      <t>Potassium oxide (K</t>
    </r>
    <r>
      <rPr>
        <vertAlign val="subscript"/>
        <sz val="10"/>
        <color rgb="FF000000"/>
        <rFont val="Arial"/>
        <family val="2"/>
      </rPr>
      <t>2</t>
    </r>
    <r>
      <rPr>
        <sz val="10"/>
        <color theme="1"/>
        <rFont val="Arial"/>
        <family val="2"/>
      </rPr>
      <t>O)</t>
    </r>
  </si>
  <si>
    <t>Magnesium oxide (MgO)</t>
  </si>
  <si>
    <r>
      <t>Phosphate (P</t>
    </r>
    <r>
      <rPr>
        <vertAlign val="subscript"/>
        <sz val="10"/>
        <color rgb="FF000000"/>
        <rFont val="Arial"/>
        <family val="2"/>
      </rPr>
      <t>2</t>
    </r>
    <r>
      <rPr>
        <sz val="10"/>
        <color theme="1"/>
        <rFont val="Arial"/>
        <family val="2"/>
      </rPr>
      <t>O</t>
    </r>
    <r>
      <rPr>
        <vertAlign val="subscript"/>
        <sz val="10"/>
        <color rgb="FF000000"/>
        <rFont val="Arial"/>
        <family val="2"/>
      </rPr>
      <t>5</t>
    </r>
    <r>
      <rPr>
        <sz val="10"/>
        <color theme="1"/>
        <rFont val="Arial"/>
        <family val="2"/>
      </rPr>
      <t>)</t>
    </r>
  </si>
  <si>
    <t>Meat production properties</t>
  </si>
  <si>
    <t>Carcass weight [kg per animal]</t>
  </si>
  <si>
    <t>Slaughter sales [animals]</t>
  </si>
  <si>
    <t>Degree of exploitation</t>
  </si>
  <si>
    <t>Meat amount [kg per year]</t>
  </si>
  <si>
    <t>Age category</t>
  </si>
  <si>
    <t>Description</t>
  </si>
  <si>
    <t>Weight</t>
  </si>
  <si>
    <t>Number [animals]</t>
  </si>
  <si>
    <t>[kg per animal]</t>
  </si>
  <si>
    <t>JR_300kg</t>
  </si>
  <si>
    <t>Calf</t>
  </si>
  <si>
    <t>JR_400kg</t>
  </si>
  <si>
    <t>JR_450kg</t>
  </si>
  <si>
    <t>JR_500kg</t>
  </si>
  <si>
    <t>B18</t>
  </si>
  <si>
    <t>Dry cow</t>
  </si>
  <si>
    <t>TS</t>
  </si>
  <si>
    <t>HL</t>
  </si>
  <si>
    <t>Mature dairy cow</t>
  </si>
  <si>
    <t>B7</t>
  </si>
  <si>
    <t>B3+17+19</t>
  </si>
  <si>
    <t>Young dairy cow</t>
  </si>
  <si>
    <t>B1+2</t>
  </si>
  <si>
    <t>Feed ration 2017</t>
  </si>
  <si>
    <t>Feed ration 2018</t>
  </si>
  <si>
    <r>
      <t>Live weight gain: 0.85 kg d</t>
    </r>
    <r>
      <rPr>
        <b/>
        <vertAlign val="superscript"/>
        <sz val="10"/>
        <rFont val="Arial"/>
        <family val="2"/>
      </rPr>
      <t>-1</t>
    </r>
  </si>
  <si>
    <t>Feeding days</t>
  </si>
  <si>
    <r>
      <t>Dry matter intake [kg d</t>
    </r>
    <r>
      <rPr>
        <vertAlign val="superscript"/>
        <sz val="10"/>
        <rFont val="Arial"/>
        <family val="2"/>
      </rPr>
      <t>-1</t>
    </r>
    <r>
      <rPr>
        <sz val="10"/>
        <rFont val="Arial"/>
        <family val="2"/>
      </rPr>
      <t xml:space="preserve"> animal</t>
    </r>
    <r>
      <rPr>
        <vertAlign val="superscript"/>
        <sz val="10"/>
        <rFont val="Arial"/>
        <family val="2"/>
      </rPr>
      <t>-1</t>
    </r>
    <r>
      <rPr>
        <sz val="10"/>
        <rFont val="Arial"/>
        <family val="2"/>
      </rPr>
      <t>]</t>
    </r>
  </si>
  <si>
    <r>
      <t>Ash [g kg</t>
    </r>
    <r>
      <rPr>
        <vertAlign val="subscript"/>
        <sz val="10"/>
        <rFont val="Arial"/>
        <family val="2"/>
      </rPr>
      <t>dry matter</t>
    </r>
    <r>
      <rPr>
        <vertAlign val="superscript"/>
        <sz val="10"/>
        <rFont val="Arial"/>
        <family val="2"/>
      </rPr>
      <t>-1</t>
    </r>
    <r>
      <rPr>
        <vertAlign val="subscript"/>
        <sz val="10"/>
        <rFont val="Arial"/>
        <family val="2"/>
      </rPr>
      <t>]</t>
    </r>
  </si>
  <si>
    <r>
      <t>Protein [g kg</t>
    </r>
    <r>
      <rPr>
        <vertAlign val="subscript"/>
        <sz val="10"/>
        <rFont val="Arial"/>
        <family val="2"/>
      </rPr>
      <t>dry matter</t>
    </r>
    <r>
      <rPr>
        <vertAlign val="superscript"/>
        <sz val="10"/>
        <rFont val="Arial"/>
        <family val="2"/>
      </rPr>
      <t>-1</t>
    </r>
    <r>
      <rPr>
        <sz val="10"/>
        <rFont val="Arial"/>
        <family val="2"/>
      </rPr>
      <t>]</t>
    </r>
  </si>
  <si>
    <r>
      <t>Roughage [kg d</t>
    </r>
    <r>
      <rPr>
        <vertAlign val="superscript"/>
        <sz val="10"/>
        <rFont val="Arial"/>
        <family val="2"/>
      </rPr>
      <t>-1</t>
    </r>
    <r>
      <rPr>
        <sz val="10"/>
        <rFont val="Arial"/>
        <family val="2"/>
      </rPr>
      <t xml:space="preserve"> animal</t>
    </r>
    <r>
      <rPr>
        <vertAlign val="superscript"/>
        <sz val="10"/>
        <rFont val="Arial"/>
        <family val="2"/>
      </rPr>
      <t>-1</t>
    </r>
    <r>
      <rPr>
        <sz val="10"/>
        <rFont val="Arial"/>
        <family val="2"/>
      </rPr>
      <t>]</t>
    </r>
  </si>
  <si>
    <r>
      <t>Concentrate [kg d</t>
    </r>
    <r>
      <rPr>
        <vertAlign val="superscript"/>
        <sz val="10"/>
        <rFont val="Arial"/>
        <family val="2"/>
      </rPr>
      <t>-1</t>
    </r>
    <r>
      <rPr>
        <sz val="10"/>
        <rFont val="Arial"/>
        <family val="2"/>
      </rPr>
      <t xml:space="preserve"> animal</t>
    </r>
    <r>
      <rPr>
        <vertAlign val="superscript"/>
        <sz val="10"/>
        <rFont val="Arial"/>
        <family val="2"/>
      </rPr>
      <t>-1</t>
    </r>
    <r>
      <rPr>
        <sz val="10"/>
        <rFont val="Arial"/>
        <family val="2"/>
      </rPr>
      <t>]</t>
    </r>
  </si>
  <si>
    <r>
      <t>Gross energy [MJ d</t>
    </r>
    <r>
      <rPr>
        <vertAlign val="superscript"/>
        <sz val="10"/>
        <rFont val="Arial"/>
        <family val="2"/>
      </rPr>
      <t>-1</t>
    </r>
    <r>
      <rPr>
        <sz val="10"/>
        <rFont val="Arial"/>
        <family val="2"/>
      </rPr>
      <t>]</t>
    </r>
  </si>
  <si>
    <t>Digestible energy share [%]</t>
  </si>
  <si>
    <r>
      <t>Volatile solids [kg d</t>
    </r>
    <r>
      <rPr>
        <vertAlign val="superscript"/>
        <sz val="10"/>
        <rFont val="Arial"/>
        <family val="2"/>
      </rPr>
      <t>-1</t>
    </r>
    <r>
      <rPr>
        <sz val="10"/>
        <rFont val="Arial"/>
        <family val="2"/>
      </rPr>
      <t>]</t>
    </r>
  </si>
  <si>
    <r>
      <t>Live weight gain: 0.8 kg d</t>
    </r>
    <r>
      <rPr>
        <b/>
        <vertAlign val="superscript"/>
        <sz val="10"/>
        <rFont val="Arial"/>
        <family val="2"/>
      </rPr>
      <t>-1</t>
    </r>
  </si>
  <si>
    <r>
      <t>Live weight gain: 0.7 kg d</t>
    </r>
    <r>
      <rPr>
        <b/>
        <vertAlign val="superscript"/>
        <sz val="10"/>
        <rFont val="Arial"/>
        <family val="2"/>
      </rPr>
      <t>-1</t>
    </r>
  </si>
  <si>
    <t>B1</t>
  </si>
  <si>
    <r>
      <t>Feeding efficiency [kg</t>
    </r>
    <r>
      <rPr>
        <vertAlign val="subscript"/>
        <sz val="10"/>
        <rFont val="Arial"/>
        <family val="2"/>
      </rPr>
      <t>ECM</t>
    </r>
    <r>
      <rPr>
        <sz val="10"/>
        <rFont val="Arial"/>
        <family val="2"/>
      </rPr>
      <t xml:space="preserve"> kg</t>
    </r>
    <r>
      <rPr>
        <vertAlign val="subscript"/>
        <sz val="10"/>
        <rFont val="Arial"/>
        <family val="2"/>
      </rPr>
      <t>DMI</t>
    </r>
    <r>
      <rPr>
        <vertAlign val="superscript"/>
        <sz val="10"/>
        <rFont val="Arial"/>
        <family val="2"/>
      </rPr>
      <t>-1</t>
    </r>
    <r>
      <rPr>
        <sz val="10"/>
        <rFont val="Arial"/>
        <family val="2"/>
      </rPr>
      <t>]</t>
    </r>
  </si>
  <si>
    <r>
      <t>Net energy for lactation [MJ kg</t>
    </r>
    <r>
      <rPr>
        <vertAlign val="subscript"/>
        <sz val="10"/>
        <rFont val="Arial"/>
        <family val="2"/>
      </rPr>
      <t>DM</t>
    </r>
    <r>
      <rPr>
        <vertAlign val="superscript"/>
        <sz val="10"/>
        <rFont val="Arial"/>
        <family val="2"/>
      </rPr>
      <t>-1</t>
    </r>
    <r>
      <rPr>
        <sz val="10"/>
        <rFont val="Arial"/>
        <family val="2"/>
      </rPr>
      <t>]</t>
    </r>
  </si>
  <si>
    <t>B3</t>
  </si>
  <si>
    <t>Auxiliary</t>
  </si>
  <si>
    <t>Electricity [kWh]</t>
  </si>
  <si>
    <t>Study farm</t>
  </si>
  <si>
    <t>Diesel [l]</t>
  </si>
  <si>
    <t>Network farm 1</t>
  </si>
  <si>
    <t>Network farm 2</t>
  </si>
  <si>
    <t>Network farm 3</t>
  </si>
  <si>
    <t>Network farm 4</t>
  </si>
  <si>
    <t>Parameter</t>
  </si>
  <si>
    <r>
      <t>Value</t>
    </r>
    <r>
      <rPr>
        <vertAlign val="superscript"/>
        <sz val="10"/>
        <rFont val="Arial"/>
        <family val="2"/>
      </rPr>
      <t>a</t>
    </r>
  </si>
  <si>
    <r>
      <t>SD</t>
    </r>
    <r>
      <rPr>
        <vertAlign val="superscript"/>
        <sz val="10"/>
        <rFont val="Arial"/>
        <family val="2"/>
      </rPr>
      <t>a</t>
    </r>
  </si>
  <si>
    <t>Reference</t>
  </si>
  <si>
    <t>Feeding</t>
  </si>
  <si>
    <r>
      <t>kg</t>
    </r>
    <r>
      <rPr>
        <vertAlign val="subscript"/>
        <sz val="10"/>
        <rFont val="Arial"/>
        <family val="2"/>
      </rPr>
      <t>CO2-eq</t>
    </r>
    <r>
      <rPr>
        <sz val="10"/>
        <rFont val="Arial"/>
        <family val="2"/>
      </rPr>
      <t xml:space="preserve"> kg</t>
    </r>
    <r>
      <rPr>
        <vertAlign val="subscript"/>
        <sz val="10"/>
        <rFont val="Arial"/>
        <family val="2"/>
      </rPr>
      <t>DM</t>
    </r>
    <r>
      <rPr>
        <vertAlign val="superscript"/>
        <sz val="10"/>
        <rFont val="Arial"/>
        <family val="2"/>
      </rPr>
      <t>-1</t>
    </r>
  </si>
  <si>
    <t>Flysjö et al. (2008)</t>
  </si>
  <si>
    <t>IINAS (2019)</t>
  </si>
  <si>
    <t>KTBL (2016)</t>
  </si>
  <si>
    <t>Own calculation</t>
  </si>
  <si>
    <t>Wernet et al. (2016)</t>
  </si>
  <si>
    <t>0.21 - 0.24</t>
  </si>
  <si>
    <t>0.42 - 0.44</t>
  </si>
  <si>
    <t>Bos et al. (2007)</t>
  </si>
  <si>
    <t>Neufeldt and Schäfer (2008)</t>
  </si>
  <si>
    <t>Beef</t>
  </si>
  <si>
    <t>German beef, dairy cattle</t>
  </si>
  <si>
    <r>
      <t>kg</t>
    </r>
    <r>
      <rPr>
        <vertAlign val="subscript"/>
        <sz val="10"/>
        <rFont val="Arial"/>
        <family val="2"/>
      </rPr>
      <t>CO2-eq</t>
    </r>
    <r>
      <rPr>
        <sz val="10"/>
        <rFont val="Arial"/>
        <family val="2"/>
      </rPr>
      <t xml:space="preserve"> kg</t>
    </r>
    <r>
      <rPr>
        <vertAlign val="subscript"/>
        <sz val="10"/>
        <rFont val="Arial"/>
        <family val="2"/>
      </rPr>
      <t>Beef</t>
    </r>
    <r>
      <rPr>
        <vertAlign val="superscript"/>
        <sz val="10"/>
        <rFont val="Arial"/>
        <family val="2"/>
      </rPr>
      <t>-1</t>
    </r>
  </si>
  <si>
    <t>Logistics and Transport</t>
  </si>
  <si>
    <t>Transport lorry 7.5-16 metric ton, EURO6</t>
  </si>
  <si>
    <r>
      <t>kg</t>
    </r>
    <r>
      <rPr>
        <vertAlign val="subscript"/>
        <sz val="10"/>
        <rFont val="Arial"/>
        <family val="2"/>
      </rPr>
      <t>CO2-eq</t>
    </r>
    <r>
      <rPr>
        <sz val="10"/>
        <rFont val="Arial"/>
        <family val="2"/>
      </rPr>
      <t xml:space="preserve"> tkm</t>
    </r>
    <r>
      <rPr>
        <vertAlign val="superscript"/>
        <sz val="10"/>
        <rFont val="Arial"/>
        <family val="2"/>
      </rPr>
      <t>-1</t>
    </r>
  </si>
  <si>
    <t>Transport lorry 7.5-16 metric ton, EURO5</t>
  </si>
  <si>
    <t>Transport lorry 7.5-16 metric ton, EURO4</t>
  </si>
  <si>
    <t>Transport lorry 7.5-16 metric ton, EURO3</t>
  </si>
  <si>
    <t>Transport lorry 3.5-7.5 metric ton, EURO6</t>
  </si>
  <si>
    <t>Transport lorry 3.5-7.5 metric ton, EURO5</t>
  </si>
  <si>
    <t>Transport lorry 3.5-7.5 metric ton, EURO4</t>
  </si>
  <si>
    <t>Transport lorry 3.5-7.5 metric ton, EURO3</t>
  </si>
  <si>
    <t>Transport</t>
  </si>
  <si>
    <t>Diesel production</t>
  </si>
  <si>
    <r>
      <t>kg</t>
    </r>
    <r>
      <rPr>
        <vertAlign val="subscript"/>
        <sz val="10"/>
        <rFont val="Arial"/>
        <family val="2"/>
      </rPr>
      <t>CO2-eq</t>
    </r>
    <r>
      <rPr>
        <sz val="10"/>
        <rFont val="Arial"/>
        <family val="2"/>
      </rPr>
      <t xml:space="preserve"> l</t>
    </r>
    <r>
      <rPr>
        <vertAlign val="superscript"/>
        <sz val="10"/>
        <rFont val="Arial"/>
        <family val="2"/>
      </rPr>
      <t>-1</t>
    </r>
  </si>
  <si>
    <t>Diesel use</t>
  </si>
  <si>
    <t>Electricity</t>
  </si>
  <si>
    <t>German mix 2018</t>
  </si>
  <si>
    <r>
      <t>kg</t>
    </r>
    <r>
      <rPr>
        <vertAlign val="subscript"/>
        <sz val="10"/>
        <rFont val="Arial"/>
        <family val="2"/>
      </rPr>
      <t>CO2-eq</t>
    </r>
    <r>
      <rPr>
        <sz val="10"/>
        <rFont val="Arial"/>
        <family val="2"/>
      </rPr>
      <t xml:space="preserve"> kWh</t>
    </r>
    <r>
      <rPr>
        <vertAlign val="superscript"/>
        <sz val="10"/>
        <rFont val="Arial"/>
        <family val="2"/>
      </rPr>
      <t>-1</t>
    </r>
  </si>
  <si>
    <t>Icha P (2020)</t>
  </si>
  <si>
    <t>German mix 2017</t>
  </si>
  <si>
    <t>Fertilizer production</t>
  </si>
  <si>
    <t>Nitrogen fertilizer production</t>
  </si>
  <si>
    <r>
      <t>kg</t>
    </r>
    <r>
      <rPr>
        <vertAlign val="subscript"/>
        <sz val="10"/>
        <rFont val="Arial"/>
        <family val="2"/>
      </rPr>
      <t>CO2-eq</t>
    </r>
    <r>
      <rPr>
        <sz val="10"/>
        <rFont val="Arial"/>
        <family val="2"/>
      </rPr>
      <t xml:space="preserve"> kg</t>
    </r>
    <r>
      <rPr>
        <vertAlign val="subscript"/>
        <sz val="10"/>
        <rFont val="Arial"/>
        <family val="2"/>
      </rPr>
      <t>Nitrogen</t>
    </r>
    <r>
      <rPr>
        <vertAlign val="superscript"/>
        <sz val="10"/>
        <rFont val="Arial"/>
        <family val="2"/>
      </rPr>
      <t>-1</t>
    </r>
  </si>
  <si>
    <t>Patyk and Reinhardt (1997)</t>
  </si>
  <si>
    <t>Patyk (1996)</t>
  </si>
  <si>
    <t>Kaltschmitt et al. (1997)</t>
  </si>
  <si>
    <t>Phosphorus fertilizer production</t>
  </si>
  <si>
    <r>
      <t>kg</t>
    </r>
    <r>
      <rPr>
        <vertAlign val="subscript"/>
        <sz val="10"/>
        <rFont val="Arial"/>
        <family val="2"/>
      </rPr>
      <t>CO2-eq</t>
    </r>
    <r>
      <rPr>
        <sz val="10"/>
        <rFont val="Arial"/>
        <family val="2"/>
      </rPr>
      <t xml:space="preserve"> kg</t>
    </r>
    <r>
      <rPr>
        <vertAlign val="subscript"/>
        <sz val="10"/>
        <rFont val="Arial"/>
        <family val="2"/>
      </rPr>
      <t>Phosphorous</t>
    </r>
    <r>
      <rPr>
        <vertAlign val="superscript"/>
        <sz val="10"/>
        <rFont val="Arial"/>
        <family val="2"/>
      </rPr>
      <t>-1</t>
    </r>
  </si>
  <si>
    <t>Potassium fertilizer production</t>
  </si>
  <si>
    <r>
      <t>kg</t>
    </r>
    <r>
      <rPr>
        <vertAlign val="subscript"/>
        <sz val="10"/>
        <rFont val="Arial"/>
        <family val="2"/>
      </rPr>
      <t>CO2-eq</t>
    </r>
    <r>
      <rPr>
        <sz val="10"/>
        <rFont val="Arial"/>
        <family val="2"/>
      </rPr>
      <t xml:space="preserve"> kg</t>
    </r>
    <r>
      <rPr>
        <vertAlign val="subscript"/>
        <sz val="10"/>
        <rFont val="Arial"/>
        <family val="2"/>
      </rPr>
      <t>Potassium</t>
    </r>
    <r>
      <rPr>
        <vertAlign val="superscript"/>
        <sz val="10"/>
        <rFont val="Arial"/>
        <family val="2"/>
      </rPr>
      <t>-1</t>
    </r>
  </si>
  <si>
    <t>EFMA (2008)</t>
  </si>
  <si>
    <t>Kongshaug (2008)</t>
  </si>
  <si>
    <r>
      <rPr>
        <vertAlign val="superscript"/>
        <sz val="8"/>
        <rFont val="Arial"/>
        <family val="2"/>
      </rPr>
      <t xml:space="preserve">a </t>
    </r>
    <r>
      <rPr>
        <sz val="8"/>
        <rFont val="Arial"/>
        <family val="2"/>
      </rPr>
      <t>Bold values were used in the model</t>
    </r>
  </si>
  <si>
    <t>Value</t>
  </si>
  <si>
    <t>Uncertainty</t>
  </si>
  <si>
    <t>Crop Cultivation</t>
  </si>
  <si>
    <r>
      <t>R</t>
    </r>
    <r>
      <rPr>
        <vertAlign val="subscript"/>
        <sz val="10"/>
        <rFont val="Arial"/>
        <family val="2"/>
      </rPr>
      <t>AG</t>
    </r>
    <r>
      <rPr>
        <vertAlign val="superscript"/>
        <sz val="10"/>
        <rFont val="Arial"/>
        <family val="2"/>
      </rPr>
      <t>a</t>
    </r>
  </si>
  <si>
    <r>
      <rPr>
        <sz val="10"/>
        <rFont val="Calibri"/>
        <family val="2"/>
      </rPr>
      <t>±</t>
    </r>
    <r>
      <rPr>
        <sz val="10"/>
        <rFont val="Arial"/>
        <family val="2"/>
      </rPr>
      <t>75%</t>
    </r>
  </si>
  <si>
    <t>IPCC (2006; 2019)</t>
  </si>
  <si>
    <t>Wheat</t>
  </si>
  <si>
    <r>
      <t>R</t>
    </r>
    <r>
      <rPr>
        <vertAlign val="subscript"/>
        <sz val="10"/>
        <rFont val="Arial"/>
        <family val="2"/>
      </rPr>
      <t>BG</t>
    </r>
    <r>
      <rPr>
        <vertAlign val="superscript"/>
        <sz val="10"/>
        <rFont val="Arial"/>
        <family val="2"/>
      </rPr>
      <t>b</t>
    </r>
  </si>
  <si>
    <t>±26%</t>
  </si>
  <si>
    <t>±45%</t>
  </si>
  <si>
    <t>±33%</t>
  </si>
  <si>
    <t>±41%</t>
  </si>
  <si>
    <t>±50%</t>
  </si>
  <si>
    <r>
      <t>Frac</t>
    </r>
    <r>
      <rPr>
        <vertAlign val="subscript"/>
        <sz val="10"/>
        <rFont val="Arial"/>
        <family val="2"/>
      </rPr>
      <t>Gas_SN</t>
    </r>
    <r>
      <rPr>
        <vertAlign val="superscript"/>
        <sz val="10"/>
        <rFont val="Arial"/>
        <family val="2"/>
      </rPr>
      <t>c</t>
    </r>
  </si>
  <si>
    <t>0.01 - 0.73</t>
  </si>
  <si>
    <r>
      <t>Frac</t>
    </r>
    <r>
      <rPr>
        <vertAlign val="subscript"/>
        <sz val="10"/>
        <rFont val="Arial"/>
        <family val="2"/>
      </rPr>
      <t>Gas_On</t>
    </r>
    <r>
      <rPr>
        <vertAlign val="superscript"/>
        <sz val="10"/>
        <rFont val="Arial"/>
        <family val="2"/>
      </rPr>
      <t>d</t>
    </r>
  </si>
  <si>
    <t>0.02 - 0.33</t>
  </si>
  <si>
    <r>
      <t>Frac</t>
    </r>
    <r>
      <rPr>
        <vertAlign val="subscript"/>
        <sz val="10"/>
        <rFont val="Arial"/>
        <family val="2"/>
      </rPr>
      <t>leaching</t>
    </r>
    <r>
      <rPr>
        <vertAlign val="superscript"/>
        <sz val="10"/>
        <rFont val="Arial"/>
        <family val="2"/>
      </rPr>
      <t>e</t>
    </r>
  </si>
  <si>
    <t>0.00 - 0.31</t>
  </si>
  <si>
    <r>
      <t>EF</t>
    </r>
    <r>
      <rPr>
        <vertAlign val="subscript"/>
        <sz val="10"/>
        <rFont val="Arial"/>
        <family val="2"/>
      </rPr>
      <t>leaching</t>
    </r>
    <r>
      <rPr>
        <vertAlign val="superscript"/>
        <sz val="10"/>
        <rFont val="Arial"/>
        <family val="2"/>
      </rPr>
      <t>f</t>
    </r>
  </si>
  <si>
    <t>0.000 - 0.011</t>
  </si>
  <si>
    <r>
      <t>kg</t>
    </r>
    <r>
      <rPr>
        <vertAlign val="subscript"/>
        <sz val="10"/>
        <rFont val="Arial"/>
        <family val="2"/>
      </rPr>
      <t>N2O-N</t>
    </r>
    <r>
      <rPr>
        <sz val="10"/>
        <rFont val="Arial"/>
        <family val="2"/>
      </rPr>
      <t xml:space="preserve"> kg</t>
    </r>
    <r>
      <rPr>
        <vertAlign val="subscript"/>
        <sz val="10"/>
        <rFont val="Arial"/>
        <family val="2"/>
      </rPr>
      <t>N</t>
    </r>
    <r>
      <rPr>
        <vertAlign val="superscript"/>
        <sz val="10"/>
        <rFont val="Arial"/>
        <family val="2"/>
      </rPr>
      <t>-1</t>
    </r>
  </si>
  <si>
    <t>IPCC (2019)</t>
  </si>
  <si>
    <r>
      <t>EF</t>
    </r>
    <r>
      <rPr>
        <vertAlign val="subscript"/>
        <sz val="10"/>
        <rFont val="Arial"/>
        <family val="2"/>
      </rPr>
      <t>deposition</t>
    </r>
    <r>
      <rPr>
        <vertAlign val="superscript"/>
        <sz val="10"/>
        <rFont val="Arial"/>
        <family val="2"/>
      </rPr>
      <t>g</t>
    </r>
  </si>
  <si>
    <t xml:space="preserve">Haenel et al. (2018) </t>
  </si>
  <si>
    <t>Animal production</t>
  </si>
  <si>
    <r>
      <t>Ym</t>
    </r>
    <r>
      <rPr>
        <vertAlign val="superscript"/>
        <sz val="10"/>
        <rFont val="Arial"/>
        <family val="2"/>
      </rPr>
      <t>h</t>
    </r>
  </si>
  <si>
    <t>Cattle</t>
  </si>
  <si>
    <r>
      <t>REM</t>
    </r>
    <r>
      <rPr>
        <vertAlign val="superscript"/>
        <sz val="10"/>
        <rFont val="Arial"/>
        <family val="2"/>
      </rPr>
      <t>i</t>
    </r>
  </si>
  <si>
    <t>Calf JR_300kg</t>
  </si>
  <si>
    <t>Calf JR_400kg</t>
  </si>
  <si>
    <t>Calf JR_450kg</t>
  </si>
  <si>
    <t>Calf JR_500kg</t>
  </si>
  <si>
    <r>
      <t>REG</t>
    </r>
    <r>
      <rPr>
        <vertAlign val="superscript"/>
        <sz val="10"/>
        <rFont val="Arial"/>
        <family val="2"/>
      </rPr>
      <t>j</t>
    </r>
  </si>
  <si>
    <t>Dry cow B18</t>
  </si>
  <si>
    <t>Dry cow TS</t>
  </si>
  <si>
    <t>Heifer B1</t>
  </si>
  <si>
    <t>Dairy cow B3</t>
  </si>
  <si>
    <t>Dairy cow B7</t>
  </si>
  <si>
    <t>Dairy cow HL</t>
  </si>
  <si>
    <r>
      <t>B0</t>
    </r>
    <r>
      <rPr>
        <vertAlign val="superscript"/>
        <sz val="10"/>
        <rFont val="Arial"/>
        <family val="2"/>
      </rPr>
      <t>k</t>
    </r>
  </si>
  <si>
    <r>
      <t>m</t>
    </r>
    <r>
      <rPr>
        <vertAlign val="subscript"/>
        <sz val="10"/>
        <rFont val="Arial"/>
        <family val="2"/>
      </rPr>
      <t>CH4</t>
    </r>
    <r>
      <rPr>
        <vertAlign val="superscript"/>
        <sz val="10"/>
        <rFont val="Arial"/>
        <family val="2"/>
      </rPr>
      <t>3</t>
    </r>
    <r>
      <rPr>
        <sz val="10"/>
        <rFont val="Arial"/>
        <family val="2"/>
      </rPr>
      <t xml:space="preserve"> kg</t>
    </r>
    <r>
      <rPr>
        <vertAlign val="subscript"/>
        <sz val="10"/>
        <rFont val="Arial"/>
        <family val="2"/>
      </rPr>
      <t>VS</t>
    </r>
    <r>
      <rPr>
        <vertAlign val="superscript"/>
        <sz val="10"/>
        <rFont val="Arial"/>
        <family val="2"/>
      </rPr>
      <t>-1</t>
    </r>
  </si>
  <si>
    <r>
      <t>MCF</t>
    </r>
    <r>
      <rPr>
        <vertAlign val="superscript"/>
        <sz val="10"/>
        <rFont val="Arial"/>
        <family val="2"/>
      </rPr>
      <t>l</t>
    </r>
  </si>
  <si>
    <r>
      <t>ODM</t>
    </r>
    <r>
      <rPr>
        <vertAlign val="superscript"/>
        <sz val="10"/>
        <rFont val="Arial"/>
        <family val="2"/>
      </rPr>
      <t>m</t>
    </r>
  </si>
  <si>
    <r>
      <t>NEX</t>
    </r>
    <r>
      <rPr>
        <vertAlign val="superscript"/>
        <sz val="10"/>
        <rFont val="Arial"/>
        <family val="2"/>
      </rPr>
      <t>n</t>
    </r>
  </si>
  <si>
    <r>
      <t>kg</t>
    </r>
    <r>
      <rPr>
        <vertAlign val="subscript"/>
        <sz val="10"/>
        <rFont val="Arial"/>
        <family val="2"/>
      </rPr>
      <t>N</t>
    </r>
    <r>
      <rPr>
        <sz val="10"/>
        <rFont val="Arial"/>
        <family val="2"/>
      </rPr>
      <t xml:space="preserve"> d</t>
    </r>
    <r>
      <rPr>
        <vertAlign val="superscript"/>
        <sz val="10"/>
        <rFont val="Arial"/>
        <family val="2"/>
      </rPr>
      <t>-1</t>
    </r>
  </si>
  <si>
    <r>
      <rPr>
        <vertAlign val="superscript"/>
        <sz val="8"/>
        <rFont val="Arial"/>
        <family val="2"/>
      </rPr>
      <t xml:space="preserve">a </t>
    </r>
    <r>
      <rPr>
        <sz val="8"/>
        <rFont val="Arial"/>
        <family val="2"/>
      </rPr>
      <t>Ratio of above-ground residue dry matter to harvested yield</t>
    </r>
  </si>
  <si>
    <r>
      <rPr>
        <vertAlign val="superscript"/>
        <sz val="8"/>
        <rFont val="Arial"/>
        <family val="2"/>
      </rPr>
      <t xml:space="preserve">b </t>
    </r>
    <r>
      <rPr>
        <sz val="8"/>
        <rFont val="Arial"/>
        <family val="2"/>
      </rPr>
      <t>Ratio belowground to aboveground biomass</t>
    </r>
  </si>
  <si>
    <r>
      <rPr>
        <vertAlign val="superscript"/>
        <sz val="8"/>
        <rFont val="Arial"/>
        <family val="2"/>
      </rPr>
      <t xml:space="preserve">c </t>
    </r>
    <r>
      <rPr>
        <sz val="8"/>
        <rFont val="Arial"/>
        <family val="2"/>
      </rPr>
      <t>Fraction of synthetic fertilizer N that volatilizes as NH</t>
    </r>
    <r>
      <rPr>
        <vertAlign val="subscript"/>
        <sz val="8"/>
        <rFont val="Arial"/>
        <family val="2"/>
      </rPr>
      <t>3</t>
    </r>
    <r>
      <rPr>
        <sz val="8"/>
        <rFont val="Arial"/>
        <family val="2"/>
      </rPr>
      <t xml:space="preserve"> and NO</t>
    </r>
    <r>
      <rPr>
        <vertAlign val="subscript"/>
        <sz val="8"/>
        <rFont val="Arial"/>
        <family val="2"/>
      </rPr>
      <t>x</t>
    </r>
    <r>
      <rPr>
        <sz val="8"/>
        <rFont val="Arial"/>
        <family val="2"/>
      </rPr>
      <t>, kg N volatilized</t>
    </r>
  </si>
  <si>
    <r>
      <rPr>
        <vertAlign val="superscript"/>
        <sz val="8"/>
        <rFont val="Arial"/>
        <family val="2"/>
      </rPr>
      <t xml:space="preserve">d </t>
    </r>
    <r>
      <rPr>
        <sz val="8"/>
        <rFont val="Arial"/>
        <family val="2"/>
      </rPr>
      <t>Fraction of organic fertilizer N that volatilizes as NH</t>
    </r>
    <r>
      <rPr>
        <vertAlign val="subscript"/>
        <sz val="8"/>
        <rFont val="Arial"/>
        <family val="2"/>
      </rPr>
      <t>3</t>
    </r>
    <r>
      <rPr>
        <sz val="8"/>
        <rFont val="Arial"/>
        <family val="2"/>
      </rPr>
      <t xml:space="preserve"> and NO</t>
    </r>
    <r>
      <rPr>
        <vertAlign val="subscript"/>
        <sz val="8"/>
        <rFont val="Arial"/>
        <family val="2"/>
      </rPr>
      <t>x</t>
    </r>
    <r>
      <rPr>
        <sz val="8"/>
        <rFont val="Arial"/>
        <family val="2"/>
      </rPr>
      <t>, kg N volatilized</t>
    </r>
  </si>
  <si>
    <r>
      <rPr>
        <vertAlign val="superscript"/>
        <sz val="8"/>
        <rFont val="Arial"/>
        <family val="2"/>
      </rPr>
      <t xml:space="preserve">e </t>
    </r>
    <r>
      <rPr>
        <sz val="8"/>
        <rFont val="Arial"/>
        <family val="2"/>
      </rPr>
      <t xml:space="preserve">Fraction of all N added to/mineralized in managed soils that is lost through leaching and runoff </t>
    </r>
  </si>
  <si>
    <r>
      <rPr>
        <vertAlign val="superscript"/>
        <sz val="8"/>
        <rFont val="Arial"/>
        <family val="2"/>
      </rPr>
      <t xml:space="preserve">f </t>
    </r>
    <r>
      <rPr>
        <sz val="8"/>
        <rFont val="Arial"/>
        <family val="2"/>
      </rPr>
      <t>Emission factor for N</t>
    </r>
    <r>
      <rPr>
        <vertAlign val="subscript"/>
        <sz val="8"/>
        <rFont val="Arial"/>
        <family val="2"/>
      </rPr>
      <t>2</t>
    </r>
    <r>
      <rPr>
        <sz val="8"/>
        <rFont val="Arial"/>
        <family val="2"/>
      </rPr>
      <t>O emissions from N leaching and runoff</t>
    </r>
  </si>
  <si>
    <r>
      <rPr>
        <vertAlign val="superscript"/>
        <sz val="8"/>
        <rFont val="Arial"/>
        <family val="2"/>
      </rPr>
      <t xml:space="preserve">g </t>
    </r>
    <r>
      <rPr>
        <sz val="8"/>
        <rFont val="Arial"/>
        <family val="2"/>
      </rPr>
      <t>Emission factor for N</t>
    </r>
    <r>
      <rPr>
        <vertAlign val="subscript"/>
        <sz val="8"/>
        <rFont val="Arial"/>
        <family val="2"/>
      </rPr>
      <t>2</t>
    </r>
    <r>
      <rPr>
        <sz val="8"/>
        <rFont val="Arial"/>
        <family val="2"/>
      </rPr>
      <t>O emissions from atmospheric deposition of N on soils and water surfaces</t>
    </r>
  </si>
  <si>
    <r>
      <rPr>
        <vertAlign val="superscript"/>
        <sz val="8"/>
        <rFont val="Arial"/>
        <family val="2"/>
      </rPr>
      <t xml:space="preserve">h </t>
    </r>
    <r>
      <rPr>
        <sz val="8"/>
        <rFont val="Arial"/>
        <family val="2"/>
      </rPr>
      <t>Methane conversion factor (% of gross energy in feed converted to CH</t>
    </r>
    <r>
      <rPr>
        <vertAlign val="subscript"/>
        <sz val="8"/>
        <rFont val="Arial"/>
        <family val="2"/>
      </rPr>
      <t>4</t>
    </r>
    <r>
      <rPr>
        <sz val="8"/>
        <rFont val="Arial"/>
        <family val="2"/>
      </rPr>
      <t>)</t>
    </r>
  </si>
  <si>
    <r>
      <rPr>
        <vertAlign val="superscript"/>
        <sz val="8"/>
        <rFont val="Arial"/>
        <family val="2"/>
      </rPr>
      <t xml:space="preserve">i </t>
    </r>
    <r>
      <rPr>
        <sz val="8"/>
        <rFont val="Arial"/>
        <family val="2"/>
      </rPr>
      <t>Ratio of net energy available in a diet for maintenance to digestible energy consumed</t>
    </r>
  </si>
  <si>
    <r>
      <rPr>
        <vertAlign val="superscript"/>
        <sz val="8"/>
        <rFont val="Arial"/>
        <family val="2"/>
      </rPr>
      <t xml:space="preserve">j </t>
    </r>
    <r>
      <rPr>
        <sz val="8"/>
        <rFont val="Arial"/>
        <family val="2"/>
      </rPr>
      <t>Ratio of net energy available for growth in a diet to digestible energy consumed</t>
    </r>
  </si>
  <si>
    <r>
      <rPr>
        <vertAlign val="superscript"/>
        <sz val="8"/>
        <rFont val="Arial"/>
        <family val="2"/>
      </rPr>
      <t xml:space="preserve">k </t>
    </r>
    <r>
      <rPr>
        <sz val="8"/>
        <rFont val="Arial"/>
        <family val="2"/>
      </rPr>
      <t>Maximum CH</t>
    </r>
    <r>
      <rPr>
        <vertAlign val="subscript"/>
        <sz val="8"/>
        <rFont val="Arial"/>
        <family val="2"/>
      </rPr>
      <t>4</t>
    </r>
    <r>
      <rPr>
        <sz val="8"/>
        <rFont val="Arial"/>
        <family val="2"/>
      </rPr>
      <t xml:space="preserve"> producing capacity per kg of volatile solids</t>
    </r>
  </si>
  <si>
    <r>
      <rPr>
        <vertAlign val="superscript"/>
        <sz val="8"/>
        <rFont val="Arial"/>
        <family val="2"/>
      </rPr>
      <t xml:space="preserve">l </t>
    </r>
    <r>
      <rPr>
        <sz val="8"/>
        <rFont val="Arial"/>
        <family val="2"/>
      </rPr>
      <t>Manure conversion factor for the manure management system (based on the climate region)</t>
    </r>
  </si>
  <si>
    <r>
      <rPr>
        <vertAlign val="superscript"/>
        <sz val="8"/>
        <rFont val="Arial"/>
        <family val="2"/>
      </rPr>
      <t xml:space="preserve">m </t>
    </r>
    <r>
      <rPr>
        <sz val="8"/>
        <rFont val="Arial"/>
        <family val="2"/>
      </rPr>
      <t>Organic matter digestibility</t>
    </r>
  </si>
  <si>
    <r>
      <rPr>
        <vertAlign val="superscript"/>
        <sz val="8"/>
        <rFont val="Arial"/>
        <family val="2"/>
      </rPr>
      <t xml:space="preserve">n </t>
    </r>
    <r>
      <rPr>
        <sz val="8"/>
        <rFont val="Arial"/>
        <family val="2"/>
      </rPr>
      <t>Daily N excretion per calf</t>
    </r>
  </si>
  <si>
    <t>Country</t>
  </si>
  <si>
    <t>Production
type</t>
  </si>
  <si>
    <t>Husbandry
system</t>
  </si>
  <si>
    <t>Breed</t>
  </si>
  <si>
    <t>Milk yield</t>
  </si>
  <si>
    <t>Feeding efficiency</t>
  </si>
  <si>
    <t>Carbon Footprint</t>
  </si>
  <si>
    <t>Enteric fermentation share of CF</t>
  </si>
  <si>
    <t>Enteric fermentation</t>
  </si>
  <si>
    <t>Off-farm emission share of CF</t>
  </si>
  <si>
    <r>
      <t>[kg</t>
    </r>
    <r>
      <rPr>
        <vertAlign val="subscript"/>
        <sz val="10"/>
        <rFont val="Arial"/>
        <family val="2"/>
      </rPr>
      <t>ECM</t>
    </r>
    <r>
      <rPr>
        <sz val="10"/>
        <rFont val="Arial"/>
        <family val="2"/>
      </rPr>
      <t xml:space="preserve"> a</t>
    </r>
    <r>
      <rPr>
        <vertAlign val="superscript"/>
        <sz val="10"/>
        <rFont val="Arial"/>
        <family val="2"/>
      </rPr>
      <t>-1</t>
    </r>
    <r>
      <rPr>
        <sz val="10"/>
        <rFont val="Arial"/>
        <family val="2"/>
      </rPr>
      <t>]</t>
    </r>
  </si>
  <si>
    <r>
      <t>[kg</t>
    </r>
    <r>
      <rPr>
        <vertAlign val="subscript"/>
        <sz val="10"/>
        <rFont val="Arial"/>
        <family val="2"/>
      </rPr>
      <t>ECM</t>
    </r>
    <r>
      <rPr>
        <sz val="10"/>
        <rFont val="Arial"/>
        <family val="2"/>
      </rPr>
      <t xml:space="preserve"> kg</t>
    </r>
    <r>
      <rPr>
        <vertAlign val="subscript"/>
        <sz val="10"/>
        <rFont val="Arial"/>
        <family val="2"/>
      </rPr>
      <t>DMI</t>
    </r>
    <r>
      <rPr>
        <vertAlign val="superscript"/>
        <sz val="10"/>
        <rFont val="Arial"/>
        <family val="2"/>
      </rPr>
      <t>-1</t>
    </r>
    <r>
      <rPr>
        <sz val="10"/>
        <rFont val="Arial"/>
        <family val="2"/>
      </rPr>
      <t>]</t>
    </r>
  </si>
  <si>
    <r>
      <t>[kg</t>
    </r>
    <r>
      <rPr>
        <vertAlign val="subscript"/>
        <sz val="10"/>
        <rFont val="Arial"/>
        <family val="2"/>
      </rPr>
      <t>CO2-eq</t>
    </r>
    <r>
      <rPr>
        <sz val="10"/>
        <rFont val="Arial"/>
        <family val="2"/>
      </rPr>
      <t xml:space="preserve"> kg</t>
    </r>
    <r>
      <rPr>
        <vertAlign val="subscript"/>
        <sz val="10"/>
        <rFont val="Arial"/>
        <family val="2"/>
      </rPr>
      <t>ECM</t>
    </r>
    <r>
      <rPr>
        <vertAlign val="superscript"/>
        <sz val="10"/>
        <rFont val="Arial"/>
        <family val="2"/>
      </rPr>
      <t>-1</t>
    </r>
    <r>
      <rPr>
        <sz val="10"/>
        <rFont val="Arial"/>
        <family val="2"/>
      </rPr>
      <t>]</t>
    </r>
  </si>
  <si>
    <r>
      <t>[% per kg</t>
    </r>
    <r>
      <rPr>
        <vertAlign val="subscript"/>
        <sz val="10"/>
        <rFont val="Arial"/>
        <family val="2"/>
      </rPr>
      <t>CO2-eq</t>
    </r>
    <r>
      <rPr>
        <sz val="10"/>
        <rFont val="Arial"/>
        <family val="2"/>
      </rPr>
      <t>]</t>
    </r>
  </si>
  <si>
    <r>
      <t xml:space="preserve"> [kg</t>
    </r>
    <r>
      <rPr>
        <vertAlign val="subscript"/>
        <sz val="10"/>
        <rFont val="Arial"/>
        <family val="2"/>
      </rPr>
      <t>CO2-eq</t>
    </r>
    <r>
      <rPr>
        <sz val="10"/>
        <rFont val="Arial"/>
        <family val="2"/>
      </rPr>
      <t xml:space="preserve"> kg</t>
    </r>
    <r>
      <rPr>
        <vertAlign val="subscript"/>
        <sz val="10"/>
        <rFont val="Arial"/>
        <family val="2"/>
      </rPr>
      <t>ECM</t>
    </r>
    <r>
      <rPr>
        <vertAlign val="superscript"/>
        <sz val="10"/>
        <rFont val="Arial"/>
        <family val="2"/>
      </rPr>
      <t>-1</t>
    </r>
    <r>
      <rPr>
        <sz val="10"/>
        <rFont val="Arial"/>
        <family val="2"/>
      </rPr>
      <t>]</t>
    </r>
  </si>
  <si>
    <t>[%]</t>
  </si>
  <si>
    <t>Europe</t>
  </si>
  <si>
    <t>Italy</t>
  </si>
  <si>
    <t>Intensive</t>
  </si>
  <si>
    <t>Non-grazing</t>
  </si>
  <si>
    <t>Baldini et al. (2018)</t>
  </si>
  <si>
    <t>Netherlands (modelled)</t>
  </si>
  <si>
    <t>Extensive</t>
  </si>
  <si>
    <t>Ireland</t>
  </si>
  <si>
    <t>Mixed-system</t>
  </si>
  <si>
    <t>Casey and Holden (2005)</t>
  </si>
  <si>
    <t>Portugal</t>
  </si>
  <si>
    <t>Castanheira et al. (2010)</t>
  </si>
  <si>
    <t>Sweden</t>
  </si>
  <si>
    <t>Cederberg and Flysjö (2004)</t>
  </si>
  <si>
    <t>Cederberg and Mattsson (2000)</t>
  </si>
  <si>
    <t>Denmark</t>
  </si>
  <si>
    <t>Guerci et al. (2013)</t>
  </si>
  <si>
    <t>Germany</t>
  </si>
  <si>
    <t>Haas et al. (2001)</t>
  </si>
  <si>
    <t>Henriksson et al. (2011)</t>
  </si>
  <si>
    <t>Austria</t>
  </si>
  <si>
    <t>Hietala et al. (2015)</t>
  </si>
  <si>
    <t>Belgium</t>
  </si>
  <si>
    <t>Finland</t>
  </si>
  <si>
    <t>United Kingdom</t>
  </si>
  <si>
    <t>Fleckvieh</t>
  </si>
  <si>
    <t>Kiefer et al. (2014)</t>
  </si>
  <si>
    <t xml:space="preserve"> </t>
  </si>
  <si>
    <t>Jersey</t>
  </si>
  <si>
    <t>Kristensen et al. (2011)</t>
  </si>
  <si>
    <t>Holstein-Friesian</t>
  </si>
  <si>
    <t>Ireland (modelled)</t>
  </si>
  <si>
    <t>O´Brien et al. (2014)</t>
  </si>
  <si>
    <t>United Kingdom (modelled)</t>
  </si>
  <si>
    <t>Ross et al. (2014)</t>
  </si>
  <si>
    <t>Netherlands</t>
  </si>
  <si>
    <t>Thomassen et al. (2008)</t>
  </si>
  <si>
    <t>France</t>
  </si>
  <si>
    <t>Van der Werf et al. (2009)</t>
  </si>
  <si>
    <t>Germany (modelled)</t>
  </si>
  <si>
    <t>Wolf et al. (2017)</t>
  </si>
  <si>
    <t>Zehetmeier et al. (2014)</t>
  </si>
  <si>
    <t>North America</t>
  </si>
  <si>
    <t>Canada</t>
  </si>
  <si>
    <t>Verge et al. (2009)</t>
  </si>
  <si>
    <t>USA (modelled)</t>
  </si>
  <si>
    <t>Rotz et al. (2010)</t>
  </si>
  <si>
    <t>Rest of world</t>
  </si>
  <si>
    <t>Brazil</t>
  </si>
  <si>
    <t>de Leis et al. (2015)</t>
  </si>
  <si>
    <t>New Zealand</t>
  </si>
  <si>
    <t>Basset-Mens et al. (2009)</t>
  </si>
  <si>
    <t>Crop</t>
  </si>
  <si>
    <r>
      <t>GHG emissions [kg</t>
    </r>
    <r>
      <rPr>
        <vertAlign val="subscript"/>
        <sz val="10"/>
        <rFont val="Arial"/>
        <family val="2"/>
      </rPr>
      <t>CO2-eq</t>
    </r>
    <r>
      <rPr>
        <sz val="10"/>
        <rFont val="Arial"/>
        <family val="2"/>
      </rPr>
      <t xml:space="preserve"> kg</t>
    </r>
    <r>
      <rPr>
        <vertAlign val="subscript"/>
        <sz val="10"/>
        <rFont val="Arial"/>
        <family val="2"/>
      </rPr>
      <t>DM</t>
    </r>
    <r>
      <rPr>
        <vertAlign val="superscript"/>
        <sz val="10"/>
        <rFont val="Arial"/>
        <family val="2"/>
      </rPr>
      <t>-1</t>
    </r>
    <r>
      <rPr>
        <sz val="10"/>
        <rFont val="Arial"/>
        <family val="2"/>
      </rPr>
      <t>]</t>
    </r>
  </si>
  <si>
    <r>
      <t>GHG emissions [kg</t>
    </r>
    <r>
      <rPr>
        <vertAlign val="subscript"/>
        <sz val="10"/>
        <rFont val="Arial"/>
        <family val="2"/>
      </rPr>
      <t>CO2-eq</t>
    </r>
    <r>
      <rPr>
        <sz val="10"/>
        <rFont val="Arial"/>
        <family val="2"/>
      </rPr>
      <t xml:space="preserve"> ha</t>
    </r>
    <r>
      <rPr>
        <vertAlign val="superscript"/>
        <sz val="10"/>
        <rFont val="Arial"/>
        <family val="2"/>
      </rPr>
      <t>-1</t>
    </r>
    <r>
      <rPr>
        <sz val="10"/>
        <rFont val="Arial"/>
        <family val="2"/>
      </rPr>
      <t>]</t>
    </r>
  </si>
  <si>
    <t>SD</t>
  </si>
  <si>
    <r>
      <t>Yield [t ha</t>
    </r>
    <r>
      <rPr>
        <vertAlign val="superscript"/>
        <sz val="10"/>
        <color theme="1"/>
        <rFont val="Arial"/>
        <family val="2"/>
      </rPr>
      <t>-1</t>
    </r>
    <r>
      <rPr>
        <sz val="10"/>
        <color theme="1"/>
        <rFont val="Arial"/>
        <family val="2"/>
      </rPr>
      <t>]</t>
    </r>
  </si>
  <si>
    <t>System</t>
  </si>
  <si>
    <t>Average</t>
  </si>
  <si>
    <t>Grain corn (wet)</t>
  </si>
  <si>
    <t>Grain corn (dry)</t>
  </si>
  <si>
    <t>Spring wheat</t>
  </si>
  <si>
    <t>Table S13: Reference list of the literature used in the quantitative review of our study and of the parameters and emission factors used in the model.</t>
  </si>
  <si>
    <t>Baldini C, Bava L, Zucali M, Guarino M (2018) Milk production Life Cycle Assessment: A comparison between estimated and measured emission inventory for manure handling. Sci Total Environ 625:209–219. https://doi.org/10.1016/j.scitotenv.2017.12.261</t>
  </si>
  <si>
    <t>Basset-Mens C, Ledgard S, Boyes M (2009) Eco-efficiency of intensification scenarios for milk production in New Zealand. Ecological economics 68:1615–1625. https://doi.org/10.1016/j.ecolecon.2007.11.017</t>
  </si>
  <si>
    <t>Bos J, Haan JJ de, Sukkel W, Schils RL (2007) Comparing energy use and greenhouse gas emissions in organic and conventional farming systems in the Netherlands. 3rd QLIF Congress: Improving Sustainability in Organic and Low Input Food Production Systems, University of Hohenheim, Germany, March 20-23, 2007</t>
  </si>
  <si>
    <t>Casey JW, Holden NM (2005) Analysis of greenhouse gas emissions from the average Irish milk production system. Agricultural Systems 86:97–114. https://doi.org/10.1016/j.agsy.2004.09.006</t>
  </si>
  <si>
    <t>Castanheira ÉG, Dias AC, Arroja L, Amaro R (2010) The environmental performance of milk production on a typical Portuguese dairy farm. Agricultural Systems 103:498–507. https://doi.org/10.1016/j.agsy.2010.05.004</t>
  </si>
  <si>
    <t>Cederberg C, Flysjö A (2004) Life cycle inventory of 23 dairy farms in south-western Sweden. SIK Institutet för livsmedel och bioteknik</t>
  </si>
  <si>
    <t>Cederberg C, Mattsson B (2000) Life cycle assessment of milk production—a comparison of conventional and organic farming. Journal of Cleaner Production 8:49–60. https://doi.org/10.1016/S0959-6526(99)00311-X</t>
  </si>
  <si>
    <t>Guerci M, Bava L, Zucali M, Sandrucci A, Penati C, Tamburini A (2013) Effect of farming strategies on environmental impact of intensive dairy farms in Italy. The Journal of dairy research 80:300. https://doi.org/10.1017/S0022029913000277</t>
  </si>
  <si>
    <t>Haas G, Wetterich F, Köpke U (2001) Comparing intensive, extensified and organic grassland farming in southern Germany by process life cycle assessment. Agriculture, Ecosystems &amp; Environment 83:43–53. https://doi.org/10.1016/S0167-8809(00)00160-2</t>
  </si>
  <si>
    <t>Henriksson M, Flysjö A, Cederberg C, Swensson C (2011) Variation in carbon footprint of milk due to management differences between Swedish dairy farms. Animal 5:1474–1484. https://doi.org/10.1017/S1751731111000437</t>
  </si>
  <si>
    <t>Hietala S, Smith L, Knudsen MT, Kurppa S, Padel S, Hermansen JE (2015) Carbon footprints of organic dairying in six European countries—real farm data analysis. Org. Agr. 5:91–100. https://doi.org/10.1007/s13165-014-0084-0</t>
  </si>
  <si>
    <t>Kiefer L, Menzel F, Bahrs E (2014) The effect of feed demand on greenhouse gas emissions and farm profitability for organic and conventional dairy farms. Journal of dairy science 97:7564–7574. https://doi.org/10.3168/jds.2014-8284</t>
  </si>
  <si>
    <t>Kristensen T, Mogensen L, Knudsen MT, Hermansen JE (2011) Effect of production system and farming strategy on greenhouse gas emissions from commercial dairy farms in a life cycle approach. Livestock Science 140:136–148. https://doi.org/10.1016/j.livsci.2011.03.002</t>
  </si>
  <si>
    <t>Léis CM de, Cherubini E, Ruviaro CF, Da Silva VP, do Nascimento Lampert V, Spies A, Soares SR (2015) Carbon footprint of milk production in Brazil: a comparative case study. Int J Life Cycle Assess 20:46–60. https://doi.org/10.1007/s11367-014-0813-3</t>
  </si>
  <si>
    <t>O'Brien D, Capper JL, Garnsworthy PC, Grainger C, Shalloo L (2014) A case study of the carbon footprint of milk from high-performing confinement and grass-based dairy farms. Journal of dairy science 97:1835–1851. https://doi.org/10.3168/jds.2013-7174</t>
  </si>
  <si>
    <t>Ross SA, Chagunda MG, Topp CF, Ennos R (2014) Effect of cattle genotype and feeding regime on greenhouse gas emissions intensity in high producing dairy cows. Livestock Science 170:158–171. https://doi.org/10.1016/j.livsci.2014.09.011</t>
  </si>
  <si>
    <t>Rotz CA, Montes F, Chianese DS (2010) The carbon footprint of dairy production systems through partial life cycle assessment. Journal of dairy science 93:1266–1282. https://doi.org/10.3168/jds.2009-2162</t>
  </si>
  <si>
    <t>Thomassen MA, van Calker KJ, Smits MCJ, Iepema GL, Boer IJM de (2008) Life cycle assessment of conventional and organic milk production in the Netherlands. Agricultural Systems 96:95–107. https://doi.org/10.1016/j.agsy.2007.06.001</t>
  </si>
  <si>
    <t>van der Werf HMG, Kanyarushoki C, Corson MS (2009) An operational method for the evaluation of resource use and environmental impacts of dairy farms by life cycle assessment. J Environ Manage 90:3643–3652. https://doi.org/10.1016/j.jenvman.2009.07.003</t>
  </si>
  <si>
    <t>Vergé X, Dyer JA, Desjardins RL, Worth D (2007) Greenhouse gas emissions from the Canadian dairy industry in 2001. Agricultural Systems 94:683–693. https://doi.org/10.1016/j.agsy.2007.02.008</t>
  </si>
  <si>
    <t>Wolf P, Groen EA, Berg W, Prochnow A, Am Bokkers E, Heijungs R, Boer IJM de (2017) Assessing greenhouse gas emissions of milk production: Which parameters are essential? The International Journal of Life Cycle Assessment 22:441–455. https://doi.org/10.1007/s11367-016-1165-y</t>
  </si>
  <si>
    <t>Zehetmeier M, Gandorfer M, Hoffmann H, Müller UK, Boer IJM de, Heißenhuber A (2014) The impact of uncertainties on predicted greenhouse gas emissions of dairy cow production systems. Journal of Cleaner Production 73:116–124. https://doi.org/10.1016/j.jclepro.2013.09.054</t>
  </si>
  <si>
    <t>References list of parameters and emission factors used in the model.</t>
  </si>
  <si>
    <t>EFMA (2008) European Fertilizer Manufacturers Association. European Fertilizer Manufacturers Association. Accessed 20.12.20</t>
  </si>
  <si>
    <t>Flysjö A, Cederberg C, Strid I (2008) LCA-databas för konventionella fodermedel: Miljöpåverkan i samband med produktion. SIK-rapport, vol 772. SIK, Göteborg</t>
  </si>
  <si>
    <t>Haenel H-D, Rösemann C, Dämmgen U, Döring U, Wulf S, Eurich-Menden B, Freibauer A, Döhler H, Schreiner C, Osterburgg B (2018) Calculations of gaseous and particulate emissions from German agriculture 1990 - 2016: Report on methods and data (RMD) submission 2018 = Berechnung von gas- und partikelförmigen Emissionen aus der deutschen Landwirtschaft 1990 - 2016 ; Report zu Methoden und Daten (RMD) Berichterstattung 2018. Thünen Report, vol 57. Johann Heinrich von Thünen-Institut, Braunschweig</t>
  </si>
  <si>
    <t>Icha P (2020) Entwicklung der spezifischen Kohlendioxid-Emissionen des deutschen Strommix in den Jahren 1990 - 2019, Dessau-Roßlau</t>
  </si>
  <si>
    <t>IINAS (2019) GEMIS: Globales Emissions-Modell integrierter Systeme.</t>
  </si>
  <si>
    <t>IPCC (2006) IPCC Guidelines for National Greenhouse Gas Inventories, Genf</t>
  </si>
  <si>
    <t>IPCC (2019) 2019 Refinement to the 2006 IPCC Guidelines for National Greenhouse Gas Inventories, Genf</t>
  </si>
  <si>
    <t>Kaltschmitt M, Reinhardt GA, Stelzer T (1997) Life cycle analysis of biofuels under different environmental aspects. Biomass and Bioenergy 12:121–134. https://doi.org/10.1016/S0961-9534(96)00071-2</t>
  </si>
  <si>
    <t>Kongshaug G (2008) Energy consumption and greenhouse gas emission in fertilizer production, IFA Tech. Conf., Marrakech, Marroco</t>
  </si>
  <si>
    <t>KTBL (2016) Berechnungsstandard für einzelbetriebliche Klimabilanzen (BEK) in der Landwirtschaft., Darmstadt</t>
  </si>
  <si>
    <t>Neufeldt H, Schäfer M (2008) Mitigation strategies for greenhouse gas emissions from agriculture using a regional economic-ecosystem model. Agriculture, Ecosystems &amp; Environment 123:305–316. https://doi.org/10.1016/j.agee.2007.07.008</t>
  </si>
  <si>
    <t>Patyk A (1996) Balance of energy consumption and emissions of fertilizer production and supply. In: Reprints from the International Conference of Life Cycle Assessment in Agriculture, Food and Non-Food Agro-Industry and Forestry: Achievements and Prospects. Brussels, Belgium, pp 4–5</t>
  </si>
  <si>
    <t>Patyk A, Reinhardt GA (1997) Düngemittel-Energie-und Stoffstrombilanzen. Springer</t>
  </si>
  <si>
    <t>Wernet G, Bauer C, Steubing B, Reinhard J, Moreno-Ruiz E, Weidema B (2016) The ecoinvent database version 3 (part I): overview and methodology. The International Journal of Life Cycle Assessment 21:1218–1237. https://doi.org/10.1007/s11367-016-1087-8</t>
  </si>
  <si>
    <t>Table S1: Long-term yields (2005-2019) of crops cultivated at the study farm. The long-term average is given in the last column.</t>
  </si>
  <si>
    <t>Table S2: Amounts of externally and internally produced feed ingredients used in the animal rearing facility and the dairy facility in 2017 and 2018.</t>
  </si>
  <si>
    <t>Table S3: Key figures of the crop cultivation in 2017 and 2018 at the study farm and the farms of the production network. Fertilizer nutrient application data were approximated using DüProNP (LLG 2019).</t>
  </si>
  <si>
    <t>Table S4: Properties of produced manure and their usage in the production network in 2017 and 2018. Analytical data gained from a commercial laboratory analysis report.</t>
  </si>
  <si>
    <t>Table S5: Key figures of the study farm's meat production in 2017 and 2018.</t>
  </si>
  <si>
    <t>Table S6: Calf and cow categories of the animal herd, including weights and quantities, in 2017 and 2018.</t>
  </si>
  <si>
    <t>Table S7: Feed rations of the calf and cow categories, their intake amounts, and their properties. In 2017, the feed rations of the calves were adjusted five times and three times in 2018. In 2017, the feed rations of the cows were adjusted six times and eight times in 2018.</t>
  </si>
  <si>
    <t>Table S8: Electricity consumption of the study farm and diesel consumption of the study farm and the production network for providing feed in 2017 and 2018.</t>
  </si>
  <si>
    <t>Table S9: Emission factor values used for GHG emission calculations from external feed ingredients, beef production, transport and logistic processes, electricity, and fertilizer production. Emission factors of the same category were used to calculate a mean value and a standard deviation (SD).</t>
  </si>
  <si>
    <t>Table S10: Parameters and emission factor values used to calculate GHG emissions, which are linked with internal crop cultivation and animal production.</t>
  </si>
  <si>
    <t>Table S11: Selection of carbon footprint studies used in the quantitative review of our study.</t>
  </si>
  <si>
    <t>Table S12: GHG emission results of internal crop cultivation. GHG emissions are given as emissions per kg of dry matter (DM) and as emissions per area unit.</t>
  </si>
  <si>
    <t>Silage maize</t>
  </si>
  <si>
    <t>Grain maize</t>
  </si>
  <si>
    <t>Maize silage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</si>
</sst>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
  </numFmts>
  <fonts count="25" x14ac:knownFonts="1">
    <font>
      <sz val="12"/>
      <color theme="1"/>
      <name val="Arial"/>
      <family val="2"/>
    </font>
    <font>
      <sz val="10"/>
      <color theme="1"/>
      <name val="Arial"/>
      <family val="2"/>
    </font>
    <font>
      <sz val="10"/>
      <color theme="1"/>
      <name val="Arial"/>
      <family val="2"/>
    </font>
    <font>
      <sz val="10"/>
      <color rgb="FFFF0000"/>
      <name val="Arial"/>
      <family val="2"/>
    </font>
    <font>
      <b/>
      <sz val="10"/>
      <color theme="1"/>
      <name val="Arial"/>
      <family val="2"/>
    </font>
    <font>
      <vertAlign val="superscript"/>
      <sz val="10"/>
      <color theme="1"/>
      <name val="Arial"/>
      <family val="2"/>
    </font>
    <font>
      <vertAlign val="superscript"/>
      <sz val="10"/>
      <color rgb="FF000000"/>
      <name val="Arial"/>
      <family val="2"/>
    </font>
    <font>
      <vertAlign val="subscript"/>
      <sz val="10"/>
      <color rgb="FF000000"/>
      <name val="Arial"/>
      <family val="2"/>
    </font>
    <font>
      <sz val="10"/>
      <name val="Arial"/>
      <family val="2"/>
    </font>
    <font>
      <sz val="8"/>
      <name val="Arial"/>
      <family val="2"/>
    </font>
    <font>
      <vertAlign val="superscript"/>
      <sz val="8"/>
      <name val="Arial"/>
      <family val="2"/>
    </font>
    <font>
      <vertAlign val="subscript"/>
      <sz val="8"/>
      <name val="Arial"/>
      <family val="2"/>
    </font>
    <font>
      <b/>
      <sz val="10"/>
      <name val="Arial"/>
      <family val="2"/>
    </font>
    <font>
      <vertAlign val="superscript"/>
      <sz val="10"/>
      <name val="Arial"/>
      <family val="2"/>
    </font>
    <font>
      <vertAlign val="subscript"/>
      <sz val="10"/>
      <name val="Arial"/>
      <family val="2"/>
    </font>
    <font>
      <sz val="12"/>
      <name val="Arial"/>
      <family val="2"/>
    </font>
    <font>
      <sz val="10"/>
      <name val="Calibri"/>
      <family val="2"/>
    </font>
    <font>
      <b/>
      <sz val="12"/>
      <color theme="1"/>
      <name val="Arial"/>
      <family val="2"/>
    </font>
    <font>
      <u/>
      <sz val="12"/>
      <color theme="10"/>
      <name val="Arial"/>
      <family val="2"/>
    </font>
    <font>
      <b/>
      <sz val="14"/>
      <color theme="1"/>
      <name val="Arial"/>
      <family val="2"/>
    </font>
    <font>
      <u/>
      <sz val="10"/>
      <color theme="4"/>
      <name val="Arial"/>
      <family val="2"/>
    </font>
    <font>
      <sz val="12"/>
      <name val="Arial Narrow"/>
      <family val="2"/>
    </font>
    <font>
      <sz val="12"/>
      <color theme="1"/>
      <name val="Arial"/>
      <family val="2"/>
    </font>
    <font>
      <b/>
      <vertAlign val="superscript"/>
      <sz val="10"/>
      <name val="Arial"/>
      <family val="2"/>
    </font>
    <font>
      <b/>
      <i/>
      <sz val="10"/>
      <name val="Arial"/>
      <family val="2"/>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dashed">
        <color indexed="64"/>
      </bottom>
      <diagonal/>
    </border>
    <border>
      <left/>
      <right/>
      <top style="dashed">
        <color indexed="64"/>
      </top>
      <bottom/>
      <diagonal/>
    </border>
  </borders>
  <cellStyleXfs count="3">
    <xf numFmtId="0" fontId="0" fillId="0" borderId="0"/>
    <xf numFmtId="0" fontId="18" fillId="0" borderId="0" applyNumberFormat="0" applyFill="0" applyBorder="0" applyAlignment="0" applyProtection="0"/>
    <xf numFmtId="0" fontId="22" fillId="0" borderId="0"/>
  </cellStyleXfs>
  <cellXfs count="160">
    <xf numFmtId="0" fontId="0" fillId="0" borderId="0" xfId="0"/>
    <xf numFmtId="0" fontId="2" fillId="0" borderId="0" xfId="0" applyFont="1" applyAlignment="1">
      <alignment horizontal="center"/>
    </xf>
    <xf numFmtId="0" fontId="2"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1" fontId="8" fillId="0" borderId="0" xfId="0" applyNumberFormat="1" applyFont="1" applyAlignment="1">
      <alignment horizontal="center"/>
    </xf>
    <xf numFmtId="0" fontId="2" fillId="0" borderId="0" xfId="0" applyFont="1" applyAlignment="1">
      <alignment horizontal="left"/>
    </xf>
    <xf numFmtId="0" fontId="8" fillId="0" borderId="1" xfId="0" applyFont="1" applyBorder="1" applyAlignment="1">
      <alignment vertical="center"/>
    </xf>
    <xf numFmtId="0" fontId="8" fillId="0" borderId="0" xfId="0" applyFont="1" applyAlignment="1">
      <alignment vertical="center"/>
    </xf>
    <xf numFmtId="2" fontId="8" fillId="0" borderId="0" xfId="0" applyNumberFormat="1" applyFont="1" applyAlignment="1">
      <alignment vertical="center"/>
    </xf>
    <xf numFmtId="2" fontId="8" fillId="0" borderId="3" xfId="0" applyNumberFormat="1" applyFont="1" applyBorder="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left" vertical="center" wrapText="1"/>
    </xf>
    <xf numFmtId="2" fontId="8" fillId="0" borderId="0" xfId="0" applyNumberFormat="1" applyFont="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vertical="top" wrapText="1"/>
    </xf>
    <xf numFmtId="0" fontId="8" fillId="0" borderId="2" xfId="0" applyFont="1" applyBorder="1" applyAlignment="1">
      <alignment horizontal="center" vertical="top"/>
    </xf>
    <xf numFmtId="0" fontId="8" fillId="0" borderId="2" xfId="0" applyFont="1" applyBorder="1" applyAlignment="1">
      <alignment horizontal="center" vertical="center"/>
    </xf>
    <xf numFmtId="0" fontId="8" fillId="0" borderId="3" xfId="0" applyFont="1" applyBorder="1" applyAlignment="1">
      <alignment vertical="top"/>
    </xf>
    <xf numFmtId="0" fontId="8" fillId="0" borderId="1" xfId="0" applyFont="1" applyBorder="1" applyAlignment="1">
      <alignment horizontal="center" vertical="center"/>
    </xf>
    <xf numFmtId="0" fontId="12" fillId="0" borderId="0" xfId="0" applyFont="1" applyAlignment="1">
      <alignment horizontal="left" vertical="center"/>
    </xf>
    <xf numFmtId="1" fontId="8" fillId="0" borderId="0" xfId="0" applyNumberFormat="1" applyFont="1" applyAlignment="1">
      <alignment horizontal="center" vertical="center"/>
    </xf>
    <xf numFmtId="0" fontId="8" fillId="0" borderId="3" xfId="0" applyFont="1" applyBorder="1" applyAlignment="1">
      <alignment horizontal="left" vertical="center"/>
    </xf>
    <xf numFmtId="1" fontId="8" fillId="0" borderId="3" xfId="0" applyNumberFormat="1" applyFont="1" applyBorder="1" applyAlignment="1">
      <alignment horizontal="center" vertical="center"/>
    </xf>
    <xf numFmtId="165" fontId="8" fillId="0" borderId="0" xfId="0" applyNumberFormat="1" applyFont="1" applyAlignment="1">
      <alignment horizontal="center" vertical="center"/>
    </xf>
    <xf numFmtId="2" fontId="8" fillId="0" borderId="0" xfId="0" applyNumberFormat="1" applyFont="1" applyAlignment="1">
      <alignment horizontal="center" vertical="center"/>
    </xf>
    <xf numFmtId="0" fontId="8" fillId="0" borderId="0" xfId="0" applyFont="1" applyAlignment="1">
      <alignment horizontal="center"/>
    </xf>
    <xf numFmtId="0" fontId="8" fillId="0" borderId="3" xfId="0" applyFont="1" applyBorder="1" applyAlignment="1">
      <alignment horizontal="center"/>
    </xf>
    <xf numFmtId="0" fontId="8" fillId="0" borderId="2" xfId="0" applyFont="1" applyBorder="1" applyAlignment="1">
      <alignment horizontal="left" vertical="center"/>
    </xf>
    <xf numFmtId="2" fontId="8" fillId="0" borderId="0" xfId="0" applyNumberFormat="1" applyFont="1" applyAlignment="1">
      <alignment horizontal="left" vertical="center"/>
    </xf>
    <xf numFmtId="0" fontId="8" fillId="0" borderId="0" xfId="0" applyFont="1" applyAlignment="1">
      <alignment horizontal="left"/>
    </xf>
    <xf numFmtId="0" fontId="8" fillId="0" borderId="0" xfId="0" applyFont="1"/>
    <xf numFmtId="0" fontId="8" fillId="0" borderId="2" xfId="0" applyFont="1" applyBorder="1" applyAlignment="1">
      <alignment horizontal="center"/>
    </xf>
    <xf numFmtId="2" fontId="8" fillId="0" borderId="0" xfId="0" applyNumberFormat="1" applyFont="1" applyAlignment="1">
      <alignment horizontal="center"/>
    </xf>
    <xf numFmtId="49" fontId="8" fillId="0" borderId="0" xfId="0" applyNumberFormat="1" applyFont="1" applyAlignment="1">
      <alignment horizontal="center"/>
    </xf>
    <xf numFmtId="2" fontId="8" fillId="0" borderId="3" xfId="0" applyNumberFormat="1" applyFont="1" applyBorder="1" applyAlignment="1">
      <alignment horizontal="center"/>
    </xf>
    <xf numFmtId="1" fontId="8" fillId="0" borderId="3" xfId="0" applyNumberFormat="1" applyFont="1" applyBorder="1" applyAlignment="1">
      <alignment horizontal="center"/>
    </xf>
    <xf numFmtId="0" fontId="15" fillId="0" borderId="0" xfId="0" applyFont="1"/>
    <xf numFmtId="0" fontId="8" fillId="0" borderId="4" xfId="0" applyFont="1" applyBorder="1" applyAlignment="1">
      <alignment horizontal="center" vertical="center"/>
    </xf>
    <xf numFmtId="0" fontId="8" fillId="0" borderId="5" xfId="0" applyFont="1" applyBorder="1"/>
    <xf numFmtId="0" fontId="8" fillId="0" borderId="5" xfId="0" applyFont="1" applyBorder="1" applyAlignment="1">
      <alignment horizontal="center" vertical="center"/>
    </xf>
    <xf numFmtId="49" fontId="8" fillId="0" borderId="0" xfId="0" applyNumberFormat="1" applyFont="1" applyAlignment="1">
      <alignment horizontal="center" vertical="center"/>
    </xf>
    <xf numFmtId="0" fontId="12" fillId="0" borderId="0" xfId="0" applyFont="1" applyAlignment="1">
      <alignment horizontal="left"/>
    </xf>
    <xf numFmtId="49" fontId="8" fillId="0" borderId="3" xfId="0" applyNumberFormat="1" applyFont="1" applyBorder="1" applyAlignment="1">
      <alignment horizontal="center"/>
    </xf>
    <xf numFmtId="0" fontId="8" fillId="0" borderId="3" xfId="0" applyFont="1" applyBorder="1" applyAlignment="1">
      <alignment horizontal="left"/>
    </xf>
    <xf numFmtId="0" fontId="17"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19" fillId="0" borderId="0" xfId="0" applyFont="1" applyAlignment="1">
      <alignment vertical="center"/>
    </xf>
    <xf numFmtId="0" fontId="20" fillId="0" borderId="0" xfId="1" applyFont="1" applyAlignment="1">
      <alignment vertical="center"/>
    </xf>
    <xf numFmtId="0" fontId="21" fillId="0" borderId="0" xfId="0" applyFont="1" applyAlignment="1">
      <alignment horizontal="center" vertical="center"/>
    </xf>
    <xf numFmtId="2" fontId="21"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horizontal="left"/>
    </xf>
    <xf numFmtId="0" fontId="1" fillId="0" borderId="0" xfId="0" applyFont="1" applyAlignment="1">
      <alignment horizontal="center"/>
    </xf>
    <xf numFmtId="0" fontId="8" fillId="0" borderId="2" xfId="0" applyFont="1" applyBorder="1" applyAlignment="1">
      <alignment horizontal="center" vertical="top" wrapText="1"/>
    </xf>
    <xf numFmtId="0" fontId="8" fillId="0" borderId="3" xfId="0" applyFont="1" applyBorder="1" applyAlignment="1">
      <alignment horizontal="center" vertical="top"/>
    </xf>
    <xf numFmtId="0" fontId="8" fillId="0" borderId="3" xfId="0" applyFont="1" applyBorder="1" applyAlignment="1">
      <alignment horizontal="center" vertical="center"/>
    </xf>
    <xf numFmtId="0" fontId="8" fillId="0" borderId="1" xfId="0" applyFont="1" applyBorder="1"/>
    <xf numFmtId="166" fontId="8" fillId="0" borderId="0" xfId="0" applyNumberFormat="1" applyFont="1" applyAlignment="1">
      <alignment horizontal="center" vertical="center"/>
    </xf>
    <xf numFmtId="0" fontId="12" fillId="0" borderId="0" xfId="0" applyFont="1" applyAlignment="1">
      <alignment vertical="center"/>
    </xf>
    <xf numFmtId="0" fontId="12" fillId="0" borderId="0" xfId="0" applyFont="1"/>
    <xf numFmtId="0" fontId="8" fillId="0" borderId="2" xfId="0" applyFont="1" applyBorder="1"/>
    <xf numFmtId="0" fontId="8" fillId="0" borderId="3" xfId="0" applyFont="1" applyBorder="1"/>
    <xf numFmtId="165" fontId="8" fillId="0" borderId="4" xfId="0" applyNumberFormat="1" applyFont="1" applyBorder="1" applyAlignment="1">
      <alignment horizontal="center" vertical="center"/>
    </xf>
    <xf numFmtId="1" fontId="8" fillId="0" borderId="4" xfId="0" applyNumberFormat="1" applyFont="1" applyBorder="1" applyAlignment="1">
      <alignment horizontal="center" vertical="center"/>
    </xf>
    <xf numFmtId="2" fontId="8" fillId="0" borderId="4" xfId="0" applyNumberFormat="1" applyFont="1" applyBorder="1" applyAlignment="1">
      <alignment horizontal="center" vertical="center"/>
    </xf>
    <xf numFmtId="0" fontId="8" fillId="0" borderId="0" xfId="0" applyFont="1" applyAlignment="1">
      <alignment horizontal="center" vertical="top"/>
    </xf>
    <xf numFmtId="165" fontId="8" fillId="0" borderId="5" xfId="0" applyNumberFormat="1" applyFont="1" applyBorder="1"/>
    <xf numFmtId="165" fontId="8" fillId="0" borderId="5" xfId="0" applyNumberFormat="1" applyFont="1" applyBorder="1" applyAlignment="1">
      <alignment horizontal="center" vertical="center"/>
    </xf>
    <xf numFmtId="1" fontId="8" fillId="0" borderId="5" xfId="0" applyNumberFormat="1" applyFont="1" applyBorder="1" applyAlignment="1">
      <alignment horizontal="center" vertical="center"/>
    </xf>
    <xf numFmtId="2" fontId="8" fillId="0" borderId="5" xfId="0" applyNumberFormat="1" applyFont="1" applyBorder="1" applyAlignment="1">
      <alignment horizontal="center" vertical="center"/>
    </xf>
    <xf numFmtId="165" fontId="8" fillId="0" borderId="3" xfId="0" applyNumberFormat="1" applyFont="1" applyBorder="1" applyAlignment="1">
      <alignment horizontal="center" vertical="center"/>
    </xf>
    <xf numFmtId="2" fontId="8" fillId="0" borderId="3" xfId="0" applyNumberFormat="1" applyFont="1" applyBorder="1" applyAlignment="1">
      <alignment horizontal="center" vertical="center"/>
    </xf>
    <xf numFmtId="1" fontId="8" fillId="0" borderId="0" xfId="0" applyNumberFormat="1" applyFont="1"/>
    <xf numFmtId="0" fontId="8" fillId="0" borderId="1" xfId="0" applyFont="1" applyBorder="1" applyAlignment="1">
      <alignment horizontal="left" vertical="center"/>
    </xf>
    <xf numFmtId="0" fontId="12" fillId="0" borderId="2" xfId="0" applyFont="1" applyBorder="1" applyAlignment="1">
      <alignment horizontal="left" vertical="center"/>
    </xf>
    <xf numFmtId="1" fontId="8" fillId="0" borderId="0" xfId="0" applyNumberFormat="1" applyFont="1" applyAlignment="1">
      <alignment vertical="center"/>
    </xf>
    <xf numFmtId="0" fontId="8" fillId="0" borderId="0" xfId="0" applyFont="1" applyAlignment="1">
      <alignment horizontal="left" vertical="top"/>
    </xf>
    <xf numFmtId="0" fontId="8" fillId="0" borderId="4" xfId="0" applyFont="1" applyBorder="1" applyAlignment="1">
      <alignment horizontal="left" vertical="center"/>
    </xf>
    <xf numFmtId="0" fontId="12" fillId="0" borderId="0" xfId="0" applyFont="1" applyAlignment="1">
      <alignment horizontal="center" vertical="center"/>
    </xf>
    <xf numFmtId="0" fontId="8" fillId="0" borderId="5" xfId="0" applyFont="1" applyBorder="1" applyAlignment="1">
      <alignment horizontal="left" vertical="center"/>
    </xf>
    <xf numFmtId="0" fontId="15" fillId="0" borderId="0" xfId="0" applyFont="1" applyAlignment="1">
      <alignment horizontal="left"/>
    </xf>
    <xf numFmtId="1" fontId="15" fillId="0" borderId="0" xfId="0" applyNumberFormat="1" applyFont="1"/>
    <xf numFmtId="2" fontId="12" fillId="0" borderId="0" xfId="0" applyNumberFormat="1" applyFont="1" applyAlignment="1">
      <alignment horizontal="center" vertical="center"/>
    </xf>
    <xf numFmtId="2" fontId="8" fillId="0" borderId="0" xfId="0" quotePrefix="1" applyNumberFormat="1" applyFont="1" applyAlignment="1">
      <alignment horizontal="center" vertical="center"/>
    </xf>
    <xf numFmtId="164" fontId="8" fillId="0" borderId="0" xfId="0" applyNumberFormat="1" applyFont="1" applyAlignment="1">
      <alignment horizontal="center" vertical="center"/>
    </xf>
    <xf numFmtId="2" fontId="12" fillId="0" borderId="3" xfId="0" applyNumberFormat="1" applyFont="1" applyBorder="1" applyAlignment="1">
      <alignment horizontal="center" vertical="center"/>
    </xf>
    <xf numFmtId="0" fontId="8" fillId="0" borderId="0" xfId="0" applyFont="1" applyAlignment="1">
      <alignment horizontal="center" vertical="center" wrapText="1"/>
    </xf>
    <xf numFmtId="0" fontId="8" fillId="0" borderId="2" xfId="0" applyFont="1" applyBorder="1" applyAlignment="1">
      <alignment horizontal="left"/>
    </xf>
    <xf numFmtId="0" fontId="12" fillId="0" borderId="3" xfId="0" applyFont="1" applyBorder="1" applyAlignment="1">
      <alignment horizontal="left"/>
    </xf>
    <xf numFmtId="1" fontId="21" fillId="0" borderId="0" xfId="0" applyNumberFormat="1" applyFont="1" applyAlignment="1">
      <alignment horizontal="center" vertical="center"/>
    </xf>
    <xf numFmtId="0" fontId="12" fillId="0" borderId="0" xfId="0" applyFont="1" applyAlignment="1">
      <alignment horizontal="center"/>
    </xf>
    <xf numFmtId="166" fontId="8" fillId="0" borderId="0" xfId="0" applyNumberFormat="1" applyFont="1" applyAlignment="1">
      <alignment horizontal="center"/>
    </xf>
    <xf numFmtId="2" fontId="12" fillId="0" borderId="0" xfId="0" applyNumberFormat="1" applyFont="1" applyAlignment="1">
      <alignment horizontal="center"/>
    </xf>
    <xf numFmtId="1" fontId="8" fillId="0" borderId="0" xfId="0" applyNumberFormat="1" applyFont="1" applyAlignment="1">
      <alignment horizontal="left" indent="1"/>
    </xf>
    <xf numFmtId="1" fontId="12" fillId="0" borderId="0" xfId="0" applyNumberFormat="1" applyFont="1" applyAlignment="1">
      <alignment horizontal="center"/>
    </xf>
    <xf numFmtId="166" fontId="8" fillId="0" borderId="3" xfId="0" applyNumberFormat="1" applyFont="1" applyBorder="1" applyAlignment="1">
      <alignment horizontal="center"/>
    </xf>
    <xf numFmtId="0" fontId="24"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0" borderId="3" xfId="0" applyFont="1" applyBorder="1" applyAlignment="1">
      <alignment horizontal="center" vertical="center"/>
    </xf>
    <xf numFmtId="2" fontId="1" fillId="0" borderId="3" xfId="0" applyNumberFormat="1" applyFont="1" applyBorder="1" applyAlignment="1">
      <alignment horizontal="center" vertical="center"/>
    </xf>
    <xf numFmtId="2" fontId="1" fillId="0" borderId="0" xfId="0" applyNumberFormat="1" applyFont="1" applyAlignment="1">
      <alignment horizontal="center"/>
    </xf>
    <xf numFmtId="0" fontId="1" fillId="0" borderId="0" xfId="0" applyFont="1"/>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0" xfId="0" applyFont="1" applyFill="1" applyAlignment="1">
      <alignment vertical="center"/>
    </xf>
    <xf numFmtId="0" fontId="4"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left"/>
    </xf>
    <xf numFmtId="0" fontId="1" fillId="0" borderId="0" xfId="0" applyFont="1" applyFill="1" applyAlignment="1">
      <alignment horizontal="center"/>
    </xf>
    <xf numFmtId="0" fontId="0" fillId="0" borderId="0" xfId="0" applyFill="1"/>
    <xf numFmtId="0" fontId="1" fillId="0" borderId="1" xfId="0" applyFont="1" applyFill="1" applyBorder="1" applyAlignment="1">
      <alignment horizontal="left"/>
    </xf>
    <xf numFmtId="0" fontId="1" fillId="0" borderId="1" xfId="0" applyFont="1" applyFill="1" applyBorder="1" applyAlignment="1">
      <alignment horizontal="center"/>
    </xf>
    <xf numFmtId="0" fontId="1" fillId="0" borderId="1" xfId="0" applyFont="1" applyFill="1" applyBorder="1"/>
    <xf numFmtId="2" fontId="1" fillId="0" borderId="0" xfId="0" applyNumberFormat="1" applyFont="1" applyFill="1" applyAlignment="1">
      <alignment horizontal="center"/>
    </xf>
    <xf numFmtId="165" fontId="1" fillId="0" borderId="0" xfId="0" applyNumberFormat="1" applyFont="1" applyFill="1" applyAlignment="1">
      <alignment horizontal="center"/>
    </xf>
    <xf numFmtId="2" fontId="4" fillId="0" borderId="0" xfId="0" applyNumberFormat="1" applyFont="1" applyFill="1" applyAlignment="1">
      <alignment horizontal="center"/>
    </xf>
    <xf numFmtId="165" fontId="4" fillId="0" borderId="0" xfId="0" applyNumberFormat="1" applyFont="1" applyFill="1" applyAlignment="1">
      <alignment horizontal="center"/>
    </xf>
    <xf numFmtId="0" fontId="4" fillId="0" borderId="0" xfId="0" applyFont="1" applyFill="1" applyAlignment="1">
      <alignment horizontal="center"/>
    </xf>
    <xf numFmtId="0" fontId="1" fillId="0" borderId="3" xfId="0" applyFont="1" applyFill="1" applyBorder="1" applyAlignment="1">
      <alignment horizontal="left"/>
    </xf>
    <xf numFmtId="2" fontId="1" fillId="0" borderId="3" xfId="0" applyNumberFormat="1" applyFont="1" applyFill="1" applyBorder="1" applyAlignment="1">
      <alignment horizontal="center"/>
    </xf>
    <xf numFmtId="0" fontId="1" fillId="0" borderId="3" xfId="0" applyFont="1" applyFill="1" applyBorder="1" applyAlignment="1">
      <alignment horizontal="center"/>
    </xf>
    <xf numFmtId="165" fontId="1" fillId="0" borderId="3" xfId="0" applyNumberFormat="1" applyFont="1" applyFill="1" applyBorder="1" applyAlignment="1">
      <alignment horizontal="center"/>
    </xf>
    <xf numFmtId="0" fontId="1" fillId="0" borderId="0" xfId="0" applyFont="1" applyFill="1"/>
    <xf numFmtId="0" fontId="8" fillId="0" borderId="0" xfId="0" applyFont="1" applyBorder="1" applyAlignment="1">
      <alignment vertical="center"/>
    </xf>
    <xf numFmtId="0" fontId="1" fillId="0" borderId="1" xfId="0" applyFont="1" applyFill="1" applyBorder="1" applyAlignment="1">
      <alignment horizontal="center"/>
    </xf>
    <xf numFmtId="0" fontId="8" fillId="0" borderId="2" xfId="0" applyFont="1" applyBorder="1" applyAlignment="1">
      <alignment horizontal="center"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xf>
    <xf numFmtId="0" fontId="12" fillId="0" borderId="0" xfId="0" applyFont="1" applyAlignment="1">
      <alignment horizontal="left" vertical="center" wrapText="1"/>
    </xf>
    <xf numFmtId="0" fontId="8" fillId="0" borderId="2" xfId="0" applyFont="1" applyBorder="1" applyAlignment="1">
      <alignment horizontal="center" vertical="top"/>
    </xf>
    <xf numFmtId="0" fontId="8" fillId="0" borderId="1"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3" xfId="0" applyFont="1" applyBorder="1" applyAlignment="1">
      <alignment horizontal="center" vertical="center"/>
    </xf>
    <xf numFmtId="0" fontId="4" fillId="0" borderId="0" xfId="0" applyFont="1" applyAlignment="1">
      <alignment horizontal="left" vertical="top" wrapText="1"/>
    </xf>
    <xf numFmtId="0" fontId="8" fillId="0" borderId="1" xfId="0" applyFont="1" applyBorder="1" applyAlignment="1">
      <alignment horizontal="center"/>
    </xf>
    <xf numFmtId="0" fontId="12" fillId="0" borderId="0" xfId="0" applyFont="1" applyAlignment="1">
      <alignment horizontal="left" vertical="top" wrapText="1"/>
    </xf>
    <xf numFmtId="0" fontId="8" fillId="0" borderId="1" xfId="0" applyFont="1" applyBorder="1" applyAlignment="1">
      <alignment horizontal="left" vertical="center"/>
    </xf>
    <xf numFmtId="0" fontId="8" fillId="0" borderId="3" xfId="0" applyFont="1" applyBorder="1" applyAlignment="1">
      <alignment horizontal="center" vertical="top" wrapText="1"/>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center"/>
    </xf>
    <xf numFmtId="0" fontId="8" fillId="0" borderId="1" xfId="0" applyFont="1" applyFill="1" applyBorder="1" applyAlignment="1">
      <alignment horizontal="center"/>
    </xf>
    <xf numFmtId="165" fontId="8" fillId="0" borderId="0" xfId="0" applyNumberFormat="1" applyFont="1" applyFill="1" applyAlignment="1">
      <alignment horizontal="center"/>
    </xf>
    <xf numFmtId="165" fontId="8" fillId="0" borderId="3" xfId="0" applyNumberFormat="1" applyFont="1" applyFill="1" applyBorder="1" applyAlignment="1">
      <alignment horizontal="center"/>
    </xf>
    <xf numFmtId="2" fontId="8" fillId="0" borderId="0" xfId="0" applyNumberFormat="1" applyFont="1" applyFill="1" applyAlignment="1">
      <alignment horizontal="center"/>
    </xf>
    <xf numFmtId="0" fontId="1" fillId="0" borderId="0" xfId="0" applyFont="1" applyFill="1" applyBorder="1" applyAlignment="1">
      <alignment horizontal="left"/>
    </xf>
    <xf numFmtId="2" fontId="1" fillId="0" borderId="0" xfId="0" applyNumberFormat="1" applyFont="1" applyFill="1" applyBorder="1" applyAlignment="1">
      <alignment horizontal="center"/>
    </xf>
    <xf numFmtId="0" fontId="1" fillId="0" borderId="0" xfId="0" applyFont="1" applyFill="1" applyBorder="1" applyAlignment="1">
      <alignment horizontal="center"/>
    </xf>
    <xf numFmtId="165" fontId="1" fillId="0" borderId="0" xfId="0" applyNumberFormat="1" applyFont="1" applyFill="1" applyBorder="1" applyAlignment="1">
      <alignment horizontal="center"/>
    </xf>
    <xf numFmtId="165" fontId="8" fillId="0" borderId="0" xfId="0" applyNumberFormat="1" applyFont="1" applyFill="1" applyBorder="1" applyAlignment="1">
      <alignment horizontal="center"/>
    </xf>
    <xf numFmtId="0" fontId="0" fillId="0" borderId="0" xfId="0" applyFill="1" applyBorder="1"/>
    <xf numFmtId="0" fontId="1" fillId="0" borderId="0" xfId="0" applyFont="1" applyFill="1" applyBorder="1"/>
  </cellXfs>
  <cellStyles count="3">
    <cellStyle name="Link" xfId="1" builtinId="8"/>
    <cellStyle name="Normal 2" xfId="2" xr:uid="{401106A8-526D-4E64-95CE-FB20FA0E3992}"/>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thur.gross@landw.uni-halle.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2"/>
  <sheetViews>
    <sheetView workbookViewId="0">
      <selection activeCell="B4" sqref="B4"/>
    </sheetView>
  </sheetViews>
  <sheetFormatPr baseColWidth="10" defaultColWidth="11.5546875" defaultRowHeight="15.25" x14ac:dyDescent="0.65"/>
  <cols>
    <col min="1" max="1" width="1.14453125" customWidth="1"/>
    <col min="2" max="2" width="16.5546875" customWidth="1"/>
    <col min="3" max="3" width="14.14453125" customWidth="1"/>
    <col min="4" max="4" width="14.29296875" customWidth="1"/>
  </cols>
  <sheetData>
    <row r="1" spans="2:4" ht="7.25" customHeight="1" x14ac:dyDescent="0.65"/>
    <row r="2" spans="2:4" ht="18" x14ac:dyDescent="0.65">
      <c r="B2" s="50" t="s">
        <v>0</v>
      </c>
      <c r="C2" s="48"/>
      <c r="D2" s="48"/>
    </row>
    <row r="3" spans="2:4" ht="7.5" customHeight="1" x14ac:dyDescent="0.65">
      <c r="B3" s="47"/>
      <c r="C3" s="48"/>
      <c r="D3" s="48"/>
    </row>
    <row r="4" spans="2:4" x14ac:dyDescent="0.65">
      <c r="B4" s="62" t="s">
        <v>1</v>
      </c>
      <c r="C4" s="48"/>
      <c r="D4" s="48"/>
    </row>
    <row r="5" spans="2:4" x14ac:dyDescent="0.65">
      <c r="B5" s="49" t="s">
        <v>2</v>
      </c>
      <c r="C5" s="48"/>
      <c r="D5" s="48"/>
    </row>
    <row r="6" spans="2:4" ht="7.5" customHeight="1" x14ac:dyDescent="0.65">
      <c r="B6" s="48"/>
      <c r="C6" s="48"/>
      <c r="D6" s="48"/>
    </row>
    <row r="7" spans="2:4" ht="15.5" x14ac:dyDescent="0.65">
      <c r="B7" s="54" t="s">
        <v>3</v>
      </c>
      <c r="C7" s="48"/>
      <c r="D7" s="48"/>
    </row>
    <row r="8" spans="2:4" ht="7.5" customHeight="1" x14ac:dyDescent="0.65">
      <c r="B8" s="54"/>
      <c r="C8" s="48"/>
      <c r="D8" s="48"/>
    </row>
    <row r="9" spans="2:4" ht="15.5" x14ac:dyDescent="0.65">
      <c r="B9" s="54" t="s">
        <v>4</v>
      </c>
      <c r="C9" s="54"/>
      <c r="D9" s="48"/>
    </row>
    <row r="10" spans="2:4" x14ac:dyDescent="0.65">
      <c r="B10" s="54" t="s">
        <v>5</v>
      </c>
      <c r="C10" s="51"/>
      <c r="D10" s="48"/>
    </row>
    <row r="11" spans="2:4" x14ac:dyDescent="0.65">
      <c r="B11" s="51" t="s">
        <v>6</v>
      </c>
      <c r="C11" s="54"/>
      <c r="D11" s="48"/>
    </row>
    <row r="12" spans="2:4" x14ac:dyDescent="0.65">
      <c r="B12" s="48"/>
      <c r="C12" s="48"/>
      <c r="D12" s="48"/>
    </row>
  </sheetData>
  <hyperlinks>
    <hyperlink ref="B11" r:id="rId1" xr:uid="{5B9F7DBB-FF69-4D95-ACC3-E93999B5F9BD}"/>
  </hyperlink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J77"/>
  <sheetViews>
    <sheetView zoomScale="103" zoomScaleNormal="70" workbookViewId="0">
      <selection activeCell="B12" sqref="B12:B15"/>
    </sheetView>
  </sheetViews>
  <sheetFormatPr baseColWidth="10" defaultColWidth="11.5546875" defaultRowHeight="13" x14ac:dyDescent="0.65"/>
  <cols>
    <col min="1" max="1" width="1.14453125" style="8" customWidth="1"/>
    <col min="2" max="2" width="28.29296875" style="4" customWidth="1"/>
    <col min="3" max="3" width="1.14453125" style="3" customWidth="1"/>
    <col min="4" max="4" width="8.8515625" style="3" customWidth="1"/>
    <col min="5" max="5" width="1.14453125" style="3" customWidth="1"/>
    <col min="6" max="6" width="8.8515625" style="3" customWidth="1"/>
    <col min="7" max="7" width="1.14453125" style="3" customWidth="1"/>
    <col min="8" max="8" width="14.40625" style="3" customWidth="1"/>
    <col min="9" max="9" width="1.14453125" style="3" customWidth="1"/>
    <col min="10" max="10" width="20.703125" style="90" customWidth="1"/>
    <col min="11" max="16384" width="11.5546875" style="8"/>
  </cols>
  <sheetData>
    <row r="2" spans="2:10" s="3" customFormat="1" ht="15.75" customHeight="1" x14ac:dyDescent="0.65">
      <c r="B2" s="143" t="s">
        <v>357</v>
      </c>
      <c r="C2" s="143"/>
      <c r="D2" s="143"/>
      <c r="E2" s="143"/>
      <c r="F2" s="143"/>
      <c r="G2" s="143"/>
      <c r="H2" s="143"/>
      <c r="I2" s="143"/>
      <c r="J2" s="143"/>
    </row>
    <row r="3" spans="2:10" s="3" customFormat="1" ht="15.75" customHeight="1" x14ac:dyDescent="0.65">
      <c r="B3" s="143"/>
      <c r="C3" s="143"/>
      <c r="D3" s="143"/>
      <c r="E3" s="143"/>
      <c r="F3" s="143"/>
      <c r="G3" s="143"/>
      <c r="H3" s="143"/>
      <c r="I3" s="143"/>
      <c r="J3" s="143"/>
    </row>
    <row r="4" spans="2:10" s="3" customFormat="1" ht="15.75" customHeight="1" x14ac:dyDescent="0.65">
      <c r="B4" s="143"/>
      <c r="C4" s="143"/>
      <c r="D4" s="143"/>
      <c r="E4" s="143"/>
      <c r="F4" s="143"/>
      <c r="G4" s="143"/>
      <c r="H4" s="143"/>
      <c r="I4" s="143"/>
      <c r="J4" s="143"/>
    </row>
    <row r="5" spans="2:10" ht="7.5" customHeight="1" x14ac:dyDescent="0.65">
      <c r="J5" s="14"/>
    </row>
    <row r="6" spans="2:10" ht="15.5" x14ac:dyDescent="0.65">
      <c r="B6" s="77" t="s">
        <v>123</v>
      </c>
      <c r="C6" s="21"/>
      <c r="D6" s="21" t="s">
        <v>124</v>
      </c>
      <c r="E6" s="21"/>
      <c r="F6" s="21" t="s">
        <v>125</v>
      </c>
      <c r="G6" s="21"/>
      <c r="H6" s="21" t="s">
        <v>54</v>
      </c>
      <c r="I6" s="21"/>
      <c r="J6" s="13" t="s">
        <v>126</v>
      </c>
    </row>
    <row r="7" spans="2:10" x14ac:dyDescent="0.65">
      <c r="B7" s="22" t="s">
        <v>127</v>
      </c>
      <c r="J7" s="14"/>
    </row>
    <row r="8" spans="2:10" ht="15" customHeight="1" x14ac:dyDescent="0.85">
      <c r="B8" s="4" t="s">
        <v>22</v>
      </c>
      <c r="D8" s="82">
        <v>1.5</v>
      </c>
      <c r="E8" s="82"/>
      <c r="F8" s="3" t="s">
        <v>45</v>
      </c>
      <c r="H8" s="28" t="s">
        <v>128</v>
      </c>
      <c r="J8" s="15" t="s">
        <v>129</v>
      </c>
    </row>
    <row r="9" spans="2:10" ht="15" customHeight="1" x14ac:dyDescent="0.85">
      <c r="B9" s="4" t="s">
        <v>12</v>
      </c>
      <c r="D9" s="27">
        <v>7.4999999999999997E-2</v>
      </c>
      <c r="E9" s="27"/>
      <c r="F9" s="3" t="s">
        <v>45</v>
      </c>
      <c r="H9" s="28" t="s">
        <v>128</v>
      </c>
      <c r="J9" s="14" t="s">
        <v>130</v>
      </c>
    </row>
    <row r="10" spans="2:10" ht="15" customHeight="1" x14ac:dyDescent="0.85">
      <c r="B10" s="4" t="s">
        <v>12</v>
      </c>
      <c r="D10" s="27">
        <v>0.16</v>
      </c>
      <c r="E10" s="27"/>
      <c r="F10" s="3" t="s">
        <v>45</v>
      </c>
      <c r="H10" s="28" t="s">
        <v>128</v>
      </c>
      <c r="J10" s="15" t="s">
        <v>131</v>
      </c>
    </row>
    <row r="11" spans="2:10" ht="15" customHeight="1" x14ac:dyDescent="0.85">
      <c r="B11" s="4" t="s">
        <v>12</v>
      </c>
      <c r="D11" s="82">
        <v>0.12</v>
      </c>
      <c r="E11" s="82"/>
      <c r="F11" s="82">
        <v>0.06</v>
      </c>
      <c r="H11" s="28" t="s">
        <v>128</v>
      </c>
      <c r="J11" s="14" t="s">
        <v>132</v>
      </c>
    </row>
    <row r="12" spans="2:10" ht="15" customHeight="1" x14ac:dyDescent="0.85">
      <c r="B12" s="4" t="s">
        <v>363</v>
      </c>
      <c r="D12" s="27">
        <v>0.19800000000000001</v>
      </c>
      <c r="E12" s="27"/>
      <c r="F12" s="3" t="s">
        <v>45</v>
      </c>
      <c r="H12" s="28" t="s">
        <v>128</v>
      </c>
      <c r="J12" s="14" t="s">
        <v>130</v>
      </c>
    </row>
    <row r="13" spans="2:10" ht="15" customHeight="1" x14ac:dyDescent="0.85">
      <c r="B13" s="4" t="s">
        <v>363</v>
      </c>
      <c r="D13" s="27">
        <v>0.39900000000000002</v>
      </c>
      <c r="E13" s="27"/>
      <c r="F13" s="3" t="s">
        <v>45</v>
      </c>
      <c r="H13" s="28" t="s">
        <v>128</v>
      </c>
      <c r="J13" s="14" t="s">
        <v>130</v>
      </c>
    </row>
    <row r="14" spans="2:10" ht="15" customHeight="1" x14ac:dyDescent="0.85">
      <c r="B14" s="4" t="s">
        <v>363</v>
      </c>
      <c r="D14" s="27">
        <v>0.16</v>
      </c>
      <c r="E14" s="27"/>
      <c r="F14" s="3" t="s">
        <v>45</v>
      </c>
      <c r="H14" s="28" t="s">
        <v>128</v>
      </c>
      <c r="J14" s="15" t="s">
        <v>131</v>
      </c>
    </row>
    <row r="15" spans="2:10" ht="15" customHeight="1" x14ac:dyDescent="0.85">
      <c r="B15" s="4" t="s">
        <v>363</v>
      </c>
      <c r="D15" s="86">
        <v>0.25233333333333335</v>
      </c>
      <c r="E15" s="86"/>
      <c r="F15" s="86">
        <v>0.12843026642241825</v>
      </c>
      <c r="G15" s="27"/>
      <c r="H15" s="28" t="s">
        <v>128</v>
      </c>
      <c r="J15" s="14" t="s">
        <v>132</v>
      </c>
    </row>
    <row r="16" spans="2:10" ht="15" customHeight="1" x14ac:dyDescent="0.85">
      <c r="B16" s="4" t="s">
        <v>15</v>
      </c>
      <c r="D16" s="27">
        <v>0.73899999999999999</v>
      </c>
      <c r="E16" s="27"/>
      <c r="F16" s="3" t="s">
        <v>45</v>
      </c>
      <c r="H16" s="28" t="s">
        <v>128</v>
      </c>
      <c r="J16" s="15" t="s">
        <v>129</v>
      </c>
    </row>
    <row r="17" spans="2:10" ht="15" customHeight="1" x14ac:dyDescent="0.85">
      <c r="B17" s="4" t="s">
        <v>16</v>
      </c>
      <c r="D17" s="27">
        <v>0.8</v>
      </c>
      <c r="E17" s="27"/>
      <c r="F17" s="3" t="s">
        <v>45</v>
      </c>
      <c r="G17" s="27"/>
      <c r="H17" s="28" t="s">
        <v>128</v>
      </c>
      <c r="J17" s="15" t="s">
        <v>129</v>
      </c>
    </row>
    <row r="18" spans="2:10" ht="15" customHeight="1" x14ac:dyDescent="0.85">
      <c r="B18" s="4" t="s">
        <v>16</v>
      </c>
      <c r="D18" s="27">
        <v>1.04</v>
      </c>
      <c r="E18" s="27"/>
      <c r="F18" s="3" t="s">
        <v>45</v>
      </c>
      <c r="G18" s="27"/>
      <c r="H18" s="28" t="s">
        <v>128</v>
      </c>
      <c r="J18" s="15" t="s">
        <v>129</v>
      </c>
    </row>
    <row r="19" spans="2:10" ht="15" customHeight="1" x14ac:dyDescent="0.85">
      <c r="B19" s="4" t="s">
        <v>16</v>
      </c>
      <c r="D19" s="27">
        <v>0.51200000000000001</v>
      </c>
      <c r="E19" s="27"/>
      <c r="F19" s="3" t="s">
        <v>45</v>
      </c>
      <c r="G19" s="27"/>
      <c r="H19" s="28" t="s">
        <v>128</v>
      </c>
      <c r="J19" s="15" t="s">
        <v>129</v>
      </c>
    </row>
    <row r="20" spans="2:10" ht="15" customHeight="1" x14ac:dyDescent="0.85">
      <c r="B20" s="4" t="s">
        <v>16</v>
      </c>
      <c r="D20" s="86">
        <v>0.78400000000000014</v>
      </c>
      <c r="E20" s="86"/>
      <c r="F20" s="86">
        <v>0.2643633862697326</v>
      </c>
      <c r="G20" s="27"/>
      <c r="H20" s="28" t="s">
        <v>128</v>
      </c>
      <c r="J20" s="14" t="s">
        <v>132</v>
      </c>
    </row>
    <row r="21" spans="2:10" ht="15" customHeight="1" x14ac:dyDescent="0.85">
      <c r="B21" s="4" t="s">
        <v>17</v>
      </c>
      <c r="D21" s="27">
        <v>0.56000000000000005</v>
      </c>
      <c r="E21" s="27"/>
      <c r="F21" s="27" t="s">
        <v>45</v>
      </c>
      <c r="G21" s="27"/>
      <c r="H21" s="28" t="s">
        <v>128</v>
      </c>
      <c r="J21" s="15" t="s">
        <v>129</v>
      </c>
    </row>
    <row r="22" spans="2:10" ht="15" customHeight="1" x14ac:dyDescent="0.85">
      <c r="B22" s="4" t="s">
        <v>17</v>
      </c>
      <c r="D22" s="27">
        <v>0.26</v>
      </c>
      <c r="E22" s="27"/>
      <c r="F22" s="27" t="s">
        <v>45</v>
      </c>
      <c r="G22" s="27"/>
      <c r="H22" s="28" t="s">
        <v>128</v>
      </c>
      <c r="J22" s="14" t="s">
        <v>133</v>
      </c>
    </row>
    <row r="23" spans="2:10" ht="15" customHeight="1" x14ac:dyDescent="0.85">
      <c r="B23" s="4" t="s">
        <v>17</v>
      </c>
      <c r="D23" s="86">
        <v>0.41000000000000003</v>
      </c>
      <c r="E23" s="86"/>
      <c r="F23" s="86">
        <v>0.21213203435596423</v>
      </c>
      <c r="G23" s="27"/>
      <c r="H23" s="28" t="s">
        <v>128</v>
      </c>
      <c r="J23" s="14" t="s">
        <v>132</v>
      </c>
    </row>
    <row r="24" spans="2:10" ht="15" customHeight="1" x14ac:dyDescent="0.85">
      <c r="B24" s="4" t="s">
        <v>18</v>
      </c>
      <c r="D24" s="3">
        <v>0.57999999999999996</v>
      </c>
      <c r="F24" s="3" t="s">
        <v>45</v>
      </c>
      <c r="H24" s="28" t="s">
        <v>128</v>
      </c>
      <c r="J24" s="15" t="s">
        <v>129</v>
      </c>
    </row>
    <row r="25" spans="2:10" ht="15" customHeight="1" x14ac:dyDescent="0.85">
      <c r="B25" s="4" t="s">
        <v>18</v>
      </c>
      <c r="D25" s="27">
        <v>0.57999999999999996</v>
      </c>
      <c r="E25" s="27"/>
      <c r="F25" s="3" t="s">
        <v>45</v>
      </c>
      <c r="H25" s="28" t="s">
        <v>128</v>
      </c>
      <c r="J25" s="15" t="s">
        <v>131</v>
      </c>
    </row>
    <row r="26" spans="2:10" ht="15" customHeight="1" x14ac:dyDescent="0.85">
      <c r="B26" s="4" t="s">
        <v>18</v>
      </c>
      <c r="D26" s="3">
        <v>0.57999999999999996</v>
      </c>
      <c r="F26" s="82">
        <v>0</v>
      </c>
      <c r="H26" s="28" t="s">
        <v>128</v>
      </c>
      <c r="J26" s="14" t="s">
        <v>132</v>
      </c>
    </row>
    <row r="27" spans="2:10" ht="15" customHeight="1" x14ac:dyDescent="0.85">
      <c r="B27" s="4" t="s">
        <v>19</v>
      </c>
      <c r="D27" s="27" t="s">
        <v>134</v>
      </c>
      <c r="E27" s="27"/>
      <c r="F27" s="87" t="s">
        <v>45</v>
      </c>
      <c r="G27" s="27"/>
      <c r="H27" s="28" t="s">
        <v>128</v>
      </c>
      <c r="J27" s="15" t="s">
        <v>129</v>
      </c>
    </row>
    <row r="28" spans="2:10" ht="15" customHeight="1" x14ac:dyDescent="0.85">
      <c r="B28" s="4" t="s">
        <v>19</v>
      </c>
      <c r="D28" s="27" t="s">
        <v>135</v>
      </c>
      <c r="E28" s="27"/>
      <c r="F28" s="27" t="s">
        <v>45</v>
      </c>
      <c r="G28" s="27"/>
      <c r="H28" s="28" t="s">
        <v>128</v>
      </c>
      <c r="J28" s="15" t="s">
        <v>136</v>
      </c>
    </row>
    <row r="29" spans="2:10" ht="15" customHeight="1" x14ac:dyDescent="0.85">
      <c r="B29" s="4" t="s">
        <v>19</v>
      </c>
      <c r="D29" s="86">
        <f>AVERAGE(0.21,0.24,0.42,0.44)</f>
        <v>0.32749999999999996</v>
      </c>
      <c r="E29" s="86"/>
      <c r="F29" s="86">
        <f>STDEVA(0.21,0.24,0.42,0.44)</f>
        <v>0.11926860441876573</v>
      </c>
      <c r="G29" s="27"/>
      <c r="H29" s="28" t="s">
        <v>128</v>
      </c>
      <c r="J29" s="14" t="s">
        <v>132</v>
      </c>
    </row>
    <row r="30" spans="2:10" ht="15" customHeight="1" x14ac:dyDescent="0.85">
      <c r="B30" s="4" t="s">
        <v>20</v>
      </c>
      <c r="D30" s="27">
        <v>0.17199999999999999</v>
      </c>
      <c r="E30" s="27"/>
      <c r="F30" s="27" t="s">
        <v>45</v>
      </c>
      <c r="G30" s="27"/>
      <c r="H30" s="28" t="s">
        <v>128</v>
      </c>
      <c r="J30" s="14" t="s">
        <v>130</v>
      </c>
    </row>
    <row r="31" spans="2:10" ht="15" customHeight="1" x14ac:dyDescent="0.85">
      <c r="B31" s="4" t="s">
        <v>20</v>
      </c>
      <c r="D31" s="27">
        <v>0.152</v>
      </c>
      <c r="E31" s="27"/>
      <c r="F31" s="27" t="s">
        <v>45</v>
      </c>
      <c r="G31" s="27"/>
      <c r="H31" s="28" t="s">
        <v>128</v>
      </c>
      <c r="J31" s="14" t="s">
        <v>130</v>
      </c>
    </row>
    <row r="32" spans="2:10" ht="15" customHeight="1" x14ac:dyDescent="0.85">
      <c r="B32" s="4" t="s">
        <v>20</v>
      </c>
      <c r="D32" s="86">
        <f>AVERAGE(D30:D31)</f>
        <v>0.16199999999999998</v>
      </c>
      <c r="E32" s="86"/>
      <c r="F32" s="86">
        <f>STDEVA(D30:D31)</f>
        <v>1.4142135623730944E-2</v>
      </c>
      <c r="G32" s="27"/>
      <c r="H32" s="28" t="s">
        <v>128</v>
      </c>
      <c r="J32" s="15" t="s">
        <v>132</v>
      </c>
    </row>
    <row r="33" spans="2:10" ht="15" customHeight="1" x14ac:dyDescent="0.85">
      <c r="B33" s="4" t="s">
        <v>21</v>
      </c>
      <c r="D33" s="86">
        <v>2.1</v>
      </c>
      <c r="E33" s="86"/>
      <c r="F33" s="27" t="s">
        <v>45</v>
      </c>
      <c r="G33" s="27"/>
      <c r="H33" s="28" t="s">
        <v>128</v>
      </c>
      <c r="J33" s="31" t="s">
        <v>137</v>
      </c>
    </row>
    <row r="34" spans="2:10" ht="6.75" customHeight="1" x14ac:dyDescent="0.6">
      <c r="D34" s="86"/>
      <c r="E34" s="86"/>
      <c r="F34" s="27"/>
      <c r="G34" s="27"/>
      <c r="H34" s="28"/>
      <c r="J34" s="15"/>
    </row>
    <row r="35" spans="2:10" ht="15" customHeight="1" x14ac:dyDescent="0.6">
      <c r="B35" s="22" t="s">
        <v>138</v>
      </c>
      <c r="D35" s="86"/>
      <c r="E35" s="86"/>
      <c r="F35" s="27"/>
      <c r="G35" s="27"/>
      <c r="H35" s="28"/>
      <c r="J35" s="15"/>
    </row>
    <row r="36" spans="2:10" ht="15" customHeight="1" x14ac:dyDescent="0.85">
      <c r="B36" s="4" t="s">
        <v>139</v>
      </c>
      <c r="D36" s="27">
        <v>9.42</v>
      </c>
      <c r="E36" s="86"/>
      <c r="F36" s="27"/>
      <c r="G36" s="27"/>
      <c r="H36" s="28" t="s">
        <v>140</v>
      </c>
      <c r="J36" s="14" t="s">
        <v>130</v>
      </c>
    </row>
    <row r="37" spans="2:10" ht="15" customHeight="1" x14ac:dyDescent="0.85">
      <c r="B37" s="4" t="s">
        <v>139</v>
      </c>
      <c r="D37" s="27">
        <v>9.65</v>
      </c>
      <c r="E37" s="86"/>
      <c r="F37" s="27"/>
      <c r="G37" s="27"/>
      <c r="H37" s="28" t="s">
        <v>140</v>
      </c>
      <c r="J37" s="14" t="s">
        <v>130</v>
      </c>
    </row>
    <row r="38" spans="2:10" ht="15" customHeight="1" x14ac:dyDescent="0.85">
      <c r="B38" s="4" t="s">
        <v>139</v>
      </c>
      <c r="D38" s="86">
        <v>9.5350000000000001</v>
      </c>
      <c r="E38" s="86">
        <v>0.16263455967290624</v>
      </c>
      <c r="F38" s="86">
        <v>0.16</v>
      </c>
      <c r="G38" s="27"/>
      <c r="H38" s="28" t="s">
        <v>140</v>
      </c>
      <c r="J38" s="15" t="s">
        <v>132</v>
      </c>
    </row>
    <row r="39" spans="2:10" ht="7.5" customHeight="1" x14ac:dyDescent="0.6">
      <c r="D39" s="86"/>
      <c r="E39" s="86"/>
      <c r="F39" s="27"/>
      <c r="G39" s="27"/>
      <c r="H39" s="28"/>
      <c r="J39" s="15"/>
    </row>
    <row r="40" spans="2:10" ht="15" customHeight="1" x14ac:dyDescent="0.6">
      <c r="B40" s="22" t="s">
        <v>141</v>
      </c>
      <c r="D40" s="86"/>
      <c r="E40" s="86"/>
      <c r="F40" s="27"/>
      <c r="G40" s="27"/>
      <c r="H40" s="28"/>
      <c r="J40" s="15"/>
    </row>
    <row r="41" spans="2:10" ht="15" customHeight="1" x14ac:dyDescent="0.85">
      <c r="B41" s="4" t="s">
        <v>142</v>
      </c>
      <c r="D41" s="27">
        <v>0.20499999999999999</v>
      </c>
      <c r="E41" s="27"/>
      <c r="F41" s="27" t="s">
        <v>45</v>
      </c>
      <c r="G41" s="27"/>
      <c r="H41" s="28" t="s">
        <v>143</v>
      </c>
      <c r="J41" s="14" t="s">
        <v>133</v>
      </c>
    </row>
    <row r="42" spans="2:10" ht="15" customHeight="1" x14ac:dyDescent="0.85">
      <c r="B42" s="4" t="s">
        <v>144</v>
      </c>
      <c r="D42" s="27">
        <v>0.20599999999999999</v>
      </c>
      <c r="E42" s="27"/>
      <c r="F42" s="27" t="s">
        <v>45</v>
      </c>
      <c r="G42" s="27"/>
      <c r="H42" s="28" t="s">
        <v>143</v>
      </c>
      <c r="J42" s="14" t="s">
        <v>133</v>
      </c>
    </row>
    <row r="43" spans="2:10" ht="15" customHeight="1" x14ac:dyDescent="0.85">
      <c r="B43" s="4" t="s">
        <v>145</v>
      </c>
      <c r="D43" s="27">
        <v>0.20399999999999999</v>
      </c>
      <c r="E43" s="27"/>
      <c r="F43" s="27" t="s">
        <v>45</v>
      </c>
      <c r="G43" s="27"/>
      <c r="H43" s="28" t="s">
        <v>143</v>
      </c>
      <c r="J43" s="14" t="s">
        <v>133</v>
      </c>
    </row>
    <row r="44" spans="2:10" ht="15" customHeight="1" x14ac:dyDescent="0.85">
      <c r="B44" s="4" t="s">
        <v>146</v>
      </c>
      <c r="D44" s="27">
        <v>0.20699999999999999</v>
      </c>
      <c r="E44" s="27"/>
      <c r="F44" s="27" t="s">
        <v>45</v>
      </c>
      <c r="G44" s="27"/>
      <c r="H44" s="28" t="s">
        <v>143</v>
      </c>
      <c r="J44" s="14" t="s">
        <v>133</v>
      </c>
    </row>
    <row r="45" spans="2:10" ht="15" customHeight="1" x14ac:dyDescent="0.85">
      <c r="B45" s="4" t="s">
        <v>147</v>
      </c>
      <c r="D45" s="27">
        <v>0.5</v>
      </c>
      <c r="E45" s="27"/>
      <c r="F45" s="27" t="s">
        <v>45</v>
      </c>
      <c r="G45" s="27"/>
      <c r="H45" s="28" t="s">
        <v>143</v>
      </c>
      <c r="J45" s="14" t="s">
        <v>133</v>
      </c>
    </row>
    <row r="46" spans="2:10" ht="15" customHeight="1" x14ac:dyDescent="0.85">
      <c r="B46" s="4" t="s">
        <v>148</v>
      </c>
      <c r="D46" s="27">
        <v>0.496</v>
      </c>
      <c r="E46" s="27"/>
      <c r="F46" s="27" t="s">
        <v>45</v>
      </c>
      <c r="G46" s="27"/>
      <c r="H46" s="28" t="s">
        <v>143</v>
      </c>
      <c r="J46" s="14" t="s">
        <v>133</v>
      </c>
    </row>
    <row r="47" spans="2:10" ht="15" customHeight="1" x14ac:dyDescent="0.85">
      <c r="B47" s="4" t="s">
        <v>149</v>
      </c>
      <c r="D47" s="27">
        <v>0.49299999999999999</v>
      </c>
      <c r="E47" s="27"/>
      <c r="F47" s="27" t="s">
        <v>45</v>
      </c>
      <c r="G47" s="27"/>
      <c r="H47" s="28" t="s">
        <v>143</v>
      </c>
      <c r="J47" s="14" t="s">
        <v>133</v>
      </c>
    </row>
    <row r="48" spans="2:10" ht="15" customHeight="1" x14ac:dyDescent="0.85">
      <c r="B48" s="4" t="s">
        <v>150</v>
      </c>
      <c r="D48" s="27">
        <v>0.498</v>
      </c>
      <c r="E48" s="27"/>
      <c r="F48" s="27" t="s">
        <v>45</v>
      </c>
      <c r="G48" s="27"/>
      <c r="H48" s="28" t="s">
        <v>143</v>
      </c>
      <c r="J48" s="14" t="s">
        <v>133</v>
      </c>
    </row>
    <row r="49" spans="2:10" ht="15" customHeight="1" x14ac:dyDescent="0.85">
      <c r="B49" s="4" t="s">
        <v>151</v>
      </c>
      <c r="D49" s="86">
        <f>AVERAGE(D41:D48)</f>
        <v>0.35112500000000002</v>
      </c>
      <c r="E49" s="86"/>
      <c r="F49" s="86">
        <f>STDEVA(D41:D48)</f>
        <v>0.15569424019073855</v>
      </c>
      <c r="G49" s="27"/>
      <c r="H49" s="28" t="s">
        <v>143</v>
      </c>
      <c r="J49" s="15" t="s">
        <v>132</v>
      </c>
    </row>
    <row r="50" spans="2:10" ht="15" customHeight="1" x14ac:dyDescent="0.85">
      <c r="B50" s="4" t="s">
        <v>152</v>
      </c>
      <c r="D50" s="27">
        <v>0.64912500000000006</v>
      </c>
      <c r="E50" s="27"/>
      <c r="F50" s="27" t="s">
        <v>45</v>
      </c>
      <c r="G50" s="27"/>
      <c r="H50" s="28" t="s">
        <v>153</v>
      </c>
      <c r="J50" s="14" t="s">
        <v>130</v>
      </c>
    </row>
    <row r="51" spans="2:10" ht="15" customHeight="1" x14ac:dyDescent="0.85">
      <c r="B51" s="4" t="s">
        <v>152</v>
      </c>
      <c r="D51" s="27">
        <v>0.58499999999999996</v>
      </c>
      <c r="E51" s="27"/>
      <c r="F51" s="27" t="s">
        <v>45</v>
      </c>
      <c r="G51" s="27"/>
      <c r="H51" s="28" t="s">
        <v>153</v>
      </c>
      <c r="J51" s="14" t="s">
        <v>130</v>
      </c>
    </row>
    <row r="52" spans="2:10" ht="15" customHeight="1" x14ac:dyDescent="0.85">
      <c r="B52" s="4" t="s">
        <v>152</v>
      </c>
      <c r="D52" s="86">
        <v>0.61706250000000007</v>
      </c>
      <c r="E52" s="86"/>
      <c r="F52" s="86">
        <v>4.5343222343587425E-2</v>
      </c>
      <c r="G52" s="27"/>
      <c r="H52" s="28" t="s">
        <v>153</v>
      </c>
      <c r="J52" s="15" t="s">
        <v>132</v>
      </c>
    </row>
    <row r="53" spans="2:10" ht="15" customHeight="1" x14ac:dyDescent="0.85">
      <c r="B53" s="4" t="s">
        <v>154</v>
      </c>
      <c r="D53" s="27">
        <v>2.4300000000000002</v>
      </c>
      <c r="E53" s="27"/>
      <c r="F53" s="27" t="s">
        <v>45</v>
      </c>
      <c r="G53" s="27"/>
      <c r="H53" s="28" t="s">
        <v>153</v>
      </c>
      <c r="J53" s="14" t="s">
        <v>130</v>
      </c>
    </row>
    <row r="54" spans="2:10" ht="15" customHeight="1" x14ac:dyDescent="0.85">
      <c r="B54" s="4" t="s">
        <v>154</v>
      </c>
      <c r="D54" s="27">
        <v>2.4700000000000002</v>
      </c>
      <c r="E54" s="27"/>
      <c r="F54" s="27" t="s">
        <v>45</v>
      </c>
      <c r="G54" s="27"/>
      <c r="H54" s="28" t="s">
        <v>153</v>
      </c>
      <c r="J54" s="14" t="s">
        <v>130</v>
      </c>
    </row>
    <row r="55" spans="2:10" ht="15" customHeight="1" x14ac:dyDescent="0.85">
      <c r="B55" s="4" t="s">
        <v>154</v>
      </c>
      <c r="D55" s="86">
        <v>2.4500000000000002</v>
      </c>
      <c r="E55" s="86"/>
      <c r="F55" s="86">
        <v>2.8284271247461926E-2</v>
      </c>
      <c r="G55" s="27"/>
      <c r="H55" s="28" t="s">
        <v>153</v>
      </c>
      <c r="J55" s="15" t="s">
        <v>132</v>
      </c>
    </row>
    <row r="56" spans="2:10" ht="7.5" customHeight="1" x14ac:dyDescent="0.6">
      <c r="D56" s="86"/>
      <c r="E56" s="86"/>
      <c r="F56" s="27"/>
      <c r="G56" s="27"/>
      <c r="H56" s="28"/>
      <c r="J56" s="15"/>
    </row>
    <row r="57" spans="2:10" ht="15" customHeight="1" x14ac:dyDescent="0.6">
      <c r="B57" s="22" t="s">
        <v>155</v>
      </c>
      <c r="D57" s="86"/>
      <c r="E57" s="86"/>
      <c r="F57" s="27"/>
      <c r="G57" s="27"/>
      <c r="H57" s="28"/>
      <c r="J57" s="15"/>
    </row>
    <row r="58" spans="2:10" ht="15" customHeight="1" x14ac:dyDescent="0.85">
      <c r="B58" s="4" t="s">
        <v>156</v>
      </c>
      <c r="D58" s="86">
        <v>0.49</v>
      </c>
      <c r="E58" s="86"/>
      <c r="F58" s="88" t="s">
        <v>45</v>
      </c>
      <c r="G58" s="88"/>
      <c r="H58" s="28" t="s">
        <v>157</v>
      </c>
      <c r="J58" s="15" t="s">
        <v>158</v>
      </c>
    </row>
    <row r="59" spans="2:10" ht="15" customHeight="1" x14ac:dyDescent="0.85">
      <c r="B59" s="4" t="s">
        <v>159</v>
      </c>
      <c r="D59" s="86">
        <v>0.51</v>
      </c>
      <c r="E59" s="86"/>
      <c r="F59" s="27" t="s">
        <v>45</v>
      </c>
      <c r="G59" s="27"/>
      <c r="H59" s="28" t="s">
        <v>157</v>
      </c>
      <c r="J59" s="15" t="s">
        <v>158</v>
      </c>
    </row>
    <row r="60" spans="2:10" ht="7.5" customHeight="1" x14ac:dyDescent="0.6">
      <c r="D60" s="86"/>
      <c r="E60" s="86"/>
      <c r="F60" s="27"/>
      <c r="G60" s="27"/>
      <c r="H60" s="28"/>
      <c r="J60" s="15"/>
    </row>
    <row r="61" spans="2:10" ht="15" customHeight="1" x14ac:dyDescent="0.6">
      <c r="B61" s="22" t="s">
        <v>160</v>
      </c>
      <c r="D61" s="86"/>
      <c r="E61" s="86"/>
      <c r="F61" s="27"/>
      <c r="G61" s="27"/>
      <c r="H61" s="28"/>
      <c r="J61" s="15"/>
    </row>
    <row r="62" spans="2:10" ht="15" customHeight="1" x14ac:dyDescent="0.85">
      <c r="B62" s="4" t="s">
        <v>161</v>
      </c>
      <c r="D62" s="27">
        <v>7.62</v>
      </c>
      <c r="E62" s="27"/>
      <c r="F62" s="27" t="s">
        <v>45</v>
      </c>
      <c r="G62" s="27"/>
      <c r="H62" s="28" t="s">
        <v>162</v>
      </c>
      <c r="J62" s="14" t="s">
        <v>163</v>
      </c>
    </row>
    <row r="63" spans="2:10" ht="15" customHeight="1" x14ac:dyDescent="0.85">
      <c r="B63" s="4" t="s">
        <v>161</v>
      </c>
      <c r="D63" s="27">
        <v>5.34</v>
      </c>
      <c r="E63" s="27"/>
      <c r="F63" s="27" t="s">
        <v>45</v>
      </c>
      <c r="G63" s="27"/>
      <c r="H63" s="28" t="s">
        <v>162</v>
      </c>
      <c r="J63" s="4" t="s">
        <v>164</v>
      </c>
    </row>
    <row r="64" spans="2:10" ht="15" customHeight="1" x14ac:dyDescent="0.85">
      <c r="B64" s="4" t="s">
        <v>161</v>
      </c>
      <c r="D64" s="27">
        <v>5.64</v>
      </c>
      <c r="E64" s="27"/>
      <c r="F64" s="27" t="s">
        <v>45</v>
      </c>
      <c r="G64" s="27"/>
      <c r="H64" s="28" t="s">
        <v>162</v>
      </c>
      <c r="J64" s="14" t="s">
        <v>165</v>
      </c>
    </row>
    <row r="65" spans="2:10" ht="15" customHeight="1" x14ac:dyDescent="0.85">
      <c r="B65" s="4" t="s">
        <v>161</v>
      </c>
      <c r="D65" s="27">
        <v>6.98</v>
      </c>
      <c r="E65" s="27"/>
      <c r="F65" s="27" t="s">
        <v>45</v>
      </c>
      <c r="G65" s="27"/>
      <c r="H65" s="28" t="s">
        <v>162</v>
      </c>
      <c r="J65" s="14" t="s">
        <v>130</v>
      </c>
    </row>
    <row r="66" spans="2:10" ht="15" customHeight="1" x14ac:dyDescent="0.85">
      <c r="B66" s="4" t="s">
        <v>161</v>
      </c>
      <c r="D66" s="86">
        <v>6.3950000000000005</v>
      </c>
      <c r="E66" s="86"/>
      <c r="F66" s="86">
        <v>1.0841125402835228</v>
      </c>
      <c r="G66" s="27"/>
      <c r="H66" s="28" t="s">
        <v>162</v>
      </c>
      <c r="J66" s="14" t="s">
        <v>132</v>
      </c>
    </row>
    <row r="67" spans="2:10" ht="15" customHeight="1" x14ac:dyDescent="0.85">
      <c r="B67" s="4" t="s">
        <v>166</v>
      </c>
      <c r="D67" s="27">
        <v>0.82</v>
      </c>
      <c r="E67" s="27"/>
      <c r="F67" s="27" t="s">
        <v>45</v>
      </c>
      <c r="G67" s="27"/>
      <c r="H67" s="28" t="s">
        <v>167</v>
      </c>
      <c r="J67" s="14" t="s">
        <v>163</v>
      </c>
    </row>
    <row r="68" spans="2:10" ht="15" customHeight="1" x14ac:dyDescent="0.85">
      <c r="B68" s="4" t="s">
        <v>166</v>
      </c>
      <c r="D68" s="27">
        <v>0.45800000000000002</v>
      </c>
      <c r="E68" s="27"/>
      <c r="F68" s="27" t="s">
        <v>45</v>
      </c>
      <c r="G68" s="27"/>
      <c r="H68" s="28" t="s">
        <v>167</v>
      </c>
      <c r="J68" s="4" t="s">
        <v>164</v>
      </c>
    </row>
    <row r="69" spans="2:10" ht="15" customHeight="1" x14ac:dyDescent="0.85">
      <c r="B69" s="4" t="s">
        <v>166</v>
      </c>
      <c r="D69" s="27">
        <v>0.7</v>
      </c>
      <c r="E69" s="27"/>
      <c r="F69" s="27" t="s">
        <v>45</v>
      </c>
      <c r="G69" s="27"/>
      <c r="H69" s="28" t="s">
        <v>167</v>
      </c>
      <c r="J69" s="14" t="s">
        <v>165</v>
      </c>
    </row>
    <row r="70" spans="2:10" ht="15" customHeight="1" x14ac:dyDescent="0.85">
      <c r="B70" s="4" t="s">
        <v>166</v>
      </c>
      <c r="D70" s="27">
        <v>1.26</v>
      </c>
      <c r="E70" s="27"/>
      <c r="F70" s="27" t="s">
        <v>45</v>
      </c>
      <c r="G70" s="27"/>
      <c r="H70" s="28" t="s">
        <v>167</v>
      </c>
      <c r="J70" s="14" t="s">
        <v>130</v>
      </c>
    </row>
    <row r="71" spans="2:10" ht="15" customHeight="1" x14ac:dyDescent="0.85">
      <c r="B71" s="4" t="s">
        <v>166</v>
      </c>
      <c r="D71" s="86">
        <v>0.8095</v>
      </c>
      <c r="E71" s="86"/>
      <c r="F71" s="86">
        <v>0.33595783465587858</v>
      </c>
      <c r="G71" s="27"/>
      <c r="H71" s="28" t="s">
        <v>167</v>
      </c>
      <c r="J71" s="14" t="s">
        <v>132</v>
      </c>
    </row>
    <row r="72" spans="2:10" ht="15" customHeight="1" x14ac:dyDescent="0.85">
      <c r="B72" s="4" t="s">
        <v>168</v>
      </c>
      <c r="D72" s="27">
        <v>1.21</v>
      </c>
      <c r="E72" s="27"/>
      <c r="F72" s="3" t="s">
        <v>45</v>
      </c>
      <c r="H72" s="28" t="s">
        <v>169</v>
      </c>
      <c r="J72" s="14" t="s">
        <v>130</v>
      </c>
    </row>
    <row r="73" spans="2:10" ht="15" customHeight="1" x14ac:dyDescent="0.85">
      <c r="B73" s="4" t="s">
        <v>168</v>
      </c>
      <c r="D73" s="27">
        <v>0.6</v>
      </c>
      <c r="E73" s="27"/>
      <c r="F73" s="3" t="s">
        <v>45</v>
      </c>
      <c r="H73" s="28" t="s">
        <v>169</v>
      </c>
      <c r="J73" s="14" t="s">
        <v>170</v>
      </c>
    </row>
    <row r="74" spans="2:10" ht="15" customHeight="1" x14ac:dyDescent="0.85">
      <c r="B74" s="4" t="s">
        <v>168</v>
      </c>
      <c r="D74" s="27">
        <v>0.56999999999999995</v>
      </c>
      <c r="E74" s="27"/>
      <c r="F74" s="3" t="s">
        <v>45</v>
      </c>
      <c r="H74" s="28" t="s">
        <v>169</v>
      </c>
      <c r="J74" s="14" t="s">
        <v>171</v>
      </c>
    </row>
    <row r="75" spans="2:10" ht="15" customHeight="1" x14ac:dyDescent="0.85">
      <c r="B75" s="24" t="s">
        <v>168</v>
      </c>
      <c r="C75" s="59"/>
      <c r="D75" s="89">
        <v>0.79333333333333333</v>
      </c>
      <c r="E75" s="89"/>
      <c r="F75" s="89">
        <v>0.36115555282084949</v>
      </c>
      <c r="G75" s="75"/>
      <c r="H75" s="29" t="s">
        <v>169</v>
      </c>
      <c r="I75" s="59"/>
      <c r="J75" s="16" t="s">
        <v>132</v>
      </c>
    </row>
    <row r="76" spans="2:10" ht="7.25" customHeight="1" x14ac:dyDescent="0.65">
      <c r="B76" s="8"/>
    </row>
    <row r="77" spans="2:10" x14ac:dyDescent="0.65">
      <c r="B77" s="12" t="s">
        <v>172</v>
      </c>
    </row>
  </sheetData>
  <mergeCells count="1">
    <mergeCell ref="B2:J4"/>
  </mergeCells>
  <phoneticPr fontId="9" type="noConversion"/>
  <pageMargins left="0.7" right="0.7" top="0.78740157499999996" bottom="0.78740157499999996"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86"/>
  <sheetViews>
    <sheetView zoomScale="95" workbookViewId="0">
      <selection activeCell="C1" sqref="C1:C1048576"/>
    </sheetView>
  </sheetViews>
  <sheetFormatPr baseColWidth="10" defaultColWidth="11.5546875" defaultRowHeight="13" x14ac:dyDescent="0.65"/>
  <cols>
    <col min="1" max="1" width="1.14453125" style="8" customWidth="1"/>
    <col min="2" max="2" width="9.14453125" style="4" customWidth="1"/>
    <col min="3" max="3" width="10.8515625" style="4" customWidth="1"/>
    <col min="4" max="4" width="1" style="4" customWidth="1"/>
    <col min="5" max="5" width="9.14453125" style="3" customWidth="1"/>
    <col min="6" max="6" width="1.14453125" style="3" customWidth="1"/>
    <col min="7" max="7" width="9.14453125" style="3" customWidth="1"/>
    <col min="8" max="8" width="1.14453125" style="3" customWidth="1"/>
    <col min="9" max="9" width="10.8515625" style="3" customWidth="1"/>
    <col min="10" max="10" width="1.14453125" style="3" customWidth="1"/>
    <col min="11" max="11" width="16.29296875" style="3" customWidth="1"/>
    <col min="12" max="16384" width="11.5546875" style="8"/>
  </cols>
  <sheetData>
    <row r="1" spans="2:11" ht="6.75" customHeight="1" x14ac:dyDescent="0.65">
      <c r="C1" s="3"/>
      <c r="D1" s="3"/>
      <c r="J1" s="90"/>
      <c r="K1" s="8"/>
    </row>
    <row r="2" spans="2:11" s="3" customFormat="1" ht="15.75" customHeight="1" x14ac:dyDescent="0.65">
      <c r="B2" s="143" t="s">
        <v>358</v>
      </c>
      <c r="C2" s="143"/>
      <c r="D2" s="143"/>
      <c r="E2" s="143"/>
      <c r="F2" s="143"/>
      <c r="G2" s="143"/>
      <c r="H2" s="143"/>
      <c r="I2" s="143"/>
      <c r="J2" s="143"/>
      <c r="K2" s="143"/>
    </row>
    <row r="3" spans="2:11" s="3" customFormat="1" ht="15.75" customHeight="1" x14ac:dyDescent="0.65">
      <c r="B3" s="143"/>
      <c r="C3" s="143"/>
      <c r="D3" s="143"/>
      <c r="E3" s="143"/>
      <c r="F3" s="143"/>
      <c r="G3" s="143"/>
      <c r="H3" s="143"/>
      <c r="I3" s="143"/>
      <c r="J3" s="143"/>
      <c r="K3" s="143"/>
    </row>
    <row r="4" spans="2:11" ht="7.25" customHeight="1" x14ac:dyDescent="0.65"/>
    <row r="5" spans="2:11" ht="15" customHeight="1" x14ac:dyDescent="0.65">
      <c r="B5" s="144" t="s">
        <v>123</v>
      </c>
      <c r="C5" s="144"/>
      <c r="D5" s="77"/>
      <c r="E5" s="21" t="s">
        <v>173</v>
      </c>
      <c r="F5" s="21"/>
      <c r="G5" s="21" t="s">
        <v>174</v>
      </c>
      <c r="H5" s="21"/>
      <c r="I5" s="21" t="s">
        <v>54</v>
      </c>
      <c r="J5" s="21"/>
      <c r="K5" s="7" t="s">
        <v>126</v>
      </c>
    </row>
    <row r="6" spans="2:11" ht="15" customHeight="1" x14ac:dyDescent="0.65">
      <c r="B6" s="22" t="s">
        <v>175</v>
      </c>
      <c r="C6" s="22"/>
      <c r="D6" s="22"/>
      <c r="K6" s="8"/>
    </row>
    <row r="7" spans="2:11" ht="15" customHeight="1" x14ac:dyDescent="0.65">
      <c r="B7" s="4" t="s">
        <v>176</v>
      </c>
      <c r="C7" s="4" t="s">
        <v>362</v>
      </c>
      <c r="E7" s="27">
        <v>1</v>
      </c>
      <c r="F7" s="82"/>
      <c r="G7" s="43" t="s">
        <v>177</v>
      </c>
      <c r="K7" s="9" t="s">
        <v>178</v>
      </c>
    </row>
    <row r="8" spans="2:11" ht="15" customHeight="1" x14ac:dyDescent="0.65">
      <c r="C8" s="4" t="s">
        <v>361</v>
      </c>
      <c r="E8" s="27">
        <v>1</v>
      </c>
      <c r="F8" s="27"/>
      <c r="G8" s="43" t="s">
        <v>177</v>
      </c>
      <c r="K8" s="9" t="s">
        <v>178</v>
      </c>
    </row>
    <row r="9" spans="2:11" ht="15" customHeight="1" x14ac:dyDescent="0.65">
      <c r="C9" s="4" t="s">
        <v>25</v>
      </c>
      <c r="E9" s="27">
        <v>2.1</v>
      </c>
      <c r="F9" s="27"/>
      <c r="G9" s="43" t="s">
        <v>177</v>
      </c>
      <c r="K9" s="9" t="s">
        <v>178</v>
      </c>
    </row>
    <row r="10" spans="2:11" ht="15" customHeight="1" x14ac:dyDescent="0.65">
      <c r="C10" s="4" t="s">
        <v>46</v>
      </c>
      <c r="E10" s="27">
        <v>1.2</v>
      </c>
      <c r="F10" s="82"/>
      <c r="G10" s="43" t="s">
        <v>177</v>
      </c>
      <c r="K10" s="9" t="s">
        <v>178</v>
      </c>
    </row>
    <row r="11" spans="2:11" ht="15" customHeight="1" x14ac:dyDescent="0.65">
      <c r="C11" s="4" t="s">
        <v>179</v>
      </c>
      <c r="E11" s="27">
        <v>1.3</v>
      </c>
      <c r="F11" s="27"/>
      <c r="G11" s="43" t="s">
        <v>177</v>
      </c>
      <c r="K11" s="9" t="s">
        <v>178</v>
      </c>
    </row>
    <row r="12" spans="2:11" ht="15" customHeight="1" x14ac:dyDescent="0.65">
      <c r="C12" s="4" t="s">
        <v>27</v>
      </c>
      <c r="E12" s="27">
        <v>0.3</v>
      </c>
      <c r="F12" s="27"/>
      <c r="G12" s="43" t="s">
        <v>177</v>
      </c>
      <c r="K12" s="9" t="s">
        <v>178</v>
      </c>
    </row>
    <row r="13" spans="2:11" ht="15" customHeight="1" x14ac:dyDescent="0.65">
      <c r="B13" s="4" t="s">
        <v>180</v>
      </c>
      <c r="C13" s="4" t="s">
        <v>362</v>
      </c>
      <c r="E13" s="27">
        <v>0.22</v>
      </c>
      <c r="F13" s="27"/>
      <c r="G13" s="43" t="s">
        <v>181</v>
      </c>
      <c r="K13" s="9" t="s">
        <v>178</v>
      </c>
    </row>
    <row r="14" spans="2:11" ht="15" customHeight="1" x14ac:dyDescent="0.65">
      <c r="C14" s="4" t="s">
        <v>361</v>
      </c>
      <c r="E14" s="27">
        <v>0.22</v>
      </c>
      <c r="F14" s="86"/>
      <c r="G14" s="43" t="s">
        <v>181</v>
      </c>
      <c r="H14" s="27"/>
      <c r="K14" s="9" t="s">
        <v>178</v>
      </c>
    </row>
    <row r="15" spans="2:11" ht="15" customHeight="1" x14ac:dyDescent="0.65">
      <c r="C15" s="4" t="s">
        <v>25</v>
      </c>
      <c r="E15" s="27">
        <v>0.19</v>
      </c>
      <c r="F15" s="27"/>
      <c r="G15" s="43" t="s">
        <v>182</v>
      </c>
      <c r="K15" s="9" t="s">
        <v>178</v>
      </c>
    </row>
    <row r="16" spans="2:11" ht="15" customHeight="1" x14ac:dyDescent="0.65">
      <c r="C16" s="4" t="s">
        <v>46</v>
      </c>
      <c r="E16" s="27">
        <v>0.22</v>
      </c>
      <c r="F16" s="27"/>
      <c r="G16" s="43" t="s">
        <v>183</v>
      </c>
      <c r="H16" s="27"/>
      <c r="K16" s="9" t="s">
        <v>178</v>
      </c>
    </row>
    <row r="17" spans="2:11" ht="15" customHeight="1" x14ac:dyDescent="0.65">
      <c r="C17" s="4" t="s">
        <v>179</v>
      </c>
      <c r="E17" s="27">
        <v>0.23</v>
      </c>
      <c r="F17" s="27"/>
      <c r="G17" s="43" t="s">
        <v>184</v>
      </c>
      <c r="H17" s="27"/>
      <c r="K17" s="9" t="s">
        <v>178</v>
      </c>
    </row>
    <row r="18" spans="2:11" ht="15" customHeight="1" x14ac:dyDescent="0.65">
      <c r="C18" s="4" t="s">
        <v>27</v>
      </c>
      <c r="E18" s="27">
        <v>0.8</v>
      </c>
      <c r="F18" s="27"/>
      <c r="G18" s="43" t="s">
        <v>185</v>
      </c>
      <c r="H18" s="27"/>
      <c r="K18" s="9" t="s">
        <v>178</v>
      </c>
    </row>
    <row r="19" spans="2:11" ht="15" customHeight="1" x14ac:dyDescent="0.85">
      <c r="B19" s="32" t="s">
        <v>186</v>
      </c>
      <c r="E19" s="27">
        <v>0.11</v>
      </c>
      <c r="F19" s="86"/>
      <c r="G19" s="27" t="s">
        <v>187</v>
      </c>
      <c r="H19" s="27"/>
      <c r="K19" s="9" t="s">
        <v>178</v>
      </c>
    </row>
    <row r="20" spans="2:11" ht="15" customHeight="1" x14ac:dyDescent="0.85">
      <c r="B20" s="32" t="s">
        <v>188</v>
      </c>
      <c r="E20" s="27">
        <v>0.21</v>
      </c>
      <c r="F20" s="27"/>
      <c r="G20" s="27" t="s">
        <v>189</v>
      </c>
      <c r="H20" s="27"/>
      <c r="K20" s="9" t="s">
        <v>178</v>
      </c>
    </row>
    <row r="21" spans="2:11" ht="15" customHeight="1" x14ac:dyDescent="0.65">
      <c r="B21" s="4" t="s">
        <v>190</v>
      </c>
      <c r="E21" s="27">
        <v>0.24</v>
      </c>
      <c r="F21" s="27"/>
      <c r="G21" s="27" t="s">
        <v>191</v>
      </c>
      <c r="H21" s="27"/>
      <c r="K21" s="9" t="s">
        <v>178</v>
      </c>
    </row>
    <row r="22" spans="2:11" ht="15" customHeight="1" x14ac:dyDescent="0.85">
      <c r="B22" s="32" t="s">
        <v>192</v>
      </c>
      <c r="E22" s="61">
        <v>5.0000000000000001E-3</v>
      </c>
      <c r="G22" s="27" t="s">
        <v>193</v>
      </c>
      <c r="I22" s="28" t="s">
        <v>194</v>
      </c>
      <c r="K22" s="9" t="s">
        <v>195</v>
      </c>
    </row>
    <row r="23" spans="2:11" ht="15" customHeight="1" x14ac:dyDescent="0.85">
      <c r="B23" s="32" t="s">
        <v>196</v>
      </c>
      <c r="E23" s="88">
        <v>7.4999999999999997E-3</v>
      </c>
      <c r="F23" s="27"/>
      <c r="G23" s="3">
        <v>8.8000000000000005E-3</v>
      </c>
      <c r="I23" s="28" t="s">
        <v>194</v>
      </c>
      <c r="K23" s="9" t="s">
        <v>197</v>
      </c>
    </row>
    <row r="24" spans="2:11" ht="7.5" customHeight="1" x14ac:dyDescent="0.65">
      <c r="E24" s="27"/>
      <c r="F24" s="86"/>
      <c r="G24" s="27"/>
      <c r="H24" s="27"/>
      <c r="K24" s="9"/>
    </row>
    <row r="25" spans="2:11" ht="15" customHeight="1" x14ac:dyDescent="0.65">
      <c r="B25" s="22" t="s">
        <v>198</v>
      </c>
      <c r="C25" s="22"/>
      <c r="D25" s="22"/>
      <c r="E25" s="27"/>
      <c r="F25" s="86"/>
      <c r="G25" s="27"/>
      <c r="H25" s="27"/>
      <c r="K25" s="9"/>
    </row>
    <row r="26" spans="2:11" ht="15" customHeight="1" x14ac:dyDescent="0.65">
      <c r="B26" s="4" t="s">
        <v>199</v>
      </c>
      <c r="C26" s="4" t="s">
        <v>84</v>
      </c>
      <c r="E26" s="27">
        <v>4.0999999999999996</v>
      </c>
      <c r="F26" s="27"/>
      <c r="G26" s="27"/>
      <c r="H26" s="27"/>
      <c r="I26" s="3" t="s">
        <v>56</v>
      </c>
      <c r="K26" s="9" t="s">
        <v>178</v>
      </c>
    </row>
    <row r="27" spans="2:11" ht="15" customHeight="1" x14ac:dyDescent="0.65">
      <c r="C27" s="4" t="s">
        <v>200</v>
      </c>
      <c r="E27" s="27">
        <v>6.4</v>
      </c>
      <c r="F27" s="86"/>
      <c r="G27" s="27"/>
      <c r="H27" s="27"/>
      <c r="I27" s="3" t="s">
        <v>56</v>
      </c>
      <c r="K27" s="9" t="s">
        <v>178</v>
      </c>
    </row>
    <row r="28" spans="2:11" ht="15" customHeight="1" x14ac:dyDescent="0.65">
      <c r="B28" s="4" t="s">
        <v>201</v>
      </c>
      <c r="C28" s="4" t="s">
        <v>202</v>
      </c>
      <c r="E28" s="27">
        <v>0.52</v>
      </c>
      <c r="F28" s="27"/>
      <c r="G28" s="27"/>
      <c r="H28" s="27"/>
      <c r="K28" s="9" t="s">
        <v>178</v>
      </c>
    </row>
    <row r="29" spans="2:11" ht="15" customHeight="1" x14ac:dyDescent="0.65">
      <c r="C29" s="4" t="s">
        <v>203</v>
      </c>
      <c r="E29" s="27">
        <v>0.5</v>
      </c>
      <c r="F29" s="27"/>
      <c r="G29" s="27"/>
      <c r="H29" s="27"/>
      <c r="K29" s="9" t="s">
        <v>178</v>
      </c>
    </row>
    <row r="30" spans="2:11" ht="15" customHeight="1" x14ac:dyDescent="0.65">
      <c r="C30" s="4" t="s">
        <v>204</v>
      </c>
      <c r="E30" s="27">
        <v>0.49</v>
      </c>
      <c r="F30" s="27"/>
      <c r="G30" s="27"/>
      <c r="H30" s="27"/>
      <c r="K30" s="9" t="s">
        <v>178</v>
      </c>
    </row>
    <row r="31" spans="2:11" ht="15" customHeight="1" x14ac:dyDescent="0.65">
      <c r="C31" s="4" t="s">
        <v>205</v>
      </c>
      <c r="E31" s="27">
        <v>0.48</v>
      </c>
      <c r="F31" s="27"/>
      <c r="G31" s="27"/>
      <c r="H31" s="27"/>
      <c r="K31" s="9" t="s">
        <v>178</v>
      </c>
    </row>
    <row r="32" spans="2:11" ht="15" customHeight="1" x14ac:dyDescent="0.65">
      <c r="B32" s="4" t="s">
        <v>206</v>
      </c>
      <c r="C32" s="4" t="s">
        <v>202</v>
      </c>
      <c r="E32" s="27">
        <v>0.32</v>
      </c>
      <c r="F32" s="27"/>
      <c r="G32" s="27"/>
      <c r="H32" s="27"/>
      <c r="K32" s="9" t="s">
        <v>178</v>
      </c>
    </row>
    <row r="33" spans="2:11" ht="15" customHeight="1" x14ac:dyDescent="0.65">
      <c r="C33" s="4" t="s">
        <v>203</v>
      </c>
      <c r="E33" s="27">
        <v>0.28999999999999998</v>
      </c>
      <c r="F33" s="27"/>
      <c r="G33" s="27"/>
      <c r="H33" s="27"/>
      <c r="K33" s="9" t="s">
        <v>178</v>
      </c>
    </row>
    <row r="34" spans="2:11" ht="15" customHeight="1" x14ac:dyDescent="0.65">
      <c r="C34" s="4" t="s">
        <v>204</v>
      </c>
      <c r="E34" s="27">
        <v>0.27</v>
      </c>
      <c r="F34" s="27"/>
      <c r="G34" s="27"/>
      <c r="H34" s="27"/>
      <c r="K34" s="9" t="s">
        <v>178</v>
      </c>
    </row>
    <row r="35" spans="2:11" ht="15" customHeight="1" x14ac:dyDescent="0.65">
      <c r="C35" s="4" t="s">
        <v>205</v>
      </c>
      <c r="E35" s="27">
        <v>0.26</v>
      </c>
      <c r="F35" s="27"/>
      <c r="G35" s="27"/>
      <c r="H35" s="27"/>
      <c r="K35" s="9" t="s">
        <v>178</v>
      </c>
    </row>
    <row r="36" spans="2:11" ht="15" customHeight="1" x14ac:dyDescent="0.65">
      <c r="C36" s="4" t="s">
        <v>207</v>
      </c>
      <c r="E36" s="27">
        <v>0.52</v>
      </c>
      <c r="F36" s="27"/>
      <c r="G36" s="27"/>
      <c r="H36" s="27"/>
      <c r="K36" s="9" t="s">
        <v>178</v>
      </c>
    </row>
    <row r="37" spans="2:11" ht="15" customHeight="1" x14ac:dyDescent="0.65">
      <c r="C37" s="4" t="s">
        <v>208</v>
      </c>
      <c r="E37" s="27">
        <v>0.47</v>
      </c>
      <c r="F37" s="27"/>
      <c r="G37" s="27"/>
      <c r="H37" s="27"/>
      <c r="K37" s="9" t="s">
        <v>178</v>
      </c>
    </row>
    <row r="38" spans="2:11" ht="15" customHeight="1" x14ac:dyDescent="0.65">
      <c r="C38" s="4" t="s">
        <v>209</v>
      </c>
      <c r="E38" s="27">
        <v>0.53</v>
      </c>
      <c r="F38" s="27"/>
      <c r="G38" s="27"/>
      <c r="H38" s="27"/>
      <c r="K38" s="9" t="s">
        <v>178</v>
      </c>
    </row>
    <row r="39" spans="2:11" ht="15" customHeight="1" x14ac:dyDescent="0.65">
      <c r="C39" s="4" t="s">
        <v>210</v>
      </c>
      <c r="E39" s="27">
        <v>0.54</v>
      </c>
      <c r="F39" s="27"/>
      <c r="G39" s="27"/>
      <c r="H39" s="27"/>
      <c r="K39" s="9" t="s">
        <v>178</v>
      </c>
    </row>
    <row r="40" spans="2:11" ht="15" customHeight="1" x14ac:dyDescent="0.65">
      <c r="C40" s="4" t="s">
        <v>211</v>
      </c>
      <c r="E40" s="27">
        <v>0.52</v>
      </c>
      <c r="F40" s="27"/>
      <c r="G40" s="27"/>
      <c r="H40" s="27"/>
      <c r="K40" s="9" t="s">
        <v>178</v>
      </c>
    </row>
    <row r="41" spans="2:11" ht="15" customHeight="1" x14ac:dyDescent="0.65">
      <c r="C41" s="4" t="s">
        <v>212</v>
      </c>
      <c r="E41" s="27">
        <v>0.54</v>
      </c>
      <c r="F41" s="27"/>
      <c r="G41" s="27"/>
      <c r="H41" s="27"/>
      <c r="K41" s="9" t="s">
        <v>178</v>
      </c>
    </row>
    <row r="42" spans="2:11" ht="15" customHeight="1" x14ac:dyDescent="0.65">
      <c r="B42" s="4" t="s">
        <v>213</v>
      </c>
      <c r="E42" s="27">
        <v>0.24</v>
      </c>
      <c r="F42" s="27"/>
      <c r="G42" s="27"/>
      <c r="H42" s="27"/>
      <c r="I42" s="3" t="s">
        <v>214</v>
      </c>
      <c r="K42" s="9" t="s">
        <v>178</v>
      </c>
    </row>
    <row r="43" spans="2:11" ht="15" customHeight="1" x14ac:dyDescent="0.65">
      <c r="B43" s="4" t="s">
        <v>215</v>
      </c>
      <c r="E43" s="23">
        <v>10</v>
      </c>
      <c r="F43" s="27"/>
      <c r="G43" s="27"/>
      <c r="H43" s="27"/>
      <c r="I43" s="3" t="s">
        <v>56</v>
      </c>
      <c r="K43" s="9" t="s">
        <v>197</v>
      </c>
    </row>
    <row r="44" spans="2:11" ht="15" customHeight="1" x14ac:dyDescent="0.65">
      <c r="B44" s="4" t="s">
        <v>216</v>
      </c>
      <c r="E44" s="23">
        <v>75</v>
      </c>
      <c r="F44" s="27"/>
      <c r="G44" s="27"/>
      <c r="H44" s="27"/>
      <c r="I44" s="3" t="s">
        <v>56</v>
      </c>
      <c r="K44" s="9" t="s">
        <v>197</v>
      </c>
    </row>
    <row r="45" spans="2:11" ht="15" customHeight="1" x14ac:dyDescent="0.65">
      <c r="B45" s="24" t="s">
        <v>217</v>
      </c>
      <c r="C45" s="24"/>
      <c r="D45" s="24"/>
      <c r="E45" s="75">
        <v>5.7000000000000002E-2</v>
      </c>
      <c r="F45" s="75"/>
      <c r="G45" s="75"/>
      <c r="H45" s="75"/>
      <c r="I45" s="59" t="s">
        <v>218</v>
      </c>
      <c r="J45" s="59"/>
      <c r="K45" s="10" t="s">
        <v>197</v>
      </c>
    </row>
    <row r="46" spans="2:11" ht="7.25" customHeight="1" x14ac:dyDescent="0.65">
      <c r="E46" s="27"/>
      <c r="F46" s="27"/>
      <c r="G46" s="27"/>
      <c r="H46" s="27"/>
      <c r="K46" s="9"/>
    </row>
    <row r="47" spans="2:11" ht="15" customHeight="1" x14ac:dyDescent="0.65">
      <c r="B47" s="11" t="s">
        <v>219</v>
      </c>
      <c r="C47" s="8"/>
      <c r="D47" s="8"/>
      <c r="E47" s="8"/>
      <c r="F47" s="8"/>
      <c r="G47" s="8"/>
      <c r="H47" s="8"/>
      <c r="I47" s="8"/>
      <c r="J47" s="8"/>
      <c r="K47" s="8"/>
    </row>
    <row r="48" spans="2:11" ht="15" customHeight="1" x14ac:dyDescent="0.65">
      <c r="B48" s="11" t="s">
        <v>220</v>
      </c>
      <c r="C48" s="8"/>
      <c r="D48" s="8"/>
      <c r="E48" s="8"/>
      <c r="F48" s="8"/>
      <c r="G48" s="8"/>
      <c r="H48" s="8"/>
      <c r="I48" s="8"/>
      <c r="J48" s="8"/>
      <c r="K48" s="8"/>
    </row>
    <row r="49" spans="2:2" s="8" customFormat="1" ht="14.25" customHeight="1" x14ac:dyDescent="0.65">
      <c r="B49" s="11" t="s">
        <v>221</v>
      </c>
    </row>
    <row r="50" spans="2:2" s="8" customFormat="1" ht="15" customHeight="1" x14ac:dyDescent="0.65">
      <c r="B50" s="11" t="s">
        <v>222</v>
      </c>
    </row>
    <row r="51" spans="2:2" s="8" customFormat="1" ht="15" customHeight="1" x14ac:dyDescent="0.65">
      <c r="B51" s="12" t="s">
        <v>223</v>
      </c>
    </row>
    <row r="52" spans="2:2" s="8" customFormat="1" ht="15" customHeight="1" x14ac:dyDescent="0.65">
      <c r="B52" s="12" t="s">
        <v>224</v>
      </c>
    </row>
    <row r="53" spans="2:2" s="8" customFormat="1" ht="15" customHeight="1" x14ac:dyDescent="0.65">
      <c r="B53" s="12" t="s">
        <v>225</v>
      </c>
    </row>
    <row r="54" spans="2:2" s="8" customFormat="1" ht="15" customHeight="1" x14ac:dyDescent="0.65">
      <c r="B54" s="11" t="s">
        <v>226</v>
      </c>
    </row>
    <row r="55" spans="2:2" s="8" customFormat="1" ht="15" customHeight="1" x14ac:dyDescent="0.65">
      <c r="B55" s="11" t="s">
        <v>227</v>
      </c>
    </row>
    <row r="56" spans="2:2" s="8" customFormat="1" ht="15" customHeight="1" x14ac:dyDescent="0.65">
      <c r="B56" s="11" t="s">
        <v>228</v>
      </c>
    </row>
    <row r="57" spans="2:2" s="8" customFormat="1" ht="15" customHeight="1" x14ac:dyDescent="0.65">
      <c r="B57" s="11" t="s">
        <v>229</v>
      </c>
    </row>
    <row r="58" spans="2:2" s="8" customFormat="1" ht="15" customHeight="1" x14ac:dyDescent="0.65">
      <c r="B58" s="11" t="s">
        <v>230</v>
      </c>
    </row>
    <row r="59" spans="2:2" s="8" customFormat="1" ht="15" customHeight="1" x14ac:dyDescent="0.65">
      <c r="B59" s="11" t="s">
        <v>231</v>
      </c>
    </row>
    <row r="60" spans="2:2" s="8" customFormat="1" ht="15" customHeight="1" x14ac:dyDescent="0.65">
      <c r="B60" s="11" t="s">
        <v>232</v>
      </c>
    </row>
    <row r="61" spans="2:2" s="8" customFormat="1" ht="15" customHeight="1" x14ac:dyDescent="0.65"/>
    <row r="62" spans="2:2" s="8" customFormat="1" ht="15" customHeight="1" x14ac:dyDescent="0.65"/>
    <row r="63" spans="2:2" s="8" customFormat="1" ht="15" customHeight="1" x14ac:dyDescent="0.65"/>
    <row r="64" spans="2:2" s="8" customFormat="1" ht="15" customHeight="1" x14ac:dyDescent="0.65"/>
    <row r="65" s="8" customFormat="1" ht="15" customHeight="1" x14ac:dyDescent="0.65"/>
    <row r="66" s="8" customFormat="1" ht="7.5" customHeight="1" x14ac:dyDescent="0.65"/>
    <row r="67" s="8" customFormat="1" ht="15" customHeight="1" x14ac:dyDescent="0.65"/>
    <row r="68" s="8" customFormat="1" ht="15" customHeight="1" x14ac:dyDescent="0.65"/>
    <row r="69" s="8" customFormat="1" ht="15" customHeight="1" x14ac:dyDescent="0.65"/>
    <row r="70" s="8" customFormat="1" ht="7.5" customHeight="1" x14ac:dyDescent="0.65"/>
    <row r="71" s="8" customFormat="1" ht="15" customHeight="1" x14ac:dyDescent="0.65"/>
    <row r="72" s="8" customFormat="1" ht="15" customHeight="1" x14ac:dyDescent="0.65"/>
    <row r="73" s="8" customFormat="1" ht="15" customHeight="1" x14ac:dyDescent="0.65"/>
    <row r="74" s="8" customFormat="1" ht="15" customHeight="1" x14ac:dyDescent="0.65"/>
    <row r="75" s="8" customFormat="1" ht="15" customHeight="1" x14ac:dyDescent="0.65"/>
    <row r="76" s="8" customFormat="1" ht="15" customHeight="1" x14ac:dyDescent="0.65"/>
    <row r="77" s="8" customFormat="1" ht="15" customHeight="1" x14ac:dyDescent="0.65"/>
    <row r="78" s="8" customFormat="1" ht="15" customHeight="1" x14ac:dyDescent="0.65"/>
    <row r="79" s="8" customFormat="1" ht="15" customHeight="1" x14ac:dyDescent="0.65"/>
    <row r="80" s="8" customFormat="1" ht="15" customHeight="1" x14ac:dyDescent="0.65"/>
    <row r="81" s="8" customFormat="1" ht="15" customHeight="1" x14ac:dyDescent="0.65"/>
    <row r="82" s="8" customFormat="1" ht="15" customHeight="1" x14ac:dyDescent="0.65"/>
    <row r="83" s="8" customFormat="1" ht="15" customHeight="1" x14ac:dyDescent="0.65"/>
    <row r="84" s="8" customFormat="1" ht="15" customHeight="1" x14ac:dyDescent="0.65"/>
    <row r="85" s="8" customFormat="1" ht="15" customHeight="1" x14ac:dyDescent="0.65"/>
    <row r="86" s="8" customFormat="1" x14ac:dyDescent="0.65"/>
  </sheetData>
  <mergeCells count="2">
    <mergeCell ref="B5:C5"/>
    <mergeCell ref="B2:K3"/>
  </mergeCells>
  <pageMargins left="0.7" right="0.7" top="0.78740157499999996" bottom="0.78740157499999996"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153"/>
  <sheetViews>
    <sheetView zoomScale="70" zoomScaleNormal="70" workbookViewId="0">
      <selection activeCell="B2" sqref="B2"/>
    </sheetView>
  </sheetViews>
  <sheetFormatPr baseColWidth="10" defaultColWidth="11.5546875" defaultRowHeight="13" x14ac:dyDescent="0.6"/>
  <cols>
    <col min="1" max="1" width="1.14453125" style="33" customWidth="1"/>
    <col min="2" max="2" width="19.14453125" style="32" customWidth="1"/>
    <col min="3" max="3" width="1.14453125" style="28" customWidth="1"/>
    <col min="4" max="4" width="11.703125" style="28" customWidth="1"/>
    <col min="5" max="5" width="1.14453125" style="28" customWidth="1"/>
    <col min="6" max="6" width="11.703125" style="28" customWidth="1"/>
    <col min="7" max="7" width="1.14453125" style="28" customWidth="1"/>
    <col min="8" max="8" width="11.703125" style="28" customWidth="1"/>
    <col min="9" max="9" width="1.14453125" style="28" customWidth="1"/>
    <col min="10" max="10" width="12.703125" style="28" customWidth="1"/>
    <col min="11" max="11" width="1.14453125" style="28" customWidth="1"/>
    <col min="12" max="12" width="13.703125" style="28" customWidth="1"/>
    <col min="13" max="13" width="1.14453125" style="28" customWidth="1"/>
    <col min="14" max="14" width="13.703125" style="28" customWidth="1"/>
    <col min="15" max="15" width="1.14453125" style="28" customWidth="1"/>
    <col min="16" max="16" width="13.703125" style="28" customWidth="1"/>
    <col min="17" max="17" width="1.14453125" style="28" customWidth="1"/>
    <col min="18" max="18" width="23.29296875" style="28" customWidth="1"/>
    <col min="19" max="19" width="1.14453125" style="28" customWidth="1"/>
    <col min="20" max="20" width="14.703125" style="33" customWidth="1"/>
    <col min="21" max="21" width="1.14453125" style="33" customWidth="1"/>
    <col min="22" max="22" width="21.29296875" style="28" customWidth="1"/>
    <col min="23" max="23" width="23.5546875" style="32" customWidth="1"/>
    <col min="24" max="16384" width="11.5546875" style="33"/>
  </cols>
  <sheetData>
    <row r="1" spans="1:38" s="8" customFormat="1" ht="7.25" customHeight="1" x14ac:dyDescent="0.65">
      <c r="B1" s="4"/>
      <c r="C1" s="3"/>
      <c r="D1" s="3"/>
      <c r="E1" s="3"/>
      <c r="F1" s="3"/>
      <c r="G1" s="3"/>
      <c r="H1" s="90"/>
      <c r="I1" s="90"/>
      <c r="J1" s="90"/>
      <c r="W1" s="4"/>
    </row>
    <row r="2" spans="1:38" s="3" customFormat="1" ht="15.75" customHeight="1" x14ac:dyDescent="0.65">
      <c r="B2" s="22" t="s">
        <v>359</v>
      </c>
    </row>
    <row r="3" spans="1:38" ht="7.5" customHeight="1" x14ac:dyDescent="0.6"/>
    <row r="4" spans="1:38" ht="15" customHeight="1" x14ac:dyDescent="0.6">
      <c r="B4" s="91" t="s">
        <v>233</v>
      </c>
      <c r="C4" s="34"/>
      <c r="D4" s="133" t="s">
        <v>30</v>
      </c>
      <c r="E4" s="34"/>
      <c r="F4" s="133" t="s">
        <v>234</v>
      </c>
      <c r="G4" s="34"/>
      <c r="H4" s="133" t="s">
        <v>235</v>
      </c>
      <c r="I4" s="57"/>
      <c r="J4" s="133" t="s">
        <v>236</v>
      </c>
      <c r="K4" s="34"/>
      <c r="L4" s="34" t="s">
        <v>237</v>
      </c>
      <c r="M4" s="34"/>
      <c r="N4" s="34" t="s">
        <v>238</v>
      </c>
      <c r="O4" s="34"/>
      <c r="P4" s="34" t="s">
        <v>239</v>
      </c>
      <c r="Q4" s="34"/>
      <c r="R4" s="60" t="s">
        <v>240</v>
      </c>
      <c r="S4" s="60"/>
      <c r="T4" s="60" t="s">
        <v>241</v>
      </c>
      <c r="U4" s="60"/>
      <c r="V4" s="34" t="s">
        <v>242</v>
      </c>
      <c r="W4" s="34" t="s">
        <v>126</v>
      </c>
    </row>
    <row r="5" spans="1:38" ht="15" customHeight="1" x14ac:dyDescent="0.85">
      <c r="B5" s="46"/>
      <c r="C5" s="29"/>
      <c r="D5" s="134"/>
      <c r="E5" s="29"/>
      <c r="F5" s="134"/>
      <c r="G5" s="29"/>
      <c r="H5" s="134"/>
      <c r="I5" s="58"/>
      <c r="J5" s="145"/>
      <c r="K5" s="29"/>
      <c r="L5" s="29" t="s">
        <v>243</v>
      </c>
      <c r="M5" s="29"/>
      <c r="N5" s="29" t="s">
        <v>244</v>
      </c>
      <c r="O5" s="29"/>
      <c r="P5" s="29" t="s">
        <v>245</v>
      </c>
      <c r="Q5" s="29"/>
      <c r="R5" s="29" t="s">
        <v>246</v>
      </c>
      <c r="S5" s="29"/>
      <c r="T5" s="29" t="s">
        <v>247</v>
      </c>
      <c r="U5" s="29"/>
      <c r="V5" s="29" t="s">
        <v>248</v>
      </c>
      <c r="W5" s="92"/>
    </row>
    <row r="6" spans="1:38" x14ac:dyDescent="0.6">
      <c r="B6" s="44" t="s">
        <v>249</v>
      </c>
    </row>
    <row r="7" spans="1:38" x14ac:dyDescent="0.6">
      <c r="B7" s="32" t="s">
        <v>250</v>
      </c>
      <c r="D7" s="28" t="s">
        <v>45</v>
      </c>
      <c r="F7" s="28" t="s">
        <v>251</v>
      </c>
      <c r="H7" s="3" t="s">
        <v>252</v>
      </c>
      <c r="J7" s="28" t="s">
        <v>45</v>
      </c>
      <c r="L7" s="3">
        <v>11111</v>
      </c>
      <c r="N7" s="28" t="s">
        <v>45</v>
      </c>
      <c r="P7" s="3">
        <v>1.62</v>
      </c>
      <c r="R7" s="28">
        <v>26</v>
      </c>
      <c r="T7" s="35">
        <v>0.42120000000000002</v>
      </c>
      <c r="V7" s="28">
        <v>48</v>
      </c>
      <c r="W7" s="32" t="s">
        <v>253</v>
      </c>
    </row>
    <row r="8" spans="1:38" x14ac:dyDescent="0.6">
      <c r="B8" s="32" t="s">
        <v>250</v>
      </c>
      <c r="D8" s="28" t="s">
        <v>45</v>
      </c>
      <c r="F8" s="28" t="s">
        <v>251</v>
      </c>
      <c r="H8" s="3" t="s">
        <v>252</v>
      </c>
      <c r="J8" s="28" t="s">
        <v>45</v>
      </c>
      <c r="L8" s="3">
        <v>9667</v>
      </c>
      <c r="N8" s="28" t="s">
        <v>45</v>
      </c>
      <c r="P8" s="3">
        <v>1.1100000000000001</v>
      </c>
      <c r="R8" s="28">
        <v>32</v>
      </c>
      <c r="T8" s="35">
        <v>0.35520000000000002</v>
      </c>
      <c r="V8" s="28">
        <v>21</v>
      </c>
      <c r="W8" s="32" t="s">
        <v>253</v>
      </c>
    </row>
    <row r="9" spans="1:38" x14ac:dyDescent="0.6">
      <c r="B9" s="32" t="s">
        <v>250</v>
      </c>
      <c r="D9" s="28" t="s">
        <v>45</v>
      </c>
      <c r="F9" s="28" t="s">
        <v>251</v>
      </c>
      <c r="H9" s="3" t="s">
        <v>252</v>
      </c>
      <c r="J9" s="28" t="s">
        <v>45</v>
      </c>
      <c r="L9" s="3">
        <v>10136</v>
      </c>
      <c r="N9" s="28" t="s">
        <v>45</v>
      </c>
      <c r="P9" s="3">
        <v>1.26</v>
      </c>
      <c r="R9" s="28">
        <v>28</v>
      </c>
      <c r="T9" s="35">
        <v>0.35280000000000006</v>
      </c>
      <c r="V9" s="28">
        <v>40</v>
      </c>
      <c r="W9" s="32" t="s">
        <v>253</v>
      </c>
    </row>
    <row r="10" spans="1:38" x14ac:dyDescent="0.6">
      <c r="B10" s="32" t="s">
        <v>250</v>
      </c>
      <c r="D10" s="28" t="s">
        <v>45</v>
      </c>
      <c r="F10" s="28" t="s">
        <v>251</v>
      </c>
      <c r="H10" s="3" t="s">
        <v>252</v>
      </c>
      <c r="J10" s="28" t="s">
        <v>45</v>
      </c>
      <c r="L10" s="3">
        <v>11111</v>
      </c>
      <c r="N10" s="28" t="s">
        <v>45</v>
      </c>
      <c r="P10" s="3">
        <v>1.69</v>
      </c>
      <c r="R10" s="28">
        <v>25</v>
      </c>
      <c r="T10" s="35">
        <v>0.42249999999999999</v>
      </c>
      <c r="V10" s="28">
        <v>46</v>
      </c>
      <c r="W10" s="32" t="s">
        <v>253</v>
      </c>
    </row>
    <row r="11" spans="1:38" x14ac:dyDescent="0.6">
      <c r="B11" s="32" t="s">
        <v>250</v>
      </c>
      <c r="D11" s="28" t="s">
        <v>45</v>
      </c>
      <c r="F11" s="28" t="s">
        <v>251</v>
      </c>
      <c r="H11" s="3" t="s">
        <v>252</v>
      </c>
      <c r="J11" s="28" t="s">
        <v>45</v>
      </c>
      <c r="L11" s="3">
        <v>9667</v>
      </c>
      <c r="N11" s="28" t="s">
        <v>45</v>
      </c>
      <c r="P11" s="3">
        <v>1.58</v>
      </c>
      <c r="R11" s="28">
        <v>23</v>
      </c>
      <c r="T11" s="35">
        <v>0.36340000000000006</v>
      </c>
      <c r="V11" s="28">
        <v>15</v>
      </c>
      <c r="W11" s="32" t="s">
        <v>253</v>
      </c>
    </row>
    <row r="12" spans="1:38" x14ac:dyDescent="0.6">
      <c r="B12" s="32" t="s">
        <v>250</v>
      </c>
      <c r="D12" s="28" t="s">
        <v>45</v>
      </c>
      <c r="F12" s="28" t="s">
        <v>251</v>
      </c>
      <c r="H12" s="3" t="s">
        <v>252</v>
      </c>
      <c r="J12" s="28" t="s">
        <v>45</v>
      </c>
      <c r="L12" s="3">
        <v>10136</v>
      </c>
      <c r="N12" s="28" t="s">
        <v>45</v>
      </c>
      <c r="P12" s="3">
        <v>1.38</v>
      </c>
      <c r="R12" s="28">
        <v>26</v>
      </c>
      <c r="T12" s="35">
        <v>0.35880000000000001</v>
      </c>
      <c r="V12" s="28">
        <v>36</v>
      </c>
      <c r="W12" s="32" t="s">
        <v>253</v>
      </c>
    </row>
    <row r="13" spans="1:38" s="52" customFormat="1" ht="15.75" x14ac:dyDescent="0.6">
      <c r="A13" s="3"/>
      <c r="B13" s="4" t="s">
        <v>254</v>
      </c>
      <c r="C13" s="35"/>
      <c r="D13" s="36" t="s">
        <v>13</v>
      </c>
      <c r="E13" s="28"/>
      <c r="F13" s="28" t="s">
        <v>251</v>
      </c>
      <c r="G13" s="28"/>
      <c r="H13" s="28" t="s">
        <v>45</v>
      </c>
      <c r="I13" s="28"/>
      <c r="J13" s="28" t="s">
        <v>45</v>
      </c>
      <c r="K13" s="28"/>
      <c r="L13" s="36" t="s">
        <v>45</v>
      </c>
      <c r="M13" s="28"/>
      <c r="N13" s="28" t="s">
        <v>45</v>
      </c>
      <c r="O13" s="28"/>
      <c r="P13" s="35">
        <v>1.27</v>
      </c>
      <c r="Q13" s="28"/>
      <c r="R13" s="5" t="s">
        <v>45</v>
      </c>
      <c r="S13" s="5"/>
      <c r="T13" s="35" t="s">
        <v>45</v>
      </c>
      <c r="U13" s="35"/>
      <c r="V13" s="5" t="s">
        <v>45</v>
      </c>
      <c r="W13" s="32" t="s">
        <v>136</v>
      </c>
      <c r="X13" s="53"/>
      <c r="Y13" s="53"/>
      <c r="Z13" s="53"/>
      <c r="AA13" s="53"/>
      <c r="AB13" s="53"/>
      <c r="AC13" s="53"/>
      <c r="AD13" s="53"/>
      <c r="AE13" s="53"/>
      <c r="AF13" s="53"/>
      <c r="AG13" s="53"/>
      <c r="AH13" s="53"/>
      <c r="AI13" s="53"/>
      <c r="AJ13" s="53"/>
      <c r="AK13" s="53"/>
      <c r="AL13" s="53"/>
    </row>
    <row r="14" spans="1:38" s="52" customFormat="1" ht="15.75" x14ac:dyDescent="0.6">
      <c r="A14" s="3"/>
      <c r="B14" s="4" t="s">
        <v>254</v>
      </c>
      <c r="C14" s="35"/>
      <c r="D14" s="36" t="s">
        <v>13</v>
      </c>
      <c r="E14" s="35"/>
      <c r="F14" s="28" t="s">
        <v>251</v>
      </c>
      <c r="G14" s="28"/>
      <c r="H14" s="28" t="s">
        <v>45</v>
      </c>
      <c r="I14" s="28"/>
      <c r="J14" s="28" t="s">
        <v>45</v>
      </c>
      <c r="K14" s="28"/>
      <c r="L14" s="36" t="s">
        <v>45</v>
      </c>
      <c r="M14" s="35"/>
      <c r="N14" s="28" t="s">
        <v>45</v>
      </c>
      <c r="O14" s="28"/>
      <c r="P14" s="35">
        <v>1.23</v>
      </c>
      <c r="Q14" s="28"/>
      <c r="R14" s="5" t="s">
        <v>45</v>
      </c>
      <c r="S14" s="5"/>
      <c r="T14" s="35" t="s">
        <v>45</v>
      </c>
      <c r="U14" s="35"/>
      <c r="V14" s="5" t="s">
        <v>45</v>
      </c>
      <c r="W14" s="32" t="s">
        <v>136</v>
      </c>
      <c r="X14" s="53"/>
      <c r="Y14" s="53"/>
      <c r="Z14" s="53"/>
      <c r="AA14" s="53"/>
      <c r="AB14" s="53"/>
      <c r="AC14" s="53"/>
      <c r="AD14" s="53"/>
      <c r="AE14" s="53"/>
      <c r="AF14" s="53"/>
      <c r="AG14" s="53"/>
      <c r="AH14" s="53"/>
      <c r="AI14" s="53"/>
      <c r="AJ14" s="53"/>
      <c r="AK14" s="53"/>
      <c r="AL14" s="53"/>
    </row>
    <row r="15" spans="1:38" s="52" customFormat="1" ht="15.75" x14ac:dyDescent="0.6">
      <c r="A15" s="3"/>
      <c r="B15" s="4" t="s">
        <v>254</v>
      </c>
      <c r="C15" s="35"/>
      <c r="D15" s="36" t="s">
        <v>13</v>
      </c>
      <c r="E15" s="28"/>
      <c r="F15" s="28" t="s">
        <v>251</v>
      </c>
      <c r="G15" s="28"/>
      <c r="H15" s="28" t="s">
        <v>45</v>
      </c>
      <c r="I15" s="28"/>
      <c r="J15" s="28" t="s">
        <v>45</v>
      </c>
      <c r="K15" s="28"/>
      <c r="L15" s="36" t="s">
        <v>45</v>
      </c>
      <c r="M15" s="28"/>
      <c r="N15" s="28" t="s">
        <v>45</v>
      </c>
      <c r="O15" s="28"/>
      <c r="P15" s="35">
        <v>1.2</v>
      </c>
      <c r="Q15" s="28"/>
      <c r="R15" s="5" t="s">
        <v>45</v>
      </c>
      <c r="S15" s="5"/>
      <c r="T15" s="35" t="s">
        <v>45</v>
      </c>
      <c r="U15" s="35"/>
      <c r="V15" s="5" t="s">
        <v>45</v>
      </c>
      <c r="W15" s="32" t="s">
        <v>136</v>
      </c>
      <c r="X15" s="53"/>
      <c r="Y15" s="53"/>
      <c r="Z15" s="53"/>
      <c r="AA15" s="53"/>
      <c r="AB15" s="53"/>
      <c r="AC15" s="53"/>
      <c r="AD15" s="53"/>
      <c r="AE15" s="53"/>
      <c r="AF15" s="53"/>
      <c r="AG15" s="53"/>
      <c r="AH15" s="53"/>
      <c r="AI15" s="53"/>
      <c r="AJ15" s="53"/>
      <c r="AK15" s="53"/>
      <c r="AL15" s="53"/>
    </row>
    <row r="16" spans="1:38" s="52" customFormat="1" ht="15.75" x14ac:dyDescent="0.6">
      <c r="A16" s="3"/>
      <c r="B16" s="4" t="s">
        <v>254</v>
      </c>
      <c r="C16" s="35"/>
      <c r="D16" s="36" t="s">
        <v>13</v>
      </c>
      <c r="E16" s="35"/>
      <c r="F16" s="28" t="s">
        <v>251</v>
      </c>
      <c r="G16" s="28"/>
      <c r="H16" s="28" t="s">
        <v>45</v>
      </c>
      <c r="I16" s="28"/>
      <c r="J16" s="28" t="s">
        <v>45</v>
      </c>
      <c r="K16" s="28"/>
      <c r="L16" s="36" t="s">
        <v>45</v>
      </c>
      <c r="M16" s="35"/>
      <c r="N16" s="28" t="s">
        <v>45</v>
      </c>
      <c r="O16" s="28"/>
      <c r="P16" s="35">
        <v>1.2</v>
      </c>
      <c r="Q16" s="28"/>
      <c r="R16" s="5" t="s">
        <v>45</v>
      </c>
      <c r="S16" s="5"/>
      <c r="T16" s="35" t="s">
        <v>45</v>
      </c>
      <c r="U16" s="35"/>
      <c r="V16" s="5" t="s">
        <v>45</v>
      </c>
      <c r="W16" s="32" t="s">
        <v>136</v>
      </c>
      <c r="X16" s="53"/>
      <c r="Y16" s="53"/>
      <c r="Z16" s="53"/>
      <c r="AA16" s="53"/>
      <c r="AB16" s="53"/>
      <c r="AC16" s="53"/>
      <c r="AD16" s="53"/>
      <c r="AE16" s="53"/>
      <c r="AF16" s="53"/>
      <c r="AG16" s="53"/>
      <c r="AH16" s="53"/>
      <c r="AI16" s="53"/>
      <c r="AJ16" s="53"/>
      <c r="AK16" s="53"/>
      <c r="AL16" s="53"/>
    </row>
    <row r="17" spans="1:38" s="52" customFormat="1" ht="15.75" x14ac:dyDescent="0.6">
      <c r="A17" s="3"/>
      <c r="B17" s="4" t="s">
        <v>254</v>
      </c>
      <c r="C17" s="35"/>
      <c r="D17" s="36" t="s">
        <v>13</v>
      </c>
      <c r="E17" s="28"/>
      <c r="F17" s="28" t="s">
        <v>45</v>
      </c>
      <c r="G17" s="28"/>
      <c r="H17" s="28" t="s">
        <v>45</v>
      </c>
      <c r="I17" s="28"/>
      <c r="J17" s="28" t="s">
        <v>45</v>
      </c>
      <c r="K17" s="28"/>
      <c r="L17" s="36" t="s">
        <v>45</v>
      </c>
      <c r="M17" s="28"/>
      <c r="N17" s="28" t="s">
        <v>45</v>
      </c>
      <c r="O17" s="28"/>
      <c r="P17" s="35">
        <v>1.21</v>
      </c>
      <c r="Q17" s="28"/>
      <c r="R17" s="5" t="s">
        <v>45</v>
      </c>
      <c r="S17" s="5"/>
      <c r="T17" s="35" t="s">
        <v>45</v>
      </c>
      <c r="U17" s="35"/>
      <c r="V17" s="5" t="s">
        <v>45</v>
      </c>
      <c r="W17" s="32" t="s">
        <v>136</v>
      </c>
      <c r="X17" s="53"/>
      <c r="Y17" s="53"/>
      <c r="Z17" s="53"/>
      <c r="AA17" s="53"/>
      <c r="AB17" s="53"/>
      <c r="AC17" s="53"/>
      <c r="AD17" s="53"/>
      <c r="AE17" s="53"/>
      <c r="AF17" s="53"/>
      <c r="AG17" s="53"/>
      <c r="AH17" s="53"/>
      <c r="AI17" s="53"/>
      <c r="AJ17" s="53"/>
      <c r="AK17" s="53"/>
      <c r="AL17" s="53"/>
    </row>
    <row r="18" spans="1:38" s="52" customFormat="1" ht="15.75" x14ac:dyDescent="0.6">
      <c r="A18" s="3"/>
      <c r="B18" s="4" t="s">
        <v>254</v>
      </c>
      <c r="C18" s="35"/>
      <c r="D18" s="36" t="s">
        <v>13</v>
      </c>
      <c r="E18" s="35"/>
      <c r="F18" s="28" t="s">
        <v>45</v>
      </c>
      <c r="G18" s="28"/>
      <c r="H18" s="28" t="s">
        <v>45</v>
      </c>
      <c r="I18" s="28"/>
      <c r="J18" s="28" t="s">
        <v>45</v>
      </c>
      <c r="K18" s="28"/>
      <c r="L18" s="36" t="s">
        <v>45</v>
      </c>
      <c r="M18" s="35"/>
      <c r="N18" s="28" t="s">
        <v>45</v>
      </c>
      <c r="O18" s="28"/>
      <c r="P18" s="35">
        <v>1.24</v>
      </c>
      <c r="Q18" s="28"/>
      <c r="R18" s="5" t="s">
        <v>45</v>
      </c>
      <c r="S18" s="5"/>
      <c r="T18" s="35" t="s">
        <v>45</v>
      </c>
      <c r="U18" s="35"/>
      <c r="V18" s="5" t="s">
        <v>45</v>
      </c>
      <c r="W18" s="32" t="s">
        <v>136</v>
      </c>
      <c r="X18" s="53"/>
      <c r="Y18" s="53"/>
      <c r="Z18" s="53"/>
      <c r="AA18" s="53"/>
      <c r="AB18" s="53"/>
      <c r="AC18" s="53"/>
      <c r="AD18" s="53"/>
      <c r="AE18" s="53"/>
      <c r="AF18" s="53"/>
      <c r="AG18" s="53"/>
      <c r="AH18" s="53"/>
      <c r="AI18" s="53"/>
      <c r="AJ18" s="53"/>
      <c r="AK18" s="53"/>
      <c r="AL18" s="53"/>
    </row>
    <row r="19" spans="1:38" ht="15" customHeight="1" x14ac:dyDescent="0.6">
      <c r="B19" s="4" t="s">
        <v>254</v>
      </c>
      <c r="C19" s="35"/>
      <c r="D19" s="36" t="s">
        <v>24</v>
      </c>
      <c r="E19" s="35"/>
      <c r="F19" s="28" t="s">
        <v>255</v>
      </c>
      <c r="H19" s="28" t="s">
        <v>45</v>
      </c>
      <c r="J19" s="28" t="s">
        <v>45</v>
      </c>
      <c r="L19" s="36" t="s">
        <v>45</v>
      </c>
      <c r="M19" s="35"/>
      <c r="N19" s="28" t="s">
        <v>45</v>
      </c>
      <c r="P19" s="35">
        <v>1.1599999999999999</v>
      </c>
      <c r="R19" s="5" t="s">
        <v>45</v>
      </c>
      <c r="S19" s="5"/>
      <c r="T19" s="35" t="s">
        <v>45</v>
      </c>
      <c r="U19" s="35"/>
      <c r="V19" s="5" t="s">
        <v>45</v>
      </c>
      <c r="W19" s="32" t="s">
        <v>136</v>
      </c>
    </row>
    <row r="20" spans="1:38" ht="15" customHeight="1" x14ac:dyDescent="0.6">
      <c r="B20" s="4" t="s">
        <v>254</v>
      </c>
      <c r="C20" s="35"/>
      <c r="D20" s="36" t="s">
        <v>24</v>
      </c>
      <c r="E20" s="35"/>
      <c r="F20" s="28" t="s">
        <v>255</v>
      </c>
      <c r="H20" s="28" t="s">
        <v>45</v>
      </c>
      <c r="J20" s="28" t="s">
        <v>45</v>
      </c>
      <c r="L20" s="36" t="s">
        <v>45</v>
      </c>
      <c r="M20" s="35"/>
      <c r="N20" s="28" t="s">
        <v>45</v>
      </c>
      <c r="P20" s="35">
        <v>1.06</v>
      </c>
      <c r="R20" s="5" t="s">
        <v>45</v>
      </c>
      <c r="S20" s="5"/>
      <c r="T20" s="35" t="s">
        <v>45</v>
      </c>
      <c r="U20" s="35"/>
      <c r="V20" s="5" t="s">
        <v>45</v>
      </c>
      <c r="W20" s="32" t="s">
        <v>136</v>
      </c>
    </row>
    <row r="21" spans="1:38" ht="15" customHeight="1" x14ac:dyDescent="0.6">
      <c r="B21" s="4" t="s">
        <v>254</v>
      </c>
      <c r="C21" s="35"/>
      <c r="D21" s="35" t="s">
        <v>24</v>
      </c>
      <c r="E21" s="35"/>
      <c r="F21" s="28" t="s">
        <v>251</v>
      </c>
      <c r="H21" s="28" t="s">
        <v>45</v>
      </c>
      <c r="J21" s="28" t="s">
        <v>45</v>
      </c>
      <c r="L21" s="35" t="s">
        <v>45</v>
      </c>
      <c r="M21" s="35"/>
      <c r="N21" s="28" t="s">
        <v>45</v>
      </c>
      <c r="P21" s="35">
        <v>1.1000000000000001</v>
      </c>
      <c r="R21" s="5" t="s">
        <v>45</v>
      </c>
      <c r="S21" s="5"/>
      <c r="T21" s="35" t="s">
        <v>45</v>
      </c>
      <c r="U21" s="35"/>
      <c r="V21" s="5" t="s">
        <v>45</v>
      </c>
      <c r="W21" s="32" t="s">
        <v>136</v>
      </c>
    </row>
    <row r="22" spans="1:38" ht="15" customHeight="1" x14ac:dyDescent="0.6">
      <c r="B22" s="4" t="s">
        <v>254</v>
      </c>
      <c r="C22" s="35"/>
      <c r="D22" s="35" t="s">
        <v>24</v>
      </c>
      <c r="E22" s="35"/>
      <c r="F22" s="28" t="s">
        <v>251</v>
      </c>
      <c r="H22" s="28" t="s">
        <v>45</v>
      </c>
      <c r="J22" s="28" t="s">
        <v>45</v>
      </c>
      <c r="L22" s="35" t="s">
        <v>45</v>
      </c>
      <c r="M22" s="35"/>
      <c r="N22" s="28" t="s">
        <v>45</v>
      </c>
      <c r="P22" s="35">
        <v>1.04</v>
      </c>
      <c r="R22" s="5" t="s">
        <v>45</v>
      </c>
      <c r="S22" s="5"/>
      <c r="T22" s="35" t="s">
        <v>45</v>
      </c>
      <c r="U22" s="35"/>
      <c r="V22" s="5" t="s">
        <v>45</v>
      </c>
      <c r="W22" s="32" t="s">
        <v>136</v>
      </c>
    </row>
    <row r="23" spans="1:38" ht="15" customHeight="1" x14ac:dyDescent="0.6">
      <c r="B23" s="4" t="s">
        <v>254</v>
      </c>
      <c r="C23" s="35"/>
      <c r="D23" s="35" t="s">
        <v>24</v>
      </c>
      <c r="E23" s="35"/>
      <c r="F23" s="28" t="s">
        <v>45</v>
      </c>
      <c r="H23" s="28" t="s">
        <v>45</v>
      </c>
      <c r="J23" s="28" t="s">
        <v>45</v>
      </c>
      <c r="L23" s="35" t="s">
        <v>45</v>
      </c>
      <c r="M23" s="35"/>
      <c r="N23" s="28" t="s">
        <v>45</v>
      </c>
      <c r="P23" s="35">
        <v>1.05</v>
      </c>
      <c r="R23" s="5" t="s">
        <v>45</v>
      </c>
      <c r="S23" s="5"/>
      <c r="T23" s="35" t="s">
        <v>45</v>
      </c>
      <c r="U23" s="35"/>
      <c r="V23" s="5" t="s">
        <v>45</v>
      </c>
      <c r="W23" s="32" t="s">
        <v>136</v>
      </c>
    </row>
    <row r="24" spans="1:38" ht="15" customHeight="1" x14ac:dyDescent="0.6">
      <c r="B24" s="4" t="s">
        <v>254</v>
      </c>
      <c r="D24" s="35" t="s">
        <v>24</v>
      </c>
      <c r="F24" s="28" t="s">
        <v>45</v>
      </c>
      <c r="H24" s="28" t="s">
        <v>45</v>
      </c>
      <c r="J24" s="28" t="s">
        <v>45</v>
      </c>
      <c r="L24" s="35" t="s">
        <v>45</v>
      </c>
      <c r="N24" s="28" t="s">
        <v>45</v>
      </c>
      <c r="P24" s="35">
        <v>1.1299999999999999</v>
      </c>
      <c r="R24" s="5" t="s">
        <v>45</v>
      </c>
      <c r="S24" s="5"/>
      <c r="T24" s="35" t="s">
        <v>45</v>
      </c>
      <c r="U24" s="35"/>
      <c r="V24" s="5" t="s">
        <v>45</v>
      </c>
      <c r="W24" s="32" t="s">
        <v>136</v>
      </c>
    </row>
    <row r="25" spans="1:38" ht="15" customHeight="1" x14ac:dyDescent="0.6">
      <c r="B25" s="4" t="s">
        <v>256</v>
      </c>
      <c r="C25" s="35"/>
      <c r="D25" s="28" t="s">
        <v>13</v>
      </c>
      <c r="F25" s="28" t="s">
        <v>255</v>
      </c>
      <c r="H25" s="28" t="s">
        <v>257</v>
      </c>
      <c r="J25" s="28" t="s">
        <v>45</v>
      </c>
      <c r="L25" s="28">
        <v>4822</v>
      </c>
      <c r="N25" s="28" t="s">
        <v>45</v>
      </c>
      <c r="P25" s="35">
        <v>1.3</v>
      </c>
      <c r="R25" s="5">
        <v>49</v>
      </c>
      <c r="S25" s="5"/>
      <c r="T25" s="35">
        <v>0.63700000000000001</v>
      </c>
      <c r="U25" s="35"/>
      <c r="V25" s="5" t="s">
        <v>45</v>
      </c>
      <c r="W25" s="32" t="s">
        <v>258</v>
      </c>
    </row>
    <row r="26" spans="1:38" ht="15" customHeight="1" x14ac:dyDescent="0.6">
      <c r="B26" s="4" t="s">
        <v>256</v>
      </c>
      <c r="C26" s="35"/>
      <c r="D26" s="35" t="s">
        <v>13</v>
      </c>
      <c r="E26" s="35"/>
      <c r="F26" s="28" t="s">
        <v>255</v>
      </c>
      <c r="H26" s="28" t="s">
        <v>257</v>
      </c>
      <c r="J26" s="28" t="s">
        <v>45</v>
      </c>
      <c r="L26" s="5">
        <v>4822</v>
      </c>
      <c r="M26" s="35"/>
      <c r="N26" s="28" t="s">
        <v>45</v>
      </c>
      <c r="P26" s="35">
        <v>1.46</v>
      </c>
      <c r="R26" s="5">
        <v>49</v>
      </c>
      <c r="S26" s="5"/>
      <c r="T26" s="35">
        <v>0.71539999999999992</v>
      </c>
      <c r="U26" s="35"/>
      <c r="V26" s="5" t="s">
        <v>45</v>
      </c>
      <c r="W26" s="32" t="s">
        <v>258</v>
      </c>
    </row>
    <row r="27" spans="1:38" ht="15" customHeight="1" x14ac:dyDescent="0.6">
      <c r="B27" s="4" t="s">
        <v>256</v>
      </c>
      <c r="C27" s="35"/>
      <c r="D27" s="35" t="s">
        <v>13</v>
      </c>
      <c r="E27" s="35"/>
      <c r="F27" s="28" t="s">
        <v>255</v>
      </c>
      <c r="H27" s="28" t="s">
        <v>257</v>
      </c>
      <c r="J27" s="28" t="s">
        <v>45</v>
      </c>
      <c r="L27" s="5">
        <v>4822</v>
      </c>
      <c r="M27" s="35"/>
      <c r="N27" s="28" t="s">
        <v>45</v>
      </c>
      <c r="P27" s="35">
        <v>1.5</v>
      </c>
      <c r="R27" s="5">
        <v>49</v>
      </c>
      <c r="S27" s="5"/>
      <c r="T27" s="35">
        <v>0.73499999999999999</v>
      </c>
      <c r="U27" s="35"/>
      <c r="V27" s="5" t="s">
        <v>45</v>
      </c>
      <c r="W27" s="32" t="s">
        <v>258</v>
      </c>
    </row>
    <row r="28" spans="1:38" ht="15" customHeight="1" x14ac:dyDescent="0.6">
      <c r="B28" s="4" t="s">
        <v>259</v>
      </c>
      <c r="C28" s="35"/>
      <c r="D28" s="35" t="s">
        <v>13</v>
      </c>
      <c r="E28" s="35"/>
      <c r="F28" s="28" t="s">
        <v>45</v>
      </c>
      <c r="H28" s="28" t="s">
        <v>252</v>
      </c>
      <c r="J28" s="28" t="s">
        <v>45</v>
      </c>
      <c r="L28" s="5">
        <v>5950</v>
      </c>
      <c r="M28" s="35"/>
      <c r="N28" s="28" t="s">
        <v>45</v>
      </c>
      <c r="P28" s="35">
        <v>1.02</v>
      </c>
      <c r="R28" s="5" t="s">
        <v>45</v>
      </c>
      <c r="S28" s="5"/>
      <c r="T28" s="35" t="s">
        <v>45</v>
      </c>
      <c r="U28" s="35"/>
      <c r="V28" s="5" t="s">
        <v>45</v>
      </c>
      <c r="W28" s="32" t="s">
        <v>260</v>
      </c>
    </row>
    <row r="29" spans="1:38" ht="15" customHeight="1" x14ac:dyDescent="0.6">
      <c r="B29" s="4" t="s">
        <v>261</v>
      </c>
      <c r="C29" s="35"/>
      <c r="D29" s="35" t="s">
        <v>13</v>
      </c>
      <c r="E29" s="35"/>
      <c r="F29" s="28" t="s">
        <v>255</v>
      </c>
      <c r="H29" s="28" t="s">
        <v>257</v>
      </c>
      <c r="J29" s="28" t="s">
        <v>45</v>
      </c>
      <c r="L29" s="5">
        <v>9130</v>
      </c>
      <c r="M29" s="35"/>
      <c r="N29" s="28" t="s">
        <v>45</v>
      </c>
      <c r="P29" s="35">
        <v>1.04</v>
      </c>
      <c r="R29" s="5">
        <v>45</v>
      </c>
      <c r="S29" s="5"/>
      <c r="T29" s="35">
        <v>0.46800000000000003</v>
      </c>
      <c r="U29" s="35"/>
      <c r="V29" s="5">
        <v>17</v>
      </c>
      <c r="W29" s="32" t="s">
        <v>262</v>
      </c>
    </row>
    <row r="30" spans="1:38" ht="15" customHeight="1" x14ac:dyDescent="0.6">
      <c r="B30" s="4" t="s">
        <v>261</v>
      </c>
      <c r="C30" s="35"/>
      <c r="D30" s="35" t="s">
        <v>13</v>
      </c>
      <c r="E30" s="35"/>
      <c r="F30" s="28" t="s">
        <v>251</v>
      </c>
      <c r="H30" s="28" t="s">
        <v>257</v>
      </c>
      <c r="J30" s="28" t="s">
        <v>45</v>
      </c>
      <c r="L30" s="5">
        <v>10100</v>
      </c>
      <c r="M30" s="35"/>
      <c r="N30" s="28" t="s">
        <v>45</v>
      </c>
      <c r="P30" s="35">
        <v>0.9</v>
      </c>
      <c r="R30" s="5">
        <v>46</v>
      </c>
      <c r="S30" s="5"/>
      <c r="T30" s="35">
        <v>0.41400000000000003</v>
      </c>
      <c r="U30" s="35"/>
      <c r="V30" s="5">
        <v>19</v>
      </c>
      <c r="W30" s="32" t="s">
        <v>262</v>
      </c>
    </row>
    <row r="31" spans="1:38" ht="15" customHeight="1" x14ac:dyDescent="0.6">
      <c r="B31" s="4" t="s">
        <v>261</v>
      </c>
      <c r="C31" s="35"/>
      <c r="D31" s="35" t="s">
        <v>24</v>
      </c>
      <c r="E31" s="35"/>
      <c r="F31" s="28" t="s">
        <v>45</v>
      </c>
      <c r="H31" s="28" t="s">
        <v>257</v>
      </c>
      <c r="J31" s="28" t="s">
        <v>45</v>
      </c>
      <c r="L31" s="5">
        <v>9400</v>
      </c>
      <c r="M31" s="35"/>
      <c r="N31" s="28" t="s">
        <v>45</v>
      </c>
      <c r="P31" s="35">
        <v>0.94</v>
      </c>
      <c r="R31" s="5">
        <v>46</v>
      </c>
      <c r="S31" s="5"/>
      <c r="T31" s="35">
        <v>0.43240000000000001</v>
      </c>
      <c r="U31" s="35"/>
      <c r="V31" s="5">
        <v>19</v>
      </c>
      <c r="W31" s="32" t="s">
        <v>262</v>
      </c>
    </row>
    <row r="32" spans="1:38" ht="15" customHeight="1" x14ac:dyDescent="0.6">
      <c r="B32" s="4" t="s">
        <v>261</v>
      </c>
      <c r="C32" s="35"/>
      <c r="D32" s="35" t="s">
        <v>13</v>
      </c>
      <c r="E32" s="35"/>
      <c r="F32" s="28" t="s">
        <v>45</v>
      </c>
      <c r="H32" s="28" t="s">
        <v>257</v>
      </c>
      <c r="J32" s="28" t="s">
        <v>45</v>
      </c>
      <c r="L32" s="5">
        <v>7813</v>
      </c>
      <c r="M32" s="35"/>
      <c r="N32" s="28" t="s">
        <v>45</v>
      </c>
      <c r="P32" s="35">
        <v>1.1000000000000001</v>
      </c>
      <c r="R32" s="5" t="s">
        <v>45</v>
      </c>
      <c r="S32" s="5"/>
      <c r="T32" s="35" t="s">
        <v>45</v>
      </c>
      <c r="U32" s="35"/>
      <c r="V32" s="5" t="s">
        <v>45</v>
      </c>
      <c r="W32" s="32" t="s">
        <v>263</v>
      </c>
    </row>
    <row r="33" spans="2:23" ht="15" customHeight="1" x14ac:dyDescent="0.6">
      <c r="B33" s="4" t="s">
        <v>261</v>
      </c>
      <c r="C33" s="35"/>
      <c r="D33" s="35" t="s">
        <v>24</v>
      </c>
      <c r="E33" s="35"/>
      <c r="F33" s="28" t="s">
        <v>45</v>
      </c>
      <c r="H33" s="28" t="s">
        <v>257</v>
      </c>
      <c r="J33" s="28" t="s">
        <v>45</v>
      </c>
      <c r="L33" s="5">
        <v>7127</v>
      </c>
      <c r="M33" s="35"/>
      <c r="N33" s="28" t="s">
        <v>45</v>
      </c>
      <c r="P33" s="35">
        <v>0.96</v>
      </c>
      <c r="R33" s="5" t="s">
        <v>45</v>
      </c>
      <c r="S33" s="5"/>
      <c r="T33" s="35" t="s">
        <v>45</v>
      </c>
      <c r="U33" s="35"/>
      <c r="V33" s="5" t="s">
        <v>45</v>
      </c>
      <c r="W33" s="32" t="s">
        <v>263</v>
      </c>
    </row>
    <row r="34" spans="2:23" ht="15" customHeight="1" x14ac:dyDescent="0.6">
      <c r="B34" s="4" t="s">
        <v>264</v>
      </c>
      <c r="C34" s="35"/>
      <c r="D34" s="35" t="s">
        <v>13</v>
      </c>
      <c r="E34" s="35"/>
      <c r="F34" s="28" t="s">
        <v>251</v>
      </c>
      <c r="H34" s="28" t="s">
        <v>252</v>
      </c>
      <c r="J34" s="28" t="s">
        <v>45</v>
      </c>
      <c r="L34" s="5">
        <v>7976</v>
      </c>
      <c r="M34" s="35"/>
      <c r="N34" s="35">
        <v>1.19</v>
      </c>
      <c r="P34" s="35">
        <v>1.66</v>
      </c>
      <c r="R34" s="5">
        <v>30.1</v>
      </c>
      <c r="S34" s="5"/>
      <c r="T34" s="35">
        <v>0.49965999999999994</v>
      </c>
      <c r="U34" s="35"/>
      <c r="V34" s="5">
        <v>25.3</v>
      </c>
      <c r="W34" s="32" t="s">
        <v>265</v>
      </c>
    </row>
    <row r="35" spans="2:23" ht="15" customHeight="1" x14ac:dyDescent="0.6">
      <c r="B35" s="4" t="s">
        <v>264</v>
      </c>
      <c r="C35" s="35"/>
      <c r="D35" s="35" t="s">
        <v>24</v>
      </c>
      <c r="E35" s="35"/>
      <c r="F35" s="28" t="s">
        <v>255</v>
      </c>
      <c r="H35" s="28" t="s">
        <v>257</v>
      </c>
      <c r="J35" s="28" t="s">
        <v>45</v>
      </c>
      <c r="L35" s="5">
        <v>6275</v>
      </c>
      <c r="M35" s="35"/>
      <c r="N35" s="35">
        <v>0.91</v>
      </c>
      <c r="P35" s="35">
        <v>1.43</v>
      </c>
      <c r="R35" s="5">
        <v>43.8</v>
      </c>
      <c r="S35" s="5"/>
      <c r="T35" s="35">
        <v>0.6263399999999999</v>
      </c>
      <c r="U35" s="35"/>
      <c r="V35" s="5">
        <v>4.8</v>
      </c>
      <c r="W35" s="32" t="s">
        <v>265</v>
      </c>
    </row>
    <row r="36" spans="2:23" ht="15" customHeight="1" x14ac:dyDescent="0.6">
      <c r="B36" s="4" t="s">
        <v>264</v>
      </c>
      <c r="C36" s="35"/>
      <c r="D36" s="35" t="s">
        <v>24</v>
      </c>
      <c r="E36" s="35"/>
      <c r="F36" s="28" t="s">
        <v>255</v>
      </c>
      <c r="H36" s="28" t="s">
        <v>257</v>
      </c>
      <c r="J36" s="28" t="s">
        <v>45</v>
      </c>
      <c r="L36" s="5">
        <v>7718</v>
      </c>
      <c r="M36" s="35"/>
      <c r="N36" s="35">
        <v>1.18</v>
      </c>
      <c r="P36" s="35">
        <v>1.1000000000000001</v>
      </c>
      <c r="R36" s="5">
        <v>42.7</v>
      </c>
      <c r="S36" s="5"/>
      <c r="T36" s="35">
        <v>0.46970000000000006</v>
      </c>
      <c r="U36" s="35"/>
      <c r="V36" s="5">
        <v>12.5</v>
      </c>
      <c r="W36" s="32" t="s">
        <v>265</v>
      </c>
    </row>
    <row r="37" spans="2:23" ht="15" customHeight="1" x14ac:dyDescent="0.6">
      <c r="B37" s="4" t="s">
        <v>266</v>
      </c>
      <c r="C37" s="35"/>
      <c r="D37" s="35" t="s">
        <v>13</v>
      </c>
      <c r="E37" s="35"/>
      <c r="F37" s="28" t="s">
        <v>251</v>
      </c>
      <c r="H37" s="28" t="s">
        <v>252</v>
      </c>
      <c r="J37" s="28" t="s">
        <v>45</v>
      </c>
      <c r="L37" s="5">
        <v>10964</v>
      </c>
      <c r="M37" s="35"/>
      <c r="N37" s="35">
        <v>1.4</v>
      </c>
      <c r="P37" s="35">
        <v>1.32</v>
      </c>
      <c r="R37" s="5">
        <v>32.5</v>
      </c>
      <c r="S37" s="5"/>
      <c r="T37" s="35">
        <v>0.42900000000000005</v>
      </c>
      <c r="U37" s="35"/>
      <c r="V37" s="5">
        <v>25.8</v>
      </c>
      <c r="W37" s="32" t="s">
        <v>265</v>
      </c>
    </row>
    <row r="38" spans="2:23" ht="15" customHeight="1" x14ac:dyDescent="0.6">
      <c r="B38" s="4" t="s">
        <v>250</v>
      </c>
      <c r="C38" s="35"/>
      <c r="D38" s="35" t="s">
        <v>13</v>
      </c>
      <c r="E38" s="35"/>
      <c r="F38" s="28" t="s">
        <v>251</v>
      </c>
      <c r="H38" s="28" t="s">
        <v>252</v>
      </c>
      <c r="J38" s="28" t="s">
        <v>45</v>
      </c>
      <c r="L38" s="5">
        <v>10222</v>
      </c>
      <c r="M38" s="35"/>
      <c r="N38" s="35">
        <v>1.31</v>
      </c>
      <c r="P38" s="35">
        <v>1.36</v>
      </c>
      <c r="R38" s="5">
        <v>35</v>
      </c>
      <c r="S38" s="5"/>
      <c r="T38" s="35">
        <v>0.47599999999999998</v>
      </c>
      <c r="U38" s="35"/>
      <c r="V38" s="5">
        <v>24.8</v>
      </c>
      <c r="W38" s="32" t="s">
        <v>265</v>
      </c>
    </row>
    <row r="39" spans="2:23" ht="15" customHeight="1" x14ac:dyDescent="0.6">
      <c r="B39" s="4" t="s">
        <v>250</v>
      </c>
      <c r="C39" s="35"/>
      <c r="D39" s="35" t="s">
        <v>13</v>
      </c>
      <c r="E39" s="35"/>
      <c r="F39" s="28" t="s">
        <v>251</v>
      </c>
      <c r="H39" s="28" t="s">
        <v>252</v>
      </c>
      <c r="J39" s="28" t="s">
        <v>45</v>
      </c>
      <c r="L39" s="5">
        <v>10481</v>
      </c>
      <c r="M39" s="35"/>
      <c r="N39" s="35">
        <v>1.4</v>
      </c>
      <c r="P39" s="35">
        <v>1.18</v>
      </c>
      <c r="R39" s="5">
        <v>38.1</v>
      </c>
      <c r="S39" s="5"/>
      <c r="T39" s="35">
        <v>0.44957999999999998</v>
      </c>
      <c r="U39" s="35"/>
      <c r="V39" s="5">
        <v>24.9</v>
      </c>
      <c r="W39" s="32" t="s">
        <v>265</v>
      </c>
    </row>
    <row r="40" spans="2:23" ht="15" customHeight="1" x14ac:dyDescent="0.6">
      <c r="B40" s="4" t="s">
        <v>250</v>
      </c>
      <c r="C40" s="35"/>
      <c r="D40" s="35" t="s">
        <v>13</v>
      </c>
      <c r="E40" s="35"/>
      <c r="F40" s="28" t="s">
        <v>251</v>
      </c>
      <c r="H40" s="28" t="s">
        <v>252</v>
      </c>
      <c r="J40" s="28" t="s">
        <v>45</v>
      </c>
      <c r="L40" s="5">
        <v>7891</v>
      </c>
      <c r="M40" s="35"/>
      <c r="N40" s="35">
        <v>1.19</v>
      </c>
      <c r="P40" s="35">
        <v>1.1100000000000001</v>
      </c>
      <c r="R40" s="5">
        <v>44.4</v>
      </c>
      <c r="S40" s="5"/>
      <c r="T40" s="35">
        <v>0.49284000000000006</v>
      </c>
      <c r="U40" s="35"/>
      <c r="V40" s="5">
        <v>17.399999999999999</v>
      </c>
      <c r="W40" s="32" t="s">
        <v>265</v>
      </c>
    </row>
    <row r="41" spans="2:23" ht="15" customHeight="1" x14ac:dyDescent="0.6">
      <c r="B41" s="4" t="s">
        <v>266</v>
      </c>
      <c r="C41" s="35"/>
      <c r="D41" s="35" t="s">
        <v>13</v>
      </c>
      <c r="E41" s="35"/>
      <c r="F41" s="28" t="s">
        <v>255</v>
      </c>
      <c r="H41" s="28" t="s">
        <v>257</v>
      </c>
      <c r="J41" s="28" t="s">
        <v>45</v>
      </c>
      <c r="L41" s="5">
        <v>6390</v>
      </c>
      <c r="M41" s="35"/>
      <c r="N41" s="28" t="s">
        <v>45</v>
      </c>
      <c r="P41" s="35">
        <v>1</v>
      </c>
      <c r="R41" s="5" t="s">
        <v>45</v>
      </c>
      <c r="S41" s="5"/>
      <c r="T41" s="35" t="s">
        <v>45</v>
      </c>
      <c r="U41" s="35"/>
      <c r="V41" s="5" t="s">
        <v>45</v>
      </c>
      <c r="W41" s="32" t="s">
        <v>267</v>
      </c>
    </row>
    <row r="42" spans="2:23" ht="15" customHeight="1" x14ac:dyDescent="0.6">
      <c r="B42" s="4" t="s">
        <v>266</v>
      </c>
      <c r="C42" s="35"/>
      <c r="D42" s="35" t="s">
        <v>13</v>
      </c>
      <c r="E42" s="35"/>
      <c r="F42" s="28" t="s">
        <v>251</v>
      </c>
      <c r="H42" s="28" t="s">
        <v>257</v>
      </c>
      <c r="J42" s="28" t="s">
        <v>45</v>
      </c>
      <c r="L42" s="5">
        <v>6758</v>
      </c>
      <c r="M42" s="35"/>
      <c r="N42" s="28" t="s">
        <v>45</v>
      </c>
      <c r="P42" s="35">
        <v>1.3</v>
      </c>
      <c r="R42" s="5" t="s">
        <v>45</v>
      </c>
      <c r="S42" s="5"/>
      <c r="T42" s="35" t="s">
        <v>45</v>
      </c>
      <c r="U42" s="35"/>
      <c r="V42" s="5" t="s">
        <v>45</v>
      </c>
      <c r="W42" s="32" t="s">
        <v>267</v>
      </c>
    </row>
    <row r="43" spans="2:23" ht="15" customHeight="1" x14ac:dyDescent="0.6">
      <c r="B43" s="4" t="s">
        <v>266</v>
      </c>
      <c r="C43" s="35"/>
      <c r="D43" s="35" t="s">
        <v>24</v>
      </c>
      <c r="E43" s="35"/>
      <c r="F43" s="28" t="s">
        <v>255</v>
      </c>
      <c r="H43" s="28" t="s">
        <v>257</v>
      </c>
      <c r="J43" s="28" t="s">
        <v>45</v>
      </c>
      <c r="L43" s="5">
        <v>5275</v>
      </c>
      <c r="M43" s="35"/>
      <c r="N43" s="28" t="s">
        <v>45</v>
      </c>
      <c r="P43" s="35">
        <v>1.3</v>
      </c>
      <c r="R43" s="5" t="s">
        <v>45</v>
      </c>
      <c r="S43" s="5"/>
      <c r="T43" s="35" t="s">
        <v>45</v>
      </c>
      <c r="U43" s="35"/>
      <c r="V43" s="5" t="s">
        <v>45</v>
      </c>
      <c r="W43" s="32" t="s">
        <v>267</v>
      </c>
    </row>
    <row r="44" spans="2:23" ht="15" customHeight="1" x14ac:dyDescent="0.6">
      <c r="B44" s="4" t="s">
        <v>261</v>
      </c>
      <c r="C44" s="35"/>
      <c r="D44" s="35" t="s">
        <v>45</v>
      </c>
      <c r="E44" s="35"/>
      <c r="F44" s="28" t="s">
        <v>45</v>
      </c>
      <c r="H44" s="28" t="s">
        <v>257</v>
      </c>
      <c r="J44" s="28" t="s">
        <v>45</v>
      </c>
      <c r="L44" s="5">
        <v>8843</v>
      </c>
      <c r="M44" s="35"/>
      <c r="N44" s="28">
        <v>1.35</v>
      </c>
      <c r="P44" s="35">
        <v>1.1299999999999999</v>
      </c>
      <c r="R44" s="5" t="s">
        <v>45</v>
      </c>
      <c r="S44" s="5"/>
      <c r="T44" s="35" t="s">
        <v>45</v>
      </c>
      <c r="U44" s="35"/>
      <c r="V44" s="5" t="s">
        <v>45</v>
      </c>
      <c r="W44" s="32" t="s">
        <v>268</v>
      </c>
    </row>
    <row r="45" spans="2:23" ht="15" customHeight="1" x14ac:dyDescent="0.6">
      <c r="B45" s="4" t="s">
        <v>269</v>
      </c>
      <c r="D45" s="28" t="s">
        <v>24</v>
      </c>
      <c r="E45" s="33"/>
      <c r="F45" s="28" t="s">
        <v>45</v>
      </c>
      <c r="G45" s="33"/>
      <c r="H45" s="28" t="s">
        <v>257</v>
      </c>
      <c r="J45" s="28" t="s">
        <v>45</v>
      </c>
      <c r="K45" s="33"/>
      <c r="L45" s="5">
        <v>3735.5</v>
      </c>
      <c r="M45" s="33"/>
      <c r="N45" s="28" t="s">
        <v>45</v>
      </c>
      <c r="O45" s="33"/>
      <c r="P45" s="35">
        <v>1.52</v>
      </c>
      <c r="Q45" s="33"/>
      <c r="R45" s="5">
        <v>30</v>
      </c>
      <c r="S45" s="5"/>
      <c r="T45" s="35">
        <v>0.45599999999999996</v>
      </c>
      <c r="U45" s="35"/>
      <c r="V45" s="5" t="s">
        <v>45</v>
      </c>
      <c r="W45" s="33" t="s">
        <v>270</v>
      </c>
    </row>
    <row r="46" spans="2:23" ht="15" customHeight="1" x14ac:dyDescent="0.6">
      <c r="B46" s="4" t="s">
        <v>271</v>
      </c>
      <c r="D46" s="28" t="s">
        <v>24</v>
      </c>
      <c r="E46" s="33"/>
      <c r="F46" s="28" t="s">
        <v>45</v>
      </c>
      <c r="G46" s="33"/>
      <c r="H46" s="28" t="s">
        <v>257</v>
      </c>
      <c r="J46" s="28" t="s">
        <v>45</v>
      </c>
      <c r="K46" s="33"/>
      <c r="L46" s="5">
        <v>7481</v>
      </c>
      <c r="M46" s="33"/>
      <c r="N46" s="28" t="s">
        <v>45</v>
      </c>
      <c r="O46" s="33"/>
      <c r="P46" s="35">
        <v>1.17</v>
      </c>
      <c r="Q46" s="33"/>
      <c r="R46" s="5">
        <v>32.799999999999997</v>
      </c>
      <c r="S46" s="5"/>
      <c r="T46" s="35">
        <v>0.38375999999999993</v>
      </c>
      <c r="U46" s="35"/>
      <c r="V46" s="5" t="s">
        <v>45</v>
      </c>
      <c r="W46" s="33" t="s">
        <v>270</v>
      </c>
    </row>
    <row r="47" spans="2:23" ht="15" customHeight="1" x14ac:dyDescent="0.6">
      <c r="B47" s="4" t="s">
        <v>264</v>
      </c>
      <c r="D47" s="28" t="s">
        <v>24</v>
      </c>
      <c r="E47" s="33"/>
      <c r="F47" s="28" t="s">
        <v>45</v>
      </c>
      <c r="G47" s="33"/>
      <c r="H47" s="28" t="s">
        <v>257</v>
      </c>
      <c r="J47" s="28" t="s">
        <v>45</v>
      </c>
      <c r="K47" s="33"/>
      <c r="L47" s="5">
        <v>6758.5</v>
      </c>
      <c r="M47" s="33"/>
      <c r="N47" s="28" t="s">
        <v>45</v>
      </c>
      <c r="O47" s="33"/>
      <c r="P47" s="35">
        <v>1.28</v>
      </c>
      <c r="Q47" s="33"/>
      <c r="R47" s="5">
        <v>35.200000000000003</v>
      </c>
      <c r="S47" s="5"/>
      <c r="T47" s="35">
        <v>0.45056000000000007</v>
      </c>
      <c r="U47" s="35"/>
      <c r="V47" s="5" t="s">
        <v>45</v>
      </c>
      <c r="W47" s="33" t="s">
        <v>270</v>
      </c>
    </row>
    <row r="48" spans="2:23" ht="15" customHeight="1" x14ac:dyDescent="0.6">
      <c r="B48" s="4" t="s">
        <v>272</v>
      </c>
      <c r="D48" s="28" t="s">
        <v>24</v>
      </c>
      <c r="E48" s="33"/>
      <c r="F48" s="28" t="s">
        <v>45</v>
      </c>
      <c r="G48" s="33"/>
      <c r="H48" s="28" t="s">
        <v>257</v>
      </c>
      <c r="J48" s="28" t="s">
        <v>45</v>
      </c>
      <c r="K48" s="33"/>
      <c r="L48" s="5">
        <v>8368</v>
      </c>
      <c r="M48" s="33"/>
      <c r="N48" s="28" t="s">
        <v>45</v>
      </c>
      <c r="O48" s="33"/>
      <c r="P48" s="35">
        <v>1.34</v>
      </c>
      <c r="Q48" s="33"/>
      <c r="R48" s="5">
        <v>30</v>
      </c>
      <c r="S48" s="5"/>
      <c r="T48" s="35">
        <v>0.40200000000000002</v>
      </c>
      <c r="U48" s="35"/>
      <c r="V48" s="5" t="s">
        <v>45</v>
      </c>
      <c r="W48" s="33" t="s">
        <v>270</v>
      </c>
    </row>
    <row r="49" spans="1:47" ht="15" customHeight="1" x14ac:dyDescent="0.6">
      <c r="B49" s="4" t="s">
        <v>250</v>
      </c>
      <c r="D49" s="28" t="s">
        <v>24</v>
      </c>
      <c r="E49" s="33"/>
      <c r="F49" s="28" t="s">
        <v>45</v>
      </c>
      <c r="G49" s="33"/>
      <c r="H49" s="28" t="s">
        <v>257</v>
      </c>
      <c r="J49" s="28" t="s">
        <v>45</v>
      </c>
      <c r="K49" s="33"/>
      <c r="L49" s="5">
        <v>6404.5</v>
      </c>
      <c r="M49" s="33"/>
      <c r="N49" s="28" t="s">
        <v>45</v>
      </c>
      <c r="O49" s="33"/>
      <c r="P49" s="35">
        <v>1.31</v>
      </c>
      <c r="Q49" s="33"/>
      <c r="R49" s="5">
        <v>33.200000000000003</v>
      </c>
      <c r="S49" s="5"/>
      <c r="T49" s="35">
        <v>0.43492000000000003</v>
      </c>
      <c r="U49" s="35"/>
      <c r="V49" s="5" t="s">
        <v>45</v>
      </c>
      <c r="W49" s="33" t="s">
        <v>270</v>
      </c>
    </row>
    <row r="50" spans="1:47" ht="15" customHeight="1" x14ac:dyDescent="0.6">
      <c r="B50" s="4" t="s">
        <v>273</v>
      </c>
      <c r="D50" s="28" t="s">
        <v>24</v>
      </c>
      <c r="E50" s="33"/>
      <c r="F50" s="28" t="s">
        <v>45</v>
      </c>
      <c r="G50" s="33"/>
      <c r="H50" s="28" t="s">
        <v>257</v>
      </c>
      <c r="J50" s="28" t="s">
        <v>45</v>
      </c>
      <c r="K50" s="33"/>
      <c r="L50" s="5">
        <v>5515.5</v>
      </c>
      <c r="M50" s="33"/>
      <c r="N50" s="28" t="s">
        <v>45</v>
      </c>
      <c r="O50" s="33"/>
      <c r="P50" s="35">
        <v>1.33</v>
      </c>
      <c r="Q50" s="33"/>
      <c r="R50" s="5">
        <v>34.200000000000003</v>
      </c>
      <c r="S50" s="5"/>
      <c r="T50" s="35">
        <v>0.45486000000000004</v>
      </c>
      <c r="U50" s="35"/>
      <c r="V50" s="5" t="s">
        <v>45</v>
      </c>
      <c r="W50" s="33" t="s">
        <v>270</v>
      </c>
    </row>
    <row r="51" spans="1:47" ht="15" customHeight="1" x14ac:dyDescent="0.6">
      <c r="B51" s="4" t="s">
        <v>266</v>
      </c>
      <c r="D51" s="28" t="s">
        <v>13</v>
      </c>
      <c r="E51" s="33"/>
      <c r="F51" s="28" t="s">
        <v>255</v>
      </c>
      <c r="G51" s="33"/>
      <c r="H51" s="28" t="s">
        <v>257</v>
      </c>
      <c r="J51" s="3" t="s">
        <v>274</v>
      </c>
      <c r="K51" s="33"/>
      <c r="L51" s="28">
        <v>6565</v>
      </c>
      <c r="M51" s="33"/>
      <c r="N51" s="28" t="s">
        <v>45</v>
      </c>
      <c r="O51" s="33"/>
      <c r="P51" s="35">
        <v>1.45</v>
      </c>
      <c r="Q51" s="33"/>
      <c r="R51" s="5">
        <v>38.75</v>
      </c>
      <c r="S51" s="5"/>
      <c r="T51" s="27">
        <v>0.56187500000000001</v>
      </c>
      <c r="U51" s="35"/>
      <c r="V51" s="23">
        <v>8</v>
      </c>
      <c r="W51" s="32" t="s">
        <v>275</v>
      </c>
    </row>
    <row r="52" spans="1:47" ht="15" customHeight="1" x14ac:dyDescent="0.6">
      <c r="B52" s="4" t="s">
        <v>266</v>
      </c>
      <c r="D52" s="28" t="s">
        <v>24</v>
      </c>
      <c r="E52" s="33"/>
      <c r="F52" s="28" t="s">
        <v>255</v>
      </c>
      <c r="G52" s="33"/>
      <c r="H52" s="28" t="s">
        <v>257</v>
      </c>
      <c r="J52" s="3" t="s">
        <v>274</v>
      </c>
      <c r="K52" s="33"/>
      <c r="L52" s="28">
        <v>5833</v>
      </c>
      <c r="M52" s="33"/>
      <c r="N52" s="28" t="s">
        <v>45</v>
      </c>
      <c r="O52" s="33"/>
      <c r="P52" s="35">
        <v>1.61</v>
      </c>
      <c r="Q52" s="33"/>
      <c r="R52" s="5">
        <v>38.75</v>
      </c>
      <c r="S52" s="5"/>
      <c r="T52" s="27">
        <v>0.62387500000000007</v>
      </c>
      <c r="U52" s="35"/>
      <c r="V52" s="23">
        <v>8</v>
      </c>
      <c r="W52" s="32" t="s">
        <v>275</v>
      </c>
    </row>
    <row r="53" spans="1:47" s="52" customFormat="1" ht="15.75" x14ac:dyDescent="0.6">
      <c r="A53" s="3"/>
      <c r="B53" s="4" t="s">
        <v>266</v>
      </c>
      <c r="C53" s="3"/>
      <c r="D53" s="3" t="s">
        <v>13</v>
      </c>
      <c r="E53" s="3"/>
      <c r="F53" s="3" t="s">
        <v>255</v>
      </c>
      <c r="G53" s="3"/>
      <c r="H53" s="3" t="s">
        <v>257</v>
      </c>
      <c r="I53" s="3"/>
      <c r="J53" s="3" t="s">
        <v>274</v>
      </c>
      <c r="K53" s="3"/>
      <c r="L53" s="23">
        <v>7517</v>
      </c>
      <c r="M53" s="3"/>
      <c r="N53" s="3">
        <v>0.99</v>
      </c>
      <c r="O53" s="3"/>
      <c r="P53" s="27">
        <v>1.32</v>
      </c>
      <c r="Q53" s="3"/>
      <c r="R53" s="5">
        <v>38.75</v>
      </c>
      <c r="S53" s="23">
        <v>7517</v>
      </c>
      <c r="T53" s="27">
        <v>0.51150000000000007</v>
      </c>
      <c r="U53" s="3" t="s">
        <v>276</v>
      </c>
      <c r="V53" s="23">
        <v>8</v>
      </c>
      <c r="W53" s="32" t="s">
        <v>275</v>
      </c>
      <c r="Y53" s="53"/>
      <c r="Z53" s="53"/>
      <c r="AB53" s="93"/>
      <c r="AC53" s="93"/>
      <c r="AD53" s="93"/>
      <c r="AI53" s="53"/>
      <c r="AJ53" s="53"/>
      <c r="AK53" s="53"/>
      <c r="AL53" s="53"/>
      <c r="AM53" s="53"/>
      <c r="AN53" s="53"/>
      <c r="AO53" s="53"/>
      <c r="AP53" s="53"/>
      <c r="AQ53" s="53"/>
      <c r="AR53" s="53"/>
      <c r="AS53" s="53"/>
      <c r="AT53" s="53"/>
      <c r="AU53" s="53"/>
    </row>
    <row r="54" spans="1:47" s="52" customFormat="1" ht="15.75" x14ac:dyDescent="0.6">
      <c r="A54" s="3"/>
      <c r="B54" s="4" t="s">
        <v>266</v>
      </c>
      <c r="C54" s="3"/>
      <c r="D54" s="3" t="s">
        <v>24</v>
      </c>
      <c r="E54" s="3"/>
      <c r="F54" s="3" t="s">
        <v>255</v>
      </c>
      <c r="G54" s="3"/>
      <c r="H54" s="3" t="s">
        <v>257</v>
      </c>
      <c r="I54" s="3"/>
      <c r="J54" s="3" t="s">
        <v>274</v>
      </c>
      <c r="K54" s="3"/>
      <c r="L54" s="23">
        <v>6761</v>
      </c>
      <c r="M54" s="3"/>
      <c r="N54" s="3">
        <v>0.88</v>
      </c>
      <c r="O54" s="3"/>
      <c r="P54" s="27">
        <v>1.44</v>
      </c>
      <c r="Q54" s="3"/>
      <c r="R54" s="5">
        <v>38.749999999999993</v>
      </c>
      <c r="S54" s="23">
        <v>6761</v>
      </c>
      <c r="T54" s="27">
        <v>0.55799999999999994</v>
      </c>
      <c r="U54" s="3" t="s">
        <v>276</v>
      </c>
      <c r="V54" s="23">
        <v>8</v>
      </c>
      <c r="W54" s="32" t="s">
        <v>275</v>
      </c>
      <c r="Y54" s="53"/>
      <c r="Z54" s="53"/>
      <c r="AB54" s="93"/>
      <c r="AC54" s="93"/>
      <c r="AD54" s="93"/>
      <c r="AI54" s="53"/>
      <c r="AJ54" s="53"/>
      <c r="AK54" s="53"/>
      <c r="AL54" s="53"/>
      <c r="AM54" s="53"/>
      <c r="AN54" s="53"/>
      <c r="AO54" s="53"/>
      <c r="AP54" s="53"/>
      <c r="AQ54" s="53"/>
      <c r="AR54" s="53"/>
      <c r="AS54" s="53"/>
      <c r="AT54" s="53"/>
      <c r="AU54" s="53"/>
    </row>
    <row r="55" spans="1:47" s="52" customFormat="1" ht="15.75" x14ac:dyDescent="0.6">
      <c r="A55" s="3"/>
      <c r="B55" s="4" t="s">
        <v>266</v>
      </c>
      <c r="C55" s="3"/>
      <c r="D55" s="3" t="s">
        <v>13</v>
      </c>
      <c r="E55" s="3"/>
      <c r="F55" s="3" t="s">
        <v>255</v>
      </c>
      <c r="G55" s="3"/>
      <c r="H55" s="3" t="s">
        <v>257</v>
      </c>
      <c r="I55" s="3"/>
      <c r="J55" s="3" t="s">
        <v>274</v>
      </c>
      <c r="K55" s="3"/>
      <c r="L55" s="23">
        <v>5869</v>
      </c>
      <c r="M55" s="3"/>
      <c r="N55" s="3">
        <v>0.99</v>
      </c>
      <c r="O55" s="3"/>
      <c r="P55" s="27">
        <v>2.5099999999999998</v>
      </c>
      <c r="Q55" s="3"/>
      <c r="R55" s="5">
        <v>38.75</v>
      </c>
      <c r="S55" s="23">
        <v>5869</v>
      </c>
      <c r="T55" s="27">
        <v>0.97262499999999996</v>
      </c>
      <c r="U55" s="3" t="s">
        <v>276</v>
      </c>
      <c r="V55" s="23">
        <v>8</v>
      </c>
      <c r="W55" s="32" t="s">
        <v>275</v>
      </c>
      <c r="Y55" s="53"/>
      <c r="Z55" s="53"/>
      <c r="AB55" s="93"/>
      <c r="AC55" s="93"/>
      <c r="AD55" s="93"/>
      <c r="AI55" s="53"/>
      <c r="AJ55" s="53"/>
      <c r="AK55" s="53"/>
      <c r="AL55" s="53"/>
      <c r="AM55" s="53"/>
      <c r="AN55" s="53"/>
      <c r="AO55" s="53"/>
      <c r="AP55" s="53"/>
      <c r="AQ55" s="53"/>
      <c r="AR55" s="53"/>
      <c r="AS55" s="53"/>
      <c r="AT55" s="53"/>
      <c r="AU55" s="53"/>
    </row>
    <row r="56" spans="1:47" s="52" customFormat="1" ht="15.75" x14ac:dyDescent="0.6">
      <c r="A56" s="3"/>
      <c r="B56" s="4" t="s">
        <v>266</v>
      </c>
      <c r="C56" s="3"/>
      <c r="D56" s="3" t="s">
        <v>24</v>
      </c>
      <c r="E56" s="3"/>
      <c r="F56" s="3" t="s">
        <v>255</v>
      </c>
      <c r="G56" s="3"/>
      <c r="H56" s="3" t="s">
        <v>257</v>
      </c>
      <c r="I56" s="3"/>
      <c r="J56" s="3" t="s">
        <v>274</v>
      </c>
      <c r="K56" s="3"/>
      <c r="L56" s="23">
        <v>5355</v>
      </c>
      <c r="M56" s="3"/>
      <c r="N56" s="3">
        <v>0.88</v>
      </c>
      <c r="O56" s="3"/>
      <c r="P56" s="27">
        <v>1.66</v>
      </c>
      <c r="Q56" s="3"/>
      <c r="R56" s="5">
        <v>38.75</v>
      </c>
      <c r="S56" s="23">
        <v>5355</v>
      </c>
      <c r="T56" s="27">
        <v>0.64324999999999999</v>
      </c>
      <c r="U56" s="3" t="s">
        <v>276</v>
      </c>
      <c r="V56" s="23">
        <v>8</v>
      </c>
      <c r="W56" s="32" t="s">
        <v>275</v>
      </c>
      <c r="Y56" s="53"/>
      <c r="Z56" s="53"/>
      <c r="AB56" s="93"/>
      <c r="AC56" s="93"/>
      <c r="AD56" s="93"/>
      <c r="AI56" s="53"/>
      <c r="AJ56" s="53"/>
      <c r="AK56" s="53"/>
      <c r="AL56" s="53"/>
      <c r="AM56" s="53"/>
      <c r="AN56" s="53"/>
      <c r="AO56" s="53"/>
      <c r="AP56" s="53"/>
      <c r="AQ56" s="53"/>
      <c r="AR56" s="53"/>
      <c r="AS56" s="53"/>
      <c r="AT56" s="53"/>
      <c r="AU56" s="53"/>
    </row>
    <row r="57" spans="1:47" s="52" customFormat="1" ht="15.75" x14ac:dyDescent="0.6">
      <c r="A57" s="3"/>
      <c r="B57" s="4" t="s">
        <v>266</v>
      </c>
      <c r="C57" s="3"/>
      <c r="D57" s="3" t="s">
        <v>13</v>
      </c>
      <c r="E57" s="3"/>
      <c r="F57" s="3" t="s">
        <v>255</v>
      </c>
      <c r="G57" s="3"/>
      <c r="H57" s="3" t="s">
        <v>257</v>
      </c>
      <c r="I57" s="3"/>
      <c r="J57" s="3" t="s">
        <v>274</v>
      </c>
      <c r="K57" s="3"/>
      <c r="L57" s="23">
        <v>3393</v>
      </c>
      <c r="M57" s="3"/>
      <c r="N57" s="3">
        <v>0.99</v>
      </c>
      <c r="O57" s="3"/>
      <c r="P57" s="27">
        <v>2.15</v>
      </c>
      <c r="Q57" s="3"/>
      <c r="R57" s="5">
        <v>38.75</v>
      </c>
      <c r="S57" s="23">
        <v>3393</v>
      </c>
      <c r="T57" s="27">
        <v>0.833125</v>
      </c>
      <c r="U57" s="3" t="s">
        <v>276</v>
      </c>
      <c r="V57" s="23">
        <v>8</v>
      </c>
      <c r="W57" s="32" t="s">
        <v>275</v>
      </c>
      <c r="Y57" s="53"/>
      <c r="Z57" s="53"/>
      <c r="AB57" s="93"/>
      <c r="AC57" s="93"/>
      <c r="AD57" s="93"/>
      <c r="AI57" s="53"/>
      <c r="AJ57" s="53"/>
      <c r="AK57" s="53"/>
      <c r="AL57" s="53"/>
      <c r="AM57" s="53"/>
      <c r="AN57" s="53"/>
      <c r="AO57" s="53"/>
      <c r="AP57" s="53"/>
      <c r="AQ57" s="53"/>
      <c r="AR57" s="53"/>
      <c r="AS57" s="53"/>
      <c r="AT57" s="53"/>
      <c r="AU57" s="53"/>
    </row>
    <row r="58" spans="1:47" s="52" customFormat="1" ht="15.75" x14ac:dyDescent="0.6">
      <c r="A58" s="3"/>
      <c r="B58" s="4" t="s">
        <v>266</v>
      </c>
      <c r="C58" s="3"/>
      <c r="D58" s="3" t="s">
        <v>24</v>
      </c>
      <c r="E58" s="3"/>
      <c r="F58" s="3" t="s">
        <v>255</v>
      </c>
      <c r="G58" s="3"/>
      <c r="H58" s="3" t="s">
        <v>257</v>
      </c>
      <c r="I58" s="3"/>
      <c r="J58" s="3" t="s">
        <v>274</v>
      </c>
      <c r="K58" s="3"/>
      <c r="L58" s="23">
        <v>4295</v>
      </c>
      <c r="M58" s="3"/>
      <c r="N58" s="3">
        <v>0.88</v>
      </c>
      <c r="O58" s="3"/>
      <c r="P58" s="27">
        <v>1.98</v>
      </c>
      <c r="Q58" s="3"/>
      <c r="R58" s="5">
        <v>38.75</v>
      </c>
      <c r="S58" s="23">
        <v>4295</v>
      </c>
      <c r="T58" s="27">
        <v>0.76724999999999999</v>
      </c>
      <c r="U58" s="3" t="s">
        <v>276</v>
      </c>
      <c r="V58" s="23">
        <v>8</v>
      </c>
      <c r="W58" s="32" t="s">
        <v>275</v>
      </c>
      <c r="Y58" s="53"/>
      <c r="Z58" s="53"/>
      <c r="AB58" s="93"/>
      <c r="AC58" s="93"/>
      <c r="AD58" s="93"/>
      <c r="AI58" s="53"/>
      <c r="AJ58" s="53"/>
      <c r="AK58" s="53"/>
      <c r="AL58" s="53"/>
      <c r="AM58" s="53"/>
      <c r="AN58" s="53"/>
      <c r="AO58" s="53"/>
      <c r="AP58" s="53"/>
      <c r="AQ58" s="53"/>
      <c r="AR58" s="53"/>
      <c r="AS58" s="53"/>
      <c r="AT58" s="53"/>
      <c r="AU58" s="53"/>
    </row>
    <row r="59" spans="1:47" ht="15" customHeight="1" x14ac:dyDescent="0.6">
      <c r="B59" s="4" t="s">
        <v>264</v>
      </c>
      <c r="D59" s="28" t="s">
        <v>13</v>
      </c>
      <c r="E59" s="33"/>
      <c r="F59" s="28" t="s">
        <v>251</v>
      </c>
      <c r="G59" s="33"/>
      <c r="H59" s="28" t="s">
        <v>257</v>
      </c>
      <c r="J59" s="3" t="s">
        <v>277</v>
      </c>
      <c r="K59" s="33"/>
      <c r="L59" s="28">
        <v>8201</v>
      </c>
      <c r="M59" s="33"/>
      <c r="N59" s="28">
        <v>1.25</v>
      </c>
      <c r="O59" s="33"/>
      <c r="P59" s="35">
        <v>0.99</v>
      </c>
      <c r="Q59" s="33"/>
      <c r="R59" s="5">
        <v>44.5</v>
      </c>
      <c r="S59" s="5"/>
      <c r="T59" s="35">
        <v>0.44055</v>
      </c>
      <c r="U59" s="35"/>
      <c r="V59" s="5">
        <v>12.5</v>
      </c>
      <c r="W59" s="33" t="s">
        <v>278</v>
      </c>
    </row>
    <row r="60" spans="1:47" ht="15" customHeight="1" x14ac:dyDescent="0.6">
      <c r="B60" s="4" t="s">
        <v>264</v>
      </c>
      <c r="D60" s="28" t="s">
        <v>13</v>
      </c>
      <c r="E60" s="33"/>
      <c r="F60" s="28" t="s">
        <v>251</v>
      </c>
      <c r="G60" s="33"/>
      <c r="H60" s="28" t="s">
        <v>257</v>
      </c>
      <c r="J60" s="3" t="s">
        <v>277</v>
      </c>
      <c r="K60" s="33"/>
      <c r="L60" s="28">
        <v>8201</v>
      </c>
      <c r="M60" s="33"/>
      <c r="N60" s="28">
        <v>1.25</v>
      </c>
      <c r="O60" s="33"/>
      <c r="P60" s="35">
        <v>0.91</v>
      </c>
      <c r="Q60" s="33"/>
      <c r="R60" s="5">
        <v>44.5</v>
      </c>
      <c r="S60" s="5"/>
      <c r="T60" s="35">
        <v>0.40495000000000003</v>
      </c>
      <c r="U60" s="35"/>
      <c r="V60" s="5">
        <v>12.5</v>
      </c>
      <c r="W60" s="33" t="s">
        <v>278</v>
      </c>
    </row>
    <row r="61" spans="1:47" ht="15" customHeight="1" x14ac:dyDescent="0.6">
      <c r="B61" s="4" t="s">
        <v>264</v>
      </c>
      <c r="D61" s="28" t="s">
        <v>13</v>
      </c>
      <c r="E61" s="33"/>
      <c r="F61" s="28" t="s">
        <v>251</v>
      </c>
      <c r="G61" s="33"/>
      <c r="H61" s="28" t="s">
        <v>257</v>
      </c>
      <c r="J61" s="3" t="s">
        <v>277</v>
      </c>
      <c r="K61" s="33"/>
      <c r="L61" s="28">
        <v>8201</v>
      </c>
      <c r="M61" s="33"/>
      <c r="N61" s="28">
        <v>1.25</v>
      </c>
      <c r="O61" s="33"/>
      <c r="P61" s="35">
        <v>1.06</v>
      </c>
      <c r="Q61" s="33"/>
      <c r="R61" s="5">
        <v>44.5</v>
      </c>
      <c r="S61" s="5"/>
      <c r="T61" s="35">
        <v>0.47170000000000001</v>
      </c>
      <c r="U61" s="35"/>
      <c r="V61" s="5">
        <v>12.5</v>
      </c>
      <c r="W61" s="33" t="s">
        <v>278</v>
      </c>
    </row>
    <row r="62" spans="1:47" ht="15" customHeight="1" x14ac:dyDescent="0.6">
      <c r="B62" s="4" t="s">
        <v>264</v>
      </c>
      <c r="D62" s="28" t="s">
        <v>13</v>
      </c>
      <c r="E62" s="33"/>
      <c r="F62" s="28" t="s">
        <v>251</v>
      </c>
      <c r="G62" s="33"/>
      <c r="H62" s="28" t="s">
        <v>257</v>
      </c>
      <c r="J62" s="3" t="s">
        <v>277</v>
      </c>
      <c r="K62" s="33"/>
      <c r="L62" s="28">
        <v>8201</v>
      </c>
      <c r="M62" s="33"/>
      <c r="N62" s="28">
        <v>1.25</v>
      </c>
      <c r="O62" s="33"/>
      <c r="P62" s="35">
        <v>0.94</v>
      </c>
      <c r="Q62" s="33"/>
      <c r="R62" s="5">
        <v>44.5</v>
      </c>
      <c r="S62" s="5"/>
      <c r="T62" s="35">
        <v>0.41830000000000001</v>
      </c>
      <c r="U62" s="35"/>
      <c r="V62" s="5">
        <v>12.5</v>
      </c>
      <c r="W62" s="33" t="s">
        <v>278</v>
      </c>
    </row>
    <row r="63" spans="1:47" ht="15" customHeight="1" x14ac:dyDescent="0.6">
      <c r="B63" s="4" t="s">
        <v>264</v>
      </c>
      <c r="D63" s="28" t="s">
        <v>24</v>
      </c>
      <c r="E63" s="33"/>
      <c r="F63" s="28" t="s">
        <v>255</v>
      </c>
      <c r="G63" s="33"/>
      <c r="H63" s="28" t="s">
        <v>257</v>
      </c>
      <c r="J63" s="3" t="s">
        <v>279</v>
      </c>
      <c r="K63" s="33"/>
      <c r="L63" s="28">
        <v>7175</v>
      </c>
      <c r="M63" s="33"/>
      <c r="N63" s="28">
        <v>1.08</v>
      </c>
      <c r="O63" s="33"/>
      <c r="P63" s="35">
        <v>1.02</v>
      </c>
      <c r="Q63" s="33"/>
      <c r="R63" s="5">
        <v>52</v>
      </c>
      <c r="S63" s="5"/>
      <c r="T63" s="35">
        <v>0.53039999999999998</v>
      </c>
      <c r="U63" s="35"/>
      <c r="V63" s="5">
        <v>2.4</v>
      </c>
      <c r="W63" s="33" t="s">
        <v>278</v>
      </c>
    </row>
    <row r="64" spans="1:47" ht="15" customHeight="1" x14ac:dyDescent="0.6">
      <c r="B64" s="4" t="s">
        <v>264</v>
      </c>
      <c r="D64" s="28" t="s">
        <v>24</v>
      </c>
      <c r="E64" s="33"/>
      <c r="F64" s="28" t="s">
        <v>255</v>
      </c>
      <c r="G64" s="33"/>
      <c r="H64" s="28" t="s">
        <v>257</v>
      </c>
      <c r="J64" s="3" t="s">
        <v>279</v>
      </c>
      <c r="K64" s="33"/>
      <c r="L64" s="28">
        <v>7175</v>
      </c>
      <c r="M64" s="33"/>
      <c r="N64" s="28">
        <v>1.08</v>
      </c>
      <c r="O64" s="33"/>
      <c r="P64" s="35">
        <v>0.9</v>
      </c>
      <c r="Q64" s="33"/>
      <c r="R64" s="5">
        <v>52</v>
      </c>
      <c r="S64" s="5"/>
      <c r="T64" s="35">
        <v>0.46800000000000003</v>
      </c>
      <c r="U64" s="35"/>
      <c r="V64" s="5">
        <v>2.4</v>
      </c>
      <c r="W64" s="33" t="s">
        <v>278</v>
      </c>
    </row>
    <row r="65" spans="1:23" ht="15" customHeight="1" x14ac:dyDescent="0.6">
      <c r="B65" s="4" t="s">
        <v>264</v>
      </c>
      <c r="D65" s="28" t="s">
        <v>24</v>
      </c>
      <c r="E65" s="33"/>
      <c r="F65" s="28" t="s">
        <v>255</v>
      </c>
      <c r="G65" s="33"/>
      <c r="H65" s="28" t="s">
        <v>257</v>
      </c>
      <c r="J65" s="3" t="s">
        <v>279</v>
      </c>
      <c r="K65" s="33"/>
      <c r="L65" s="28">
        <v>7175</v>
      </c>
      <c r="M65" s="33"/>
      <c r="N65" s="28">
        <v>1.08</v>
      </c>
      <c r="O65" s="33"/>
      <c r="P65" s="35">
        <v>1.1000000000000001</v>
      </c>
      <c r="Q65" s="33"/>
      <c r="R65" s="5">
        <v>52</v>
      </c>
      <c r="S65" s="5"/>
      <c r="T65" s="35">
        <v>0.57200000000000006</v>
      </c>
      <c r="U65" s="35"/>
      <c r="V65" s="5">
        <v>2.4</v>
      </c>
      <c r="W65" s="33" t="s">
        <v>278</v>
      </c>
    </row>
    <row r="66" spans="1:23" ht="15" customHeight="1" x14ac:dyDescent="0.6">
      <c r="B66" s="4" t="s">
        <v>264</v>
      </c>
      <c r="D66" s="28" t="s">
        <v>24</v>
      </c>
      <c r="E66" s="33"/>
      <c r="F66" s="28" t="s">
        <v>255</v>
      </c>
      <c r="G66" s="33"/>
      <c r="H66" s="28" t="s">
        <v>257</v>
      </c>
      <c r="J66" s="3" t="s">
        <v>279</v>
      </c>
      <c r="K66" s="33"/>
      <c r="L66" s="28">
        <v>7175</v>
      </c>
      <c r="M66" s="33"/>
      <c r="N66" s="28">
        <v>1.08</v>
      </c>
      <c r="O66" s="33"/>
      <c r="P66" s="35">
        <v>0.96</v>
      </c>
      <c r="Q66" s="33"/>
      <c r="R66" s="5">
        <v>52</v>
      </c>
      <c r="S66" s="5"/>
      <c r="T66" s="35">
        <v>0.49919999999999998</v>
      </c>
      <c r="U66" s="35"/>
      <c r="V66" s="5">
        <v>2.4</v>
      </c>
      <c r="W66" s="33" t="s">
        <v>278</v>
      </c>
    </row>
    <row r="67" spans="1:23" ht="15" customHeight="1" x14ac:dyDescent="0.6">
      <c r="B67" s="4" t="s">
        <v>280</v>
      </c>
      <c r="D67" s="28" t="s">
        <v>45</v>
      </c>
      <c r="E67" s="33"/>
      <c r="F67" s="28" t="s">
        <v>255</v>
      </c>
      <c r="G67" s="33"/>
      <c r="H67" s="28" t="s">
        <v>257</v>
      </c>
      <c r="J67" s="3" t="s">
        <v>279</v>
      </c>
      <c r="K67" s="33"/>
      <c r="L67" s="28">
        <v>6695</v>
      </c>
      <c r="M67" s="33"/>
      <c r="N67" s="28" t="s">
        <v>45</v>
      </c>
      <c r="O67" s="33"/>
      <c r="P67" s="35">
        <v>0.91400000000000003</v>
      </c>
      <c r="Q67" s="33"/>
      <c r="R67" s="5">
        <v>47.1</v>
      </c>
      <c r="S67" s="5"/>
      <c r="T67" s="35">
        <v>0.43049400000000004</v>
      </c>
      <c r="U67" s="35"/>
      <c r="V67" s="5">
        <v>15.6</v>
      </c>
      <c r="W67" s="33" t="s">
        <v>281</v>
      </c>
    </row>
    <row r="68" spans="1:23" ht="15" customHeight="1" x14ac:dyDescent="0.6">
      <c r="B68" s="4" t="s">
        <v>282</v>
      </c>
      <c r="D68" s="28" t="s">
        <v>45</v>
      </c>
      <c r="E68" s="33"/>
      <c r="F68" s="28" t="s">
        <v>251</v>
      </c>
      <c r="G68" s="33"/>
      <c r="H68" s="28" t="s">
        <v>252</v>
      </c>
      <c r="J68" s="3" t="s">
        <v>279</v>
      </c>
      <c r="K68" s="33"/>
      <c r="L68" s="28">
        <v>10602</v>
      </c>
      <c r="M68" s="33"/>
      <c r="N68" s="28" t="s">
        <v>45</v>
      </c>
      <c r="O68" s="33"/>
      <c r="P68" s="35">
        <v>0.89500000000000002</v>
      </c>
      <c r="Q68" s="33"/>
      <c r="R68" s="5">
        <v>42.1</v>
      </c>
      <c r="S68" s="5"/>
      <c r="T68" s="35">
        <v>0.37679500000000005</v>
      </c>
      <c r="U68" s="35"/>
      <c r="V68" s="5">
        <v>29.6</v>
      </c>
      <c r="W68" s="33" t="s">
        <v>281</v>
      </c>
    </row>
    <row r="69" spans="1:23" ht="15" customHeight="1" x14ac:dyDescent="0.6">
      <c r="B69" s="4" t="s">
        <v>273</v>
      </c>
      <c r="D69" s="28" t="s">
        <v>13</v>
      </c>
      <c r="E69" s="33"/>
      <c r="F69" s="28" t="s">
        <v>251</v>
      </c>
      <c r="G69" s="33"/>
      <c r="H69" s="28" t="s">
        <v>252</v>
      </c>
      <c r="J69" s="3" t="s">
        <v>279</v>
      </c>
      <c r="K69" s="33"/>
      <c r="L69" s="28">
        <v>10753</v>
      </c>
      <c r="M69" s="33"/>
      <c r="N69" s="28" t="s">
        <v>45</v>
      </c>
      <c r="O69" s="33"/>
      <c r="P69" s="35">
        <v>0.87</v>
      </c>
      <c r="Q69" s="33"/>
      <c r="R69" s="5">
        <v>45</v>
      </c>
      <c r="S69" s="5"/>
      <c r="T69" s="35">
        <v>0.39150000000000001</v>
      </c>
      <c r="U69" s="35"/>
      <c r="V69" s="5">
        <v>22</v>
      </c>
      <c r="W69" s="33" t="s">
        <v>283</v>
      </c>
    </row>
    <row r="70" spans="1:23" ht="15" customHeight="1" x14ac:dyDescent="0.6">
      <c r="B70" s="4" t="s">
        <v>284</v>
      </c>
      <c r="D70" s="28" t="s">
        <v>13</v>
      </c>
      <c r="E70" s="33"/>
      <c r="F70" s="28" t="s">
        <v>251</v>
      </c>
      <c r="G70" s="33"/>
      <c r="H70" s="28" t="s">
        <v>257</v>
      </c>
      <c r="J70" s="28" t="s">
        <v>45</v>
      </c>
      <c r="K70" s="33"/>
      <c r="L70" s="28">
        <v>7991</v>
      </c>
      <c r="M70" s="33"/>
      <c r="N70" s="28" t="s">
        <v>45</v>
      </c>
      <c r="O70" s="33"/>
      <c r="P70" s="35">
        <v>1.4</v>
      </c>
      <c r="Q70" s="33"/>
      <c r="R70" s="5" t="s">
        <v>45</v>
      </c>
      <c r="S70" s="5"/>
      <c r="T70" s="35" t="s">
        <v>45</v>
      </c>
      <c r="U70" s="35"/>
      <c r="V70" s="5">
        <v>50</v>
      </c>
      <c r="W70" s="33" t="s">
        <v>285</v>
      </c>
    </row>
    <row r="71" spans="1:23" ht="15" customHeight="1" x14ac:dyDescent="0.6">
      <c r="B71" s="4" t="s">
        <v>284</v>
      </c>
      <c r="D71" s="28" t="s">
        <v>24</v>
      </c>
      <c r="E71" s="33"/>
      <c r="F71" s="28" t="s">
        <v>251</v>
      </c>
      <c r="G71" s="33"/>
      <c r="H71" s="28" t="s">
        <v>257</v>
      </c>
      <c r="J71" s="28" t="s">
        <v>45</v>
      </c>
      <c r="K71" s="33"/>
      <c r="L71" s="28">
        <v>6138</v>
      </c>
      <c r="M71" s="33"/>
      <c r="N71" s="28" t="s">
        <v>45</v>
      </c>
      <c r="O71" s="33"/>
      <c r="P71" s="35">
        <v>1.5</v>
      </c>
      <c r="Q71" s="33"/>
      <c r="R71" s="5" t="s">
        <v>45</v>
      </c>
      <c r="S71" s="5"/>
      <c r="T71" s="35" t="s">
        <v>45</v>
      </c>
      <c r="U71" s="35"/>
      <c r="V71" s="5">
        <v>37</v>
      </c>
      <c r="W71" s="33" t="s">
        <v>285</v>
      </c>
    </row>
    <row r="72" spans="1:23" s="52" customFormat="1" ht="15.75" x14ac:dyDescent="0.6">
      <c r="A72" s="3"/>
      <c r="B72" s="4" t="s">
        <v>286</v>
      </c>
      <c r="C72" s="3"/>
      <c r="D72" s="3" t="s">
        <v>24</v>
      </c>
      <c r="E72" s="3"/>
      <c r="F72" s="3" t="s">
        <v>45</v>
      </c>
      <c r="G72" s="3">
        <v>5507</v>
      </c>
      <c r="H72" s="28" t="s">
        <v>257</v>
      </c>
      <c r="I72" s="3"/>
      <c r="J72" s="28" t="s">
        <v>45</v>
      </c>
      <c r="K72" s="3"/>
      <c r="L72" s="3">
        <v>5507</v>
      </c>
      <c r="M72" s="8"/>
      <c r="N72" s="3"/>
      <c r="O72" s="3"/>
      <c r="P72" s="3">
        <v>1.08</v>
      </c>
      <c r="Q72" s="3"/>
      <c r="R72" s="3"/>
      <c r="S72" s="3"/>
      <c r="T72" s="3"/>
      <c r="U72" s="3"/>
      <c r="V72" s="3">
        <v>9</v>
      </c>
      <c r="W72" s="4" t="s">
        <v>287</v>
      </c>
    </row>
    <row r="73" spans="1:23" s="52" customFormat="1" ht="15.75" x14ac:dyDescent="0.6">
      <c r="A73" s="3"/>
      <c r="B73" s="4" t="s">
        <v>286</v>
      </c>
      <c r="C73" s="3"/>
      <c r="D73" s="3" t="s">
        <v>13</v>
      </c>
      <c r="E73" s="3"/>
      <c r="F73" s="3" t="s">
        <v>45</v>
      </c>
      <c r="G73" s="3">
        <v>7678</v>
      </c>
      <c r="H73" s="28" t="s">
        <v>257</v>
      </c>
      <c r="I73" s="3"/>
      <c r="J73" s="28" t="s">
        <v>45</v>
      </c>
      <c r="K73" s="3"/>
      <c r="L73" s="3">
        <v>7678</v>
      </c>
      <c r="M73" s="8"/>
      <c r="N73" s="3"/>
      <c r="O73" s="3"/>
      <c r="P73" s="3">
        <v>1.04</v>
      </c>
      <c r="Q73" s="3"/>
      <c r="R73" s="3"/>
      <c r="S73" s="3"/>
      <c r="T73" s="3"/>
      <c r="U73" s="3"/>
      <c r="V73" s="3">
        <v>15</v>
      </c>
      <c r="W73" s="4" t="s">
        <v>287</v>
      </c>
    </row>
    <row r="74" spans="1:23" ht="15" customHeight="1" x14ac:dyDescent="0.6">
      <c r="B74" s="4" t="s">
        <v>288</v>
      </c>
      <c r="D74" s="28" t="s">
        <v>13</v>
      </c>
      <c r="E74" s="33"/>
      <c r="F74" s="28" t="s">
        <v>251</v>
      </c>
      <c r="G74" s="33"/>
      <c r="H74" s="28" t="s">
        <v>257</v>
      </c>
      <c r="J74" s="3" t="s">
        <v>279</v>
      </c>
      <c r="K74" s="33"/>
      <c r="L74" s="28">
        <v>10000</v>
      </c>
      <c r="M74" s="33"/>
      <c r="N74" s="28">
        <v>1.38</v>
      </c>
      <c r="O74" s="33"/>
      <c r="P74" s="35">
        <v>1.08</v>
      </c>
      <c r="Q74" s="33"/>
      <c r="R74" s="5">
        <v>50</v>
      </c>
      <c r="S74" s="5"/>
      <c r="T74" s="35">
        <v>0.54</v>
      </c>
      <c r="U74" s="35"/>
      <c r="V74" s="5" t="s">
        <v>45</v>
      </c>
      <c r="W74" s="33" t="s">
        <v>289</v>
      </c>
    </row>
    <row r="75" spans="1:23" ht="15" customHeight="1" x14ac:dyDescent="0.6">
      <c r="B75" s="4" t="s">
        <v>288</v>
      </c>
      <c r="D75" s="28" t="s">
        <v>13</v>
      </c>
      <c r="E75" s="33"/>
      <c r="F75" s="28" t="s">
        <v>251</v>
      </c>
      <c r="G75" s="33"/>
      <c r="H75" s="28" t="s">
        <v>252</v>
      </c>
      <c r="J75" s="3" t="s">
        <v>279</v>
      </c>
      <c r="K75" s="33"/>
      <c r="L75" s="28">
        <v>10000</v>
      </c>
      <c r="M75" s="33"/>
      <c r="N75" s="28">
        <v>1.37</v>
      </c>
      <c r="O75" s="33"/>
      <c r="P75" s="35">
        <v>1</v>
      </c>
      <c r="Q75" s="33"/>
      <c r="R75" s="5">
        <v>50</v>
      </c>
      <c r="S75" s="5"/>
      <c r="T75" s="35">
        <v>0.5</v>
      </c>
      <c r="U75" s="35"/>
      <c r="V75" s="5" t="s">
        <v>45</v>
      </c>
      <c r="W75" s="33" t="s">
        <v>289</v>
      </c>
    </row>
    <row r="76" spans="1:23" ht="15" customHeight="1" x14ac:dyDescent="0.6">
      <c r="B76" s="4" t="s">
        <v>288</v>
      </c>
      <c r="D76" s="28" t="s">
        <v>13</v>
      </c>
      <c r="E76" s="33"/>
      <c r="F76" s="28" t="s">
        <v>251</v>
      </c>
      <c r="G76" s="33"/>
      <c r="H76" s="28" t="s">
        <v>252</v>
      </c>
      <c r="J76" s="3" t="s">
        <v>274</v>
      </c>
      <c r="K76" s="33"/>
      <c r="L76" s="28">
        <v>6000</v>
      </c>
      <c r="M76" s="33"/>
      <c r="N76" s="28" t="s">
        <v>45</v>
      </c>
      <c r="O76" s="33"/>
      <c r="P76" s="27">
        <v>1.37</v>
      </c>
      <c r="Q76" s="33"/>
      <c r="R76" s="23">
        <v>6</v>
      </c>
      <c r="S76" s="5"/>
      <c r="T76" s="27">
        <v>8.2200000000000009E-2</v>
      </c>
      <c r="U76" s="35"/>
      <c r="V76" s="5" t="s">
        <v>45</v>
      </c>
      <c r="W76" s="33" t="s">
        <v>290</v>
      </c>
    </row>
    <row r="77" spans="1:23" ht="15" customHeight="1" x14ac:dyDescent="0.6">
      <c r="B77" s="4" t="s">
        <v>288</v>
      </c>
      <c r="D77" s="28" t="s">
        <v>13</v>
      </c>
      <c r="E77" s="33"/>
      <c r="F77" s="28" t="s">
        <v>251</v>
      </c>
      <c r="G77" s="33"/>
      <c r="H77" s="28" t="s">
        <v>252</v>
      </c>
      <c r="J77" s="3" t="s">
        <v>274</v>
      </c>
      <c r="K77" s="33"/>
      <c r="L77" s="28">
        <v>8000</v>
      </c>
      <c r="M77" s="33"/>
      <c r="N77" s="28" t="s">
        <v>45</v>
      </c>
      <c r="O77" s="33"/>
      <c r="P77" s="27">
        <v>1.1399999999999999</v>
      </c>
      <c r="Q77" s="33"/>
      <c r="R77" s="23">
        <v>5</v>
      </c>
      <c r="S77" s="5"/>
      <c r="T77" s="27">
        <v>5.6999999999999995E-2</v>
      </c>
      <c r="U77" s="35"/>
      <c r="V77" s="5" t="s">
        <v>45</v>
      </c>
      <c r="W77" s="33" t="s">
        <v>290</v>
      </c>
    </row>
    <row r="78" spans="1:23" ht="15" customHeight="1" x14ac:dyDescent="0.6">
      <c r="B78" s="4" t="s">
        <v>288</v>
      </c>
      <c r="D78" s="28" t="s">
        <v>13</v>
      </c>
      <c r="E78" s="33"/>
      <c r="F78" s="28" t="s">
        <v>251</v>
      </c>
      <c r="G78" s="33"/>
      <c r="H78" s="28" t="s">
        <v>252</v>
      </c>
      <c r="J78" s="3" t="s">
        <v>279</v>
      </c>
      <c r="K78" s="33"/>
      <c r="L78" s="28">
        <v>10000</v>
      </c>
      <c r="M78" s="33"/>
      <c r="N78" s="28" t="s">
        <v>45</v>
      </c>
      <c r="O78" s="33"/>
      <c r="P78" s="27">
        <v>0.92</v>
      </c>
      <c r="Q78" s="33"/>
      <c r="R78" s="23">
        <v>8</v>
      </c>
      <c r="S78" s="5"/>
      <c r="T78" s="27">
        <v>7.3599999999999999E-2</v>
      </c>
      <c r="U78" s="35"/>
      <c r="V78" s="5" t="s">
        <v>45</v>
      </c>
      <c r="W78" s="33" t="s">
        <v>290</v>
      </c>
    </row>
    <row r="79" spans="1:23" ht="7.25" customHeight="1" x14ac:dyDescent="0.6"/>
    <row r="80" spans="1:23" x14ac:dyDescent="0.6">
      <c r="B80" s="44" t="s">
        <v>291</v>
      </c>
    </row>
    <row r="81" spans="2:23" ht="15" customHeight="1" x14ac:dyDescent="0.6">
      <c r="B81" s="4" t="s">
        <v>292</v>
      </c>
      <c r="D81" s="28" t="s">
        <v>45</v>
      </c>
      <c r="E81" s="33"/>
      <c r="F81" s="28" t="s">
        <v>45</v>
      </c>
      <c r="G81" s="33"/>
      <c r="H81" s="28" t="s">
        <v>257</v>
      </c>
      <c r="J81" s="28" t="s">
        <v>45</v>
      </c>
      <c r="K81" s="33"/>
      <c r="L81" s="28">
        <v>9200</v>
      </c>
      <c r="M81" s="33"/>
      <c r="N81" s="28" t="s">
        <v>45</v>
      </c>
      <c r="O81" s="33"/>
      <c r="P81" s="35">
        <v>0.97</v>
      </c>
      <c r="Q81" s="33"/>
      <c r="R81" s="5">
        <v>44.6</v>
      </c>
      <c r="S81" s="5"/>
      <c r="T81" s="35">
        <v>0.43262</v>
      </c>
      <c r="U81" s="35"/>
      <c r="V81" s="5" t="s">
        <v>45</v>
      </c>
      <c r="W81" s="33" t="s">
        <v>293</v>
      </c>
    </row>
    <row r="82" spans="2:23" ht="15" customHeight="1" x14ac:dyDescent="0.6">
      <c r="B82" s="4" t="s">
        <v>292</v>
      </c>
      <c r="D82" s="28" t="s">
        <v>45</v>
      </c>
      <c r="E82" s="33"/>
      <c r="F82" s="28" t="s">
        <v>45</v>
      </c>
      <c r="G82" s="33"/>
      <c r="H82" s="28" t="s">
        <v>257</v>
      </c>
      <c r="J82" s="28" t="s">
        <v>45</v>
      </c>
      <c r="K82" s="33"/>
      <c r="L82" s="28">
        <v>9200</v>
      </c>
      <c r="M82" s="33"/>
      <c r="N82" s="28" t="s">
        <v>45</v>
      </c>
      <c r="O82" s="33"/>
      <c r="P82" s="35">
        <v>0.97</v>
      </c>
      <c r="Q82" s="33"/>
      <c r="R82" s="5">
        <v>44.6</v>
      </c>
      <c r="S82" s="5"/>
      <c r="T82" s="35">
        <v>0.43262</v>
      </c>
      <c r="U82" s="35"/>
      <c r="V82" s="5" t="s">
        <v>45</v>
      </c>
      <c r="W82" s="33" t="s">
        <v>293</v>
      </c>
    </row>
    <row r="83" spans="2:23" ht="15" customHeight="1" x14ac:dyDescent="0.6">
      <c r="B83" s="4" t="s">
        <v>292</v>
      </c>
      <c r="D83" s="28" t="s">
        <v>45</v>
      </c>
      <c r="E83" s="33"/>
      <c r="F83" s="28" t="s">
        <v>45</v>
      </c>
      <c r="G83" s="33"/>
      <c r="H83" s="28" t="s">
        <v>257</v>
      </c>
      <c r="J83" s="28" t="s">
        <v>45</v>
      </c>
      <c r="K83" s="33"/>
      <c r="L83" s="28">
        <v>9000</v>
      </c>
      <c r="M83" s="33"/>
      <c r="N83" s="28" t="s">
        <v>45</v>
      </c>
      <c r="O83" s="33"/>
      <c r="P83" s="35">
        <v>1.1299999999999999</v>
      </c>
      <c r="Q83" s="33"/>
      <c r="R83" s="5">
        <v>42.2</v>
      </c>
      <c r="S83" s="5"/>
      <c r="T83" s="35">
        <v>0.47686000000000001</v>
      </c>
      <c r="U83" s="35"/>
      <c r="V83" s="5" t="s">
        <v>45</v>
      </c>
      <c r="W83" s="33" t="s">
        <v>293</v>
      </c>
    </row>
    <row r="84" spans="2:23" ht="15" customHeight="1" x14ac:dyDescent="0.6">
      <c r="B84" s="4" t="s">
        <v>292</v>
      </c>
      <c r="D84" s="28" t="s">
        <v>45</v>
      </c>
      <c r="E84" s="33"/>
      <c r="F84" s="28" t="s">
        <v>45</v>
      </c>
      <c r="G84" s="33"/>
      <c r="H84" s="28" t="s">
        <v>257</v>
      </c>
      <c r="J84" s="28" t="s">
        <v>45</v>
      </c>
      <c r="K84" s="33"/>
      <c r="L84" s="28">
        <v>9600</v>
      </c>
      <c r="M84" s="33"/>
      <c r="N84" s="28" t="s">
        <v>45</v>
      </c>
      <c r="O84" s="33"/>
      <c r="P84" s="35">
        <v>1.05</v>
      </c>
      <c r="Q84" s="33"/>
      <c r="R84" s="5">
        <v>36.4</v>
      </c>
      <c r="S84" s="5"/>
      <c r="T84" s="35">
        <v>0.38219999999999998</v>
      </c>
      <c r="U84" s="35"/>
      <c r="V84" s="5" t="s">
        <v>45</v>
      </c>
      <c r="W84" s="33" t="s">
        <v>293</v>
      </c>
    </row>
    <row r="85" spans="2:23" ht="15" customHeight="1" x14ac:dyDescent="0.6">
      <c r="B85" s="4" t="s">
        <v>292</v>
      </c>
      <c r="D85" s="28" t="s">
        <v>45</v>
      </c>
      <c r="E85" s="33"/>
      <c r="F85" s="28" t="s">
        <v>45</v>
      </c>
      <c r="G85" s="33"/>
      <c r="H85" s="28" t="s">
        <v>257</v>
      </c>
      <c r="J85" s="28" t="s">
        <v>45</v>
      </c>
      <c r="K85" s="33"/>
      <c r="L85" s="28">
        <v>9900</v>
      </c>
      <c r="M85" s="33"/>
      <c r="N85" s="28" t="s">
        <v>45</v>
      </c>
      <c r="O85" s="33"/>
      <c r="P85" s="35">
        <v>0.98</v>
      </c>
      <c r="Q85" s="33"/>
      <c r="R85" s="5">
        <v>45.7</v>
      </c>
      <c r="S85" s="5"/>
      <c r="T85" s="35">
        <v>0.44786000000000004</v>
      </c>
      <c r="U85" s="35"/>
      <c r="V85" s="5" t="s">
        <v>45</v>
      </c>
      <c r="W85" s="33" t="s">
        <v>293</v>
      </c>
    </row>
    <row r="86" spans="2:23" ht="15" customHeight="1" x14ac:dyDescent="0.6">
      <c r="B86" s="4" t="s">
        <v>292</v>
      </c>
      <c r="D86" s="28" t="s">
        <v>45</v>
      </c>
      <c r="E86" s="33"/>
      <c r="F86" s="28" t="s">
        <v>45</v>
      </c>
      <c r="G86" s="33"/>
      <c r="H86" s="28" t="s">
        <v>257</v>
      </c>
      <c r="J86" s="28" t="s">
        <v>45</v>
      </c>
      <c r="K86" s="33"/>
      <c r="L86" s="28">
        <v>9400</v>
      </c>
      <c r="M86" s="33"/>
      <c r="N86" s="28" t="s">
        <v>45</v>
      </c>
      <c r="O86" s="33"/>
      <c r="P86" s="35">
        <v>1.02</v>
      </c>
      <c r="Q86" s="33"/>
      <c r="R86" s="5">
        <v>43.2</v>
      </c>
      <c r="S86" s="5"/>
      <c r="T86" s="35">
        <v>0.44064000000000003</v>
      </c>
      <c r="U86" s="35"/>
      <c r="V86" s="5" t="s">
        <v>45</v>
      </c>
      <c r="W86" s="33" t="s">
        <v>293</v>
      </c>
    </row>
    <row r="87" spans="2:23" ht="15" customHeight="1" x14ac:dyDescent="0.6">
      <c r="B87" s="4" t="s">
        <v>294</v>
      </c>
      <c r="D87" s="28" t="s">
        <v>45</v>
      </c>
      <c r="E87" s="33"/>
      <c r="F87" s="28" t="s">
        <v>251</v>
      </c>
      <c r="G87" s="33"/>
      <c r="H87" s="28" t="s">
        <v>252</v>
      </c>
      <c r="J87" s="3" t="s">
        <v>279</v>
      </c>
      <c r="K87" s="33"/>
      <c r="L87" s="28">
        <v>11650</v>
      </c>
      <c r="M87" s="33"/>
      <c r="N87" s="28" t="s">
        <v>45</v>
      </c>
      <c r="O87" s="33"/>
      <c r="P87" s="35">
        <v>0.89800000000000002</v>
      </c>
      <c r="Q87" s="33"/>
      <c r="R87" s="5">
        <v>41.6</v>
      </c>
      <c r="S87" s="5"/>
      <c r="T87" s="35">
        <v>0.37356800000000007</v>
      </c>
      <c r="U87" s="35"/>
      <c r="V87" s="5">
        <v>21.5</v>
      </c>
      <c r="W87" s="33" t="s">
        <v>281</v>
      </c>
    </row>
    <row r="88" spans="2:23" ht="15" customHeight="1" x14ac:dyDescent="0.6">
      <c r="B88" s="4" t="s">
        <v>294</v>
      </c>
      <c r="D88" s="28" t="s">
        <v>13</v>
      </c>
      <c r="E88" s="33"/>
      <c r="F88" s="28" t="s">
        <v>45</v>
      </c>
      <c r="G88" s="33"/>
      <c r="H88" s="28" t="s">
        <v>257</v>
      </c>
      <c r="J88" s="3" t="s">
        <v>279</v>
      </c>
      <c r="K88" s="33"/>
      <c r="L88" s="28">
        <v>8500</v>
      </c>
      <c r="M88" s="33"/>
      <c r="N88" s="28" t="s">
        <v>45</v>
      </c>
      <c r="O88" s="33"/>
      <c r="P88" s="35">
        <v>0.62</v>
      </c>
      <c r="Q88" s="33"/>
      <c r="R88" s="5" t="s">
        <v>45</v>
      </c>
      <c r="S88" s="5"/>
      <c r="T88" s="35" t="s">
        <v>45</v>
      </c>
      <c r="U88" s="35"/>
      <c r="V88" s="5" t="s">
        <v>45</v>
      </c>
      <c r="W88" s="33" t="s">
        <v>295</v>
      </c>
    </row>
    <row r="89" spans="2:23" ht="15" customHeight="1" x14ac:dyDescent="0.6">
      <c r="B89" s="4" t="s">
        <v>294</v>
      </c>
      <c r="D89" s="28" t="s">
        <v>13</v>
      </c>
      <c r="E89" s="33"/>
      <c r="F89" s="28" t="s">
        <v>45</v>
      </c>
      <c r="G89" s="33"/>
      <c r="H89" s="28" t="s">
        <v>252</v>
      </c>
      <c r="J89" s="3" t="s">
        <v>279</v>
      </c>
      <c r="K89" s="33"/>
      <c r="L89" s="28">
        <v>8500</v>
      </c>
      <c r="M89" s="33"/>
      <c r="N89" s="28" t="s">
        <v>45</v>
      </c>
      <c r="O89" s="33"/>
      <c r="P89" s="35">
        <v>0.69</v>
      </c>
      <c r="Q89" s="33"/>
      <c r="R89" s="5" t="s">
        <v>45</v>
      </c>
      <c r="S89" s="5"/>
      <c r="T89" s="35" t="s">
        <v>45</v>
      </c>
      <c r="U89" s="35"/>
      <c r="V89" s="5" t="s">
        <v>45</v>
      </c>
      <c r="W89" s="33" t="s">
        <v>295</v>
      </c>
    </row>
    <row r="90" spans="2:23" ht="15" customHeight="1" x14ac:dyDescent="0.6">
      <c r="B90" s="4" t="s">
        <v>294</v>
      </c>
      <c r="D90" s="28" t="s">
        <v>13</v>
      </c>
      <c r="E90" s="33"/>
      <c r="F90" s="28" t="s">
        <v>45</v>
      </c>
      <c r="G90" s="33"/>
      <c r="H90" s="28" t="s">
        <v>252</v>
      </c>
      <c r="J90" s="3" t="s">
        <v>279</v>
      </c>
      <c r="K90" s="33"/>
      <c r="L90" s="28">
        <v>10000</v>
      </c>
      <c r="M90" s="33"/>
      <c r="N90" s="28" t="s">
        <v>45</v>
      </c>
      <c r="O90" s="33"/>
      <c r="P90" s="35">
        <v>0.53</v>
      </c>
      <c r="Q90" s="33"/>
      <c r="R90" s="5" t="s">
        <v>45</v>
      </c>
      <c r="S90" s="5"/>
      <c r="T90" s="35" t="s">
        <v>45</v>
      </c>
      <c r="U90" s="35"/>
      <c r="V90" s="5" t="s">
        <v>45</v>
      </c>
      <c r="W90" s="33" t="s">
        <v>295</v>
      </c>
    </row>
    <row r="91" spans="2:23" ht="15" customHeight="1" x14ac:dyDescent="0.6">
      <c r="B91" s="4" t="s">
        <v>294</v>
      </c>
      <c r="D91" s="28" t="s">
        <v>13</v>
      </c>
      <c r="E91" s="33"/>
      <c r="F91" s="28" t="s">
        <v>45</v>
      </c>
      <c r="G91" s="33"/>
      <c r="H91" s="28" t="s">
        <v>252</v>
      </c>
      <c r="J91" s="3" t="s">
        <v>279</v>
      </c>
      <c r="K91" s="33"/>
      <c r="L91" s="28">
        <v>10000</v>
      </c>
      <c r="M91" s="33"/>
      <c r="N91" s="28" t="s">
        <v>45</v>
      </c>
      <c r="O91" s="33"/>
      <c r="P91" s="35">
        <v>0.46</v>
      </c>
      <c r="Q91" s="33"/>
      <c r="R91" s="5" t="s">
        <v>45</v>
      </c>
      <c r="S91" s="5"/>
      <c r="T91" s="35" t="s">
        <v>45</v>
      </c>
      <c r="U91" s="35"/>
      <c r="V91" s="5" t="s">
        <v>45</v>
      </c>
      <c r="W91" s="33" t="s">
        <v>295</v>
      </c>
    </row>
    <row r="92" spans="2:23" ht="15" customHeight="1" x14ac:dyDescent="0.6">
      <c r="B92" s="4" t="s">
        <v>294</v>
      </c>
      <c r="D92" s="28" t="s">
        <v>13</v>
      </c>
      <c r="E92" s="33"/>
      <c r="F92" s="28" t="s">
        <v>45</v>
      </c>
      <c r="G92" s="33"/>
      <c r="H92" s="28" t="s">
        <v>252</v>
      </c>
      <c r="J92" s="3" t="s">
        <v>279</v>
      </c>
      <c r="K92" s="33"/>
      <c r="L92" s="28">
        <v>10000</v>
      </c>
      <c r="M92" s="33"/>
      <c r="N92" s="28" t="s">
        <v>45</v>
      </c>
      <c r="O92" s="33"/>
      <c r="P92" s="35">
        <v>0.56999999999999995</v>
      </c>
      <c r="Q92" s="33"/>
      <c r="R92" s="5" t="s">
        <v>45</v>
      </c>
      <c r="S92" s="5"/>
      <c r="T92" s="35" t="s">
        <v>45</v>
      </c>
      <c r="U92" s="35"/>
      <c r="V92" s="5" t="s">
        <v>45</v>
      </c>
      <c r="W92" s="33" t="s">
        <v>295</v>
      </c>
    </row>
    <row r="93" spans="2:23" ht="15" customHeight="1" x14ac:dyDescent="0.6">
      <c r="B93" s="4" t="s">
        <v>294</v>
      </c>
      <c r="D93" s="28" t="s">
        <v>13</v>
      </c>
      <c r="E93" s="33"/>
      <c r="F93" s="28" t="s">
        <v>45</v>
      </c>
      <c r="G93" s="33"/>
      <c r="H93" s="28" t="s">
        <v>252</v>
      </c>
      <c r="J93" s="3" t="s">
        <v>279</v>
      </c>
      <c r="K93" s="33"/>
      <c r="L93" s="28">
        <v>10000</v>
      </c>
      <c r="M93" s="33"/>
      <c r="N93" s="28" t="s">
        <v>45</v>
      </c>
      <c r="O93" s="33"/>
      <c r="P93" s="35">
        <v>0.47</v>
      </c>
      <c r="Q93" s="33"/>
      <c r="R93" s="5" t="s">
        <v>45</v>
      </c>
      <c r="S93" s="5"/>
      <c r="T93" s="35" t="s">
        <v>45</v>
      </c>
      <c r="U93" s="35"/>
      <c r="V93" s="5" t="s">
        <v>45</v>
      </c>
      <c r="W93" s="33" t="s">
        <v>295</v>
      </c>
    </row>
    <row r="94" spans="2:23" ht="7.25" customHeight="1" x14ac:dyDescent="0.6"/>
    <row r="95" spans="2:23" x14ac:dyDescent="0.6">
      <c r="B95" s="44" t="s">
        <v>296</v>
      </c>
    </row>
    <row r="96" spans="2:23" ht="15" customHeight="1" x14ac:dyDescent="0.6">
      <c r="B96" s="4" t="s">
        <v>297</v>
      </c>
      <c r="C96" s="35"/>
      <c r="D96" s="35" t="s">
        <v>13</v>
      </c>
      <c r="E96" s="35"/>
      <c r="F96" s="28" t="s">
        <v>45</v>
      </c>
      <c r="H96" s="28" t="s">
        <v>257</v>
      </c>
      <c r="J96" s="3" t="s">
        <v>279</v>
      </c>
      <c r="L96" s="5">
        <v>7324</v>
      </c>
      <c r="M96" s="35"/>
      <c r="N96" s="35">
        <v>1.3</v>
      </c>
      <c r="P96" s="35">
        <v>1.06</v>
      </c>
      <c r="R96" s="5">
        <v>27.075471698113201</v>
      </c>
      <c r="S96" s="5"/>
      <c r="T96" s="35">
        <v>0.28699999999999998</v>
      </c>
      <c r="U96" s="35"/>
      <c r="V96" s="5" t="s">
        <v>45</v>
      </c>
      <c r="W96" s="32" t="s">
        <v>298</v>
      </c>
    </row>
    <row r="97" spans="2:23" ht="15" customHeight="1" x14ac:dyDescent="0.6">
      <c r="B97" s="4" t="s">
        <v>297</v>
      </c>
      <c r="C97" s="35"/>
      <c r="D97" s="35" t="s">
        <v>13</v>
      </c>
      <c r="E97" s="35"/>
      <c r="F97" s="28" t="s">
        <v>45</v>
      </c>
      <c r="H97" s="28" t="s">
        <v>257</v>
      </c>
      <c r="J97" s="3" t="s">
        <v>277</v>
      </c>
      <c r="L97" s="5">
        <v>5628</v>
      </c>
      <c r="M97" s="35"/>
      <c r="N97" s="35">
        <v>1.1000000000000001</v>
      </c>
      <c r="P97" s="35">
        <v>1.01</v>
      </c>
      <c r="R97" s="5">
        <v>36.534653465346537</v>
      </c>
      <c r="S97" s="5"/>
      <c r="T97" s="35">
        <v>0.36899999999999999</v>
      </c>
      <c r="U97" s="35"/>
      <c r="V97" s="5" t="s">
        <v>45</v>
      </c>
      <c r="W97" s="32" t="s">
        <v>298</v>
      </c>
    </row>
    <row r="98" spans="2:23" ht="15" customHeight="1" x14ac:dyDescent="0.6">
      <c r="B98" s="4" t="s">
        <v>297</v>
      </c>
      <c r="C98" s="35"/>
      <c r="D98" s="35" t="s">
        <v>13</v>
      </c>
      <c r="E98" s="35"/>
      <c r="F98" s="28" t="s">
        <v>45</v>
      </c>
      <c r="H98" s="28" t="s">
        <v>252</v>
      </c>
      <c r="J98" s="3" t="s">
        <v>279</v>
      </c>
      <c r="L98" s="5">
        <v>7667</v>
      </c>
      <c r="M98" s="35"/>
      <c r="N98" s="35">
        <v>1.2</v>
      </c>
      <c r="P98" s="35">
        <v>0.78</v>
      </c>
      <c r="R98" s="5">
        <v>35.897435897435898</v>
      </c>
      <c r="S98" s="5"/>
      <c r="T98" s="35">
        <v>0.28000000000000003</v>
      </c>
      <c r="U98" s="35"/>
      <c r="V98" s="5" t="s">
        <v>45</v>
      </c>
      <c r="W98" s="32" t="s">
        <v>298</v>
      </c>
    </row>
    <row r="99" spans="2:23" ht="15" customHeight="1" x14ac:dyDescent="0.6">
      <c r="B99" s="4" t="s">
        <v>299</v>
      </c>
      <c r="C99" s="94"/>
      <c r="D99" s="36" t="s">
        <v>45</v>
      </c>
      <c r="F99" s="28" t="s">
        <v>251</v>
      </c>
      <c r="H99" s="28" t="s">
        <v>257</v>
      </c>
      <c r="J99" s="28" t="s">
        <v>45</v>
      </c>
      <c r="L99" s="36">
        <v>3746</v>
      </c>
      <c r="N99" s="28" t="s">
        <v>45</v>
      </c>
      <c r="P99" s="35">
        <v>0.93300000000000005</v>
      </c>
      <c r="R99" s="5">
        <v>56</v>
      </c>
      <c r="S99" s="5"/>
      <c r="T99" s="35" t="s">
        <v>45</v>
      </c>
      <c r="U99" s="35"/>
      <c r="V99" s="5" t="s">
        <v>45</v>
      </c>
      <c r="W99" s="32" t="s">
        <v>300</v>
      </c>
    </row>
    <row r="100" spans="2:23" ht="15" customHeight="1" x14ac:dyDescent="0.6">
      <c r="B100" s="4" t="s">
        <v>299</v>
      </c>
      <c r="C100" s="35"/>
      <c r="D100" s="36" t="s">
        <v>45</v>
      </c>
      <c r="F100" s="28" t="s">
        <v>251</v>
      </c>
      <c r="H100" s="28" t="s">
        <v>257</v>
      </c>
      <c r="J100" s="3" t="s">
        <v>279</v>
      </c>
      <c r="L100" s="36">
        <v>4970</v>
      </c>
      <c r="N100" s="28" t="s">
        <v>45</v>
      </c>
      <c r="P100" s="35">
        <v>0.64600000000000002</v>
      </c>
      <c r="R100" s="5">
        <v>65</v>
      </c>
      <c r="S100" s="5"/>
      <c r="T100" s="35" t="s">
        <v>45</v>
      </c>
      <c r="U100" s="35"/>
      <c r="V100" s="5" t="s">
        <v>45</v>
      </c>
      <c r="W100" s="32" t="s">
        <v>300</v>
      </c>
    </row>
    <row r="101" spans="2:23" ht="15" customHeight="1" x14ac:dyDescent="0.6">
      <c r="B101" s="4" t="s">
        <v>299</v>
      </c>
      <c r="C101" s="35"/>
      <c r="D101" s="36" t="s">
        <v>45</v>
      </c>
      <c r="F101" s="28" t="s">
        <v>251</v>
      </c>
      <c r="H101" s="28" t="s">
        <v>257</v>
      </c>
      <c r="J101" s="3" t="s">
        <v>279</v>
      </c>
      <c r="L101" s="36">
        <v>4718</v>
      </c>
      <c r="N101" s="28" t="s">
        <v>45</v>
      </c>
      <c r="P101" s="35">
        <v>0.76200000000000001</v>
      </c>
      <c r="R101" s="5" t="s">
        <v>45</v>
      </c>
      <c r="S101" s="5"/>
      <c r="T101" s="35" t="s">
        <v>45</v>
      </c>
      <c r="U101" s="35"/>
      <c r="V101" s="5" t="s">
        <v>45</v>
      </c>
      <c r="W101" s="32" t="s">
        <v>300</v>
      </c>
    </row>
    <row r="102" spans="2:23" ht="15" customHeight="1" x14ac:dyDescent="0.6">
      <c r="B102" s="24" t="s">
        <v>299</v>
      </c>
      <c r="C102" s="29"/>
      <c r="D102" s="45" t="s">
        <v>45</v>
      </c>
      <c r="E102" s="29"/>
      <c r="F102" s="29" t="s">
        <v>251</v>
      </c>
      <c r="G102" s="29"/>
      <c r="H102" s="29" t="s">
        <v>257</v>
      </c>
      <c r="I102" s="29"/>
      <c r="J102" s="59" t="s">
        <v>279</v>
      </c>
      <c r="K102" s="29"/>
      <c r="L102" s="45">
        <v>4848</v>
      </c>
      <c r="M102" s="29"/>
      <c r="N102" s="29" t="s">
        <v>45</v>
      </c>
      <c r="O102" s="29"/>
      <c r="P102" s="37">
        <v>0.754</v>
      </c>
      <c r="Q102" s="29"/>
      <c r="R102" s="38" t="s">
        <v>45</v>
      </c>
      <c r="S102" s="38"/>
      <c r="T102" s="37" t="s">
        <v>45</v>
      </c>
      <c r="U102" s="37"/>
      <c r="V102" s="38" t="s">
        <v>45</v>
      </c>
      <c r="W102" s="46" t="s">
        <v>300</v>
      </c>
    </row>
    <row r="152" spans="3:23" ht="15" customHeight="1" x14ac:dyDescent="0.6">
      <c r="C152" s="33"/>
      <c r="D152" s="33"/>
      <c r="E152" s="33"/>
      <c r="F152" s="33"/>
      <c r="G152" s="33"/>
      <c r="K152" s="33"/>
      <c r="L152" s="33"/>
      <c r="M152" s="33"/>
      <c r="N152" s="33"/>
      <c r="O152" s="33"/>
      <c r="P152" s="33"/>
      <c r="Q152" s="33"/>
      <c r="R152" s="33"/>
      <c r="S152" s="33"/>
      <c r="V152" s="33"/>
      <c r="W152" s="33"/>
    </row>
    <row r="153" spans="3:23" x14ac:dyDescent="0.6">
      <c r="C153" s="33"/>
      <c r="D153" s="33"/>
      <c r="E153" s="33"/>
      <c r="F153" s="33"/>
      <c r="G153" s="33"/>
      <c r="K153" s="33"/>
      <c r="L153" s="33"/>
      <c r="M153" s="33"/>
      <c r="N153" s="33"/>
      <c r="O153" s="33"/>
      <c r="P153" s="33"/>
      <c r="Q153" s="33"/>
      <c r="R153" s="33"/>
      <c r="S153" s="33"/>
      <c r="V153" s="33"/>
      <c r="W153" s="33"/>
    </row>
  </sheetData>
  <sortState xmlns:xlrd2="http://schemas.microsoft.com/office/spreadsheetml/2017/richdata2" ref="B15:W78">
    <sortCondition ref="W78"/>
  </sortState>
  <mergeCells count="4">
    <mergeCell ref="D4:D5"/>
    <mergeCell ref="H4:H5"/>
    <mergeCell ref="F4:F5"/>
    <mergeCell ref="J4:J5"/>
  </mergeCells>
  <phoneticPr fontId="9" type="noConversion"/>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T36"/>
  <sheetViews>
    <sheetView workbookViewId="0">
      <selection activeCell="B1" sqref="B1:B1048576"/>
    </sheetView>
  </sheetViews>
  <sheetFormatPr baseColWidth="10" defaultColWidth="11.5546875" defaultRowHeight="13" x14ac:dyDescent="0.6"/>
  <cols>
    <col min="1" max="1" width="1.14453125" style="33" customWidth="1"/>
    <col min="2" max="2" width="11.8515625" style="32" customWidth="1"/>
    <col min="3" max="3" width="1.14453125" style="28" customWidth="1"/>
    <col min="4" max="4" width="11.703125" style="28" customWidth="1"/>
    <col min="5" max="5" width="1.14453125" style="28" customWidth="1"/>
    <col min="6" max="6" width="6.29296875" style="28" customWidth="1"/>
    <col min="7" max="7" width="1.14453125" style="28" customWidth="1"/>
    <col min="8" max="8" width="6.29296875" style="28" customWidth="1"/>
    <col min="9" max="9" width="1.14453125" style="28" customWidth="1"/>
    <col min="10" max="10" width="6.29296875" style="28" customWidth="1"/>
    <col min="11" max="11" width="1.14453125" style="28" customWidth="1"/>
    <col min="12" max="12" width="6.29296875" style="28" customWidth="1"/>
    <col min="13" max="13" width="1.14453125" style="28" customWidth="1"/>
    <col min="14" max="14" width="6.29296875" style="28" customWidth="1"/>
    <col min="15" max="15" width="1.14453125" style="28" customWidth="1"/>
    <col min="16" max="16" width="6.29296875" style="28" customWidth="1"/>
    <col min="17" max="17" width="1.14453125" style="28" customWidth="1"/>
    <col min="18" max="18" width="6.29296875" style="28" customWidth="1"/>
    <col min="19" max="19" width="1.14453125" style="28" customWidth="1"/>
    <col min="20" max="20" width="6.29296875" style="28" customWidth="1"/>
    <col min="21" max="16384" width="11.5546875" style="33"/>
  </cols>
  <sheetData>
    <row r="1" spans="2:20" s="8" customFormat="1" x14ac:dyDescent="0.65">
      <c r="B1" s="4"/>
      <c r="C1" s="3"/>
      <c r="D1" s="3"/>
      <c r="E1" s="3"/>
      <c r="F1" s="3"/>
      <c r="G1" s="3"/>
      <c r="H1" s="3"/>
      <c r="I1" s="3"/>
      <c r="J1" s="90"/>
    </row>
    <row r="2" spans="2:20" s="3" customFormat="1" ht="15.75" customHeight="1" x14ac:dyDescent="0.65">
      <c r="B2" s="143" t="s">
        <v>360</v>
      </c>
      <c r="C2" s="143"/>
      <c r="D2" s="143"/>
      <c r="E2" s="143"/>
      <c r="F2" s="143"/>
      <c r="G2" s="143"/>
      <c r="H2" s="143"/>
      <c r="I2" s="143"/>
      <c r="J2" s="143"/>
      <c r="K2" s="143"/>
      <c r="L2" s="143"/>
      <c r="M2" s="143"/>
      <c r="N2" s="143"/>
      <c r="O2" s="143"/>
      <c r="P2" s="143"/>
      <c r="Q2" s="143"/>
      <c r="R2" s="143"/>
      <c r="S2" s="143"/>
      <c r="T2" s="143"/>
    </row>
    <row r="3" spans="2:20" s="3" customFormat="1" ht="15.75" customHeight="1" x14ac:dyDescent="0.65">
      <c r="B3" s="143"/>
      <c r="C3" s="143"/>
      <c r="D3" s="143"/>
      <c r="E3" s="143"/>
      <c r="F3" s="143"/>
      <c r="G3" s="143"/>
      <c r="H3" s="143"/>
      <c r="I3" s="143"/>
      <c r="J3" s="143"/>
      <c r="K3" s="143"/>
      <c r="L3" s="143"/>
      <c r="M3" s="143"/>
      <c r="N3" s="143"/>
      <c r="O3" s="143"/>
      <c r="P3" s="143"/>
      <c r="Q3" s="143"/>
      <c r="R3" s="143"/>
      <c r="S3" s="143"/>
      <c r="T3" s="143"/>
    </row>
    <row r="4" spans="2:20" ht="7.5" customHeight="1" x14ac:dyDescent="0.6"/>
    <row r="5" spans="2:20" ht="16.75" x14ac:dyDescent="0.85">
      <c r="B5" s="91" t="s">
        <v>301</v>
      </c>
      <c r="C5" s="34"/>
      <c r="D5" s="133" t="s">
        <v>30</v>
      </c>
      <c r="E5" s="64"/>
      <c r="F5" s="142" t="s">
        <v>302</v>
      </c>
      <c r="G5" s="142"/>
      <c r="H5" s="142"/>
      <c r="I5" s="142"/>
      <c r="J5" s="142"/>
      <c r="K5" s="142"/>
      <c r="L5" s="142"/>
      <c r="M5" s="64"/>
      <c r="N5" s="142" t="s">
        <v>303</v>
      </c>
      <c r="O5" s="142"/>
      <c r="P5" s="142"/>
      <c r="Q5" s="142"/>
      <c r="R5" s="142"/>
      <c r="S5" s="142"/>
      <c r="T5" s="142"/>
    </row>
    <row r="6" spans="2:20" x14ac:dyDescent="0.6">
      <c r="B6" s="46"/>
      <c r="C6" s="29"/>
      <c r="D6" s="134"/>
      <c r="E6" s="29"/>
      <c r="F6" s="29">
        <v>2017</v>
      </c>
      <c r="G6" s="29"/>
      <c r="H6" s="29" t="s">
        <v>304</v>
      </c>
      <c r="I6" s="29"/>
      <c r="J6" s="29">
        <v>2018</v>
      </c>
      <c r="K6" s="29"/>
      <c r="L6" s="29" t="s">
        <v>304</v>
      </c>
      <c r="M6" s="29"/>
      <c r="N6" s="29">
        <v>2017</v>
      </c>
      <c r="O6" s="29"/>
      <c r="P6" s="29" t="s">
        <v>304</v>
      </c>
      <c r="Q6" s="29"/>
      <c r="R6" s="29">
        <v>2018</v>
      </c>
      <c r="S6" s="29"/>
      <c r="T6" s="29" t="s">
        <v>304</v>
      </c>
    </row>
    <row r="7" spans="2:20" ht="15" customHeight="1" x14ac:dyDescent="0.6">
      <c r="B7" s="32" t="s">
        <v>362</v>
      </c>
      <c r="C7" s="35"/>
      <c r="D7" s="28" t="s">
        <v>13</v>
      </c>
      <c r="F7" s="35">
        <v>0.26</v>
      </c>
      <c r="G7" s="35"/>
      <c r="H7" s="95">
        <v>3.6999999999999998E-2</v>
      </c>
      <c r="I7" s="35"/>
      <c r="J7" s="35" t="s">
        <v>45</v>
      </c>
      <c r="K7" s="35"/>
      <c r="L7" s="28" t="s">
        <v>45</v>
      </c>
      <c r="N7" s="5">
        <v>3198.99</v>
      </c>
      <c r="O7" s="5"/>
      <c r="P7" s="5">
        <v>449.37</v>
      </c>
      <c r="Q7" s="5"/>
      <c r="R7" s="5" t="s">
        <v>45</v>
      </c>
      <c r="S7" s="5"/>
      <c r="T7" s="5" t="s">
        <v>45</v>
      </c>
    </row>
    <row r="8" spans="2:20" ht="15" customHeight="1" x14ac:dyDescent="0.6">
      <c r="C8" s="35"/>
      <c r="D8" s="28" t="s">
        <v>24</v>
      </c>
      <c r="F8" s="35">
        <v>0.03</v>
      </c>
      <c r="G8" s="35"/>
      <c r="H8" s="95">
        <v>2E-3</v>
      </c>
      <c r="I8" s="35"/>
      <c r="J8" s="35">
        <v>0.11</v>
      </c>
      <c r="K8" s="35"/>
      <c r="L8" s="95">
        <v>1.7000000000000001E-2</v>
      </c>
      <c r="N8" s="5">
        <v>169.46</v>
      </c>
      <c r="O8" s="5"/>
      <c r="P8" s="5">
        <v>14.46</v>
      </c>
      <c r="Q8" s="5"/>
      <c r="R8" s="5">
        <v>354.05</v>
      </c>
      <c r="S8" s="5"/>
      <c r="T8" s="5">
        <v>54.33512618050289</v>
      </c>
    </row>
    <row r="9" spans="2:20" ht="15" customHeight="1" x14ac:dyDescent="0.6">
      <c r="B9" s="32" t="s">
        <v>361</v>
      </c>
      <c r="C9" s="35"/>
      <c r="D9" s="28" t="s">
        <v>13</v>
      </c>
      <c r="F9" s="35">
        <v>0.04</v>
      </c>
      <c r="G9" s="35"/>
      <c r="H9" s="95">
        <v>5.0000000000000001E-3</v>
      </c>
      <c r="I9" s="35"/>
      <c r="J9" s="35" t="s">
        <v>45</v>
      </c>
      <c r="K9" s="35"/>
      <c r="L9" s="95" t="s">
        <v>45</v>
      </c>
      <c r="N9" s="5">
        <v>1812.68</v>
      </c>
      <c r="O9" s="5"/>
      <c r="P9" s="5">
        <v>267.7</v>
      </c>
      <c r="Q9" s="5"/>
      <c r="R9" s="5" t="s">
        <v>45</v>
      </c>
      <c r="S9" s="5"/>
      <c r="T9" s="5" t="s">
        <v>45</v>
      </c>
    </row>
    <row r="10" spans="2:20" ht="15" customHeight="1" x14ac:dyDescent="0.6">
      <c r="C10" s="35"/>
      <c r="D10" s="28" t="s">
        <v>24</v>
      </c>
      <c r="F10" s="35" t="s">
        <v>45</v>
      </c>
      <c r="G10" s="35"/>
      <c r="H10" s="95" t="s">
        <v>45</v>
      </c>
      <c r="I10" s="35"/>
      <c r="J10" s="35">
        <v>0.02</v>
      </c>
      <c r="K10" s="35"/>
      <c r="L10" s="95">
        <v>3.4000000000000002E-2</v>
      </c>
      <c r="N10" s="5" t="s">
        <v>45</v>
      </c>
      <c r="O10" s="5"/>
      <c r="P10" s="5" t="s">
        <v>45</v>
      </c>
      <c r="Q10" s="5"/>
      <c r="R10" s="5">
        <v>452.6</v>
      </c>
      <c r="S10" s="5"/>
      <c r="T10" s="5">
        <v>66.941678624175736</v>
      </c>
    </row>
    <row r="11" spans="2:20" ht="15" customHeight="1" x14ac:dyDescent="0.6">
      <c r="B11" s="32" t="s">
        <v>25</v>
      </c>
      <c r="C11" s="35"/>
      <c r="D11" s="28" t="s">
        <v>13</v>
      </c>
      <c r="F11" s="35">
        <v>0.09</v>
      </c>
      <c r="G11" s="35"/>
      <c r="H11" s="95">
        <v>1.2999999999999999E-2</v>
      </c>
      <c r="I11" s="35"/>
      <c r="J11" s="35" t="s">
        <v>45</v>
      </c>
      <c r="K11" s="35"/>
      <c r="L11" s="95" t="s">
        <v>45</v>
      </c>
      <c r="N11" s="5">
        <v>219.74</v>
      </c>
      <c r="O11" s="5"/>
      <c r="P11" s="5">
        <v>31.84</v>
      </c>
      <c r="Q11" s="5"/>
      <c r="R11" s="5" t="s">
        <v>45</v>
      </c>
      <c r="S11" s="5"/>
      <c r="T11" s="5" t="s">
        <v>45</v>
      </c>
    </row>
    <row r="12" spans="2:20" ht="15" customHeight="1" x14ac:dyDescent="0.6">
      <c r="C12" s="35"/>
      <c r="D12" s="28" t="s">
        <v>24</v>
      </c>
      <c r="F12" s="35">
        <v>0.2</v>
      </c>
      <c r="G12" s="35"/>
      <c r="H12" s="95">
        <v>1.2999999999999999E-2</v>
      </c>
      <c r="I12" s="35"/>
      <c r="J12" s="35">
        <v>0.56000000000000005</v>
      </c>
      <c r="K12" s="35"/>
      <c r="L12" s="95">
        <v>1.6E-2</v>
      </c>
      <c r="N12" s="5">
        <v>163.87</v>
      </c>
      <c r="O12" s="5"/>
      <c r="P12" s="5">
        <v>10.44</v>
      </c>
      <c r="Q12" s="5"/>
      <c r="R12" s="5">
        <v>167.36</v>
      </c>
      <c r="S12" s="5"/>
      <c r="T12" s="5">
        <v>4.7124172982626549</v>
      </c>
    </row>
    <row r="13" spans="2:20" ht="15" customHeight="1" x14ac:dyDescent="0.6">
      <c r="B13" s="32" t="s">
        <v>27</v>
      </c>
      <c r="C13" s="96"/>
      <c r="D13" s="28" t="s">
        <v>13</v>
      </c>
      <c r="E13" s="35"/>
      <c r="F13" s="35">
        <v>0.14000000000000001</v>
      </c>
      <c r="G13" s="35"/>
      <c r="H13" s="95">
        <v>0.03</v>
      </c>
      <c r="I13" s="35"/>
      <c r="J13" s="35" t="s">
        <v>45</v>
      </c>
      <c r="K13" s="96"/>
      <c r="L13" s="95" t="s">
        <v>45</v>
      </c>
      <c r="M13" s="35"/>
      <c r="N13" s="97">
        <v>1703.25</v>
      </c>
      <c r="O13" s="5"/>
      <c r="P13" s="5">
        <v>303.55775515375291</v>
      </c>
      <c r="Q13" s="5"/>
      <c r="R13" s="5" t="s">
        <v>45</v>
      </c>
      <c r="S13" s="98"/>
      <c r="T13" s="5" t="s">
        <v>45</v>
      </c>
    </row>
    <row r="14" spans="2:20" ht="15" customHeight="1" x14ac:dyDescent="0.6">
      <c r="C14" s="35"/>
      <c r="D14" s="28" t="s">
        <v>24</v>
      </c>
      <c r="F14" s="35" t="s">
        <v>45</v>
      </c>
      <c r="G14" s="35"/>
      <c r="H14" s="95" t="s">
        <v>45</v>
      </c>
      <c r="I14" s="35"/>
      <c r="J14" s="35">
        <v>0.1</v>
      </c>
      <c r="K14" s="35"/>
      <c r="L14" s="95">
        <v>1.2E-2</v>
      </c>
      <c r="N14" s="5" t="s">
        <v>45</v>
      </c>
      <c r="O14" s="5"/>
      <c r="P14" s="5" t="s">
        <v>45</v>
      </c>
      <c r="Q14" s="5"/>
      <c r="R14" s="5">
        <v>353.69</v>
      </c>
      <c r="S14" s="5"/>
      <c r="T14" s="5">
        <v>44.124584371206048</v>
      </c>
    </row>
    <row r="15" spans="2:20" ht="15.75" customHeight="1" x14ac:dyDescent="0.6">
      <c r="B15" s="32" t="s">
        <v>42</v>
      </c>
      <c r="C15" s="94"/>
      <c r="D15" s="28" t="s">
        <v>13</v>
      </c>
      <c r="F15" s="28">
        <v>0.12</v>
      </c>
      <c r="H15" s="95">
        <v>1.4E-2</v>
      </c>
      <c r="J15" s="28" t="s">
        <v>45</v>
      </c>
      <c r="K15" s="94"/>
      <c r="L15" s="28" t="s">
        <v>45</v>
      </c>
      <c r="N15" s="5">
        <v>658.62</v>
      </c>
      <c r="O15" s="5"/>
      <c r="P15" s="5">
        <v>82.614029552149546</v>
      </c>
      <c r="Q15" s="5"/>
      <c r="R15" s="5" t="s">
        <v>45</v>
      </c>
      <c r="S15" s="98"/>
      <c r="T15" s="5" t="s">
        <v>45</v>
      </c>
    </row>
    <row r="16" spans="2:20" ht="15.75" customHeight="1" x14ac:dyDescent="0.6">
      <c r="C16" s="94"/>
      <c r="D16" s="28" t="s">
        <v>24</v>
      </c>
      <c r="F16" s="28">
        <v>0.04</v>
      </c>
      <c r="H16" s="95">
        <v>4.0000000000000001E-3</v>
      </c>
      <c r="J16" s="28">
        <v>0.06</v>
      </c>
      <c r="K16" s="94"/>
      <c r="L16" s="95">
        <v>4.0000000000000001E-3</v>
      </c>
      <c r="N16" s="5">
        <v>196.74</v>
      </c>
      <c r="O16" s="5"/>
      <c r="P16" s="5">
        <v>20.860686259061385</v>
      </c>
      <c r="Q16" s="5"/>
      <c r="R16" s="5">
        <v>201.86</v>
      </c>
      <c r="S16" s="98"/>
      <c r="T16" s="5">
        <v>15.784794238500698</v>
      </c>
    </row>
    <row r="17" spans="2:20" ht="15" customHeight="1" x14ac:dyDescent="0.6">
      <c r="B17" s="32" t="s">
        <v>46</v>
      </c>
      <c r="C17" s="35"/>
      <c r="D17" s="28" t="s">
        <v>13</v>
      </c>
      <c r="F17" s="35">
        <v>0.22</v>
      </c>
      <c r="G17" s="35"/>
      <c r="H17" s="95">
        <v>3.1E-2</v>
      </c>
      <c r="I17" s="35"/>
      <c r="J17" s="35" t="s">
        <v>45</v>
      </c>
      <c r="K17" s="35"/>
      <c r="L17" s="28" t="s">
        <v>45</v>
      </c>
      <c r="N17" s="5">
        <v>1851.55</v>
      </c>
      <c r="O17" s="5"/>
      <c r="P17" s="5">
        <v>260.24164945313845</v>
      </c>
      <c r="Q17" s="5"/>
      <c r="R17" s="5" t="s">
        <v>45</v>
      </c>
      <c r="S17" s="5"/>
      <c r="T17" s="5" t="s">
        <v>45</v>
      </c>
    </row>
    <row r="18" spans="2:20" ht="15" customHeight="1" x14ac:dyDescent="0.6">
      <c r="C18" s="35"/>
      <c r="D18" s="28" t="s">
        <v>24</v>
      </c>
      <c r="F18" s="35" t="s">
        <v>45</v>
      </c>
      <c r="G18" s="35"/>
      <c r="H18" s="95" t="s">
        <v>45</v>
      </c>
      <c r="I18" s="35"/>
      <c r="J18" s="35">
        <v>0.04</v>
      </c>
      <c r="K18" s="35"/>
      <c r="L18" s="95">
        <v>3.0000000000000001E-3</v>
      </c>
      <c r="N18" s="5" t="s">
        <v>45</v>
      </c>
      <c r="O18" s="5"/>
      <c r="P18" s="5" t="s">
        <v>45</v>
      </c>
      <c r="Q18" s="5"/>
      <c r="R18" s="5">
        <v>245.95</v>
      </c>
      <c r="S18" s="5"/>
      <c r="T18" s="5">
        <v>20.538262758142139</v>
      </c>
    </row>
    <row r="19" spans="2:20" ht="15" customHeight="1" x14ac:dyDescent="0.6">
      <c r="B19" s="33" t="s">
        <v>51</v>
      </c>
      <c r="C19" s="35"/>
      <c r="D19" s="28" t="s">
        <v>13</v>
      </c>
      <c r="F19" s="35" t="s">
        <v>45</v>
      </c>
      <c r="G19" s="35"/>
      <c r="H19" s="95" t="s">
        <v>45</v>
      </c>
      <c r="I19" s="35"/>
      <c r="J19" s="35" t="s">
        <v>45</v>
      </c>
      <c r="K19" s="35"/>
      <c r="L19" s="35" t="s">
        <v>45</v>
      </c>
      <c r="N19" s="5" t="s">
        <v>45</v>
      </c>
      <c r="O19" s="5"/>
      <c r="P19" s="5" t="s">
        <v>45</v>
      </c>
      <c r="Q19" s="5"/>
      <c r="R19" s="5" t="s">
        <v>45</v>
      </c>
      <c r="S19" s="5"/>
      <c r="T19" s="5" t="s">
        <v>45</v>
      </c>
    </row>
    <row r="20" spans="2:20" ht="15" customHeight="1" x14ac:dyDescent="0.6">
      <c r="B20" s="46"/>
      <c r="C20" s="37"/>
      <c r="D20" s="29" t="s">
        <v>24</v>
      </c>
      <c r="E20" s="29"/>
      <c r="F20" s="37">
        <v>0.03</v>
      </c>
      <c r="G20" s="37"/>
      <c r="H20" s="99">
        <v>1E-3</v>
      </c>
      <c r="I20" s="37"/>
      <c r="J20" s="37">
        <v>0.11</v>
      </c>
      <c r="K20" s="37"/>
      <c r="L20" s="99">
        <v>1.7000000000000001E-2</v>
      </c>
      <c r="M20" s="29"/>
      <c r="N20" s="38">
        <v>137.59</v>
      </c>
      <c r="O20" s="38"/>
      <c r="P20" s="38">
        <v>2.4225634173424218</v>
      </c>
      <c r="Q20" s="38"/>
      <c r="R20" s="38">
        <v>396.31661163042543</v>
      </c>
      <c r="S20" s="38"/>
      <c r="T20" s="38">
        <v>62.935202736150913</v>
      </c>
    </row>
    <row r="21" spans="2:20" ht="15" customHeight="1" x14ac:dyDescent="0.6">
      <c r="C21" s="35"/>
      <c r="F21" s="35"/>
      <c r="G21" s="35"/>
      <c r="H21" s="35"/>
      <c r="I21" s="35"/>
      <c r="J21" s="35"/>
      <c r="K21" s="35"/>
      <c r="L21" s="35"/>
      <c r="N21" s="35"/>
      <c r="O21" s="35"/>
      <c r="P21" s="35"/>
      <c r="Q21" s="35"/>
      <c r="R21" s="35"/>
      <c r="S21" s="35"/>
      <c r="T21" s="35"/>
    </row>
    <row r="22" spans="2:20" ht="15" customHeight="1" x14ac:dyDescent="0.6">
      <c r="C22" s="35"/>
      <c r="F22" s="35"/>
      <c r="G22" s="35"/>
      <c r="H22" s="35"/>
      <c r="I22" s="35"/>
      <c r="J22" s="35"/>
      <c r="K22" s="35"/>
      <c r="L22" s="33"/>
      <c r="M22" s="35"/>
      <c r="N22" s="35"/>
      <c r="O22" s="35"/>
      <c r="P22" s="35"/>
      <c r="Q22" s="35"/>
      <c r="R22" s="35"/>
      <c r="S22" s="35"/>
      <c r="T22" s="35"/>
    </row>
    <row r="23" spans="2:20" x14ac:dyDescent="0.6">
      <c r="L23" s="33"/>
      <c r="M23" s="35"/>
    </row>
    <row r="24" spans="2:20" x14ac:dyDescent="0.6">
      <c r="L24" s="33"/>
      <c r="M24" s="35"/>
    </row>
    <row r="25" spans="2:20" x14ac:dyDescent="0.6">
      <c r="M25" s="35"/>
    </row>
    <row r="26" spans="2:20" x14ac:dyDescent="0.6">
      <c r="M26" s="35"/>
    </row>
    <row r="27" spans="2:20" x14ac:dyDescent="0.6">
      <c r="M27" s="35"/>
    </row>
    <row r="28" spans="2:20" x14ac:dyDescent="0.6">
      <c r="M28" s="35"/>
    </row>
    <row r="29" spans="2:20" x14ac:dyDescent="0.6">
      <c r="M29" s="35"/>
    </row>
    <row r="30" spans="2:20" x14ac:dyDescent="0.6">
      <c r="M30" s="35"/>
    </row>
    <row r="31" spans="2:20" x14ac:dyDescent="0.6">
      <c r="M31" s="35"/>
    </row>
    <row r="32" spans="2:20" x14ac:dyDescent="0.6">
      <c r="M32" s="35"/>
    </row>
    <row r="33" spans="13:13" x14ac:dyDescent="0.6">
      <c r="M33" s="35"/>
    </row>
    <row r="34" spans="13:13" x14ac:dyDescent="0.6">
      <c r="M34" s="35"/>
    </row>
    <row r="35" spans="13:13" x14ac:dyDescent="0.6">
      <c r="M35" s="35"/>
    </row>
    <row r="36" spans="13:13" x14ac:dyDescent="0.6">
      <c r="M36" s="35"/>
    </row>
  </sheetData>
  <mergeCells count="4">
    <mergeCell ref="F5:L5"/>
    <mergeCell ref="N5:T5"/>
    <mergeCell ref="D5:D6"/>
    <mergeCell ref="B2:T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3"/>
  <sheetViews>
    <sheetView workbookViewId="0">
      <selection activeCell="E8" sqref="E8"/>
    </sheetView>
  </sheetViews>
  <sheetFormatPr baseColWidth="10" defaultColWidth="11.14453125" defaultRowHeight="15.25" x14ac:dyDescent="0.65"/>
  <cols>
    <col min="1" max="1" width="2.703125" style="39" customWidth="1"/>
    <col min="2" max="16384" width="11.14453125" style="39"/>
  </cols>
  <sheetData>
    <row r="1" spans="2:10" s="8" customFormat="1" ht="13" x14ac:dyDescent="0.65">
      <c r="B1" s="4"/>
      <c r="C1" s="3"/>
      <c r="D1" s="3"/>
      <c r="E1" s="3"/>
      <c r="F1" s="3"/>
      <c r="G1" s="3"/>
      <c r="H1" s="3"/>
      <c r="I1" s="3"/>
      <c r="J1" s="90"/>
    </row>
    <row r="2" spans="2:10" s="3" customFormat="1" ht="15.75" customHeight="1" x14ac:dyDescent="0.65">
      <c r="B2" s="22" t="s">
        <v>311</v>
      </c>
      <c r="C2" s="22"/>
    </row>
    <row r="3" spans="2:10" x14ac:dyDescent="0.65">
      <c r="B3" s="100"/>
    </row>
    <row r="4" spans="2:10" x14ac:dyDescent="0.65">
      <c r="B4" s="33" t="s">
        <v>312</v>
      </c>
    </row>
    <row r="5" spans="2:10" x14ac:dyDescent="0.65">
      <c r="B5" s="33" t="s">
        <v>313</v>
      </c>
    </row>
    <row r="6" spans="2:10" x14ac:dyDescent="0.65">
      <c r="B6" s="33" t="s">
        <v>314</v>
      </c>
    </row>
    <row r="7" spans="2:10" x14ac:dyDescent="0.65">
      <c r="B7" s="33" t="s">
        <v>315</v>
      </c>
    </row>
    <row r="8" spans="2:10" x14ac:dyDescent="0.65">
      <c r="B8" s="33" t="s">
        <v>316</v>
      </c>
    </row>
    <row r="9" spans="2:10" x14ac:dyDescent="0.65">
      <c r="B9" s="33" t="s">
        <v>317</v>
      </c>
    </row>
    <row r="10" spans="2:10" x14ac:dyDescent="0.65">
      <c r="B10" s="33" t="s">
        <v>318</v>
      </c>
    </row>
    <row r="11" spans="2:10" x14ac:dyDescent="0.65">
      <c r="B11" s="33" t="s">
        <v>319</v>
      </c>
    </row>
    <row r="12" spans="2:10" x14ac:dyDescent="0.65">
      <c r="B12" s="33" t="s">
        <v>320</v>
      </c>
    </row>
    <row r="13" spans="2:10" x14ac:dyDescent="0.65">
      <c r="B13" s="33" t="s">
        <v>321</v>
      </c>
    </row>
    <row r="14" spans="2:10" x14ac:dyDescent="0.65">
      <c r="B14" s="33" t="s">
        <v>322</v>
      </c>
    </row>
    <row r="15" spans="2:10" x14ac:dyDescent="0.65">
      <c r="B15" s="33" t="s">
        <v>323</v>
      </c>
    </row>
    <row r="16" spans="2:10" x14ac:dyDescent="0.65">
      <c r="B16" s="33" t="s">
        <v>324</v>
      </c>
    </row>
    <row r="17" spans="2:2" x14ac:dyDescent="0.65">
      <c r="B17" s="33" t="s">
        <v>325</v>
      </c>
    </row>
    <row r="18" spans="2:2" x14ac:dyDescent="0.65">
      <c r="B18" s="33" t="s">
        <v>326</v>
      </c>
    </row>
    <row r="19" spans="2:2" x14ac:dyDescent="0.65">
      <c r="B19" s="33" t="s">
        <v>327</v>
      </c>
    </row>
    <row r="20" spans="2:2" x14ac:dyDescent="0.65">
      <c r="B20" s="33" t="s">
        <v>328</v>
      </c>
    </row>
    <row r="21" spans="2:2" x14ac:dyDescent="0.65">
      <c r="B21" s="33" t="s">
        <v>329</v>
      </c>
    </row>
    <row r="22" spans="2:2" x14ac:dyDescent="0.65">
      <c r="B22" s="33" t="s">
        <v>330</v>
      </c>
    </row>
    <row r="23" spans="2:2" x14ac:dyDescent="0.65">
      <c r="B23" s="33" t="s">
        <v>331</v>
      </c>
    </row>
    <row r="24" spans="2:2" x14ac:dyDescent="0.65">
      <c r="B24" s="33" t="s">
        <v>332</v>
      </c>
    </row>
    <row r="25" spans="2:2" x14ac:dyDescent="0.65">
      <c r="B25" s="33" t="s">
        <v>333</v>
      </c>
    </row>
    <row r="27" spans="2:2" x14ac:dyDescent="0.65">
      <c r="B27" s="22" t="s">
        <v>334</v>
      </c>
    </row>
    <row r="28" spans="2:2" x14ac:dyDescent="0.65">
      <c r="B28" s="100"/>
    </row>
    <row r="29" spans="2:2" x14ac:dyDescent="0.65">
      <c r="B29" s="31" t="s">
        <v>314</v>
      </c>
    </row>
    <row r="30" spans="2:2" x14ac:dyDescent="0.65">
      <c r="B30" s="4" t="s">
        <v>335</v>
      </c>
    </row>
    <row r="31" spans="2:2" x14ac:dyDescent="0.65">
      <c r="B31" s="31" t="s">
        <v>336</v>
      </c>
    </row>
    <row r="32" spans="2:2" x14ac:dyDescent="0.65">
      <c r="B32" s="31" t="s">
        <v>337</v>
      </c>
    </row>
    <row r="33" spans="2:2" x14ac:dyDescent="0.65">
      <c r="B33" s="31" t="s">
        <v>338</v>
      </c>
    </row>
    <row r="34" spans="2:2" x14ac:dyDescent="0.65">
      <c r="B34" s="4" t="s">
        <v>339</v>
      </c>
    </row>
    <row r="35" spans="2:2" x14ac:dyDescent="0.65">
      <c r="B35" s="4" t="s">
        <v>340</v>
      </c>
    </row>
    <row r="36" spans="2:2" x14ac:dyDescent="0.65">
      <c r="B36" s="4" t="s">
        <v>341</v>
      </c>
    </row>
    <row r="37" spans="2:2" x14ac:dyDescent="0.65">
      <c r="B37" s="4" t="s">
        <v>342</v>
      </c>
    </row>
    <row r="38" spans="2:2" x14ac:dyDescent="0.65">
      <c r="B38" s="4" t="s">
        <v>343</v>
      </c>
    </row>
    <row r="39" spans="2:2" x14ac:dyDescent="0.65">
      <c r="B39" s="31" t="s">
        <v>344</v>
      </c>
    </row>
    <row r="40" spans="2:2" x14ac:dyDescent="0.65">
      <c r="B40" s="31" t="s">
        <v>345</v>
      </c>
    </row>
    <row r="41" spans="2:2" x14ac:dyDescent="0.65">
      <c r="B41" s="4" t="s">
        <v>346</v>
      </c>
    </row>
    <row r="42" spans="2:2" x14ac:dyDescent="0.65">
      <c r="B42" s="4" t="s">
        <v>347</v>
      </c>
    </row>
    <row r="43" spans="2:2" x14ac:dyDescent="0.65">
      <c r="B43" s="31" t="s">
        <v>348</v>
      </c>
    </row>
  </sheetData>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E271-526A-45ED-8FCB-349A00DC526F}">
  <dimension ref="A1:AH33"/>
  <sheetViews>
    <sheetView tabSelected="1" workbookViewId="0">
      <selection activeCell="J11" sqref="J11"/>
    </sheetView>
  </sheetViews>
  <sheetFormatPr baseColWidth="10" defaultColWidth="11.5546875" defaultRowHeight="15.25" x14ac:dyDescent="0.65"/>
  <cols>
    <col min="1" max="1" width="27.703125" style="6" customWidth="1"/>
    <col min="2" max="2" width="1.14453125" style="1" customWidth="1"/>
    <col min="3" max="3" width="8.8515625" style="1" customWidth="1"/>
    <col min="4" max="4" width="1.14453125" style="1" customWidth="1"/>
    <col min="5" max="5" width="8.8515625" style="1" customWidth="1"/>
    <col min="6" max="6" width="1.14453125" style="1" customWidth="1"/>
    <col min="7" max="7" width="8.8515625" style="1" customWidth="1"/>
    <col min="8" max="8" width="1.14453125" style="1" customWidth="1"/>
    <col min="9" max="9" width="8.8515625" style="1" customWidth="1"/>
    <col min="10" max="10" width="1.14453125" style="1" customWidth="1"/>
    <col min="11" max="11" width="8.8515625" style="1" customWidth="1"/>
    <col min="12" max="12" width="1.14453125" style="1" customWidth="1"/>
    <col min="13" max="13" width="8.8515625" style="1" customWidth="1"/>
    <col min="14" max="14" width="1.14453125" style="1" customWidth="1"/>
    <col min="15" max="15" width="8.8515625" style="1" customWidth="1"/>
    <col min="16" max="16" width="1.14453125" style="1" customWidth="1"/>
    <col min="17" max="17" width="8.8515625" style="1" customWidth="1"/>
    <col min="18" max="18" width="1.14453125" style="1" customWidth="1"/>
    <col min="19" max="19" width="8.8515625" style="1" customWidth="1"/>
    <col min="20" max="20" width="1.14453125" style="1" customWidth="1"/>
    <col min="21" max="21" width="8.8515625" style="1" customWidth="1"/>
    <col min="22" max="22" width="1.14453125" style="1" customWidth="1"/>
    <col min="23" max="23" width="8.8515625" style="1" customWidth="1"/>
    <col min="24" max="24" width="1.14453125" style="1" customWidth="1"/>
    <col min="25" max="25" width="8.8515625" style="1" customWidth="1"/>
    <col min="26" max="26" width="1.14453125" style="1" customWidth="1"/>
    <col min="27" max="27" width="8.8515625" style="1" customWidth="1"/>
    <col min="28" max="28" width="1.14453125" style="1" customWidth="1"/>
    <col min="29" max="29" width="8.8515625" style="1" customWidth="1"/>
    <col min="30" max="30" width="1.14453125" style="1" customWidth="1"/>
    <col min="31" max="31" width="8.8515625" style="28" customWidth="1"/>
    <col min="32" max="32" width="8.8515625" style="1" customWidth="1"/>
    <col min="33" max="33" width="1.14453125" style="1" customWidth="1"/>
    <col min="34" max="34" width="8.8515625" style="1" customWidth="1"/>
  </cols>
  <sheetData>
    <row r="1" spans="1:34" s="111" customFormat="1" ht="13" x14ac:dyDescent="0.65">
      <c r="A1" s="107"/>
      <c r="B1" s="108"/>
      <c r="C1" s="109"/>
      <c r="D1" s="109"/>
      <c r="E1" s="109"/>
      <c r="F1" s="109"/>
      <c r="G1" s="109"/>
      <c r="H1" s="109"/>
      <c r="I1" s="109"/>
      <c r="J1" s="110"/>
      <c r="K1" s="107"/>
      <c r="L1" s="107"/>
      <c r="M1" s="107"/>
      <c r="N1" s="107"/>
      <c r="O1" s="107"/>
      <c r="P1" s="107"/>
      <c r="Q1" s="107"/>
      <c r="R1" s="107"/>
      <c r="S1" s="107"/>
      <c r="T1" s="107"/>
      <c r="U1" s="107"/>
      <c r="V1" s="107"/>
      <c r="W1" s="107"/>
      <c r="X1" s="107"/>
      <c r="Y1" s="107"/>
      <c r="Z1" s="107"/>
      <c r="AA1" s="107"/>
      <c r="AB1" s="107"/>
      <c r="AC1" s="107"/>
      <c r="AD1" s="107"/>
      <c r="AE1" s="146"/>
      <c r="AF1" s="107"/>
      <c r="AG1" s="107"/>
      <c r="AH1" s="107"/>
    </row>
    <row r="2" spans="1:34" s="113" customFormat="1" ht="15.75" customHeight="1" x14ac:dyDescent="0.65">
      <c r="A2" s="112" t="s">
        <v>349</v>
      </c>
      <c r="B2" s="112"/>
      <c r="C2" s="112"/>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47"/>
      <c r="AF2" s="109"/>
      <c r="AG2" s="109"/>
      <c r="AH2" s="109"/>
    </row>
    <row r="3" spans="1:34" s="116" customFormat="1" ht="7.5" customHeight="1" x14ac:dyDescent="0.65">
      <c r="A3" s="114"/>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48"/>
      <c r="AF3" s="115"/>
      <c r="AG3" s="115"/>
      <c r="AH3" s="115"/>
    </row>
    <row r="4" spans="1:34" s="116" customFormat="1" ht="15.75" x14ac:dyDescent="0.65">
      <c r="A4" s="117"/>
      <c r="B4" s="118"/>
      <c r="C4" s="118"/>
      <c r="D4" s="118"/>
      <c r="E4" s="131" t="s">
        <v>305</v>
      </c>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row>
    <row r="5" spans="1:34" s="116" customFormat="1" x14ac:dyDescent="0.65">
      <c r="A5" s="117" t="s">
        <v>301</v>
      </c>
      <c r="B5" s="118"/>
      <c r="C5" s="118" t="s">
        <v>306</v>
      </c>
      <c r="D5" s="119"/>
      <c r="E5" s="118">
        <v>2005</v>
      </c>
      <c r="F5" s="118"/>
      <c r="G5" s="118">
        <v>2006</v>
      </c>
      <c r="H5" s="118"/>
      <c r="I5" s="118">
        <v>2007</v>
      </c>
      <c r="J5" s="118"/>
      <c r="K5" s="118">
        <v>2008</v>
      </c>
      <c r="L5" s="118"/>
      <c r="M5" s="118">
        <v>2009</v>
      </c>
      <c r="N5" s="118"/>
      <c r="O5" s="118">
        <v>2010</v>
      </c>
      <c r="P5" s="118"/>
      <c r="Q5" s="118">
        <v>2011</v>
      </c>
      <c r="R5" s="118"/>
      <c r="S5" s="118">
        <v>2012</v>
      </c>
      <c r="T5" s="118"/>
      <c r="U5" s="118">
        <v>2013</v>
      </c>
      <c r="V5" s="118"/>
      <c r="W5" s="118">
        <v>2014</v>
      </c>
      <c r="X5" s="118"/>
      <c r="Y5" s="118">
        <v>2015</v>
      </c>
      <c r="Z5" s="118"/>
      <c r="AA5" s="118">
        <v>2016</v>
      </c>
      <c r="AB5" s="118"/>
      <c r="AC5" s="118">
        <v>2017</v>
      </c>
      <c r="AD5" s="118"/>
      <c r="AE5" s="149">
        <v>2018</v>
      </c>
      <c r="AF5" s="118">
        <v>2019</v>
      </c>
      <c r="AG5" s="118"/>
      <c r="AH5" s="118" t="s">
        <v>307</v>
      </c>
    </row>
    <row r="6" spans="1:34" s="116" customFormat="1" x14ac:dyDescent="0.65">
      <c r="A6" s="114" t="s">
        <v>308</v>
      </c>
      <c r="B6" s="120"/>
      <c r="C6" s="115" t="s">
        <v>13</v>
      </c>
      <c r="D6" s="115"/>
      <c r="E6" s="121" t="s">
        <v>45</v>
      </c>
      <c r="F6" s="121"/>
      <c r="G6" s="121" t="s">
        <v>45</v>
      </c>
      <c r="H6" s="121"/>
      <c r="I6" s="121" t="s">
        <v>45</v>
      </c>
      <c r="J6" s="121"/>
      <c r="K6" s="121" t="s">
        <v>45</v>
      </c>
      <c r="L6" s="121"/>
      <c r="M6" s="121" t="s">
        <v>45</v>
      </c>
      <c r="N6" s="121"/>
      <c r="O6" s="121" t="s">
        <v>45</v>
      </c>
      <c r="P6" s="121"/>
      <c r="Q6" s="121" t="s">
        <v>45</v>
      </c>
      <c r="R6" s="121"/>
      <c r="S6" s="121" t="s">
        <v>45</v>
      </c>
      <c r="T6" s="121"/>
      <c r="U6" s="121" t="s">
        <v>45</v>
      </c>
      <c r="V6" s="121"/>
      <c r="W6" s="121" t="s">
        <v>45</v>
      </c>
      <c r="X6" s="121"/>
      <c r="Y6" s="121" t="s">
        <v>45</v>
      </c>
      <c r="Z6" s="121"/>
      <c r="AA6" s="121">
        <v>7</v>
      </c>
      <c r="AB6" s="121"/>
      <c r="AC6" s="121">
        <v>12.2</v>
      </c>
      <c r="AD6" s="121"/>
      <c r="AE6" s="150" t="s">
        <v>45</v>
      </c>
      <c r="AF6" s="121">
        <v>3</v>
      </c>
      <c r="AG6" s="120"/>
      <c r="AH6" s="121">
        <f t="shared" ref="AH6:AH17" si="0">AVERAGE(E6:AF6)</f>
        <v>7.3999999999999995</v>
      </c>
    </row>
    <row r="7" spans="1:34" s="116" customFormat="1" x14ac:dyDescent="0.65">
      <c r="A7" s="114" t="s">
        <v>309</v>
      </c>
      <c r="B7" s="120"/>
      <c r="C7" s="115" t="s">
        <v>24</v>
      </c>
      <c r="D7" s="115"/>
      <c r="E7" s="121" t="s">
        <v>45</v>
      </c>
      <c r="F7" s="121"/>
      <c r="G7" s="121" t="s">
        <v>45</v>
      </c>
      <c r="H7" s="121"/>
      <c r="I7" s="121" t="s">
        <v>45</v>
      </c>
      <c r="J7" s="121"/>
      <c r="K7" s="121">
        <v>4.5999999999999996</v>
      </c>
      <c r="L7" s="121"/>
      <c r="M7" s="121">
        <v>1.9</v>
      </c>
      <c r="N7" s="121"/>
      <c r="O7" s="121">
        <v>1.1000000000000001</v>
      </c>
      <c r="P7" s="121"/>
      <c r="Q7" s="121">
        <v>3.3</v>
      </c>
      <c r="R7" s="121"/>
      <c r="S7" s="121">
        <v>4.2</v>
      </c>
      <c r="T7" s="121"/>
      <c r="U7" s="121">
        <v>3.8</v>
      </c>
      <c r="V7" s="121"/>
      <c r="W7" s="121">
        <v>6.1</v>
      </c>
      <c r="X7" s="121"/>
      <c r="Y7" s="121">
        <v>5.7</v>
      </c>
      <c r="Z7" s="121"/>
      <c r="AA7" s="121">
        <v>6.2</v>
      </c>
      <c r="AB7" s="121"/>
      <c r="AC7" s="121">
        <v>6.5</v>
      </c>
      <c r="AD7" s="121"/>
      <c r="AE7" s="150">
        <v>3.2</v>
      </c>
      <c r="AF7" s="121" t="s">
        <v>45</v>
      </c>
      <c r="AG7" s="120"/>
      <c r="AH7" s="121">
        <f t="shared" si="0"/>
        <v>4.2363636363636363</v>
      </c>
    </row>
    <row r="8" spans="1:34" s="116" customFormat="1" x14ac:dyDescent="0.65">
      <c r="A8" s="114" t="s">
        <v>14</v>
      </c>
      <c r="B8" s="120"/>
      <c r="C8" s="115" t="s">
        <v>24</v>
      </c>
      <c r="D8" s="115"/>
      <c r="E8" s="121" t="s">
        <v>45</v>
      </c>
      <c r="F8" s="121"/>
      <c r="G8" s="121" t="s">
        <v>45</v>
      </c>
      <c r="H8" s="121"/>
      <c r="I8" s="121" t="s">
        <v>45</v>
      </c>
      <c r="J8" s="121"/>
      <c r="K8" s="121" t="s">
        <v>45</v>
      </c>
      <c r="L8" s="121"/>
      <c r="M8" s="121" t="s">
        <v>45</v>
      </c>
      <c r="N8" s="121"/>
      <c r="O8" s="121" t="s">
        <v>45</v>
      </c>
      <c r="P8" s="121"/>
      <c r="Q8" s="121" t="s">
        <v>45</v>
      </c>
      <c r="R8" s="121"/>
      <c r="S8" s="121" t="s">
        <v>45</v>
      </c>
      <c r="T8" s="121"/>
      <c r="U8" s="121" t="s">
        <v>45</v>
      </c>
      <c r="V8" s="121"/>
      <c r="W8" s="121" t="s">
        <v>45</v>
      </c>
      <c r="X8" s="121"/>
      <c r="Y8" s="121" t="s">
        <v>45</v>
      </c>
      <c r="Z8" s="121"/>
      <c r="AA8" s="121" t="s">
        <v>45</v>
      </c>
      <c r="AB8" s="121"/>
      <c r="AC8" s="121" t="s">
        <v>45</v>
      </c>
      <c r="AD8" s="121"/>
      <c r="AE8" s="150">
        <v>19.899999999999999</v>
      </c>
      <c r="AF8" s="121">
        <v>25</v>
      </c>
      <c r="AG8" s="120"/>
      <c r="AH8" s="121">
        <f t="shared" si="0"/>
        <v>22.45</v>
      </c>
    </row>
    <row r="9" spans="1:34" s="116" customFormat="1" x14ac:dyDescent="0.65">
      <c r="A9" s="114" t="s">
        <v>14</v>
      </c>
      <c r="B9" s="122"/>
      <c r="C9" s="115" t="s">
        <v>13</v>
      </c>
      <c r="D9" s="120"/>
      <c r="E9" s="121" t="s">
        <v>45</v>
      </c>
      <c r="F9" s="121"/>
      <c r="G9" s="121" t="s">
        <v>45</v>
      </c>
      <c r="H9" s="121"/>
      <c r="I9" s="121" t="s">
        <v>45</v>
      </c>
      <c r="J9" s="123"/>
      <c r="K9" s="121" t="s">
        <v>45</v>
      </c>
      <c r="L9" s="121"/>
      <c r="M9" s="121" t="s">
        <v>45</v>
      </c>
      <c r="N9" s="121"/>
      <c r="O9" s="121" t="s">
        <v>45</v>
      </c>
      <c r="P9" s="121"/>
      <c r="Q9" s="121" t="s">
        <v>45</v>
      </c>
      <c r="R9" s="123"/>
      <c r="S9" s="121" t="s">
        <v>45</v>
      </c>
      <c r="T9" s="121"/>
      <c r="U9" s="121" t="s">
        <v>45</v>
      </c>
      <c r="V9" s="121"/>
      <c r="W9" s="121" t="s">
        <v>45</v>
      </c>
      <c r="X9" s="121"/>
      <c r="Y9" s="121" t="s">
        <v>45</v>
      </c>
      <c r="Z9" s="123"/>
      <c r="AA9" s="121" t="s">
        <v>45</v>
      </c>
      <c r="AB9" s="123"/>
      <c r="AC9" s="121">
        <v>50.2</v>
      </c>
      <c r="AD9" s="121"/>
      <c r="AE9" s="150" t="s">
        <v>45</v>
      </c>
      <c r="AF9" s="121" t="s">
        <v>45</v>
      </c>
      <c r="AG9" s="122"/>
      <c r="AH9" s="121">
        <f t="shared" si="0"/>
        <v>50.2</v>
      </c>
    </row>
    <row r="10" spans="1:34" s="116" customFormat="1" x14ac:dyDescent="0.65">
      <c r="A10" s="114" t="s">
        <v>25</v>
      </c>
      <c r="B10" s="120"/>
      <c r="C10" s="115" t="s">
        <v>13</v>
      </c>
      <c r="D10" s="115"/>
      <c r="E10" s="121" t="s">
        <v>45</v>
      </c>
      <c r="F10" s="121"/>
      <c r="G10" s="121" t="s">
        <v>45</v>
      </c>
      <c r="H10" s="121"/>
      <c r="I10" s="121" t="s">
        <v>45</v>
      </c>
      <c r="J10" s="121"/>
      <c r="K10" s="121" t="s">
        <v>45</v>
      </c>
      <c r="L10" s="121"/>
      <c r="M10" s="121" t="s">
        <v>45</v>
      </c>
      <c r="N10" s="121"/>
      <c r="O10" s="121" t="s">
        <v>45</v>
      </c>
      <c r="P10" s="121"/>
      <c r="Q10" s="121" t="s">
        <v>45</v>
      </c>
      <c r="R10" s="121"/>
      <c r="S10" s="121" t="s">
        <v>45</v>
      </c>
      <c r="T10" s="121"/>
      <c r="U10" s="121" t="s">
        <v>45</v>
      </c>
      <c r="V10" s="121"/>
      <c r="W10" s="121" t="s">
        <v>45</v>
      </c>
      <c r="X10" s="121"/>
      <c r="Y10" s="121">
        <v>2.1</v>
      </c>
      <c r="Z10" s="121"/>
      <c r="AA10" s="121">
        <v>2</v>
      </c>
      <c r="AB10" s="121"/>
      <c r="AC10" s="121">
        <v>2.5</v>
      </c>
      <c r="AD10" s="121"/>
      <c r="AE10" s="150" t="s">
        <v>45</v>
      </c>
      <c r="AF10" s="121" t="s">
        <v>45</v>
      </c>
      <c r="AG10" s="120"/>
      <c r="AH10" s="121">
        <f t="shared" si="0"/>
        <v>2.1999999999999997</v>
      </c>
    </row>
    <row r="11" spans="1:34" s="116" customFormat="1" x14ac:dyDescent="0.65">
      <c r="A11" s="114" t="s">
        <v>25</v>
      </c>
      <c r="B11" s="124"/>
      <c r="C11" s="115" t="s">
        <v>24</v>
      </c>
      <c r="D11" s="115"/>
      <c r="E11" s="121" t="s">
        <v>45</v>
      </c>
      <c r="F11" s="121"/>
      <c r="G11" s="121" t="s">
        <v>45</v>
      </c>
      <c r="H11" s="121"/>
      <c r="I11" s="121">
        <v>1.2</v>
      </c>
      <c r="J11" s="123"/>
      <c r="K11" s="121">
        <v>1.1000000000000001</v>
      </c>
      <c r="L11" s="121"/>
      <c r="M11" s="121" t="s">
        <v>45</v>
      </c>
      <c r="N11" s="121"/>
      <c r="O11" s="121" t="s">
        <v>45</v>
      </c>
      <c r="P11" s="121"/>
      <c r="Q11" s="121" t="s">
        <v>45</v>
      </c>
      <c r="R11" s="123"/>
      <c r="S11" s="121" t="s">
        <v>45</v>
      </c>
      <c r="T11" s="121"/>
      <c r="U11" s="121" t="s">
        <v>45</v>
      </c>
      <c r="V11" s="121"/>
      <c r="W11" s="121" t="s">
        <v>45</v>
      </c>
      <c r="X11" s="121"/>
      <c r="Y11" s="121">
        <v>1.9</v>
      </c>
      <c r="Z11" s="123"/>
      <c r="AA11" s="121">
        <v>1.1000000000000001</v>
      </c>
      <c r="AB11" s="123"/>
      <c r="AC11" s="121">
        <v>0.8</v>
      </c>
      <c r="AD11" s="121"/>
      <c r="AE11" s="150">
        <v>0.3</v>
      </c>
      <c r="AF11" s="121">
        <v>0.4</v>
      </c>
      <c r="AG11" s="124"/>
      <c r="AH11" s="121">
        <f t="shared" si="0"/>
        <v>0.97142857142857131</v>
      </c>
    </row>
    <row r="12" spans="1:34" s="116" customFormat="1" x14ac:dyDescent="0.65">
      <c r="A12" s="114" t="s">
        <v>51</v>
      </c>
      <c r="B12" s="124"/>
      <c r="C12" s="115" t="s">
        <v>24</v>
      </c>
      <c r="D12" s="115"/>
      <c r="E12" s="121" t="s">
        <v>45</v>
      </c>
      <c r="F12" s="121"/>
      <c r="G12" s="121" t="s">
        <v>45</v>
      </c>
      <c r="H12" s="121"/>
      <c r="I12" s="121">
        <v>2.8</v>
      </c>
      <c r="J12" s="123"/>
      <c r="K12" s="121">
        <v>3.8</v>
      </c>
      <c r="L12" s="121"/>
      <c r="M12" s="121">
        <v>3.3</v>
      </c>
      <c r="N12" s="121"/>
      <c r="O12" s="121">
        <v>3.2</v>
      </c>
      <c r="P12" s="121"/>
      <c r="Q12" s="121">
        <v>3.8</v>
      </c>
      <c r="R12" s="123"/>
      <c r="S12" s="121">
        <v>4.5</v>
      </c>
      <c r="T12" s="121"/>
      <c r="U12" s="121">
        <v>2</v>
      </c>
      <c r="V12" s="121"/>
      <c r="W12" s="121">
        <v>4.5999999999999996</v>
      </c>
      <c r="X12" s="121"/>
      <c r="Y12" s="121">
        <v>4.5</v>
      </c>
      <c r="Z12" s="123"/>
      <c r="AA12" s="121">
        <v>4.2</v>
      </c>
      <c r="AB12" s="123"/>
      <c r="AC12" s="121">
        <v>4.3</v>
      </c>
      <c r="AD12" s="121"/>
      <c r="AE12" s="150">
        <v>3.6</v>
      </c>
      <c r="AF12" s="121">
        <v>3</v>
      </c>
      <c r="AG12" s="124"/>
      <c r="AH12" s="121">
        <f t="shared" si="0"/>
        <v>3.6615384615384619</v>
      </c>
    </row>
    <row r="13" spans="1:34" s="116" customFormat="1" x14ac:dyDescent="0.65">
      <c r="A13" s="114" t="s">
        <v>310</v>
      </c>
      <c r="B13" s="124"/>
      <c r="C13" s="115" t="s">
        <v>13</v>
      </c>
      <c r="D13" s="115"/>
      <c r="E13" s="121" t="s">
        <v>45</v>
      </c>
      <c r="F13" s="121"/>
      <c r="G13" s="121" t="s">
        <v>45</v>
      </c>
      <c r="H13" s="121"/>
      <c r="I13" s="121" t="s">
        <v>45</v>
      </c>
      <c r="J13" s="123"/>
      <c r="K13" s="121" t="s">
        <v>45</v>
      </c>
      <c r="L13" s="121"/>
      <c r="M13" s="121" t="s">
        <v>45</v>
      </c>
      <c r="N13" s="121"/>
      <c r="O13" s="121" t="s">
        <v>45</v>
      </c>
      <c r="P13" s="121"/>
      <c r="Q13" s="121" t="s">
        <v>45</v>
      </c>
      <c r="R13" s="123"/>
      <c r="S13" s="121">
        <v>6</v>
      </c>
      <c r="T13" s="121"/>
      <c r="U13" s="121" t="s">
        <v>45</v>
      </c>
      <c r="V13" s="121"/>
      <c r="W13" s="121" t="s">
        <v>45</v>
      </c>
      <c r="X13" s="121"/>
      <c r="Y13" s="121" t="s">
        <v>45</v>
      </c>
      <c r="Z13" s="123"/>
      <c r="AA13" s="121" t="s">
        <v>45</v>
      </c>
      <c r="AB13" s="123"/>
      <c r="AC13" s="121" t="s">
        <v>45</v>
      </c>
      <c r="AD13" s="121"/>
      <c r="AE13" s="150">
        <v>1.2</v>
      </c>
      <c r="AF13" s="121" t="s">
        <v>45</v>
      </c>
      <c r="AG13" s="124"/>
      <c r="AH13" s="121">
        <f t="shared" si="0"/>
        <v>3.6</v>
      </c>
    </row>
    <row r="14" spans="1:34" s="116" customFormat="1" x14ac:dyDescent="0.65">
      <c r="A14" s="114" t="s">
        <v>46</v>
      </c>
      <c r="B14" s="120"/>
      <c r="C14" s="115" t="s">
        <v>24</v>
      </c>
      <c r="D14" s="115"/>
      <c r="E14" s="121" t="s">
        <v>45</v>
      </c>
      <c r="F14" s="121"/>
      <c r="G14" s="121" t="s">
        <v>45</v>
      </c>
      <c r="H14" s="121"/>
      <c r="I14" s="121" t="s">
        <v>45</v>
      </c>
      <c r="J14" s="121"/>
      <c r="K14" s="121" t="s">
        <v>45</v>
      </c>
      <c r="L14" s="121"/>
      <c r="M14" s="121" t="s">
        <v>45</v>
      </c>
      <c r="N14" s="121"/>
      <c r="O14" s="121" t="s">
        <v>45</v>
      </c>
      <c r="P14" s="121"/>
      <c r="Q14" s="121" t="s">
        <v>45</v>
      </c>
      <c r="R14" s="121"/>
      <c r="S14" s="121" t="s">
        <v>45</v>
      </c>
      <c r="T14" s="121"/>
      <c r="U14" s="121" t="s">
        <v>45</v>
      </c>
      <c r="V14" s="121"/>
      <c r="W14" s="121" t="s">
        <v>45</v>
      </c>
      <c r="X14" s="121"/>
      <c r="Y14" s="121" t="s">
        <v>45</v>
      </c>
      <c r="Z14" s="121"/>
      <c r="AA14" s="121" t="s">
        <v>45</v>
      </c>
      <c r="AB14" s="121"/>
      <c r="AC14" s="121" t="s">
        <v>45</v>
      </c>
      <c r="AD14" s="121"/>
      <c r="AE14" s="150">
        <v>6.2</v>
      </c>
      <c r="AF14" s="121">
        <v>5.0999999999999996</v>
      </c>
      <c r="AG14" s="120"/>
      <c r="AH14" s="121">
        <f t="shared" si="0"/>
        <v>5.65</v>
      </c>
    </row>
    <row r="15" spans="1:34" s="158" customFormat="1" x14ac:dyDescent="0.65">
      <c r="A15" s="153" t="s">
        <v>46</v>
      </c>
      <c r="B15" s="154"/>
      <c r="C15" s="155" t="s">
        <v>13</v>
      </c>
      <c r="D15" s="155"/>
      <c r="E15" s="156">
        <v>8.8000000000000007</v>
      </c>
      <c r="F15" s="156"/>
      <c r="G15" s="156">
        <v>7.3</v>
      </c>
      <c r="H15" s="156"/>
      <c r="I15" s="156">
        <v>5.2</v>
      </c>
      <c r="J15" s="156"/>
      <c r="K15" s="156">
        <v>8.4</v>
      </c>
      <c r="L15" s="156"/>
      <c r="M15" s="156">
        <v>9</v>
      </c>
      <c r="N15" s="156"/>
      <c r="O15" s="156">
        <v>9</v>
      </c>
      <c r="P15" s="156"/>
      <c r="Q15" s="156">
        <v>5.7</v>
      </c>
      <c r="R15" s="156"/>
      <c r="S15" s="156">
        <v>9.1999999999999993</v>
      </c>
      <c r="T15" s="156"/>
      <c r="U15" s="156">
        <v>8</v>
      </c>
      <c r="V15" s="156"/>
      <c r="W15" s="156">
        <v>9.6</v>
      </c>
      <c r="X15" s="156"/>
      <c r="Y15" s="156">
        <v>7.7</v>
      </c>
      <c r="Z15" s="156"/>
      <c r="AA15" s="156">
        <v>9</v>
      </c>
      <c r="AB15" s="156"/>
      <c r="AC15" s="156">
        <v>8.3000000000000007</v>
      </c>
      <c r="AD15" s="156"/>
      <c r="AE15" s="157">
        <v>7.2</v>
      </c>
      <c r="AF15" s="156" t="s">
        <v>45</v>
      </c>
      <c r="AG15" s="154"/>
      <c r="AH15" s="156">
        <f t="shared" si="0"/>
        <v>8.0285714285714285</v>
      </c>
    </row>
    <row r="16" spans="1:34" s="158" customFormat="1" x14ac:dyDescent="0.65">
      <c r="A16" s="159" t="s">
        <v>42</v>
      </c>
      <c r="B16" s="154"/>
      <c r="C16" s="155" t="s">
        <v>13</v>
      </c>
      <c r="D16" s="155"/>
      <c r="E16" s="156">
        <v>6.5</v>
      </c>
      <c r="F16" s="156"/>
      <c r="G16" s="156">
        <v>6.1</v>
      </c>
      <c r="H16" s="156"/>
      <c r="I16" s="156">
        <v>6.5</v>
      </c>
      <c r="J16" s="156"/>
      <c r="K16" s="156">
        <v>8.6</v>
      </c>
      <c r="L16" s="156"/>
      <c r="M16" s="156">
        <v>8.1</v>
      </c>
      <c r="N16" s="156"/>
      <c r="O16" s="156">
        <v>8</v>
      </c>
      <c r="P16" s="156"/>
      <c r="Q16" s="156">
        <v>6.2</v>
      </c>
      <c r="R16" s="156"/>
      <c r="S16" s="156">
        <v>9.1</v>
      </c>
      <c r="T16" s="156"/>
      <c r="U16" s="156">
        <v>8.6</v>
      </c>
      <c r="V16" s="156"/>
      <c r="W16" s="156">
        <v>9.9</v>
      </c>
      <c r="X16" s="156"/>
      <c r="Y16" s="156">
        <v>7.1</v>
      </c>
      <c r="Z16" s="156"/>
      <c r="AA16" s="156">
        <v>8.5</v>
      </c>
      <c r="AB16" s="156"/>
      <c r="AC16" s="156">
        <v>5.7</v>
      </c>
      <c r="AD16" s="156"/>
      <c r="AE16" s="157">
        <v>4.5</v>
      </c>
      <c r="AF16" s="156">
        <v>4</v>
      </c>
      <c r="AG16" s="154"/>
      <c r="AH16" s="156">
        <f t="shared" si="0"/>
        <v>7.16</v>
      </c>
    </row>
    <row r="17" spans="1:34" s="116" customFormat="1" x14ac:dyDescent="0.65">
      <c r="A17" s="125" t="s">
        <v>42</v>
      </c>
      <c r="B17" s="126"/>
      <c r="C17" s="127" t="s">
        <v>24</v>
      </c>
      <c r="D17" s="127"/>
      <c r="E17" s="128" t="s">
        <v>45</v>
      </c>
      <c r="F17" s="128"/>
      <c r="G17" s="128" t="s">
        <v>45</v>
      </c>
      <c r="H17" s="128"/>
      <c r="I17" s="128">
        <v>5.0999999999999996</v>
      </c>
      <c r="J17" s="128"/>
      <c r="K17" s="128">
        <v>6.2</v>
      </c>
      <c r="L17" s="128"/>
      <c r="M17" s="128">
        <v>4.5</v>
      </c>
      <c r="N17" s="128"/>
      <c r="O17" s="128">
        <v>4.0999999999999996</v>
      </c>
      <c r="P17" s="128"/>
      <c r="Q17" s="128">
        <v>4.3</v>
      </c>
      <c r="R17" s="128"/>
      <c r="S17" s="128">
        <v>4.8</v>
      </c>
      <c r="T17" s="128"/>
      <c r="U17" s="128">
        <v>4.2</v>
      </c>
      <c r="V17" s="128"/>
      <c r="W17" s="128">
        <v>4.4000000000000004</v>
      </c>
      <c r="X17" s="128"/>
      <c r="Y17" s="128">
        <v>4.7</v>
      </c>
      <c r="Z17" s="128"/>
      <c r="AA17" s="128">
        <v>5.7</v>
      </c>
      <c r="AB17" s="128"/>
      <c r="AC17" s="128">
        <v>4.8</v>
      </c>
      <c r="AD17" s="128"/>
      <c r="AE17" s="151">
        <v>3.6</v>
      </c>
      <c r="AF17" s="128">
        <v>3.8</v>
      </c>
      <c r="AG17" s="126"/>
      <c r="AH17" s="128">
        <f t="shared" si="0"/>
        <v>4.6307692307692312</v>
      </c>
    </row>
    <row r="18" spans="1:34" s="116" customFormat="1" x14ac:dyDescent="0.65">
      <c r="A18" s="114"/>
      <c r="B18" s="120"/>
      <c r="C18" s="115"/>
      <c r="D18" s="115"/>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52"/>
      <c r="AF18" s="120"/>
      <c r="AG18" s="120"/>
      <c r="AH18" s="120"/>
    </row>
    <row r="19" spans="1:34" s="116" customFormat="1" x14ac:dyDescent="0.65">
      <c r="A19" s="114"/>
      <c r="B19" s="120"/>
      <c r="C19" s="115"/>
      <c r="D19" s="115"/>
      <c r="E19" s="120"/>
      <c r="F19" s="120"/>
      <c r="G19" s="120"/>
      <c r="H19" s="120"/>
      <c r="I19" s="120"/>
      <c r="J19" s="120"/>
      <c r="K19" s="129"/>
      <c r="L19" s="120"/>
      <c r="M19" s="120"/>
      <c r="N19" s="120"/>
      <c r="O19" s="120"/>
      <c r="P19" s="120"/>
      <c r="Q19" s="120"/>
      <c r="R19" s="120"/>
      <c r="S19" s="129"/>
      <c r="T19" s="120"/>
      <c r="U19" s="120"/>
      <c r="V19" s="120"/>
      <c r="W19" s="120"/>
      <c r="X19" s="120"/>
      <c r="Y19" s="120"/>
      <c r="Z19" s="120"/>
      <c r="AA19" s="129"/>
      <c r="AB19" s="120"/>
      <c r="AC19" s="120"/>
      <c r="AD19" s="120"/>
      <c r="AE19" s="152"/>
      <c r="AF19" s="120"/>
      <c r="AG19" s="120"/>
      <c r="AH19" s="129"/>
    </row>
    <row r="20" spans="1:34" s="116" customFormat="1" x14ac:dyDescent="0.65">
      <c r="A20" s="114"/>
      <c r="B20" s="115"/>
      <c r="C20" s="115"/>
      <c r="D20" s="115"/>
      <c r="E20" s="120"/>
      <c r="F20" s="115"/>
      <c r="G20" s="120"/>
      <c r="H20" s="115"/>
      <c r="I20" s="120"/>
      <c r="J20" s="115"/>
      <c r="K20" s="129"/>
      <c r="L20" s="115"/>
      <c r="M20" s="120"/>
      <c r="N20" s="115"/>
      <c r="O20" s="120"/>
      <c r="P20" s="115"/>
      <c r="Q20" s="120"/>
      <c r="R20" s="115"/>
      <c r="S20" s="129"/>
      <c r="T20" s="115"/>
      <c r="U20" s="120"/>
      <c r="V20" s="115"/>
      <c r="W20" s="120"/>
      <c r="X20" s="115"/>
      <c r="Y20" s="120"/>
      <c r="Z20" s="115"/>
      <c r="AA20" s="129"/>
      <c r="AB20" s="115"/>
      <c r="AC20" s="120"/>
      <c r="AD20" s="115"/>
      <c r="AE20" s="152"/>
      <c r="AF20" s="120"/>
      <c r="AG20" s="115"/>
      <c r="AH20" s="129"/>
    </row>
    <row r="21" spans="1:34" x14ac:dyDescent="0.65">
      <c r="A21" s="55"/>
      <c r="B21" s="56"/>
      <c r="C21" s="56"/>
      <c r="D21" s="56"/>
      <c r="E21" s="105"/>
      <c r="F21" s="56"/>
      <c r="G21" s="105"/>
      <c r="H21" s="56"/>
      <c r="I21" s="105"/>
      <c r="J21" s="56"/>
      <c r="K21" s="106"/>
      <c r="L21" s="56"/>
      <c r="M21" s="105"/>
      <c r="N21" s="56"/>
      <c r="O21" s="105"/>
      <c r="P21" s="56"/>
      <c r="Q21" s="105"/>
      <c r="R21" s="56"/>
      <c r="S21" s="106"/>
      <c r="T21" s="56"/>
      <c r="U21" s="105"/>
      <c r="V21" s="56"/>
      <c r="W21" s="105"/>
      <c r="X21" s="56"/>
      <c r="Y21" s="105"/>
      <c r="Z21" s="56"/>
      <c r="AA21" s="106"/>
      <c r="AB21" s="56"/>
      <c r="AC21" s="105"/>
      <c r="AD21" s="56"/>
      <c r="AE21" s="35"/>
      <c r="AF21" s="105"/>
      <c r="AG21" s="56"/>
      <c r="AH21" s="106"/>
    </row>
    <row r="22" spans="1:34" x14ac:dyDescent="0.65">
      <c r="A22" s="55"/>
      <c r="B22" s="56"/>
      <c r="C22" s="56"/>
      <c r="D22" s="56"/>
      <c r="E22" s="105"/>
      <c r="F22" s="56"/>
      <c r="G22" s="105"/>
      <c r="H22" s="56"/>
      <c r="I22" s="105"/>
      <c r="J22" s="56"/>
      <c r="K22" s="106"/>
      <c r="L22" s="56"/>
      <c r="M22" s="105"/>
      <c r="N22" s="56"/>
      <c r="O22" s="105"/>
      <c r="P22" s="56"/>
      <c r="Q22" s="105"/>
      <c r="R22" s="56"/>
      <c r="S22" s="106"/>
      <c r="T22" s="56"/>
      <c r="U22" s="105"/>
      <c r="V22" s="56"/>
      <c r="W22" s="105"/>
      <c r="X22" s="56"/>
      <c r="Y22" s="105"/>
      <c r="Z22" s="56"/>
      <c r="AA22" s="106"/>
      <c r="AB22" s="56"/>
      <c r="AC22" s="105"/>
      <c r="AD22" s="56"/>
      <c r="AE22" s="35"/>
      <c r="AF22" s="105"/>
      <c r="AG22" s="56"/>
      <c r="AH22" s="56"/>
    </row>
    <row r="23" spans="1:34" x14ac:dyDescent="0.65">
      <c r="A23" s="55"/>
      <c r="B23" s="56"/>
      <c r="C23" s="56"/>
      <c r="D23" s="56"/>
      <c r="E23" s="105"/>
      <c r="F23" s="56"/>
      <c r="G23" s="105"/>
      <c r="H23" s="56"/>
      <c r="I23" s="105"/>
      <c r="J23" s="56"/>
      <c r="K23" s="106"/>
      <c r="L23" s="56"/>
      <c r="M23" s="105"/>
      <c r="N23" s="56"/>
      <c r="O23" s="105"/>
      <c r="P23" s="56"/>
      <c r="Q23" s="105"/>
      <c r="R23" s="56"/>
      <c r="S23" s="106"/>
      <c r="T23" s="56"/>
      <c r="U23" s="105"/>
      <c r="V23" s="56"/>
      <c r="W23" s="105"/>
      <c r="X23" s="56"/>
      <c r="Y23" s="105"/>
      <c r="Z23" s="56"/>
      <c r="AA23" s="106"/>
      <c r="AB23" s="56"/>
      <c r="AC23" s="105"/>
      <c r="AD23" s="56"/>
      <c r="AE23" s="35"/>
      <c r="AF23" s="105"/>
      <c r="AG23" s="56"/>
      <c r="AH23" s="56"/>
    </row>
    <row r="24" spans="1:34" x14ac:dyDescent="0.65">
      <c r="A24" s="55"/>
      <c r="B24" s="56"/>
      <c r="C24" s="56"/>
      <c r="D24" s="56"/>
      <c r="E24" s="105"/>
      <c r="F24" s="56"/>
      <c r="G24" s="105"/>
      <c r="H24" s="56"/>
      <c r="I24" s="105"/>
      <c r="J24" s="56"/>
      <c r="K24" s="106"/>
      <c r="L24" s="56"/>
      <c r="M24" s="105"/>
      <c r="N24" s="56"/>
      <c r="O24" s="105"/>
      <c r="P24" s="56"/>
      <c r="Q24" s="105"/>
      <c r="R24" s="56"/>
      <c r="S24" s="106"/>
      <c r="T24" s="56"/>
      <c r="U24" s="105"/>
      <c r="V24" s="56"/>
      <c r="W24" s="105"/>
      <c r="X24" s="56"/>
      <c r="Y24" s="105"/>
      <c r="Z24" s="56"/>
      <c r="AA24" s="106"/>
      <c r="AB24" s="56"/>
      <c r="AC24" s="105"/>
      <c r="AD24" s="56"/>
      <c r="AE24" s="35"/>
      <c r="AF24" s="105"/>
      <c r="AG24" s="56"/>
      <c r="AH24" s="56"/>
    </row>
    <row r="25" spans="1:34" x14ac:dyDescent="0.65">
      <c r="A25" s="55"/>
      <c r="B25" s="56"/>
      <c r="C25" s="56"/>
      <c r="D25" s="56"/>
      <c r="E25" s="105"/>
      <c r="F25" s="56"/>
      <c r="G25" s="105"/>
      <c r="H25" s="56"/>
      <c r="I25" s="105"/>
      <c r="J25" s="56"/>
      <c r="K25" s="106"/>
      <c r="L25" s="56"/>
      <c r="M25" s="105"/>
      <c r="N25" s="56"/>
      <c r="O25" s="105"/>
      <c r="P25" s="56"/>
      <c r="Q25" s="105"/>
      <c r="R25" s="56"/>
      <c r="S25" s="106"/>
      <c r="T25" s="56"/>
      <c r="U25" s="105"/>
      <c r="V25" s="56"/>
      <c r="W25" s="105"/>
      <c r="X25" s="56"/>
      <c r="Y25" s="105"/>
      <c r="Z25" s="56"/>
      <c r="AA25" s="106"/>
      <c r="AB25" s="56"/>
      <c r="AC25" s="105"/>
      <c r="AD25" s="56"/>
      <c r="AE25" s="35"/>
      <c r="AF25" s="105"/>
      <c r="AG25" s="56"/>
      <c r="AH25" s="56"/>
    </row>
    <row r="26" spans="1:34" x14ac:dyDescent="0.65">
      <c r="A26" s="55"/>
      <c r="B26" s="56"/>
      <c r="C26" s="56"/>
      <c r="D26" s="56"/>
      <c r="E26" s="105"/>
      <c r="F26" s="56"/>
      <c r="G26" s="105"/>
      <c r="H26" s="56"/>
      <c r="I26" s="105"/>
      <c r="J26" s="56"/>
      <c r="K26" s="106"/>
      <c r="L26" s="56"/>
      <c r="M26" s="105"/>
      <c r="N26" s="56"/>
      <c r="O26" s="105"/>
      <c r="P26" s="56"/>
      <c r="Q26" s="105"/>
      <c r="R26" s="56"/>
      <c r="S26" s="106"/>
      <c r="T26" s="56"/>
      <c r="U26" s="105"/>
      <c r="V26" s="56"/>
      <c r="W26" s="105"/>
      <c r="X26" s="56"/>
      <c r="Y26" s="105"/>
      <c r="Z26" s="56"/>
      <c r="AA26" s="106"/>
      <c r="AB26" s="56"/>
      <c r="AC26" s="105"/>
      <c r="AD26" s="56"/>
      <c r="AE26" s="35"/>
      <c r="AF26" s="105"/>
      <c r="AG26" s="56"/>
      <c r="AH26" s="56"/>
    </row>
    <row r="27" spans="1:34" x14ac:dyDescent="0.65">
      <c r="A27" s="55"/>
      <c r="B27" s="56"/>
      <c r="C27" s="56"/>
      <c r="D27" s="56"/>
      <c r="E27" s="105"/>
      <c r="F27" s="56"/>
      <c r="G27" s="105"/>
      <c r="H27" s="56"/>
      <c r="I27" s="105"/>
      <c r="J27" s="56"/>
      <c r="K27" s="106"/>
      <c r="L27" s="56"/>
      <c r="M27" s="105"/>
      <c r="N27" s="56"/>
      <c r="O27" s="105"/>
      <c r="P27" s="56"/>
      <c r="Q27" s="105"/>
      <c r="R27" s="56"/>
      <c r="S27" s="106"/>
      <c r="T27" s="56"/>
      <c r="U27" s="105"/>
      <c r="V27" s="56"/>
      <c r="W27" s="105"/>
      <c r="X27" s="56"/>
      <c r="Y27" s="105"/>
      <c r="Z27" s="56"/>
      <c r="AA27" s="106"/>
      <c r="AB27" s="56"/>
      <c r="AC27" s="105"/>
      <c r="AD27" s="56"/>
      <c r="AE27" s="35"/>
      <c r="AF27" s="105"/>
      <c r="AG27" s="56"/>
      <c r="AH27" s="56"/>
    </row>
    <row r="28" spans="1:34" x14ac:dyDescent="0.65">
      <c r="A28" s="55"/>
      <c r="B28" s="56"/>
      <c r="C28" s="56"/>
      <c r="D28" s="56"/>
      <c r="E28" s="105"/>
      <c r="F28" s="56"/>
      <c r="G28" s="105"/>
      <c r="H28" s="56"/>
      <c r="I28" s="105"/>
      <c r="J28" s="56"/>
      <c r="K28" s="106"/>
      <c r="L28" s="56"/>
      <c r="M28" s="105"/>
      <c r="N28" s="56"/>
      <c r="O28" s="105"/>
      <c r="P28" s="56"/>
      <c r="Q28" s="105"/>
      <c r="R28" s="56"/>
      <c r="S28" s="106"/>
      <c r="T28" s="56"/>
      <c r="U28" s="105"/>
      <c r="V28" s="56"/>
      <c r="W28" s="105"/>
      <c r="X28" s="56"/>
      <c r="Y28" s="105"/>
      <c r="Z28" s="56"/>
      <c r="AA28" s="106"/>
      <c r="AB28" s="56"/>
      <c r="AC28" s="105"/>
      <c r="AD28" s="56"/>
      <c r="AE28" s="35"/>
      <c r="AF28" s="105"/>
      <c r="AG28" s="56"/>
      <c r="AH28" s="56"/>
    </row>
    <row r="29" spans="1:34" x14ac:dyDescent="0.65">
      <c r="A29" s="55"/>
      <c r="B29" s="56"/>
      <c r="C29" s="56"/>
      <c r="D29" s="56"/>
      <c r="E29" s="105"/>
      <c r="F29" s="56"/>
      <c r="G29" s="105"/>
      <c r="H29" s="56"/>
      <c r="I29" s="105"/>
      <c r="J29" s="56"/>
      <c r="K29" s="106"/>
      <c r="L29" s="56"/>
      <c r="M29" s="105"/>
      <c r="N29" s="56"/>
      <c r="O29" s="105"/>
      <c r="P29" s="56"/>
      <c r="Q29" s="105"/>
      <c r="R29" s="56"/>
      <c r="S29" s="106"/>
      <c r="T29" s="56"/>
      <c r="U29" s="105"/>
      <c r="V29" s="56"/>
      <c r="W29" s="105"/>
      <c r="X29" s="56"/>
      <c r="Y29" s="105"/>
      <c r="Z29" s="56"/>
      <c r="AA29" s="106"/>
      <c r="AB29" s="56"/>
      <c r="AC29" s="105"/>
      <c r="AD29" s="56"/>
      <c r="AE29" s="35"/>
      <c r="AF29" s="105"/>
      <c r="AG29" s="56"/>
      <c r="AH29" s="56"/>
    </row>
    <row r="30" spans="1:34" x14ac:dyDescent="0.65">
      <c r="A30" s="55"/>
      <c r="B30" s="56"/>
      <c r="C30" s="56"/>
      <c r="D30" s="56"/>
      <c r="E30" s="105"/>
      <c r="F30" s="56"/>
      <c r="G30" s="105"/>
      <c r="H30" s="56"/>
      <c r="I30" s="105"/>
      <c r="J30" s="56"/>
      <c r="K30" s="106"/>
      <c r="L30" s="56"/>
      <c r="M30" s="105"/>
      <c r="N30" s="56"/>
      <c r="O30" s="105"/>
      <c r="P30" s="56"/>
      <c r="Q30" s="105"/>
      <c r="R30" s="56"/>
      <c r="S30" s="106"/>
      <c r="T30" s="56"/>
      <c r="U30" s="105"/>
      <c r="V30" s="56"/>
      <c r="W30" s="105"/>
      <c r="X30" s="56"/>
      <c r="Y30" s="105"/>
      <c r="Z30" s="56"/>
      <c r="AA30" s="106"/>
      <c r="AB30" s="56"/>
      <c r="AC30" s="105"/>
      <c r="AD30" s="56"/>
      <c r="AE30" s="35"/>
      <c r="AF30" s="105"/>
      <c r="AG30" s="56"/>
      <c r="AH30" s="56"/>
    </row>
    <row r="31" spans="1:34" x14ac:dyDescent="0.65">
      <c r="A31" s="55"/>
      <c r="B31" s="56"/>
      <c r="C31" s="56"/>
      <c r="D31" s="56"/>
      <c r="E31" s="105"/>
      <c r="F31" s="56"/>
      <c r="G31" s="105"/>
      <c r="H31" s="56"/>
      <c r="I31" s="105"/>
      <c r="J31" s="56"/>
      <c r="K31" s="106"/>
      <c r="L31" s="56"/>
      <c r="M31" s="105"/>
      <c r="N31" s="56"/>
      <c r="O31" s="105"/>
      <c r="P31" s="56"/>
      <c r="Q31" s="105"/>
      <c r="R31" s="56"/>
      <c r="S31" s="106"/>
      <c r="T31" s="56"/>
      <c r="U31" s="105"/>
      <c r="V31" s="56"/>
      <c r="W31" s="105"/>
      <c r="X31" s="56"/>
      <c r="Y31" s="105"/>
      <c r="Z31" s="56"/>
      <c r="AA31" s="106"/>
      <c r="AB31" s="56"/>
      <c r="AC31" s="105"/>
      <c r="AD31" s="56"/>
      <c r="AE31" s="35"/>
      <c r="AF31" s="105"/>
      <c r="AG31" s="56"/>
      <c r="AH31" s="56"/>
    </row>
    <row r="32" spans="1:34" x14ac:dyDescent="0.65">
      <c r="A32" s="55"/>
      <c r="B32" s="56"/>
      <c r="C32" s="56"/>
      <c r="D32" s="56"/>
      <c r="E32" s="105"/>
      <c r="F32" s="56"/>
      <c r="G32" s="105"/>
      <c r="H32" s="56"/>
      <c r="I32" s="105"/>
      <c r="J32" s="56"/>
      <c r="K32" s="106"/>
      <c r="L32" s="56"/>
      <c r="M32" s="105"/>
      <c r="N32" s="56"/>
      <c r="O32" s="105"/>
      <c r="P32" s="56"/>
      <c r="Q32" s="105"/>
      <c r="R32" s="56"/>
      <c r="S32" s="106"/>
      <c r="T32" s="56"/>
      <c r="U32" s="105"/>
      <c r="V32" s="56"/>
      <c r="W32" s="105"/>
      <c r="X32" s="56"/>
      <c r="Y32" s="105"/>
      <c r="Z32" s="56"/>
      <c r="AA32" s="106"/>
      <c r="AB32" s="56"/>
      <c r="AC32" s="105"/>
      <c r="AD32" s="56"/>
      <c r="AE32" s="35"/>
      <c r="AF32" s="105"/>
      <c r="AG32" s="56"/>
      <c r="AH32" s="56"/>
    </row>
    <row r="33" spans="5:32" x14ac:dyDescent="0.65">
      <c r="E33" s="105"/>
      <c r="F33" s="56"/>
      <c r="G33" s="105"/>
      <c r="H33" s="56"/>
      <c r="I33" s="105"/>
      <c r="J33" s="56"/>
      <c r="K33" s="106"/>
      <c r="L33" s="56"/>
      <c r="M33" s="105"/>
      <c r="N33" s="56"/>
      <c r="O33" s="105"/>
      <c r="P33" s="56"/>
      <c r="Q33" s="105"/>
      <c r="R33" s="56"/>
      <c r="S33" s="106"/>
      <c r="T33" s="56"/>
      <c r="U33" s="105"/>
      <c r="V33" s="56"/>
      <c r="W33" s="105"/>
      <c r="X33" s="56"/>
      <c r="Y33" s="105"/>
      <c r="Z33" s="56"/>
      <c r="AA33" s="106"/>
      <c r="AB33" s="56"/>
      <c r="AC33" s="105"/>
      <c r="AD33" s="56"/>
      <c r="AE33" s="35"/>
      <c r="AF33" s="105"/>
    </row>
  </sheetData>
  <mergeCells count="1">
    <mergeCell ref="E4:AH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29"/>
  <sheetViews>
    <sheetView topLeftCell="A4" workbookViewId="0">
      <selection activeCell="B17" sqref="B17"/>
    </sheetView>
  </sheetViews>
  <sheetFormatPr baseColWidth="10" defaultColWidth="11.5546875" defaultRowHeight="13" x14ac:dyDescent="0.65"/>
  <cols>
    <col min="1" max="1" width="1.14453125" style="3" customWidth="1"/>
    <col min="2" max="2" width="14.5546875" style="3" customWidth="1"/>
    <col min="3" max="3" width="1" style="3" customWidth="1"/>
    <col min="4" max="4" width="11.703125" style="3" customWidth="1"/>
    <col min="5" max="5" width="1.14453125" style="3" customWidth="1"/>
    <col min="6" max="6" width="9.14453125" style="3" customWidth="1"/>
    <col min="7" max="7" width="1.14453125" style="3" customWidth="1"/>
    <col min="8" max="8" width="9.14453125" style="3" customWidth="1"/>
    <col min="9" max="9" width="1.14453125" style="3" customWidth="1"/>
    <col min="10" max="10" width="9.14453125" style="3" customWidth="1"/>
    <col min="11" max="11" width="1.14453125" style="3" customWidth="1"/>
    <col min="12" max="12" width="9.14453125" style="3" customWidth="1"/>
    <col min="13" max="16384" width="11.5546875" style="3"/>
  </cols>
  <sheetData>
    <row r="1" spans="2:12" ht="6" customHeight="1" x14ac:dyDescent="0.65"/>
    <row r="2" spans="2:12" ht="15" customHeight="1" x14ac:dyDescent="0.65">
      <c r="B2" s="135" t="s">
        <v>350</v>
      </c>
      <c r="C2" s="135"/>
      <c r="D2" s="135"/>
      <c r="E2" s="135"/>
      <c r="F2" s="135"/>
      <c r="G2" s="135"/>
      <c r="H2" s="135"/>
      <c r="I2" s="135"/>
      <c r="J2" s="135"/>
      <c r="K2" s="135"/>
      <c r="L2" s="135"/>
    </row>
    <row r="3" spans="2:12" ht="15" customHeight="1" x14ac:dyDescent="0.65">
      <c r="B3" s="135"/>
      <c r="C3" s="135"/>
      <c r="D3" s="135"/>
      <c r="E3" s="135"/>
      <c r="F3" s="135"/>
      <c r="G3" s="135"/>
      <c r="H3" s="135"/>
      <c r="I3" s="135"/>
      <c r="J3" s="135"/>
      <c r="K3" s="135"/>
      <c r="L3" s="135"/>
    </row>
    <row r="4" spans="2:12" ht="7.5" customHeight="1" x14ac:dyDescent="0.65"/>
    <row r="5" spans="2:12" ht="30" customHeight="1" x14ac:dyDescent="0.65">
      <c r="B5" s="17" t="s">
        <v>7</v>
      </c>
      <c r="C5" s="18"/>
      <c r="D5" s="133" t="s">
        <v>8</v>
      </c>
      <c r="E5" s="19"/>
      <c r="F5" s="132" t="s">
        <v>9</v>
      </c>
      <c r="G5" s="132"/>
      <c r="H5" s="132"/>
      <c r="I5" s="19"/>
      <c r="J5" s="132" t="s">
        <v>10</v>
      </c>
      <c r="K5" s="132"/>
      <c r="L5" s="132"/>
    </row>
    <row r="6" spans="2:12" ht="15" customHeight="1" x14ac:dyDescent="0.65">
      <c r="B6" s="20"/>
      <c r="C6" s="58"/>
      <c r="D6" s="134"/>
      <c r="E6" s="59"/>
      <c r="F6" s="21">
        <v>2017</v>
      </c>
      <c r="G6" s="21"/>
      <c r="H6" s="21">
        <v>2018</v>
      </c>
      <c r="I6" s="59"/>
      <c r="J6" s="21">
        <v>2017</v>
      </c>
      <c r="K6" s="21"/>
      <c r="L6" s="21">
        <v>2018</v>
      </c>
    </row>
    <row r="7" spans="2:12" ht="15" customHeight="1" x14ac:dyDescent="0.65">
      <c r="B7" s="22" t="s">
        <v>11</v>
      </c>
    </row>
    <row r="8" spans="2:12" ht="15" customHeight="1" x14ac:dyDescent="0.65">
      <c r="B8" s="4" t="s">
        <v>12</v>
      </c>
      <c r="D8" s="3" t="s">
        <v>13</v>
      </c>
      <c r="F8" s="23">
        <v>68.099999999999994</v>
      </c>
      <c r="G8" s="23"/>
      <c r="H8" s="23">
        <v>0</v>
      </c>
      <c r="I8" s="23"/>
      <c r="J8" s="23">
        <v>296.3</v>
      </c>
      <c r="K8" s="23"/>
      <c r="L8" s="23">
        <v>32.049999999999997</v>
      </c>
    </row>
    <row r="9" spans="2:12" ht="15" customHeight="1" x14ac:dyDescent="0.65">
      <c r="B9" s="4" t="s">
        <v>363</v>
      </c>
      <c r="D9" s="3" t="s">
        <v>13</v>
      </c>
      <c r="F9" s="23">
        <v>72.849999999999994</v>
      </c>
      <c r="G9" s="23"/>
      <c r="H9" s="23">
        <v>201.45999999999998</v>
      </c>
      <c r="I9" s="23"/>
      <c r="J9" s="23">
        <v>2432.0699999999997</v>
      </c>
      <c r="K9" s="23"/>
      <c r="L9" s="23">
        <v>2083.16</v>
      </c>
    </row>
    <row r="10" spans="2:12" ht="15" customHeight="1" x14ac:dyDescent="0.65">
      <c r="B10" s="4" t="s">
        <v>15</v>
      </c>
      <c r="D10" s="3" t="s">
        <v>13</v>
      </c>
      <c r="F10" s="23">
        <v>0</v>
      </c>
      <c r="G10" s="23"/>
      <c r="H10" s="23">
        <v>0</v>
      </c>
      <c r="I10" s="23"/>
      <c r="J10" s="23">
        <v>71.5</v>
      </c>
      <c r="K10" s="23"/>
      <c r="L10" s="23">
        <v>0</v>
      </c>
    </row>
    <row r="11" spans="2:12" ht="15" customHeight="1" x14ac:dyDescent="0.65">
      <c r="B11" s="4" t="s">
        <v>16</v>
      </c>
      <c r="D11" s="3" t="s">
        <v>13</v>
      </c>
      <c r="F11" s="23">
        <v>0</v>
      </c>
      <c r="G11" s="23"/>
      <c r="H11" s="23">
        <v>0</v>
      </c>
      <c r="I11" s="23"/>
      <c r="J11" s="23">
        <v>1200.2779999999998</v>
      </c>
      <c r="K11" s="23"/>
      <c r="L11" s="23">
        <v>249.94</v>
      </c>
    </row>
    <row r="12" spans="2:12" ht="15" customHeight="1" x14ac:dyDescent="0.65">
      <c r="B12" s="4" t="s">
        <v>17</v>
      </c>
      <c r="D12" s="3" t="s">
        <v>13</v>
      </c>
      <c r="F12" s="23">
        <v>0</v>
      </c>
      <c r="G12" s="23"/>
      <c r="H12" s="23">
        <v>0</v>
      </c>
      <c r="I12" s="23"/>
      <c r="J12" s="23">
        <v>1249.2199999999998</v>
      </c>
      <c r="K12" s="23"/>
      <c r="L12" s="23">
        <v>967.3</v>
      </c>
    </row>
    <row r="13" spans="2:12" ht="15" customHeight="1" x14ac:dyDescent="0.65">
      <c r="B13" s="4" t="s">
        <v>18</v>
      </c>
      <c r="D13" s="3" t="s">
        <v>13</v>
      </c>
      <c r="F13" s="23">
        <v>0</v>
      </c>
      <c r="G13" s="23"/>
      <c r="H13" s="23">
        <v>0</v>
      </c>
      <c r="I13" s="23"/>
      <c r="J13" s="23">
        <v>0</v>
      </c>
      <c r="K13" s="23"/>
      <c r="L13" s="23">
        <v>100.34</v>
      </c>
    </row>
    <row r="14" spans="2:12" ht="15" customHeight="1" x14ac:dyDescent="0.65">
      <c r="B14" s="4" t="s">
        <v>19</v>
      </c>
      <c r="D14" s="3" t="s">
        <v>13</v>
      </c>
      <c r="F14" s="23">
        <v>0</v>
      </c>
      <c r="G14" s="23"/>
      <c r="H14" s="23">
        <v>0</v>
      </c>
      <c r="I14" s="23"/>
      <c r="J14" s="23">
        <v>0</v>
      </c>
      <c r="K14" s="23"/>
      <c r="L14" s="23">
        <v>229.18</v>
      </c>
    </row>
    <row r="15" spans="2:12" ht="15" customHeight="1" x14ac:dyDescent="0.65">
      <c r="B15" s="4" t="s">
        <v>20</v>
      </c>
      <c r="D15" s="3" t="s">
        <v>13</v>
      </c>
      <c r="F15" s="23">
        <v>0</v>
      </c>
      <c r="G15" s="23"/>
      <c r="H15" s="23">
        <v>0</v>
      </c>
      <c r="I15" s="23"/>
      <c r="J15" s="23">
        <v>0</v>
      </c>
      <c r="K15" s="23"/>
      <c r="L15" s="23">
        <v>253.94</v>
      </c>
    </row>
    <row r="16" spans="2:12" ht="15" customHeight="1" x14ac:dyDescent="0.65">
      <c r="B16" s="4" t="s">
        <v>21</v>
      </c>
      <c r="D16" s="3" t="s">
        <v>13</v>
      </c>
      <c r="F16" s="23">
        <v>0</v>
      </c>
      <c r="G16" s="23"/>
      <c r="H16" s="23">
        <v>0</v>
      </c>
      <c r="I16" s="23"/>
      <c r="J16" s="23">
        <v>6.0830000000000002</v>
      </c>
      <c r="K16" s="23"/>
      <c r="L16" s="23">
        <v>0</v>
      </c>
    </row>
    <row r="17" spans="2:12" ht="15" customHeight="1" x14ac:dyDescent="0.65">
      <c r="B17" s="4" t="s">
        <v>22</v>
      </c>
      <c r="D17" s="3" t="s">
        <v>13</v>
      </c>
      <c r="F17" s="23">
        <v>7.9450000000000003</v>
      </c>
      <c r="G17" s="23"/>
      <c r="H17" s="23">
        <v>6</v>
      </c>
      <c r="I17" s="23"/>
      <c r="J17" s="23">
        <v>92.424999999999997</v>
      </c>
      <c r="K17" s="23"/>
      <c r="L17" s="23">
        <v>63.129999999999995</v>
      </c>
    </row>
    <row r="18" spans="2:12" ht="7.5" customHeight="1" x14ac:dyDescent="0.65">
      <c r="B18" s="4"/>
      <c r="F18" s="23"/>
      <c r="G18" s="23"/>
      <c r="H18" s="23"/>
      <c r="I18" s="23"/>
      <c r="J18" s="23"/>
      <c r="K18" s="23"/>
      <c r="L18" s="23"/>
    </row>
    <row r="19" spans="2:12" ht="15" customHeight="1" x14ac:dyDescent="0.65">
      <c r="B19" s="22" t="s">
        <v>23</v>
      </c>
      <c r="F19" s="23"/>
      <c r="G19" s="23"/>
      <c r="H19" s="23"/>
      <c r="I19" s="23"/>
      <c r="J19" s="23"/>
      <c r="K19" s="23"/>
      <c r="L19" s="23"/>
    </row>
    <row r="20" spans="2:12" ht="15" customHeight="1" x14ac:dyDescent="0.65">
      <c r="B20" s="4" t="s">
        <v>362</v>
      </c>
      <c r="D20" s="3" t="s">
        <v>24</v>
      </c>
      <c r="F20" s="23">
        <v>0</v>
      </c>
      <c r="G20" s="23"/>
      <c r="H20" s="23">
        <v>0</v>
      </c>
      <c r="I20" s="23"/>
      <c r="J20" s="23">
        <v>0</v>
      </c>
      <c r="K20" s="23"/>
      <c r="L20" s="23">
        <v>627</v>
      </c>
    </row>
    <row r="21" spans="2:12" ht="15" customHeight="1" x14ac:dyDescent="0.65">
      <c r="B21" s="4" t="s">
        <v>362</v>
      </c>
      <c r="D21" s="3" t="s">
        <v>13</v>
      </c>
      <c r="F21" s="23">
        <v>103.5</v>
      </c>
      <c r="G21" s="23"/>
      <c r="H21" s="23">
        <v>0</v>
      </c>
      <c r="I21" s="23"/>
      <c r="J21" s="23">
        <v>925.19</v>
      </c>
      <c r="K21" s="23"/>
      <c r="L21" s="23">
        <v>0</v>
      </c>
    </row>
    <row r="22" spans="2:12" ht="15" customHeight="1" x14ac:dyDescent="0.65">
      <c r="B22" s="4" t="s">
        <v>361</v>
      </c>
      <c r="D22" s="3" t="s">
        <v>24</v>
      </c>
      <c r="F22" s="23">
        <v>0</v>
      </c>
      <c r="G22" s="23"/>
      <c r="H22" s="23">
        <v>1636</v>
      </c>
      <c r="I22" s="23"/>
      <c r="J22" s="23">
        <v>0</v>
      </c>
      <c r="K22" s="23"/>
      <c r="L22" s="23">
        <v>2037</v>
      </c>
    </row>
    <row r="23" spans="2:12" ht="15" customHeight="1" x14ac:dyDescent="0.65">
      <c r="B23" s="4" t="s">
        <v>361</v>
      </c>
      <c r="D23" s="3" t="s">
        <v>13</v>
      </c>
      <c r="F23" s="23">
        <v>737.5</v>
      </c>
      <c r="G23" s="23"/>
      <c r="H23" s="23">
        <v>0</v>
      </c>
      <c r="I23" s="23"/>
      <c r="J23" s="23">
        <v>1477.49</v>
      </c>
      <c r="K23" s="23"/>
      <c r="L23" s="23">
        <v>0</v>
      </c>
    </row>
    <row r="24" spans="2:12" ht="15" customHeight="1" x14ac:dyDescent="0.65">
      <c r="B24" s="4" t="s">
        <v>25</v>
      </c>
      <c r="D24" s="3" t="s">
        <v>13</v>
      </c>
      <c r="F24" s="23">
        <v>0</v>
      </c>
      <c r="G24" s="23"/>
      <c r="H24" s="23">
        <v>0</v>
      </c>
      <c r="I24" s="23"/>
      <c r="J24" s="23">
        <v>102.14</v>
      </c>
      <c r="K24" s="23"/>
      <c r="L24" s="23">
        <v>0</v>
      </c>
    </row>
    <row r="25" spans="2:12" ht="15" customHeight="1" x14ac:dyDescent="0.65">
      <c r="B25" s="4" t="s">
        <v>25</v>
      </c>
      <c r="D25" s="3" t="s">
        <v>24</v>
      </c>
      <c r="F25" s="23">
        <v>0</v>
      </c>
      <c r="G25" s="23"/>
      <c r="H25" s="23">
        <v>0</v>
      </c>
      <c r="I25" s="23"/>
      <c r="J25" s="23">
        <v>0</v>
      </c>
      <c r="K25" s="23"/>
      <c r="L25" s="23">
        <v>119</v>
      </c>
    </row>
    <row r="26" spans="2:12" ht="15" customHeight="1" x14ac:dyDescent="0.65">
      <c r="B26" s="4" t="s">
        <v>26</v>
      </c>
      <c r="D26" s="3" t="s">
        <v>24</v>
      </c>
      <c r="F26" s="23">
        <v>0</v>
      </c>
      <c r="G26" s="23"/>
      <c r="H26" s="23">
        <v>193.37</v>
      </c>
      <c r="I26" s="23"/>
      <c r="J26" s="23">
        <v>0</v>
      </c>
      <c r="K26" s="23"/>
      <c r="L26" s="23">
        <f>1245+436</f>
        <v>1681</v>
      </c>
    </row>
    <row r="27" spans="2:12" ht="15" customHeight="1" x14ac:dyDescent="0.65">
      <c r="B27" s="4" t="s">
        <v>26</v>
      </c>
      <c r="D27" s="3" t="s">
        <v>13</v>
      </c>
      <c r="F27" s="23">
        <v>210.71</v>
      </c>
      <c r="G27" s="23"/>
      <c r="H27" s="23">
        <v>0</v>
      </c>
      <c r="I27" s="23"/>
      <c r="J27" s="23">
        <f>1344.27+84</f>
        <v>1428.27</v>
      </c>
      <c r="K27" s="23"/>
      <c r="L27" s="23">
        <v>0</v>
      </c>
    </row>
    <row r="28" spans="2:12" ht="15" customHeight="1" x14ac:dyDescent="0.65">
      <c r="B28" s="4" t="s">
        <v>27</v>
      </c>
      <c r="D28" s="3" t="s">
        <v>24</v>
      </c>
      <c r="F28" s="23">
        <v>0</v>
      </c>
      <c r="G28" s="23"/>
      <c r="H28" s="23">
        <v>1049.29</v>
      </c>
      <c r="I28" s="23"/>
      <c r="J28" s="23">
        <v>0</v>
      </c>
      <c r="K28" s="23"/>
      <c r="L28" s="23">
        <v>3562</v>
      </c>
    </row>
    <row r="29" spans="2:12" ht="15" customHeight="1" x14ac:dyDescent="0.65">
      <c r="B29" s="24" t="s">
        <v>27</v>
      </c>
      <c r="C29" s="59"/>
      <c r="D29" s="59" t="s">
        <v>13</v>
      </c>
      <c r="E29" s="59"/>
      <c r="F29" s="25">
        <v>1551.83</v>
      </c>
      <c r="G29" s="25"/>
      <c r="H29" s="25">
        <v>0</v>
      </c>
      <c r="I29" s="25"/>
      <c r="J29" s="25">
        <v>3562.13</v>
      </c>
      <c r="K29" s="25"/>
      <c r="L29" s="25">
        <v>0</v>
      </c>
    </row>
  </sheetData>
  <mergeCells count="4">
    <mergeCell ref="F5:H5"/>
    <mergeCell ref="J5:L5"/>
    <mergeCell ref="D5:D6"/>
    <mergeCell ref="B2:L3"/>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64"/>
  <sheetViews>
    <sheetView workbookViewId="0">
      <selection activeCell="H1" sqref="H1:H1048576"/>
    </sheetView>
  </sheetViews>
  <sheetFormatPr baseColWidth="10" defaultColWidth="11.14453125" defaultRowHeight="15.25" x14ac:dyDescent="0.65"/>
  <cols>
    <col min="1" max="1" width="1.14453125" style="39" customWidth="1"/>
    <col min="2" max="2" width="9" style="39" customWidth="1"/>
    <col min="3" max="3" width="1.14453125" style="39" customWidth="1"/>
    <col min="4" max="4" width="9.14453125" style="39" customWidth="1"/>
    <col min="5" max="5" width="1.14453125" style="39" customWidth="1"/>
    <col min="6" max="6" width="11.703125" style="39" customWidth="1"/>
    <col min="7" max="7" width="1.14453125" style="39" customWidth="1"/>
    <col min="8" max="8" width="11.703125" style="39" customWidth="1"/>
    <col min="9" max="9" width="1.14453125" style="39" customWidth="1"/>
    <col min="10" max="10" width="9.14453125" style="39" customWidth="1"/>
    <col min="11" max="11" width="1.14453125" style="39" customWidth="1"/>
    <col min="12" max="12" width="9.14453125" style="39" customWidth="1"/>
    <col min="13" max="13" width="1.14453125" style="39" customWidth="1"/>
    <col min="14" max="14" width="13.703125" style="39" customWidth="1"/>
    <col min="15" max="15" width="1.14453125" style="39" customWidth="1"/>
    <col min="16" max="16" width="9.14453125" style="39" customWidth="1"/>
    <col min="17" max="17" width="1.14453125" style="39" customWidth="1"/>
    <col min="18" max="18" width="9.14453125" style="39" customWidth="1"/>
    <col min="19" max="19" width="1.14453125" style="39" customWidth="1"/>
    <col min="20" max="20" width="9.14453125" style="39" customWidth="1"/>
    <col min="21" max="16384" width="11.14453125" style="39"/>
  </cols>
  <sheetData>
    <row r="1" spans="2:20" ht="7.5" customHeight="1" x14ac:dyDescent="0.65"/>
    <row r="2" spans="2:20" ht="15" customHeight="1" x14ac:dyDescent="0.65">
      <c r="B2" s="63" t="s">
        <v>351</v>
      </c>
    </row>
    <row r="3" spans="2:20" ht="7.25" customHeight="1" x14ac:dyDescent="0.65"/>
    <row r="4" spans="2:20" s="33" customFormat="1" ht="15" customHeight="1" x14ac:dyDescent="0.6">
      <c r="B4" s="132" t="s">
        <v>28</v>
      </c>
      <c r="C4" s="64"/>
      <c r="D4" s="136" t="s">
        <v>29</v>
      </c>
      <c r="E4" s="19"/>
      <c r="F4" s="133" t="s">
        <v>30</v>
      </c>
      <c r="G4" s="19"/>
      <c r="H4" s="132" t="s">
        <v>31</v>
      </c>
      <c r="I4" s="19"/>
      <c r="J4" s="19" t="s">
        <v>32</v>
      </c>
      <c r="K4" s="19"/>
      <c r="L4" s="19" t="s">
        <v>33</v>
      </c>
      <c r="M4" s="19"/>
      <c r="N4" s="132" t="s">
        <v>34</v>
      </c>
      <c r="O4" s="19"/>
      <c r="P4" s="137" t="s">
        <v>35</v>
      </c>
      <c r="Q4" s="137"/>
      <c r="R4" s="137"/>
      <c r="S4" s="137"/>
      <c r="T4" s="137"/>
    </row>
    <row r="5" spans="2:20" s="33" customFormat="1" ht="15" customHeight="1" x14ac:dyDescent="0.6">
      <c r="B5" s="140"/>
      <c r="C5" s="59"/>
      <c r="D5" s="134"/>
      <c r="E5" s="65"/>
      <c r="F5" s="134"/>
      <c r="G5" s="65"/>
      <c r="H5" s="140"/>
      <c r="I5" s="65"/>
      <c r="J5" s="59" t="s">
        <v>36</v>
      </c>
      <c r="K5" s="59"/>
      <c r="L5" s="59" t="s">
        <v>37</v>
      </c>
      <c r="M5" s="59"/>
      <c r="N5" s="140"/>
      <c r="O5" s="65"/>
      <c r="P5" s="59" t="s">
        <v>38</v>
      </c>
      <c r="Q5" s="59"/>
      <c r="R5" s="59" t="s">
        <v>39</v>
      </c>
      <c r="S5" s="59"/>
      <c r="T5" s="59" t="s">
        <v>40</v>
      </c>
    </row>
    <row r="6" spans="2:20" s="33" customFormat="1" ht="15" customHeight="1" x14ac:dyDescent="0.6">
      <c r="B6" s="133" t="s">
        <v>41</v>
      </c>
      <c r="C6" s="3"/>
      <c r="D6" s="3">
        <v>2017</v>
      </c>
      <c r="E6" s="3"/>
      <c r="F6" s="3" t="s">
        <v>13</v>
      </c>
      <c r="G6" s="3"/>
      <c r="H6" s="3" t="s">
        <v>42</v>
      </c>
      <c r="I6" s="3"/>
      <c r="J6" s="26">
        <v>60.96</v>
      </c>
      <c r="K6" s="23"/>
      <c r="L6" s="26">
        <v>5.7</v>
      </c>
      <c r="M6" s="27"/>
      <c r="N6" s="3" t="s">
        <v>43</v>
      </c>
      <c r="O6" s="3"/>
      <c r="P6" s="26">
        <v>16.93</v>
      </c>
      <c r="Q6" s="26"/>
      <c r="R6" s="26">
        <v>11.2</v>
      </c>
      <c r="S6" s="26"/>
      <c r="T6" s="26">
        <v>26.13</v>
      </c>
    </row>
    <row r="7" spans="2:20" s="33" customFormat="1" ht="15" customHeight="1" x14ac:dyDescent="0.6">
      <c r="B7" s="139"/>
      <c r="C7" s="3"/>
      <c r="D7" s="3"/>
      <c r="E7" s="3"/>
      <c r="F7" s="3"/>
      <c r="G7" s="3"/>
      <c r="H7" s="3"/>
      <c r="I7" s="3"/>
      <c r="J7" s="26"/>
      <c r="K7" s="23"/>
      <c r="L7" s="26">
        <v>0</v>
      </c>
      <c r="M7" s="27"/>
      <c r="N7" s="3" t="s">
        <v>44</v>
      </c>
      <c r="O7" s="3"/>
      <c r="P7" s="26">
        <v>39.479999999999997</v>
      </c>
      <c r="Q7" s="26"/>
      <c r="R7" s="26" t="s">
        <v>45</v>
      </c>
      <c r="S7" s="26"/>
      <c r="T7" s="26" t="s">
        <v>45</v>
      </c>
    </row>
    <row r="8" spans="2:20" s="33" customFormat="1" ht="15" customHeight="1" x14ac:dyDescent="0.6">
      <c r="B8" s="139"/>
      <c r="C8" s="3"/>
      <c r="D8" s="3"/>
      <c r="E8" s="3"/>
      <c r="F8" s="3"/>
      <c r="G8" s="3"/>
      <c r="H8" s="3" t="s">
        <v>46</v>
      </c>
      <c r="I8" s="3"/>
      <c r="J8" s="26">
        <v>140.28</v>
      </c>
      <c r="K8" s="23"/>
      <c r="L8" s="26">
        <v>8.3000000000000007</v>
      </c>
      <c r="M8" s="27"/>
      <c r="N8" s="3" t="s">
        <v>43</v>
      </c>
      <c r="O8" s="3"/>
      <c r="P8" s="26">
        <v>37.799999999999997</v>
      </c>
      <c r="Q8" s="26"/>
      <c r="R8" s="26">
        <v>35</v>
      </c>
      <c r="S8" s="26"/>
      <c r="T8" s="26">
        <v>85</v>
      </c>
    </row>
    <row r="9" spans="2:20" s="33" customFormat="1" ht="15" customHeight="1" x14ac:dyDescent="0.6">
      <c r="B9" s="139"/>
      <c r="C9" s="3"/>
      <c r="D9" s="3"/>
      <c r="E9" s="3"/>
      <c r="F9" s="3"/>
      <c r="G9" s="3"/>
      <c r="H9" s="3"/>
      <c r="I9" s="3"/>
      <c r="J9" s="26"/>
      <c r="K9" s="23"/>
      <c r="L9" s="26">
        <v>0</v>
      </c>
      <c r="M9" s="27"/>
      <c r="N9" s="3" t="s">
        <v>44</v>
      </c>
      <c r="O9" s="3"/>
      <c r="P9" s="26">
        <v>148</v>
      </c>
      <c r="Q9" s="26"/>
      <c r="R9" s="26" t="s">
        <v>45</v>
      </c>
      <c r="S9" s="26"/>
      <c r="T9" s="26" t="s">
        <v>45</v>
      </c>
    </row>
    <row r="10" spans="2:20" s="33" customFormat="1" ht="15" customHeight="1" x14ac:dyDescent="0.6">
      <c r="B10" s="139"/>
      <c r="C10" s="3"/>
      <c r="D10" s="3"/>
      <c r="E10" s="3"/>
      <c r="F10" s="3"/>
      <c r="G10" s="3"/>
      <c r="H10" s="3" t="s">
        <v>362</v>
      </c>
      <c r="I10" s="3"/>
      <c r="J10" s="26">
        <v>95.32</v>
      </c>
      <c r="K10" s="23"/>
      <c r="L10" s="26">
        <v>12.2</v>
      </c>
      <c r="M10" s="27"/>
      <c r="N10" s="3" t="s">
        <v>44</v>
      </c>
      <c r="O10" s="3"/>
      <c r="P10" s="26">
        <v>296.06</v>
      </c>
      <c r="Q10" s="26"/>
      <c r="R10" s="26" t="s">
        <v>45</v>
      </c>
      <c r="S10" s="26"/>
      <c r="T10" s="26">
        <v>159.6</v>
      </c>
    </row>
    <row r="11" spans="2:20" s="33" customFormat="1" ht="15" customHeight="1" x14ac:dyDescent="0.6">
      <c r="B11" s="139"/>
      <c r="C11" s="3"/>
      <c r="D11" s="3"/>
      <c r="E11" s="3"/>
      <c r="F11" s="3"/>
      <c r="G11" s="3"/>
      <c r="H11" s="3" t="s">
        <v>361</v>
      </c>
      <c r="I11" s="3"/>
      <c r="J11" s="26">
        <v>176.66</v>
      </c>
      <c r="K11" s="23"/>
      <c r="L11" s="26">
        <v>50.2</v>
      </c>
      <c r="M11" s="27"/>
      <c r="N11" s="3" t="s">
        <v>44</v>
      </c>
      <c r="O11" s="3"/>
      <c r="P11" s="26">
        <v>143.47999999999999</v>
      </c>
      <c r="Q11" s="26"/>
      <c r="R11" s="26">
        <v>8.8000000000000007</v>
      </c>
      <c r="S11" s="26"/>
      <c r="T11" s="26">
        <v>17.600000000000001</v>
      </c>
    </row>
    <row r="12" spans="2:20" s="33" customFormat="1" ht="15" customHeight="1" x14ac:dyDescent="0.6">
      <c r="B12" s="139"/>
      <c r="C12" s="3"/>
      <c r="D12" s="3"/>
      <c r="E12" s="3"/>
      <c r="F12" s="3"/>
      <c r="G12" s="3"/>
      <c r="H12" s="3" t="s">
        <v>25</v>
      </c>
      <c r="I12" s="3"/>
      <c r="J12" s="26">
        <v>47.86</v>
      </c>
      <c r="K12" s="23"/>
      <c r="L12" s="26">
        <v>2.5</v>
      </c>
      <c r="M12" s="27"/>
      <c r="N12" s="3" t="s">
        <v>45</v>
      </c>
      <c r="O12" s="3"/>
      <c r="P12" s="26" t="s">
        <v>45</v>
      </c>
      <c r="Q12" s="26"/>
      <c r="R12" s="26" t="s">
        <v>45</v>
      </c>
      <c r="S12" s="26"/>
      <c r="T12" s="26" t="s">
        <v>45</v>
      </c>
    </row>
    <row r="13" spans="2:20" s="33" customFormat="1" ht="15" customHeight="1" x14ac:dyDescent="0.6">
      <c r="B13" s="139"/>
      <c r="C13" s="3"/>
      <c r="D13" s="3"/>
      <c r="E13" s="3"/>
      <c r="F13" s="3"/>
      <c r="G13" s="3"/>
      <c r="H13" s="3" t="s">
        <v>27</v>
      </c>
      <c r="I13" s="3"/>
      <c r="J13" s="26">
        <v>35.18</v>
      </c>
      <c r="K13" s="23"/>
      <c r="L13" s="26">
        <v>11.9</v>
      </c>
      <c r="M13" s="27"/>
      <c r="N13" s="3" t="s">
        <v>43</v>
      </c>
      <c r="O13" s="3"/>
      <c r="P13" s="26">
        <v>37.799999999999997</v>
      </c>
      <c r="Q13" s="26"/>
      <c r="R13" s="26">
        <v>35</v>
      </c>
      <c r="S13" s="26"/>
      <c r="T13" s="26">
        <v>85</v>
      </c>
    </row>
    <row r="14" spans="2:20" s="33" customFormat="1" ht="15" customHeight="1" x14ac:dyDescent="0.6">
      <c r="B14" s="139"/>
      <c r="C14" s="3"/>
      <c r="D14" s="3"/>
      <c r="E14" s="3"/>
      <c r="F14" s="3"/>
      <c r="G14" s="3"/>
      <c r="H14" s="3"/>
      <c r="I14" s="3"/>
      <c r="J14" s="26"/>
      <c r="K14" s="23"/>
      <c r="L14" s="26"/>
      <c r="M14" s="27"/>
      <c r="N14" s="3" t="s">
        <v>44</v>
      </c>
      <c r="O14" s="3"/>
      <c r="P14" s="26">
        <v>108</v>
      </c>
      <c r="Q14" s="26"/>
      <c r="R14" s="26" t="s">
        <v>45</v>
      </c>
      <c r="S14" s="26"/>
      <c r="T14" s="26" t="s">
        <v>45</v>
      </c>
    </row>
    <row r="15" spans="2:20" s="33" customFormat="1" ht="3.75" customHeight="1" x14ac:dyDescent="0.6">
      <c r="B15" s="139"/>
      <c r="C15" s="3"/>
      <c r="D15" s="40"/>
      <c r="E15" s="40"/>
      <c r="F15" s="40"/>
      <c r="G15" s="40"/>
      <c r="H15" s="40"/>
      <c r="I15" s="40"/>
      <c r="J15" s="66"/>
      <c r="K15" s="67"/>
      <c r="L15" s="66"/>
      <c r="M15" s="68"/>
      <c r="N15" s="40"/>
      <c r="O15" s="40"/>
      <c r="P15" s="66"/>
      <c r="Q15" s="66"/>
      <c r="R15" s="66"/>
      <c r="S15" s="66"/>
      <c r="T15" s="66"/>
    </row>
    <row r="16" spans="2:20" s="33" customFormat="1" ht="3.75" customHeight="1" x14ac:dyDescent="0.6">
      <c r="B16" s="139"/>
      <c r="C16" s="3"/>
      <c r="D16" s="3"/>
      <c r="E16" s="3"/>
      <c r="F16" s="3"/>
      <c r="G16" s="3"/>
      <c r="H16" s="3"/>
      <c r="I16" s="3"/>
      <c r="J16" s="26"/>
      <c r="K16" s="23"/>
      <c r="L16" s="26"/>
      <c r="M16" s="27"/>
      <c r="N16" s="3"/>
      <c r="O16" s="3"/>
      <c r="P16" s="26"/>
      <c r="Q16" s="26"/>
      <c r="R16" s="26"/>
      <c r="S16" s="26"/>
      <c r="T16" s="26"/>
    </row>
    <row r="17" spans="2:20" s="33" customFormat="1" ht="15" customHeight="1" x14ac:dyDescent="0.6">
      <c r="B17" s="139"/>
      <c r="C17" s="3"/>
      <c r="D17" s="3">
        <v>2018</v>
      </c>
      <c r="E17" s="3"/>
      <c r="F17" s="3" t="s">
        <v>24</v>
      </c>
      <c r="G17" s="3"/>
      <c r="H17" s="3" t="s">
        <v>42</v>
      </c>
      <c r="I17" s="3"/>
      <c r="J17" s="26">
        <v>101.9</v>
      </c>
      <c r="K17" s="23"/>
      <c r="L17" s="26">
        <v>3.6</v>
      </c>
      <c r="M17" s="27"/>
      <c r="N17" s="3" t="s">
        <v>45</v>
      </c>
      <c r="O17" s="3"/>
      <c r="P17" s="26" t="s">
        <v>45</v>
      </c>
      <c r="Q17" s="26"/>
      <c r="R17" s="26" t="s">
        <v>45</v>
      </c>
      <c r="S17" s="26"/>
      <c r="T17" s="26" t="s">
        <v>45</v>
      </c>
    </row>
    <row r="18" spans="2:20" s="33" customFormat="1" ht="15" customHeight="1" x14ac:dyDescent="0.6">
      <c r="B18" s="139"/>
      <c r="C18" s="3"/>
      <c r="D18" s="3"/>
      <c r="E18" s="3"/>
      <c r="F18" s="3"/>
      <c r="G18" s="3"/>
      <c r="H18" s="3" t="s">
        <v>46</v>
      </c>
      <c r="I18" s="3"/>
      <c r="J18" s="26">
        <v>132.69</v>
      </c>
      <c r="K18" s="23"/>
      <c r="L18" s="26">
        <v>6.2</v>
      </c>
      <c r="M18" s="27"/>
      <c r="N18" s="3" t="s">
        <v>45</v>
      </c>
      <c r="O18" s="3"/>
      <c r="P18" s="26" t="s">
        <v>45</v>
      </c>
      <c r="Q18" s="26"/>
      <c r="R18" s="26" t="s">
        <v>45</v>
      </c>
      <c r="S18" s="26"/>
      <c r="T18" s="26" t="s">
        <v>45</v>
      </c>
    </row>
    <row r="19" spans="2:20" s="33" customFormat="1" ht="15" customHeight="1" x14ac:dyDescent="0.6">
      <c r="B19" s="139"/>
      <c r="C19" s="3"/>
      <c r="D19" s="3"/>
      <c r="E19" s="3"/>
      <c r="F19" s="3"/>
      <c r="G19" s="3"/>
      <c r="H19" s="3" t="s">
        <v>362</v>
      </c>
      <c r="I19" s="3"/>
      <c r="J19" s="26">
        <v>95.31</v>
      </c>
      <c r="K19" s="23"/>
      <c r="L19" s="26">
        <v>3.2</v>
      </c>
      <c r="M19" s="27"/>
      <c r="N19" s="3" t="s">
        <v>43</v>
      </c>
      <c r="O19" s="3"/>
      <c r="P19" s="26">
        <v>49.2</v>
      </c>
      <c r="Q19" s="26"/>
      <c r="R19" s="26">
        <v>32.1</v>
      </c>
      <c r="S19" s="26"/>
      <c r="T19" s="26">
        <v>77.900000000000006</v>
      </c>
    </row>
    <row r="20" spans="2:20" s="33" customFormat="1" ht="15" customHeight="1" x14ac:dyDescent="0.6">
      <c r="B20" s="139"/>
      <c r="C20" s="3"/>
      <c r="D20" s="3"/>
      <c r="E20" s="3"/>
      <c r="F20" s="3"/>
      <c r="G20" s="3"/>
      <c r="H20" s="3" t="s">
        <v>361</v>
      </c>
      <c r="I20" s="3"/>
      <c r="J20" s="26">
        <v>71.38</v>
      </c>
      <c r="K20" s="23"/>
      <c r="L20" s="26">
        <v>19.899999999999999</v>
      </c>
      <c r="M20" s="27"/>
      <c r="N20" s="3" t="s">
        <v>43</v>
      </c>
      <c r="O20" s="3"/>
      <c r="P20" s="26">
        <v>53.73</v>
      </c>
      <c r="Q20" s="26"/>
      <c r="R20" s="26">
        <v>35</v>
      </c>
      <c r="S20" s="26"/>
      <c r="T20" s="26">
        <v>85</v>
      </c>
    </row>
    <row r="21" spans="2:20" s="33" customFormat="1" ht="15" customHeight="1" x14ac:dyDescent="0.6">
      <c r="B21" s="139"/>
      <c r="C21" s="3"/>
      <c r="D21" s="3"/>
      <c r="E21" s="3"/>
      <c r="F21" s="3"/>
      <c r="G21" s="3"/>
      <c r="H21" s="3" t="s">
        <v>27</v>
      </c>
      <c r="I21" s="3"/>
      <c r="J21" s="26">
        <v>65.459999999999994</v>
      </c>
      <c r="K21" s="23"/>
      <c r="L21" s="26">
        <v>3.7229999999999999</v>
      </c>
      <c r="M21" s="27"/>
      <c r="N21" s="3" t="s">
        <v>43</v>
      </c>
      <c r="O21" s="3"/>
      <c r="P21" s="26">
        <v>53.37</v>
      </c>
      <c r="Q21" s="26"/>
      <c r="R21" s="26">
        <v>35</v>
      </c>
      <c r="S21" s="26"/>
      <c r="T21" s="26">
        <v>85</v>
      </c>
    </row>
    <row r="22" spans="2:20" s="33" customFormat="1" ht="3.75" customHeight="1" x14ac:dyDescent="0.6">
      <c r="B22" s="40"/>
      <c r="C22" s="40"/>
      <c r="D22" s="40"/>
      <c r="E22" s="40"/>
      <c r="F22" s="40"/>
      <c r="G22" s="40"/>
      <c r="H22" s="40"/>
      <c r="I22" s="40"/>
      <c r="J22" s="66"/>
      <c r="K22" s="67"/>
      <c r="L22" s="66"/>
      <c r="M22" s="68"/>
      <c r="N22" s="40"/>
      <c r="O22" s="40"/>
      <c r="P22" s="66"/>
      <c r="Q22" s="66"/>
      <c r="R22" s="66"/>
      <c r="S22" s="66"/>
      <c r="T22" s="66"/>
    </row>
    <row r="23" spans="2:20" s="33" customFormat="1" ht="3.75" customHeight="1" x14ac:dyDescent="0.6">
      <c r="B23" s="3"/>
      <c r="C23" s="3"/>
      <c r="D23" s="3"/>
      <c r="E23" s="3"/>
      <c r="F23" s="3"/>
      <c r="G23" s="3"/>
      <c r="H23" s="3"/>
      <c r="I23" s="3"/>
      <c r="J23" s="26"/>
      <c r="K23" s="23"/>
      <c r="L23" s="26"/>
      <c r="M23" s="27"/>
      <c r="N23" s="3"/>
      <c r="O23" s="3"/>
      <c r="P23" s="26"/>
      <c r="Q23" s="26"/>
      <c r="R23" s="26"/>
      <c r="S23" s="26"/>
      <c r="T23" s="26"/>
    </row>
    <row r="24" spans="2:20" s="33" customFormat="1" ht="15" customHeight="1" x14ac:dyDescent="0.6">
      <c r="B24" s="138" t="s">
        <v>47</v>
      </c>
      <c r="C24" s="3"/>
      <c r="D24" s="3">
        <v>2017</v>
      </c>
      <c r="E24" s="3"/>
      <c r="F24" s="3" t="s">
        <v>13</v>
      </c>
      <c r="G24" s="3"/>
      <c r="H24" s="3" t="s">
        <v>42</v>
      </c>
      <c r="I24" s="3"/>
      <c r="J24" s="26">
        <v>287.13</v>
      </c>
      <c r="K24" s="23"/>
      <c r="L24" s="26">
        <v>5.7</v>
      </c>
      <c r="M24" s="27"/>
      <c r="N24" s="3" t="s">
        <v>43</v>
      </c>
      <c r="O24" s="3"/>
      <c r="P24" s="26">
        <v>16.93</v>
      </c>
      <c r="Q24" s="26"/>
      <c r="R24" s="26">
        <v>11.2</v>
      </c>
      <c r="S24" s="26"/>
      <c r="T24" s="26">
        <v>26.13</v>
      </c>
    </row>
    <row r="25" spans="2:20" s="33" customFormat="1" ht="15" customHeight="1" x14ac:dyDescent="0.6">
      <c r="B25" s="139"/>
      <c r="C25" s="3"/>
      <c r="D25" s="3"/>
      <c r="E25" s="3"/>
      <c r="F25" s="3"/>
      <c r="G25" s="3"/>
      <c r="H25" s="3"/>
      <c r="I25" s="3"/>
      <c r="J25" s="26"/>
      <c r="K25" s="23"/>
      <c r="L25" s="26">
        <v>0</v>
      </c>
      <c r="M25" s="27"/>
      <c r="N25" s="3" t="s">
        <v>44</v>
      </c>
      <c r="O25" s="3"/>
      <c r="P25" s="26">
        <v>39.479999999999997</v>
      </c>
      <c r="Q25" s="26"/>
      <c r="R25" s="26" t="s">
        <v>45</v>
      </c>
      <c r="S25" s="26"/>
      <c r="T25" s="26" t="s">
        <v>45</v>
      </c>
    </row>
    <row r="26" spans="2:20" s="33" customFormat="1" ht="15" customHeight="1" x14ac:dyDescent="0.6">
      <c r="B26" s="139"/>
      <c r="C26" s="3"/>
      <c r="D26" s="3"/>
      <c r="E26" s="3"/>
      <c r="F26" s="3"/>
      <c r="G26" s="3"/>
      <c r="H26" s="3" t="s">
        <v>46</v>
      </c>
      <c r="I26" s="3"/>
      <c r="J26" s="26">
        <v>35</v>
      </c>
      <c r="K26" s="23"/>
      <c r="L26" s="26">
        <v>8.3000000000000007</v>
      </c>
      <c r="M26" s="27"/>
      <c r="N26" s="3" t="s">
        <v>43</v>
      </c>
      <c r="O26" s="3"/>
      <c r="P26" s="26">
        <v>37.799999999999997</v>
      </c>
      <c r="Q26" s="26"/>
      <c r="R26" s="26">
        <v>35</v>
      </c>
      <c r="S26" s="26"/>
      <c r="T26" s="26">
        <v>85</v>
      </c>
    </row>
    <row r="27" spans="2:20" s="33" customFormat="1" ht="15" customHeight="1" x14ac:dyDescent="0.6">
      <c r="B27" s="139"/>
      <c r="C27" s="3"/>
      <c r="D27" s="3"/>
      <c r="E27" s="3"/>
      <c r="F27" s="3"/>
      <c r="G27" s="3"/>
      <c r="H27" s="3"/>
      <c r="I27" s="3"/>
      <c r="J27" s="26"/>
      <c r="K27" s="23"/>
      <c r="L27" s="26">
        <v>0</v>
      </c>
      <c r="M27" s="27"/>
      <c r="N27" s="3" t="s">
        <v>44</v>
      </c>
      <c r="O27" s="3"/>
      <c r="P27" s="26">
        <v>148</v>
      </c>
      <c r="Q27" s="26"/>
      <c r="R27" s="26" t="s">
        <v>45</v>
      </c>
      <c r="S27" s="26"/>
      <c r="T27" s="26" t="s">
        <v>45</v>
      </c>
    </row>
    <row r="28" spans="2:20" s="33" customFormat="1" ht="15" customHeight="1" x14ac:dyDescent="0.6">
      <c r="B28" s="139"/>
      <c r="C28" s="3"/>
      <c r="D28" s="3"/>
      <c r="E28" s="3"/>
      <c r="F28" s="3"/>
      <c r="G28" s="3"/>
      <c r="H28" s="3" t="s">
        <v>362</v>
      </c>
      <c r="I28" s="3"/>
      <c r="J28" s="26">
        <v>41.43</v>
      </c>
      <c r="K28" s="23"/>
      <c r="L28" s="26">
        <v>12.2</v>
      </c>
      <c r="M28" s="27"/>
      <c r="N28" s="3" t="s">
        <v>44</v>
      </c>
      <c r="O28" s="3"/>
      <c r="P28" s="26">
        <v>296.06</v>
      </c>
      <c r="Q28" s="26"/>
      <c r="R28" s="26" t="s">
        <v>45</v>
      </c>
      <c r="S28" s="26"/>
      <c r="T28" s="26">
        <v>159.6</v>
      </c>
    </row>
    <row r="29" spans="2:20" s="33" customFormat="1" ht="15" customHeight="1" x14ac:dyDescent="0.6">
      <c r="B29" s="139"/>
      <c r="C29" s="3"/>
      <c r="D29" s="3"/>
      <c r="E29" s="3"/>
      <c r="F29" s="3"/>
      <c r="G29" s="3"/>
      <c r="H29" s="3" t="s">
        <v>361</v>
      </c>
      <c r="I29" s="3"/>
      <c r="J29" s="26">
        <v>108.38</v>
      </c>
      <c r="K29" s="23"/>
      <c r="L29" s="26">
        <v>50.2</v>
      </c>
      <c r="M29" s="27"/>
      <c r="N29" s="3" t="s">
        <v>44</v>
      </c>
      <c r="O29" s="3"/>
      <c r="P29" s="26">
        <v>143.47999999999999</v>
      </c>
      <c r="Q29" s="26"/>
      <c r="R29" s="26">
        <v>8.8000000000000007</v>
      </c>
      <c r="S29" s="26"/>
      <c r="T29" s="26">
        <v>17.600000000000001</v>
      </c>
    </row>
    <row r="30" spans="2:20" s="33" customFormat="1" ht="15" customHeight="1" x14ac:dyDescent="0.6">
      <c r="B30" s="139"/>
      <c r="C30" s="3"/>
      <c r="D30" s="3"/>
      <c r="E30" s="3"/>
      <c r="F30" s="3"/>
      <c r="G30" s="3"/>
      <c r="H30" s="3" t="s">
        <v>27</v>
      </c>
      <c r="I30" s="3"/>
      <c r="J30" s="26">
        <v>3.72</v>
      </c>
      <c r="K30" s="23"/>
      <c r="L30" s="26">
        <v>11.9</v>
      </c>
      <c r="M30" s="27"/>
      <c r="N30" s="3" t="s">
        <v>43</v>
      </c>
      <c r="O30" s="3"/>
      <c r="P30" s="26">
        <v>37.799999999999997</v>
      </c>
      <c r="Q30" s="26"/>
      <c r="R30" s="26">
        <v>35</v>
      </c>
      <c r="S30" s="26"/>
      <c r="T30" s="26">
        <v>85</v>
      </c>
    </row>
    <row r="31" spans="2:20" s="33" customFormat="1" ht="15" customHeight="1" x14ac:dyDescent="0.6">
      <c r="B31" s="69"/>
      <c r="C31" s="3"/>
      <c r="D31" s="3"/>
      <c r="E31" s="3"/>
      <c r="F31" s="3"/>
      <c r="G31" s="3"/>
      <c r="H31" s="3"/>
      <c r="I31" s="3"/>
      <c r="J31" s="26"/>
      <c r="K31" s="23"/>
      <c r="L31" s="26"/>
      <c r="M31" s="27"/>
      <c r="N31" s="3" t="s">
        <v>44</v>
      </c>
      <c r="O31" s="3"/>
      <c r="P31" s="26">
        <v>108</v>
      </c>
      <c r="Q31" s="26"/>
      <c r="R31" s="26" t="s">
        <v>45</v>
      </c>
      <c r="S31" s="26"/>
      <c r="T31" s="26" t="s">
        <v>45</v>
      </c>
    </row>
    <row r="32" spans="2:20" s="33" customFormat="1" ht="3.75" customHeight="1" x14ac:dyDescent="0.6">
      <c r="B32" s="40"/>
      <c r="C32" s="40"/>
      <c r="D32" s="40"/>
      <c r="E32" s="40"/>
      <c r="F32" s="40"/>
      <c r="G32" s="40"/>
      <c r="H32" s="40"/>
      <c r="I32" s="40"/>
      <c r="J32" s="66"/>
      <c r="K32" s="67"/>
      <c r="L32" s="66"/>
      <c r="M32" s="68"/>
      <c r="N32" s="40"/>
      <c r="O32" s="40"/>
      <c r="P32" s="66"/>
      <c r="Q32" s="66"/>
      <c r="R32" s="66"/>
      <c r="S32" s="66"/>
      <c r="T32" s="66"/>
    </row>
    <row r="33" spans="2:20" s="33" customFormat="1" ht="3.75" customHeight="1" x14ac:dyDescent="0.6">
      <c r="B33" s="42"/>
      <c r="C33" s="42"/>
      <c r="D33" s="42"/>
      <c r="E33" s="42"/>
      <c r="F33" s="42"/>
      <c r="G33" s="42"/>
      <c r="H33" s="41"/>
      <c r="I33" s="41"/>
      <c r="J33" s="70"/>
      <c r="K33" s="41"/>
      <c r="L33" s="70"/>
      <c r="M33" s="41"/>
      <c r="N33" s="41"/>
      <c r="O33" s="41"/>
      <c r="P33" s="70"/>
      <c r="Q33" s="70"/>
      <c r="R33" s="70"/>
      <c r="S33" s="70"/>
      <c r="T33" s="70"/>
    </row>
    <row r="34" spans="2:20" s="33" customFormat="1" ht="15" customHeight="1" x14ac:dyDescent="0.6">
      <c r="B34" s="138" t="s">
        <v>48</v>
      </c>
      <c r="C34" s="3"/>
      <c r="D34" s="3">
        <v>2017</v>
      </c>
      <c r="E34" s="3"/>
      <c r="F34" s="3" t="s">
        <v>24</v>
      </c>
      <c r="G34" s="3"/>
      <c r="H34" s="3" t="s">
        <v>42</v>
      </c>
      <c r="I34" s="3"/>
      <c r="J34" s="26">
        <v>233.06</v>
      </c>
      <c r="K34" s="23"/>
      <c r="L34" s="26">
        <v>4.8</v>
      </c>
      <c r="M34" s="27"/>
      <c r="N34" s="3" t="s">
        <v>45</v>
      </c>
      <c r="O34" s="3"/>
      <c r="P34" s="26" t="s">
        <v>45</v>
      </c>
      <c r="Q34" s="26"/>
      <c r="R34" s="26" t="s">
        <v>45</v>
      </c>
      <c r="S34" s="26"/>
      <c r="T34" s="26" t="s">
        <v>45</v>
      </c>
    </row>
    <row r="35" spans="2:20" s="33" customFormat="1" ht="15" customHeight="1" x14ac:dyDescent="0.6">
      <c r="B35" s="139"/>
      <c r="C35" s="3"/>
      <c r="D35" s="3"/>
      <c r="E35" s="3"/>
      <c r="F35" s="3"/>
      <c r="G35" s="3"/>
      <c r="H35" s="3" t="s">
        <v>362</v>
      </c>
      <c r="I35" s="3"/>
      <c r="J35" s="26">
        <v>169.19</v>
      </c>
      <c r="K35" s="23"/>
      <c r="L35" s="26">
        <v>6.5</v>
      </c>
      <c r="M35" s="27"/>
      <c r="N35" s="3" t="s">
        <v>43</v>
      </c>
      <c r="O35" s="3"/>
      <c r="P35" s="26">
        <v>49.2</v>
      </c>
      <c r="Q35" s="26"/>
      <c r="R35" s="26">
        <v>32.1</v>
      </c>
      <c r="S35" s="26"/>
      <c r="T35" s="26">
        <v>77.900000000000006</v>
      </c>
    </row>
    <row r="36" spans="2:20" s="33" customFormat="1" ht="15" customHeight="1" x14ac:dyDescent="0.6">
      <c r="B36" s="139"/>
      <c r="C36" s="3"/>
      <c r="D36" s="3"/>
      <c r="E36" s="3"/>
      <c r="F36" s="3"/>
      <c r="G36" s="3"/>
      <c r="H36" s="3" t="s">
        <v>49</v>
      </c>
      <c r="I36" s="3"/>
      <c r="J36" s="26">
        <v>64.58</v>
      </c>
      <c r="K36" s="23"/>
      <c r="L36" s="26">
        <v>3.1</v>
      </c>
      <c r="M36" s="27"/>
      <c r="N36" s="3" t="s">
        <v>45</v>
      </c>
      <c r="O36" s="3"/>
      <c r="P36" s="26" t="s">
        <v>45</v>
      </c>
      <c r="Q36" s="26"/>
      <c r="R36" s="26" t="s">
        <v>45</v>
      </c>
      <c r="S36" s="26"/>
      <c r="T36" s="26" t="s">
        <v>45</v>
      </c>
    </row>
    <row r="37" spans="2:20" s="33" customFormat="1" ht="15" customHeight="1" x14ac:dyDescent="0.6">
      <c r="B37" s="139"/>
      <c r="C37" s="3"/>
      <c r="D37" s="3"/>
      <c r="E37" s="3"/>
      <c r="F37" s="3"/>
      <c r="G37" s="3"/>
      <c r="H37" s="3" t="s">
        <v>25</v>
      </c>
      <c r="I37" s="3"/>
      <c r="J37" s="26">
        <v>57.16</v>
      </c>
      <c r="K37" s="23"/>
      <c r="L37" s="26">
        <v>0.8</v>
      </c>
      <c r="M37" s="27"/>
      <c r="N37" s="3" t="s">
        <v>45</v>
      </c>
      <c r="O37" s="3"/>
      <c r="P37" s="26" t="s">
        <v>45</v>
      </c>
      <c r="Q37" s="26"/>
      <c r="R37" s="26" t="s">
        <v>45</v>
      </c>
      <c r="S37" s="26"/>
      <c r="T37" s="26" t="s">
        <v>45</v>
      </c>
    </row>
    <row r="38" spans="2:20" s="33" customFormat="1" ht="3.75" customHeight="1" x14ac:dyDescent="0.6">
      <c r="B38" s="139"/>
      <c r="C38" s="3"/>
      <c r="D38" s="3"/>
      <c r="E38" s="3"/>
      <c r="F38" s="3"/>
      <c r="G38" s="3"/>
      <c r="H38" s="3"/>
      <c r="I38" s="3"/>
      <c r="J38" s="26"/>
      <c r="K38" s="23"/>
      <c r="L38" s="26"/>
      <c r="M38" s="27"/>
      <c r="N38" s="3"/>
      <c r="O38" s="3"/>
      <c r="P38" s="26"/>
      <c r="Q38" s="26"/>
      <c r="R38" s="26"/>
      <c r="S38" s="26"/>
      <c r="T38" s="26"/>
    </row>
    <row r="39" spans="2:20" s="33" customFormat="1" ht="3.75" customHeight="1" x14ac:dyDescent="0.6">
      <c r="B39" s="139"/>
      <c r="C39" s="3"/>
      <c r="D39" s="42"/>
      <c r="E39" s="42"/>
      <c r="F39" s="42"/>
      <c r="G39" s="42"/>
      <c r="H39" s="42"/>
      <c r="I39" s="42"/>
      <c r="J39" s="71"/>
      <c r="K39" s="72"/>
      <c r="L39" s="71"/>
      <c r="M39" s="73"/>
      <c r="N39" s="42"/>
      <c r="O39" s="42"/>
      <c r="P39" s="71"/>
      <c r="Q39" s="71"/>
      <c r="R39" s="71"/>
      <c r="S39" s="71"/>
      <c r="T39" s="71"/>
    </row>
    <row r="40" spans="2:20" s="33" customFormat="1" ht="15" customHeight="1" x14ac:dyDescent="0.6">
      <c r="B40" s="139"/>
      <c r="C40" s="3"/>
      <c r="D40" s="3">
        <v>2018</v>
      </c>
      <c r="E40" s="3"/>
      <c r="F40" s="3" t="s">
        <v>24</v>
      </c>
      <c r="G40" s="3"/>
      <c r="H40" s="3" t="s">
        <v>42</v>
      </c>
      <c r="I40" s="3"/>
      <c r="J40" s="26">
        <v>234.62</v>
      </c>
      <c r="K40" s="23"/>
      <c r="L40" s="26">
        <v>3.6</v>
      </c>
      <c r="M40" s="27"/>
      <c r="N40" s="3" t="s">
        <v>45</v>
      </c>
      <c r="O40" s="3"/>
      <c r="P40" s="26" t="s">
        <v>45</v>
      </c>
      <c r="Q40" s="26"/>
      <c r="R40" s="26" t="s">
        <v>45</v>
      </c>
      <c r="S40" s="26"/>
      <c r="T40" s="26" t="s">
        <v>45</v>
      </c>
    </row>
    <row r="41" spans="2:20" s="33" customFormat="1" ht="15" customHeight="1" x14ac:dyDescent="0.6">
      <c r="B41" s="139"/>
      <c r="C41" s="3"/>
      <c r="D41" s="3"/>
      <c r="E41" s="3"/>
      <c r="F41" s="3"/>
      <c r="G41" s="3"/>
      <c r="H41" s="3" t="s">
        <v>362</v>
      </c>
      <c r="I41" s="3"/>
      <c r="J41" s="26">
        <v>159.38</v>
      </c>
      <c r="K41" s="23"/>
      <c r="L41" s="26">
        <v>3.2</v>
      </c>
      <c r="M41" s="27"/>
      <c r="N41" s="3" t="s">
        <v>43</v>
      </c>
      <c r="O41" s="3"/>
      <c r="P41" s="26">
        <v>49.2</v>
      </c>
      <c r="Q41" s="26"/>
      <c r="R41" s="26">
        <v>32.1</v>
      </c>
      <c r="S41" s="26"/>
      <c r="T41" s="26">
        <v>77.900000000000006</v>
      </c>
    </row>
    <row r="42" spans="2:20" s="33" customFormat="1" ht="15" customHeight="1" x14ac:dyDescent="0.6">
      <c r="B42" s="139"/>
      <c r="C42" s="3"/>
      <c r="D42" s="3"/>
      <c r="E42" s="3"/>
      <c r="F42" s="3"/>
      <c r="G42" s="3"/>
      <c r="H42" s="3" t="s">
        <v>25</v>
      </c>
      <c r="I42" s="3"/>
      <c r="J42" s="26">
        <v>124.25</v>
      </c>
      <c r="K42" s="23"/>
      <c r="L42" s="26">
        <v>0.3</v>
      </c>
      <c r="M42" s="27"/>
      <c r="N42" s="3" t="s">
        <v>45</v>
      </c>
      <c r="O42" s="3"/>
      <c r="P42" s="26" t="s">
        <v>45</v>
      </c>
      <c r="Q42" s="26"/>
      <c r="R42" s="26" t="s">
        <v>45</v>
      </c>
      <c r="S42" s="26"/>
      <c r="T42" s="26" t="s">
        <v>45</v>
      </c>
    </row>
    <row r="43" spans="2:20" s="33" customFormat="1" ht="15" customHeight="1" x14ac:dyDescent="0.6">
      <c r="B43" s="139"/>
      <c r="C43" s="3"/>
      <c r="D43" s="3"/>
      <c r="E43" s="3"/>
      <c r="F43" s="3"/>
      <c r="G43" s="3"/>
      <c r="H43" s="3" t="s">
        <v>27</v>
      </c>
      <c r="I43" s="3"/>
      <c r="J43" s="26">
        <v>2.79</v>
      </c>
      <c r="K43" s="23"/>
      <c r="L43" s="26">
        <v>3.7229999999999999</v>
      </c>
      <c r="M43" s="27"/>
      <c r="N43" s="3" t="s">
        <v>43</v>
      </c>
      <c r="O43" s="3"/>
      <c r="P43" s="26">
        <v>53.37</v>
      </c>
      <c r="Q43" s="26"/>
      <c r="R43" s="26">
        <v>35</v>
      </c>
      <c r="S43" s="26"/>
      <c r="T43" s="26">
        <v>85</v>
      </c>
    </row>
    <row r="44" spans="2:20" s="33" customFormat="1" ht="3.75" customHeight="1" x14ac:dyDescent="0.6">
      <c r="B44" s="40"/>
      <c r="C44" s="40"/>
      <c r="D44" s="40"/>
      <c r="E44" s="40"/>
      <c r="F44" s="40"/>
      <c r="G44" s="40"/>
      <c r="H44" s="40"/>
      <c r="I44" s="40"/>
      <c r="J44" s="66"/>
      <c r="K44" s="67"/>
      <c r="L44" s="66"/>
      <c r="M44" s="68"/>
      <c r="N44" s="40"/>
      <c r="O44" s="40"/>
      <c r="P44" s="66"/>
      <c r="Q44" s="66"/>
      <c r="R44" s="66"/>
      <c r="S44" s="66"/>
      <c r="T44" s="66"/>
    </row>
    <row r="45" spans="2:20" s="33" customFormat="1" ht="3.75" customHeight="1" x14ac:dyDescent="0.6">
      <c r="B45" s="42"/>
      <c r="C45" s="42"/>
      <c r="D45" s="42"/>
      <c r="E45" s="42"/>
      <c r="F45" s="42"/>
      <c r="G45" s="42"/>
      <c r="H45" s="42"/>
      <c r="I45" s="42"/>
      <c r="J45" s="71"/>
      <c r="K45" s="72"/>
      <c r="L45" s="71"/>
      <c r="M45" s="73"/>
      <c r="N45" s="42"/>
      <c r="O45" s="42"/>
      <c r="P45" s="71"/>
      <c r="Q45" s="71"/>
      <c r="R45" s="71"/>
      <c r="S45" s="71"/>
      <c r="T45" s="71"/>
    </row>
    <row r="46" spans="2:20" s="33" customFormat="1" ht="15" customHeight="1" x14ac:dyDescent="0.6">
      <c r="B46" s="138" t="s">
        <v>50</v>
      </c>
      <c r="C46" s="3"/>
      <c r="D46" s="3">
        <v>2017</v>
      </c>
      <c r="E46" s="3"/>
      <c r="F46" s="3" t="s">
        <v>24</v>
      </c>
      <c r="G46" s="3"/>
      <c r="H46" s="3" t="s">
        <v>42</v>
      </c>
      <c r="I46" s="3"/>
      <c r="J46" s="26">
        <v>189.23</v>
      </c>
      <c r="K46" s="23"/>
      <c r="L46" s="26">
        <v>4.8</v>
      </c>
      <c r="M46" s="27"/>
      <c r="N46" s="3" t="s">
        <v>45</v>
      </c>
      <c r="O46" s="3"/>
      <c r="P46" s="26" t="s">
        <v>45</v>
      </c>
      <c r="Q46" s="26"/>
      <c r="R46" s="26" t="s">
        <v>45</v>
      </c>
      <c r="S46" s="26"/>
      <c r="T46" s="26" t="s">
        <v>45</v>
      </c>
    </row>
    <row r="47" spans="2:20" s="33" customFormat="1" ht="15" customHeight="1" x14ac:dyDescent="0.6">
      <c r="B47" s="139"/>
      <c r="C47" s="3"/>
      <c r="D47" s="3"/>
      <c r="E47" s="3"/>
      <c r="F47" s="3"/>
      <c r="G47" s="3"/>
      <c r="H47" s="3" t="s">
        <v>51</v>
      </c>
      <c r="I47" s="3"/>
      <c r="J47" s="26">
        <v>152.68</v>
      </c>
      <c r="K47" s="23"/>
      <c r="L47" s="26">
        <v>4.3</v>
      </c>
      <c r="M47" s="27"/>
      <c r="N47" s="3" t="s">
        <v>43</v>
      </c>
      <c r="O47" s="3"/>
      <c r="P47" s="26">
        <v>60.6</v>
      </c>
      <c r="Q47" s="26"/>
      <c r="R47" s="26">
        <v>39.479999999999997</v>
      </c>
      <c r="S47" s="26"/>
      <c r="T47" s="26">
        <v>95.88</v>
      </c>
    </row>
    <row r="48" spans="2:20" s="33" customFormat="1" ht="15" customHeight="1" x14ac:dyDescent="0.6">
      <c r="B48" s="139"/>
      <c r="C48" s="3"/>
      <c r="D48" s="3"/>
      <c r="E48" s="3"/>
      <c r="F48" s="3"/>
      <c r="G48" s="3"/>
      <c r="H48" s="3" t="s">
        <v>362</v>
      </c>
      <c r="I48" s="3"/>
      <c r="J48" s="26">
        <v>267.94</v>
      </c>
      <c r="K48" s="23"/>
      <c r="L48" s="26">
        <v>6.5</v>
      </c>
      <c r="M48" s="27"/>
      <c r="N48" s="3" t="s">
        <v>43</v>
      </c>
      <c r="O48" s="3"/>
      <c r="P48" s="26">
        <v>49.2</v>
      </c>
      <c r="Q48" s="26"/>
      <c r="R48" s="26">
        <v>32.1</v>
      </c>
      <c r="S48" s="26"/>
      <c r="T48" s="26">
        <v>77.900000000000006</v>
      </c>
    </row>
    <row r="49" spans="2:20" s="33" customFormat="1" ht="3.75" customHeight="1" x14ac:dyDescent="0.6">
      <c r="B49" s="139"/>
      <c r="C49" s="3"/>
      <c r="D49" s="3"/>
      <c r="E49" s="3"/>
      <c r="F49" s="3"/>
      <c r="G49" s="3"/>
      <c r="H49" s="3"/>
      <c r="I49" s="3"/>
      <c r="J49" s="26"/>
      <c r="K49" s="23"/>
      <c r="L49" s="26"/>
      <c r="M49" s="27"/>
      <c r="N49" s="3"/>
      <c r="O49" s="3"/>
      <c r="P49" s="26"/>
      <c r="Q49" s="26"/>
      <c r="R49" s="26"/>
      <c r="S49" s="26"/>
      <c r="T49" s="26"/>
    </row>
    <row r="50" spans="2:20" s="33" customFormat="1" ht="3.75" customHeight="1" x14ac:dyDescent="0.6">
      <c r="B50" s="139"/>
      <c r="C50" s="3"/>
      <c r="D50" s="42"/>
      <c r="E50" s="42"/>
      <c r="F50" s="42"/>
      <c r="G50" s="42"/>
      <c r="H50" s="42"/>
      <c r="I50" s="42"/>
      <c r="J50" s="71"/>
      <c r="K50" s="72"/>
      <c r="L50" s="71"/>
      <c r="M50" s="73"/>
      <c r="N50" s="42"/>
      <c r="O50" s="42"/>
      <c r="P50" s="71"/>
      <c r="Q50" s="71"/>
      <c r="R50" s="71"/>
      <c r="S50" s="71"/>
      <c r="T50" s="71"/>
    </row>
    <row r="51" spans="2:20" s="33" customFormat="1" ht="16.5" customHeight="1" x14ac:dyDescent="0.6">
      <c r="B51" s="139"/>
      <c r="C51" s="3"/>
      <c r="D51" s="3">
        <v>2018</v>
      </c>
      <c r="E51" s="3"/>
      <c r="F51" s="3" t="s">
        <v>24</v>
      </c>
      <c r="G51" s="3"/>
      <c r="H51" s="3" t="s">
        <v>42</v>
      </c>
      <c r="I51" s="3"/>
      <c r="J51" s="26">
        <v>172.21</v>
      </c>
      <c r="K51" s="23"/>
      <c r="L51" s="26">
        <v>3.6</v>
      </c>
      <c r="M51" s="27"/>
      <c r="N51" s="3" t="s">
        <v>45</v>
      </c>
      <c r="O51" s="3"/>
      <c r="P51" s="26" t="s">
        <v>45</v>
      </c>
      <c r="Q51" s="26"/>
      <c r="R51" s="26" t="s">
        <v>45</v>
      </c>
      <c r="S51" s="26"/>
      <c r="T51" s="26" t="s">
        <v>45</v>
      </c>
    </row>
    <row r="52" spans="2:20" s="33" customFormat="1" ht="16.5" customHeight="1" x14ac:dyDescent="0.6">
      <c r="B52" s="139"/>
      <c r="C52" s="3"/>
      <c r="D52" s="3"/>
      <c r="E52" s="3"/>
      <c r="F52" s="3"/>
      <c r="G52" s="3"/>
      <c r="H52" s="3" t="s">
        <v>51</v>
      </c>
      <c r="I52" s="3"/>
      <c r="J52" s="26">
        <v>237.21</v>
      </c>
      <c r="K52" s="23"/>
      <c r="L52" s="26">
        <v>3.6</v>
      </c>
      <c r="M52" s="27"/>
      <c r="N52" s="3" t="s">
        <v>43</v>
      </c>
      <c r="O52" s="3"/>
      <c r="P52" s="26">
        <v>60.6</v>
      </c>
      <c r="Q52" s="26"/>
      <c r="R52" s="26">
        <v>39.479999999999997</v>
      </c>
      <c r="S52" s="26"/>
      <c r="T52" s="26">
        <v>95.88</v>
      </c>
    </row>
    <row r="53" spans="2:20" s="33" customFormat="1" ht="16.5" customHeight="1" x14ac:dyDescent="0.6">
      <c r="B53" s="139"/>
      <c r="C53" s="3"/>
      <c r="D53" s="3"/>
      <c r="E53" s="3"/>
      <c r="F53" s="3"/>
      <c r="G53" s="3"/>
      <c r="H53" s="3" t="s">
        <v>362</v>
      </c>
      <c r="I53" s="3"/>
      <c r="J53" s="26">
        <v>200.37</v>
      </c>
      <c r="K53" s="23"/>
      <c r="L53" s="26">
        <v>3.2</v>
      </c>
      <c r="M53" s="27"/>
      <c r="N53" s="3" t="s">
        <v>43</v>
      </c>
      <c r="O53" s="3"/>
      <c r="P53" s="26">
        <v>49.2</v>
      </c>
      <c r="Q53" s="26"/>
      <c r="R53" s="26">
        <v>32.1</v>
      </c>
      <c r="S53" s="26"/>
      <c r="T53" s="26">
        <v>77.900000000000006</v>
      </c>
    </row>
    <row r="54" spans="2:20" s="33" customFormat="1" ht="16.5" customHeight="1" x14ac:dyDescent="0.6">
      <c r="B54" s="139"/>
      <c r="C54" s="3"/>
      <c r="D54" s="3"/>
      <c r="E54" s="3"/>
      <c r="F54" s="3"/>
      <c r="G54" s="3"/>
      <c r="H54" s="3" t="s">
        <v>361</v>
      </c>
      <c r="I54" s="3"/>
      <c r="J54" s="26">
        <v>7.3</v>
      </c>
      <c r="K54" s="23"/>
      <c r="L54" s="26">
        <v>19.899999999999999</v>
      </c>
      <c r="M54" s="27"/>
      <c r="N54" s="3" t="s">
        <v>45</v>
      </c>
      <c r="O54" s="3"/>
      <c r="P54" s="26" t="s">
        <v>45</v>
      </c>
      <c r="Q54" s="26"/>
      <c r="R54" s="26" t="s">
        <v>45</v>
      </c>
      <c r="S54" s="26"/>
      <c r="T54" s="26" t="s">
        <v>45</v>
      </c>
    </row>
    <row r="55" spans="2:20" s="33" customFormat="1" ht="3" customHeight="1" x14ac:dyDescent="0.6">
      <c r="B55" s="40"/>
      <c r="C55" s="40"/>
      <c r="D55" s="40"/>
      <c r="E55" s="40"/>
      <c r="F55" s="40"/>
      <c r="G55" s="40"/>
      <c r="H55" s="40"/>
      <c r="I55" s="40"/>
      <c r="J55" s="66"/>
      <c r="K55" s="67"/>
      <c r="L55" s="66"/>
      <c r="M55" s="68"/>
      <c r="N55" s="40"/>
      <c r="O55" s="40"/>
      <c r="P55" s="66"/>
      <c r="Q55" s="66"/>
      <c r="R55" s="66"/>
      <c r="S55" s="66"/>
      <c r="T55" s="66"/>
    </row>
    <row r="56" spans="2:20" s="33" customFormat="1" ht="3.75" customHeight="1" x14ac:dyDescent="0.6">
      <c r="B56" s="42"/>
      <c r="C56" s="42"/>
      <c r="D56" s="42"/>
      <c r="E56" s="42"/>
      <c r="F56" s="42"/>
      <c r="G56" s="42"/>
      <c r="H56" s="42"/>
      <c r="I56" s="42"/>
      <c r="J56" s="71"/>
      <c r="K56" s="72"/>
      <c r="L56" s="71"/>
      <c r="M56" s="73"/>
      <c r="N56" s="42"/>
      <c r="O56" s="42"/>
      <c r="P56" s="71"/>
      <c r="Q56" s="71"/>
      <c r="R56" s="71"/>
      <c r="S56" s="71"/>
      <c r="T56" s="71"/>
    </row>
    <row r="57" spans="2:20" s="33" customFormat="1" ht="15" customHeight="1" x14ac:dyDescent="0.6">
      <c r="B57" s="138" t="s">
        <v>52</v>
      </c>
      <c r="C57" s="3"/>
      <c r="D57" s="3">
        <v>2017</v>
      </c>
      <c r="E57" s="3"/>
      <c r="F57" s="3" t="s">
        <v>24</v>
      </c>
      <c r="G57" s="3"/>
      <c r="H57" s="3" t="s">
        <v>42</v>
      </c>
      <c r="I57" s="3"/>
      <c r="J57" s="26">
        <v>217.12</v>
      </c>
      <c r="K57" s="23"/>
      <c r="L57" s="26">
        <v>4.8</v>
      </c>
      <c r="M57" s="27"/>
      <c r="N57" s="3" t="s">
        <v>45</v>
      </c>
      <c r="O57" s="3"/>
      <c r="P57" s="26" t="s">
        <v>45</v>
      </c>
      <c r="Q57" s="26"/>
      <c r="R57" s="26" t="s">
        <v>45</v>
      </c>
      <c r="S57" s="26"/>
      <c r="T57" s="26" t="s">
        <v>45</v>
      </c>
    </row>
    <row r="58" spans="2:20" s="33" customFormat="1" ht="15" customHeight="1" x14ac:dyDescent="0.6">
      <c r="B58" s="139"/>
      <c r="C58" s="3"/>
      <c r="D58" s="3"/>
      <c r="E58" s="3"/>
      <c r="F58" s="3"/>
      <c r="G58" s="3"/>
      <c r="H58" s="3" t="s">
        <v>362</v>
      </c>
      <c r="I58" s="3"/>
      <c r="J58" s="26">
        <v>165.86</v>
      </c>
      <c r="K58" s="23"/>
      <c r="L58" s="26">
        <v>6.5</v>
      </c>
      <c r="M58" s="27"/>
      <c r="N58" s="3" t="s">
        <v>43</v>
      </c>
      <c r="O58" s="3"/>
      <c r="P58" s="26">
        <v>49.2</v>
      </c>
      <c r="Q58" s="26"/>
      <c r="R58" s="26">
        <v>32.1</v>
      </c>
      <c r="S58" s="26"/>
      <c r="T58" s="26">
        <v>77.900000000000006</v>
      </c>
    </row>
    <row r="59" spans="2:20" s="33" customFormat="1" ht="15" customHeight="1" x14ac:dyDescent="0.6">
      <c r="B59" s="139"/>
      <c r="C59" s="3"/>
      <c r="D59" s="3"/>
      <c r="E59" s="3"/>
      <c r="F59" s="3"/>
      <c r="G59" s="3"/>
      <c r="H59" s="3" t="s">
        <v>49</v>
      </c>
      <c r="I59" s="3"/>
      <c r="J59" s="26">
        <v>103.49</v>
      </c>
      <c r="K59" s="23"/>
      <c r="L59" s="26">
        <v>3.1</v>
      </c>
      <c r="M59" s="27"/>
      <c r="N59" s="3" t="s">
        <v>45</v>
      </c>
      <c r="O59" s="3"/>
      <c r="P59" s="26" t="s">
        <v>45</v>
      </c>
      <c r="Q59" s="26"/>
      <c r="R59" s="26" t="s">
        <v>45</v>
      </c>
      <c r="S59" s="26"/>
      <c r="T59" s="26" t="s">
        <v>45</v>
      </c>
    </row>
    <row r="60" spans="2:20" s="33" customFormat="1" ht="3.75" customHeight="1" x14ac:dyDescent="0.6">
      <c r="B60" s="139"/>
      <c r="C60" s="3"/>
      <c r="D60" s="40"/>
      <c r="E60" s="40"/>
      <c r="F60" s="40"/>
      <c r="G60" s="40"/>
      <c r="H60" s="40"/>
      <c r="I60" s="40"/>
      <c r="J60" s="66"/>
      <c r="K60" s="67"/>
      <c r="L60" s="66"/>
      <c r="M60" s="68"/>
      <c r="N60" s="40"/>
      <c r="O60" s="40"/>
      <c r="P60" s="66"/>
      <c r="Q60" s="66"/>
      <c r="R60" s="66"/>
      <c r="S60" s="66"/>
      <c r="T60" s="66"/>
    </row>
    <row r="61" spans="2:20" s="33" customFormat="1" ht="3.75" customHeight="1" x14ac:dyDescent="0.6">
      <c r="B61" s="139"/>
      <c r="C61" s="3"/>
      <c r="D61" s="42"/>
      <c r="E61" s="42"/>
      <c r="F61" s="42"/>
      <c r="G61" s="42"/>
      <c r="H61" s="42"/>
      <c r="I61" s="42"/>
      <c r="J61" s="71"/>
      <c r="K61" s="72"/>
      <c r="L61" s="71"/>
      <c r="M61" s="73"/>
      <c r="N61" s="42"/>
      <c r="O61" s="42"/>
      <c r="P61" s="71"/>
      <c r="Q61" s="71"/>
      <c r="R61" s="71"/>
      <c r="S61" s="71"/>
      <c r="T61" s="71"/>
    </row>
    <row r="62" spans="2:20" s="33" customFormat="1" ht="15" customHeight="1" x14ac:dyDescent="0.6">
      <c r="B62" s="139"/>
      <c r="C62" s="3"/>
      <c r="D62" s="3">
        <v>2018</v>
      </c>
      <c r="E62" s="3"/>
      <c r="F62" s="3" t="s">
        <v>24</v>
      </c>
      <c r="G62" s="3"/>
      <c r="H62" s="3" t="s">
        <v>42</v>
      </c>
      <c r="I62" s="3"/>
      <c r="J62" s="26">
        <v>184.83</v>
      </c>
      <c r="K62" s="23"/>
      <c r="L62" s="26">
        <v>3.6</v>
      </c>
      <c r="M62" s="27"/>
      <c r="N62" s="3" t="s">
        <v>45</v>
      </c>
      <c r="O62" s="3"/>
      <c r="P62" s="26" t="s">
        <v>45</v>
      </c>
      <c r="Q62" s="26"/>
      <c r="R62" s="26" t="s">
        <v>45</v>
      </c>
      <c r="S62" s="26"/>
      <c r="T62" s="26" t="s">
        <v>45</v>
      </c>
    </row>
    <row r="63" spans="2:20" s="33" customFormat="1" ht="15" customHeight="1" x14ac:dyDescent="0.6">
      <c r="B63" s="139"/>
      <c r="C63" s="3"/>
      <c r="D63" s="3"/>
      <c r="E63" s="3"/>
      <c r="F63" s="3"/>
      <c r="G63" s="3"/>
      <c r="H63" s="3" t="s">
        <v>362</v>
      </c>
      <c r="I63" s="3"/>
      <c r="J63" s="26">
        <v>156.56</v>
      </c>
      <c r="K63" s="23"/>
      <c r="L63" s="26">
        <v>3.2</v>
      </c>
      <c r="M63" s="27"/>
      <c r="N63" s="3" t="s">
        <v>43</v>
      </c>
      <c r="O63" s="3"/>
      <c r="P63" s="26">
        <v>49.2</v>
      </c>
      <c r="Q63" s="26"/>
      <c r="R63" s="26">
        <v>32.1</v>
      </c>
      <c r="S63" s="26"/>
      <c r="T63" s="26">
        <v>77.900000000000006</v>
      </c>
    </row>
    <row r="64" spans="2:20" s="33" customFormat="1" ht="15" customHeight="1" x14ac:dyDescent="0.6">
      <c r="B64" s="134"/>
      <c r="C64" s="59"/>
      <c r="D64" s="59"/>
      <c r="E64" s="59"/>
      <c r="F64" s="59"/>
      <c r="G64" s="59"/>
      <c r="H64" s="59" t="s">
        <v>49</v>
      </c>
      <c r="I64" s="59"/>
      <c r="J64" s="74">
        <v>105.04</v>
      </c>
      <c r="K64" s="25"/>
      <c r="L64" s="74">
        <v>0.5</v>
      </c>
      <c r="M64" s="75"/>
      <c r="N64" s="59" t="s">
        <v>45</v>
      </c>
      <c r="O64" s="59"/>
      <c r="P64" s="74" t="s">
        <v>45</v>
      </c>
      <c r="Q64" s="74"/>
      <c r="R64" s="74" t="s">
        <v>45</v>
      </c>
      <c r="S64" s="74"/>
      <c r="T64" s="74" t="s">
        <v>45</v>
      </c>
    </row>
  </sheetData>
  <mergeCells count="11">
    <mergeCell ref="D4:D5"/>
    <mergeCell ref="P4:T4"/>
    <mergeCell ref="B57:B64"/>
    <mergeCell ref="B46:B54"/>
    <mergeCell ref="B34:B43"/>
    <mergeCell ref="B24:B30"/>
    <mergeCell ref="B6:B21"/>
    <mergeCell ref="N4:N5"/>
    <mergeCell ref="B4:B5"/>
    <mergeCell ref="H4:H5"/>
    <mergeCell ref="F4:F5"/>
  </mergeCells>
  <pageMargins left="0.7" right="0.7" top="0.78740157499999996" bottom="0.78740157499999996" header="0.3" footer="0.3"/>
  <pageSetup paperSize="8"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1"/>
  <sheetViews>
    <sheetView workbookViewId="0">
      <selection activeCell="H20" sqref="H20"/>
    </sheetView>
  </sheetViews>
  <sheetFormatPr baseColWidth="10" defaultColWidth="11.5546875" defaultRowHeight="13" x14ac:dyDescent="0.65"/>
  <cols>
    <col min="1" max="1" width="1.14453125" style="2" customWidth="1"/>
    <col min="2" max="2" width="16.703125" style="2" customWidth="1"/>
    <col min="3" max="3" width="1.14453125" style="2" customWidth="1"/>
    <col min="4" max="4" width="8.8515625" style="2" customWidth="1"/>
    <col min="5" max="5" width="1.14453125" style="2" customWidth="1"/>
    <col min="6" max="6" width="8.8515625" style="2" customWidth="1"/>
    <col min="7" max="7" width="1.14453125" style="2" customWidth="1"/>
    <col min="8" max="8" width="8.8515625" style="2" customWidth="1"/>
    <col min="9" max="16384" width="11.5546875" style="2"/>
  </cols>
  <sheetData>
    <row r="1" spans="2:8" ht="6" customHeight="1" x14ac:dyDescent="0.65">
      <c r="B1" s="101"/>
      <c r="C1" s="101"/>
      <c r="D1" s="101"/>
      <c r="E1" s="101"/>
      <c r="F1" s="101"/>
      <c r="G1" s="101"/>
      <c r="H1" s="101"/>
    </row>
    <row r="2" spans="2:8" ht="15" customHeight="1" x14ac:dyDescent="0.65">
      <c r="B2" s="141" t="s">
        <v>352</v>
      </c>
      <c r="C2" s="141"/>
      <c r="D2" s="141"/>
      <c r="E2" s="141"/>
      <c r="F2" s="141"/>
      <c r="G2" s="141"/>
      <c r="H2" s="141"/>
    </row>
    <row r="3" spans="2:8" ht="15" customHeight="1" x14ac:dyDescent="0.65">
      <c r="B3" s="141"/>
      <c r="C3" s="141"/>
      <c r="D3" s="141"/>
      <c r="E3" s="141"/>
      <c r="F3" s="141"/>
      <c r="G3" s="141"/>
      <c r="H3" s="141"/>
    </row>
    <row r="4" spans="2:8" ht="15" customHeight="1" x14ac:dyDescent="0.65">
      <c r="B4" s="141"/>
      <c r="C4" s="141"/>
      <c r="D4" s="141"/>
      <c r="E4" s="141"/>
      <c r="F4" s="141"/>
      <c r="G4" s="141"/>
      <c r="H4" s="141"/>
    </row>
    <row r="5" spans="2:8" ht="7.5" customHeight="1" x14ac:dyDescent="0.65">
      <c r="B5" s="101"/>
      <c r="C5" s="101"/>
      <c r="D5" s="101"/>
      <c r="E5" s="101"/>
      <c r="F5" s="101"/>
      <c r="G5" s="101"/>
      <c r="H5" s="101"/>
    </row>
    <row r="6" spans="2:8" ht="15" customHeight="1" x14ac:dyDescent="0.65">
      <c r="B6" s="21" t="s">
        <v>53</v>
      </c>
      <c r="C6" s="21"/>
      <c r="D6" s="21" t="s">
        <v>54</v>
      </c>
      <c r="E6" s="21"/>
      <c r="F6" s="21">
        <v>2017</v>
      </c>
      <c r="G6" s="21"/>
      <c r="H6" s="21">
        <v>2018</v>
      </c>
    </row>
    <row r="7" spans="2:8" ht="15" customHeight="1" x14ac:dyDescent="0.65">
      <c r="B7" s="3" t="s">
        <v>55</v>
      </c>
      <c r="C7" s="3"/>
      <c r="D7" s="3" t="s">
        <v>56</v>
      </c>
      <c r="E7" s="3"/>
      <c r="F7" s="26">
        <v>2.9</v>
      </c>
      <c r="G7" s="26"/>
      <c r="H7" s="26">
        <v>2.8</v>
      </c>
    </row>
    <row r="8" spans="2:8" ht="15" customHeight="1" x14ac:dyDescent="0.65">
      <c r="B8" s="3" t="s">
        <v>57</v>
      </c>
      <c r="C8" s="3"/>
      <c r="D8" s="3" t="s">
        <v>58</v>
      </c>
      <c r="E8" s="3"/>
      <c r="F8" s="23">
        <v>982.33333333333337</v>
      </c>
      <c r="G8" s="23"/>
      <c r="H8" s="23">
        <v>995</v>
      </c>
    </row>
    <row r="9" spans="2:8" ht="15" customHeight="1" x14ac:dyDescent="0.65">
      <c r="B9" s="3" t="s">
        <v>59</v>
      </c>
      <c r="C9" s="3"/>
      <c r="D9" s="3" t="s">
        <v>60</v>
      </c>
      <c r="E9" s="3"/>
      <c r="F9" s="27">
        <v>1.2766666666666666</v>
      </c>
      <c r="G9" s="27"/>
      <c r="H9" s="27" t="s">
        <v>61</v>
      </c>
    </row>
    <row r="10" spans="2:8" ht="15" customHeight="1" x14ac:dyDescent="0.65">
      <c r="B10" s="3" t="s">
        <v>59</v>
      </c>
      <c r="C10" s="3"/>
      <c r="D10" s="3" t="s">
        <v>62</v>
      </c>
      <c r="E10" s="3"/>
      <c r="F10" s="27">
        <v>1.2566666666666666</v>
      </c>
      <c r="G10" s="27"/>
      <c r="H10" s="27">
        <v>1.79</v>
      </c>
    </row>
    <row r="11" spans="2:8" ht="15" customHeight="1" x14ac:dyDescent="0.65">
      <c r="B11" s="3" t="s">
        <v>63</v>
      </c>
      <c r="C11" s="3"/>
      <c r="D11" s="3" t="s">
        <v>60</v>
      </c>
      <c r="E11" s="3"/>
      <c r="F11" s="27">
        <v>0.93133333333333335</v>
      </c>
      <c r="G11" s="27"/>
      <c r="H11" s="27">
        <v>0.89700000000000002</v>
      </c>
    </row>
    <row r="12" spans="2:8" ht="15" customHeight="1" x14ac:dyDescent="0.65">
      <c r="B12" s="101" t="s">
        <v>64</v>
      </c>
      <c r="C12" s="101"/>
      <c r="D12" s="101" t="s">
        <v>65</v>
      </c>
      <c r="E12" s="101"/>
      <c r="F12" s="102">
        <v>0.91466666666666663</v>
      </c>
      <c r="G12" s="102"/>
      <c r="H12" s="102">
        <v>0.89300000000000002</v>
      </c>
    </row>
    <row r="13" spans="2:8" ht="15" customHeight="1" x14ac:dyDescent="0.65">
      <c r="B13" s="101" t="s">
        <v>66</v>
      </c>
      <c r="C13" s="101"/>
      <c r="D13" s="101" t="s">
        <v>67</v>
      </c>
      <c r="E13" s="101"/>
      <c r="F13" s="102">
        <v>0.96666666666666679</v>
      </c>
      <c r="G13" s="102"/>
      <c r="H13" s="102">
        <v>1.4</v>
      </c>
    </row>
    <row r="14" spans="2:8" ht="15" customHeight="1" x14ac:dyDescent="0.65">
      <c r="B14" s="101" t="s">
        <v>68</v>
      </c>
      <c r="C14" s="101"/>
      <c r="D14" s="101" t="s">
        <v>67</v>
      </c>
      <c r="E14" s="101"/>
      <c r="F14" s="102">
        <v>0.26666666666666666</v>
      </c>
      <c r="G14" s="102"/>
      <c r="H14" s="102">
        <v>0.3</v>
      </c>
    </row>
    <row r="15" spans="2:8" ht="15" customHeight="1" x14ac:dyDescent="0.65">
      <c r="B15" s="101" t="s">
        <v>69</v>
      </c>
      <c r="C15" s="101"/>
      <c r="D15" s="101" t="s">
        <v>67</v>
      </c>
      <c r="E15" s="101"/>
      <c r="F15" s="102">
        <v>0.23333333333333331</v>
      </c>
      <c r="G15" s="102"/>
      <c r="H15" s="102">
        <v>0.3</v>
      </c>
    </row>
    <row r="16" spans="2:8" ht="15" customHeight="1" x14ac:dyDescent="0.65">
      <c r="B16" s="101" t="s">
        <v>70</v>
      </c>
      <c r="C16" s="101"/>
      <c r="D16" s="101" t="s">
        <v>67</v>
      </c>
      <c r="E16" s="101"/>
      <c r="F16" s="102">
        <v>1.1666666666666667</v>
      </c>
      <c r="G16" s="102"/>
      <c r="H16" s="102">
        <v>1.7</v>
      </c>
    </row>
    <row r="17" spans="2:8" ht="15" customHeight="1" x14ac:dyDescent="0.65">
      <c r="B17" s="101" t="s">
        <v>70</v>
      </c>
      <c r="C17" s="101"/>
      <c r="D17" s="101" t="s">
        <v>65</v>
      </c>
      <c r="E17" s="101"/>
      <c r="F17" s="102">
        <v>1.1666666666666667</v>
      </c>
      <c r="G17" s="102"/>
      <c r="H17" s="102">
        <v>1.7</v>
      </c>
    </row>
    <row r="18" spans="2:8" ht="15" customHeight="1" x14ac:dyDescent="0.65">
      <c r="B18" s="101" t="s">
        <v>71</v>
      </c>
      <c r="C18" s="101"/>
      <c r="D18" s="101" t="s">
        <v>67</v>
      </c>
      <c r="E18" s="101"/>
      <c r="F18" s="102">
        <v>0.43333333333333335</v>
      </c>
      <c r="G18" s="102"/>
      <c r="H18" s="102">
        <v>0.5</v>
      </c>
    </row>
    <row r="19" spans="2:8" ht="15" customHeight="1" x14ac:dyDescent="0.65">
      <c r="B19" s="101" t="s">
        <v>71</v>
      </c>
      <c r="C19" s="101"/>
      <c r="D19" s="101" t="s">
        <v>65</v>
      </c>
      <c r="E19" s="101"/>
      <c r="F19" s="102">
        <v>0.43333333333333335</v>
      </c>
      <c r="G19" s="102"/>
      <c r="H19" s="102">
        <v>0.5</v>
      </c>
    </row>
    <row r="20" spans="2:8" ht="15" customHeight="1" x14ac:dyDescent="0.65">
      <c r="B20" s="101" t="s">
        <v>72</v>
      </c>
      <c r="C20" s="101"/>
      <c r="D20" s="101" t="s">
        <v>67</v>
      </c>
      <c r="E20" s="101"/>
      <c r="F20" s="102">
        <v>0.5</v>
      </c>
      <c r="G20" s="102"/>
      <c r="H20" s="102">
        <v>0.7</v>
      </c>
    </row>
    <row r="21" spans="2:8" ht="15" customHeight="1" x14ac:dyDescent="0.65">
      <c r="B21" s="103" t="s">
        <v>72</v>
      </c>
      <c r="C21" s="103"/>
      <c r="D21" s="103" t="s">
        <v>65</v>
      </c>
      <c r="E21" s="103"/>
      <c r="F21" s="104">
        <v>0.5</v>
      </c>
      <c r="G21" s="104"/>
      <c r="H21" s="104">
        <v>0.7</v>
      </c>
    </row>
  </sheetData>
  <mergeCells count="1">
    <mergeCell ref="B2:H4"/>
  </mergeCell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9"/>
  <sheetViews>
    <sheetView topLeftCell="B1" workbookViewId="0">
      <selection activeCell="C2" sqref="C2:G3"/>
    </sheetView>
  </sheetViews>
  <sheetFormatPr baseColWidth="10" defaultColWidth="11.5546875" defaultRowHeight="13" x14ac:dyDescent="0.6"/>
  <cols>
    <col min="1" max="2" width="1.14453125" style="33" customWidth="1"/>
    <col min="3" max="3" width="21.5546875" style="33" customWidth="1"/>
    <col min="4" max="4" width="1.14453125" style="33" customWidth="1"/>
    <col min="5" max="5" width="8.8515625" style="33" customWidth="1"/>
    <col min="6" max="6" width="1.14453125" style="33" customWidth="1"/>
    <col min="7" max="7" width="8.8515625" style="33" customWidth="1"/>
    <col min="8" max="10" width="20.703125" style="33" customWidth="1"/>
    <col min="11" max="16384" width="11.5546875" style="33"/>
  </cols>
  <sheetData>
    <row r="1" spans="2:7" ht="7.5" customHeight="1" x14ac:dyDescent="0.6"/>
    <row r="2" spans="2:7" s="3" customFormat="1" ht="15" customHeight="1" x14ac:dyDescent="0.65">
      <c r="B2" s="22"/>
      <c r="C2" s="135" t="s">
        <v>353</v>
      </c>
      <c r="D2" s="135"/>
      <c r="E2" s="135"/>
      <c r="F2" s="135"/>
      <c r="G2" s="135"/>
    </row>
    <row r="3" spans="2:7" s="3" customFormat="1" ht="15" customHeight="1" x14ac:dyDescent="0.65">
      <c r="B3" s="22"/>
      <c r="C3" s="135"/>
      <c r="D3" s="135"/>
      <c r="E3" s="135"/>
      <c r="F3" s="135"/>
      <c r="G3" s="135"/>
    </row>
    <row r="4" spans="2:7" ht="7.5" customHeight="1" x14ac:dyDescent="0.6"/>
    <row r="5" spans="2:7" ht="15" customHeight="1" x14ac:dyDescent="0.6">
      <c r="C5" s="21" t="s">
        <v>73</v>
      </c>
      <c r="D5" s="21"/>
      <c r="E5" s="21">
        <v>2017</v>
      </c>
      <c r="F5" s="21"/>
      <c r="G5" s="21">
        <v>2018</v>
      </c>
    </row>
    <row r="6" spans="2:7" ht="15" customHeight="1" x14ac:dyDescent="0.6">
      <c r="C6" s="3" t="s">
        <v>74</v>
      </c>
      <c r="D6" s="3"/>
      <c r="E6" s="3">
        <v>270</v>
      </c>
      <c r="F6" s="3"/>
      <c r="G6" s="3">
        <v>270</v>
      </c>
    </row>
    <row r="7" spans="2:7" ht="15" customHeight="1" x14ac:dyDescent="0.6">
      <c r="C7" s="3" t="s">
        <v>75</v>
      </c>
      <c r="D7" s="3"/>
      <c r="E7" s="3">
        <v>232</v>
      </c>
      <c r="F7" s="3"/>
      <c r="G7" s="3">
        <v>206</v>
      </c>
    </row>
    <row r="8" spans="2:7" ht="15" customHeight="1" x14ac:dyDescent="0.6">
      <c r="C8" s="3" t="s">
        <v>76</v>
      </c>
      <c r="D8" s="3"/>
      <c r="E8" s="3">
        <v>0.35</v>
      </c>
      <c r="F8" s="3"/>
      <c r="G8" s="3">
        <v>0.35</v>
      </c>
    </row>
    <row r="9" spans="2:7" ht="15" customHeight="1" x14ac:dyDescent="0.6">
      <c r="C9" s="59" t="s">
        <v>77</v>
      </c>
      <c r="D9" s="59"/>
      <c r="E9" s="74">
        <v>21924</v>
      </c>
      <c r="F9" s="74"/>
      <c r="G9" s="74">
        <v>19467</v>
      </c>
    </row>
  </sheetData>
  <mergeCells count="1">
    <mergeCell ref="C2:G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16"/>
  <sheetViews>
    <sheetView workbookViewId="0">
      <selection activeCell="B2" sqref="B2:J3"/>
    </sheetView>
  </sheetViews>
  <sheetFormatPr baseColWidth="10" defaultColWidth="11.5546875" defaultRowHeight="13" x14ac:dyDescent="0.6"/>
  <cols>
    <col min="1" max="1" width="1.14453125" style="33" customWidth="1"/>
    <col min="2" max="2" width="11.14453125" style="33" customWidth="1"/>
    <col min="3" max="3" width="1.14453125" style="33" customWidth="1"/>
    <col min="4" max="4" width="13.29296875" style="33" customWidth="1"/>
    <col min="5" max="5" width="1.14453125" style="33" customWidth="1"/>
    <col min="6" max="6" width="10.29296875" style="33" customWidth="1"/>
    <col min="7" max="7" width="1.14453125" style="33" customWidth="1"/>
    <col min="8" max="8" width="8.8515625" style="33" customWidth="1"/>
    <col min="9" max="9" width="1.14453125" style="33" customWidth="1"/>
    <col min="10" max="10" width="8.8515625" style="33" customWidth="1"/>
    <col min="11" max="16384" width="11.5546875" style="33"/>
  </cols>
  <sheetData>
    <row r="1" spans="2:13" ht="7.5" customHeight="1" x14ac:dyDescent="0.6"/>
    <row r="2" spans="2:13" s="3" customFormat="1" ht="15.75" customHeight="1" x14ac:dyDescent="0.65">
      <c r="B2" s="143" t="s">
        <v>354</v>
      </c>
      <c r="C2" s="143"/>
      <c r="D2" s="143"/>
      <c r="E2" s="143"/>
      <c r="F2" s="143"/>
      <c r="G2" s="143"/>
      <c r="H2" s="143"/>
      <c r="I2" s="143"/>
      <c r="J2" s="143"/>
    </row>
    <row r="3" spans="2:13" s="3" customFormat="1" ht="15.75" customHeight="1" x14ac:dyDescent="0.65">
      <c r="B3" s="143"/>
      <c r="C3" s="143"/>
      <c r="D3" s="143"/>
      <c r="E3" s="143"/>
      <c r="F3" s="143"/>
      <c r="G3" s="143"/>
      <c r="H3" s="143"/>
      <c r="I3" s="143"/>
      <c r="J3" s="143"/>
    </row>
    <row r="4" spans="2:13" ht="7.5" customHeight="1" x14ac:dyDescent="0.6"/>
    <row r="5" spans="2:13" ht="15" customHeight="1" x14ac:dyDescent="0.6">
      <c r="B5" s="34" t="s">
        <v>78</v>
      </c>
      <c r="C5" s="34"/>
      <c r="D5" s="34" t="s">
        <v>79</v>
      </c>
      <c r="E5" s="34"/>
      <c r="F5" s="34" t="s">
        <v>80</v>
      </c>
      <c r="G5" s="34"/>
      <c r="H5" s="142" t="s">
        <v>81</v>
      </c>
      <c r="I5" s="142"/>
      <c r="J5" s="142"/>
    </row>
    <row r="6" spans="2:13" ht="15" customHeight="1" x14ac:dyDescent="0.6">
      <c r="B6" s="65"/>
      <c r="C6" s="65"/>
      <c r="D6" s="65"/>
      <c r="E6" s="65"/>
      <c r="F6" s="29" t="s">
        <v>82</v>
      </c>
      <c r="G6" s="29"/>
      <c r="H6" s="29">
        <v>2017</v>
      </c>
      <c r="I6" s="29"/>
      <c r="J6" s="29">
        <v>2018</v>
      </c>
    </row>
    <row r="7" spans="2:13" ht="15" customHeight="1" x14ac:dyDescent="0.6">
      <c r="B7" s="28" t="s">
        <v>83</v>
      </c>
      <c r="C7" s="28"/>
      <c r="D7" s="28" t="s">
        <v>84</v>
      </c>
      <c r="E7" s="28"/>
      <c r="F7" s="28">
        <v>300</v>
      </c>
      <c r="G7" s="28"/>
      <c r="H7" s="5">
        <v>44.5</v>
      </c>
      <c r="I7" s="5"/>
      <c r="J7" s="5">
        <v>56.75</v>
      </c>
    </row>
    <row r="8" spans="2:13" ht="15" customHeight="1" x14ac:dyDescent="0.6">
      <c r="B8" s="28" t="s">
        <v>85</v>
      </c>
      <c r="C8" s="28"/>
      <c r="D8" s="28" t="s">
        <v>84</v>
      </c>
      <c r="E8" s="28"/>
      <c r="F8" s="28">
        <v>400</v>
      </c>
      <c r="G8" s="28"/>
      <c r="H8" s="5">
        <v>119</v>
      </c>
      <c r="I8" s="5"/>
      <c r="J8" s="5">
        <v>144</v>
      </c>
    </row>
    <row r="9" spans="2:13" ht="15" customHeight="1" x14ac:dyDescent="0.6">
      <c r="B9" s="28" t="s">
        <v>86</v>
      </c>
      <c r="C9" s="28"/>
      <c r="D9" s="28" t="s">
        <v>84</v>
      </c>
      <c r="E9" s="28"/>
      <c r="F9" s="28">
        <v>450</v>
      </c>
      <c r="G9" s="28"/>
      <c r="H9" s="5">
        <v>251.5</v>
      </c>
      <c r="I9" s="5"/>
      <c r="J9" s="5">
        <v>212.5</v>
      </c>
    </row>
    <row r="10" spans="2:13" ht="15" customHeight="1" x14ac:dyDescent="0.6">
      <c r="B10" s="28" t="s">
        <v>87</v>
      </c>
      <c r="C10" s="28"/>
      <c r="D10" s="28" t="s">
        <v>84</v>
      </c>
      <c r="E10" s="28"/>
      <c r="F10" s="28">
        <v>500</v>
      </c>
      <c r="G10" s="28"/>
      <c r="H10" s="5">
        <v>24.75</v>
      </c>
      <c r="I10" s="5"/>
      <c r="J10" s="5">
        <v>11.5</v>
      </c>
      <c r="K10" s="76"/>
      <c r="L10" s="76"/>
      <c r="M10" s="76"/>
    </row>
    <row r="11" spans="2:13" ht="15" customHeight="1" x14ac:dyDescent="0.6">
      <c r="B11" s="28" t="s">
        <v>88</v>
      </c>
      <c r="C11" s="28"/>
      <c r="D11" s="28" t="s">
        <v>89</v>
      </c>
      <c r="E11" s="28"/>
      <c r="F11" s="28">
        <v>675</v>
      </c>
      <c r="G11" s="28"/>
      <c r="H11" s="5">
        <v>39.184304932735415</v>
      </c>
      <c r="I11" s="5"/>
      <c r="J11" s="5">
        <v>37.799999999999997</v>
      </c>
      <c r="K11" s="76"/>
      <c r="L11" s="76"/>
    </row>
    <row r="12" spans="2:13" ht="15" customHeight="1" x14ac:dyDescent="0.6">
      <c r="B12" s="28" t="s">
        <v>90</v>
      </c>
      <c r="C12" s="28"/>
      <c r="D12" s="28" t="s">
        <v>89</v>
      </c>
      <c r="E12" s="28"/>
      <c r="F12" s="28">
        <v>700</v>
      </c>
      <c r="G12" s="28"/>
      <c r="H12" s="5">
        <v>39.184304932735415</v>
      </c>
      <c r="I12" s="5"/>
      <c r="J12" s="5">
        <v>37.799999999999997</v>
      </c>
    </row>
    <row r="13" spans="2:13" ht="15" customHeight="1" x14ac:dyDescent="0.6">
      <c r="B13" s="28" t="s">
        <v>91</v>
      </c>
      <c r="C13" s="28"/>
      <c r="D13" s="28" t="s">
        <v>92</v>
      </c>
      <c r="E13" s="28"/>
      <c r="F13" s="28">
        <v>720</v>
      </c>
      <c r="G13" s="28"/>
      <c r="H13" s="5">
        <v>192.1896860986547</v>
      </c>
      <c r="I13" s="5"/>
      <c r="J13" s="5">
        <v>185.39999999999998</v>
      </c>
    </row>
    <row r="14" spans="2:13" ht="15" customHeight="1" x14ac:dyDescent="0.6">
      <c r="B14" s="28" t="s">
        <v>93</v>
      </c>
      <c r="C14" s="28"/>
      <c r="D14" s="28" t="s">
        <v>92</v>
      </c>
      <c r="E14" s="28"/>
      <c r="F14" s="28">
        <v>650</v>
      </c>
      <c r="G14" s="28"/>
      <c r="H14" s="5">
        <v>192.1896860986547</v>
      </c>
      <c r="I14" s="5"/>
      <c r="J14" s="5">
        <v>185.39999999999998</v>
      </c>
    </row>
    <row r="15" spans="2:13" ht="15" customHeight="1" x14ac:dyDescent="0.6">
      <c r="B15" s="28" t="s">
        <v>94</v>
      </c>
      <c r="C15" s="28"/>
      <c r="D15" s="28" t="s">
        <v>95</v>
      </c>
      <c r="E15" s="28"/>
      <c r="F15" s="28">
        <v>620</v>
      </c>
      <c r="G15" s="28"/>
      <c r="H15" s="5">
        <v>115.37600896860985</v>
      </c>
      <c r="I15" s="5"/>
      <c r="J15" s="5">
        <v>111.3</v>
      </c>
    </row>
    <row r="16" spans="2:13" ht="15" customHeight="1" x14ac:dyDescent="0.6">
      <c r="B16" s="29" t="s">
        <v>96</v>
      </c>
      <c r="C16" s="29"/>
      <c r="D16" s="29" t="s">
        <v>95</v>
      </c>
      <c r="E16" s="29"/>
      <c r="F16" s="29">
        <v>625</v>
      </c>
      <c r="G16" s="29"/>
      <c r="H16" s="38">
        <v>115.37600896860985</v>
      </c>
      <c r="I16" s="38"/>
      <c r="J16" s="38">
        <v>111.3</v>
      </c>
      <c r="K16" s="76"/>
      <c r="L16" s="76"/>
      <c r="M16" s="76"/>
    </row>
  </sheetData>
  <mergeCells count="2">
    <mergeCell ref="H5:J5"/>
    <mergeCell ref="B2:J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37"/>
  <sheetViews>
    <sheetView workbookViewId="0">
      <selection activeCell="B124" sqref="B124"/>
    </sheetView>
  </sheetViews>
  <sheetFormatPr baseColWidth="10" defaultColWidth="11.5546875" defaultRowHeight="13" x14ac:dyDescent="0.65"/>
  <cols>
    <col min="1" max="1" width="1.14453125" style="8" customWidth="1"/>
    <col min="2" max="2" width="25.703125" style="4" customWidth="1"/>
    <col min="3" max="3" width="0.8515625" style="8" customWidth="1"/>
    <col min="4" max="4" width="6.703125" style="8" customWidth="1"/>
    <col min="5" max="5" width="1.14453125" style="8" customWidth="1"/>
    <col min="6" max="6" width="6.703125" style="8" customWidth="1"/>
    <col min="7" max="7" width="1.14453125" style="8" customWidth="1"/>
    <col min="8" max="8" width="6.703125" style="8" customWidth="1"/>
    <col min="9" max="9" width="1.14453125" style="8" customWidth="1"/>
    <col min="10" max="10" width="6.703125" style="8" customWidth="1"/>
    <col min="11" max="11" width="1.14453125" style="8" customWidth="1"/>
    <col min="12" max="12" width="6.703125" style="8" customWidth="1"/>
    <col min="13" max="13" width="1.14453125" style="8" customWidth="1"/>
    <col min="14" max="14" width="6.703125" style="8" customWidth="1"/>
    <col min="15" max="15" width="1.14453125" style="8" customWidth="1"/>
    <col min="16" max="16" width="6.703125" style="8" customWidth="1"/>
    <col min="17" max="17" width="1.14453125" style="8" customWidth="1"/>
    <col min="18" max="18" width="6.703125" style="8" customWidth="1"/>
    <col min="19" max="19" width="1.14453125" style="8" customWidth="1"/>
    <col min="20" max="20" width="6.703125" style="8" customWidth="1"/>
    <col min="21" max="21" width="1.14453125" style="8" customWidth="1"/>
    <col min="22" max="22" width="6.703125" style="8" customWidth="1"/>
    <col min="23" max="23" width="1.14453125" style="8" customWidth="1"/>
    <col min="24" max="24" width="6.703125" style="8" customWidth="1"/>
    <col min="25" max="25" width="1.14453125" style="8" customWidth="1"/>
    <col min="26" max="26" width="6.703125" style="8" customWidth="1"/>
    <col min="27" max="27" width="1.14453125" style="8" customWidth="1"/>
    <col min="28" max="28" width="6.703125" style="8" customWidth="1"/>
    <col min="29" max="29" width="1.14453125" style="8" customWidth="1"/>
    <col min="30" max="30" width="6.703125" style="8" customWidth="1"/>
    <col min="31" max="16384" width="11.5546875" style="8"/>
  </cols>
  <sheetData>
    <row r="1" spans="2:30" ht="6.75" customHeight="1" x14ac:dyDescent="0.65"/>
    <row r="2" spans="2:30" s="3" customFormat="1" ht="15.75" customHeight="1" x14ac:dyDescent="0.65">
      <c r="B2" s="143" t="s">
        <v>355</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row>
    <row r="3" spans="2:30" s="3" customFormat="1" ht="15.75" customHeight="1" x14ac:dyDescent="0.65">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row>
    <row r="4" spans="2:30" s="33" customFormat="1" ht="7.5" customHeight="1" x14ac:dyDescent="0.6"/>
    <row r="5" spans="2:30" ht="15" customHeight="1" x14ac:dyDescent="0.65">
      <c r="B5" s="77"/>
      <c r="C5" s="21"/>
      <c r="D5" s="137" t="s">
        <v>97</v>
      </c>
      <c r="E5" s="137"/>
      <c r="F5" s="137"/>
      <c r="G5" s="137"/>
      <c r="H5" s="137"/>
      <c r="I5" s="137"/>
      <c r="J5" s="137"/>
      <c r="K5" s="137"/>
      <c r="L5" s="137"/>
      <c r="M5" s="137"/>
      <c r="N5" s="137"/>
      <c r="O5" s="19"/>
      <c r="P5" s="137" t="s">
        <v>98</v>
      </c>
      <c r="Q5" s="137"/>
      <c r="R5" s="137"/>
      <c r="S5" s="137"/>
      <c r="T5" s="137"/>
      <c r="U5" s="137"/>
      <c r="V5" s="137"/>
      <c r="W5" s="137"/>
      <c r="X5" s="137"/>
      <c r="Y5" s="137"/>
      <c r="Z5" s="137"/>
      <c r="AA5" s="137"/>
      <c r="AB5" s="137"/>
      <c r="AC5" s="137"/>
      <c r="AD5" s="137"/>
    </row>
    <row r="6" spans="2:30" ht="15" customHeight="1" x14ac:dyDescent="0.65">
      <c r="B6" s="24"/>
      <c r="C6" s="59"/>
      <c r="D6" s="59">
        <v>1</v>
      </c>
      <c r="E6" s="59"/>
      <c r="F6" s="59">
        <v>2</v>
      </c>
      <c r="G6" s="59"/>
      <c r="H6" s="59">
        <v>3</v>
      </c>
      <c r="I6" s="59"/>
      <c r="J6" s="59">
        <v>4</v>
      </c>
      <c r="K6" s="59"/>
      <c r="L6" s="59">
        <v>5</v>
      </c>
      <c r="M6" s="59"/>
      <c r="N6" s="59">
        <v>6</v>
      </c>
      <c r="O6" s="3"/>
      <c r="P6" s="59">
        <v>1</v>
      </c>
      <c r="Q6" s="59"/>
      <c r="R6" s="59">
        <v>2</v>
      </c>
      <c r="S6" s="59"/>
      <c r="T6" s="59">
        <v>3</v>
      </c>
      <c r="U6" s="59"/>
      <c r="V6" s="59">
        <v>4</v>
      </c>
      <c r="W6" s="59"/>
      <c r="X6" s="59">
        <v>5</v>
      </c>
      <c r="Y6" s="59"/>
      <c r="Z6" s="59">
        <v>6</v>
      </c>
      <c r="AA6" s="59"/>
      <c r="AB6" s="59">
        <v>7</v>
      </c>
      <c r="AC6" s="59"/>
      <c r="AD6" s="59">
        <v>8</v>
      </c>
    </row>
    <row r="7" spans="2:30" ht="15" customHeight="1" x14ac:dyDescent="0.65">
      <c r="B7" s="78" t="s">
        <v>83</v>
      </c>
      <c r="C7" s="22"/>
      <c r="D7" s="3"/>
      <c r="E7" s="3"/>
      <c r="F7" s="3"/>
      <c r="G7" s="3"/>
      <c r="H7" s="3"/>
      <c r="I7" s="3"/>
      <c r="J7" s="3"/>
      <c r="K7" s="3"/>
      <c r="L7" s="3"/>
      <c r="M7" s="3"/>
      <c r="P7" s="3"/>
      <c r="Q7" s="3"/>
      <c r="R7" s="3"/>
      <c r="S7" s="3"/>
      <c r="T7" s="3"/>
      <c r="U7" s="3"/>
      <c r="V7" s="3"/>
      <c r="W7" s="3"/>
      <c r="X7" s="3"/>
      <c r="Y7" s="3"/>
      <c r="Z7" s="3"/>
      <c r="AA7" s="3"/>
      <c r="AB7" s="3"/>
      <c r="AC7" s="3"/>
      <c r="AD7" s="3"/>
    </row>
    <row r="8" spans="2:30" ht="15" customHeight="1" x14ac:dyDescent="0.6">
      <c r="B8" s="44" t="s">
        <v>99</v>
      </c>
      <c r="C8" s="22"/>
      <c r="D8" s="3"/>
      <c r="E8" s="3"/>
      <c r="F8" s="3"/>
      <c r="G8" s="3"/>
      <c r="H8" s="3"/>
      <c r="I8" s="3"/>
      <c r="J8" s="3"/>
      <c r="K8" s="3"/>
      <c r="L8" s="3"/>
      <c r="M8" s="3"/>
      <c r="P8" s="3"/>
      <c r="Q8" s="3"/>
      <c r="R8" s="3"/>
      <c r="S8" s="3"/>
      <c r="T8" s="3"/>
      <c r="U8" s="3"/>
      <c r="V8" s="3"/>
      <c r="W8" s="3"/>
      <c r="X8" s="3"/>
      <c r="Y8" s="3"/>
      <c r="Z8" s="3"/>
      <c r="AA8" s="3"/>
      <c r="AB8" s="3"/>
      <c r="AC8" s="3"/>
      <c r="AD8" s="3"/>
    </row>
    <row r="9" spans="2:30" ht="15" customHeight="1" x14ac:dyDescent="0.65">
      <c r="B9" s="4" t="s">
        <v>100</v>
      </c>
      <c r="C9" s="4"/>
      <c r="D9" s="23">
        <v>60</v>
      </c>
      <c r="E9" s="23"/>
      <c r="F9" s="23">
        <v>106</v>
      </c>
      <c r="G9" s="23"/>
      <c r="H9" s="23">
        <v>76</v>
      </c>
      <c r="I9" s="23"/>
      <c r="J9" s="23">
        <v>77</v>
      </c>
      <c r="K9" s="23"/>
      <c r="L9" s="23">
        <v>46</v>
      </c>
      <c r="M9" s="23"/>
      <c r="N9" s="23" t="s">
        <v>45</v>
      </c>
      <c r="O9" s="79"/>
      <c r="P9" s="23">
        <v>51</v>
      </c>
      <c r="Q9" s="23"/>
      <c r="R9" s="23">
        <v>77</v>
      </c>
      <c r="S9" s="23"/>
      <c r="T9" s="23">
        <v>237</v>
      </c>
      <c r="U9" s="3"/>
      <c r="V9" s="23" t="s">
        <v>45</v>
      </c>
      <c r="W9" s="3"/>
      <c r="X9" s="23" t="s">
        <v>45</v>
      </c>
      <c r="Y9" s="3"/>
      <c r="Z9" s="23" t="s">
        <v>45</v>
      </c>
      <c r="AA9" s="3"/>
      <c r="AB9" s="23" t="s">
        <v>45</v>
      </c>
      <c r="AC9" s="3"/>
      <c r="AD9" s="23" t="s">
        <v>45</v>
      </c>
    </row>
    <row r="10" spans="2:30" ht="15" customHeight="1" x14ac:dyDescent="0.65">
      <c r="B10" s="80" t="s">
        <v>101</v>
      </c>
      <c r="C10" s="4"/>
      <c r="D10" s="27">
        <v>6.56</v>
      </c>
      <c r="E10" s="27"/>
      <c r="F10" s="27">
        <v>5.29</v>
      </c>
      <c r="G10" s="27"/>
      <c r="H10" s="27">
        <v>4.9000000000000004</v>
      </c>
      <c r="I10" s="27"/>
      <c r="J10" s="27">
        <v>6.62</v>
      </c>
      <c r="K10" s="27"/>
      <c r="L10" s="27">
        <v>5.98</v>
      </c>
      <c r="M10" s="27"/>
      <c r="N10" s="23" t="s">
        <v>45</v>
      </c>
      <c r="O10" s="9"/>
      <c r="P10" s="27">
        <v>5.93</v>
      </c>
      <c r="Q10" s="27"/>
      <c r="R10" s="27">
        <v>5.8280000000000003</v>
      </c>
      <c r="S10" s="27"/>
      <c r="T10" s="27">
        <v>6.4279999999999999</v>
      </c>
      <c r="U10" s="3"/>
      <c r="V10" s="23" t="s">
        <v>45</v>
      </c>
      <c r="W10" s="3"/>
      <c r="X10" s="23" t="s">
        <v>45</v>
      </c>
      <c r="Y10" s="3"/>
      <c r="Z10" s="23" t="s">
        <v>45</v>
      </c>
      <c r="AA10" s="3"/>
      <c r="AB10" s="23" t="s">
        <v>45</v>
      </c>
      <c r="AC10" s="3"/>
      <c r="AD10" s="23" t="s">
        <v>45</v>
      </c>
    </row>
    <row r="11" spans="2:30" ht="15" customHeight="1" x14ac:dyDescent="0.65">
      <c r="B11" s="80" t="s">
        <v>102</v>
      </c>
      <c r="C11" s="4"/>
      <c r="D11" s="23">
        <v>66</v>
      </c>
      <c r="E11" s="23"/>
      <c r="F11" s="23">
        <v>72</v>
      </c>
      <c r="G11" s="23"/>
      <c r="H11" s="23">
        <v>103</v>
      </c>
      <c r="I11" s="23"/>
      <c r="J11" s="23">
        <v>69</v>
      </c>
      <c r="K11" s="23"/>
      <c r="L11" s="23">
        <v>59</v>
      </c>
      <c r="M11" s="23"/>
      <c r="N11" s="23" t="s">
        <v>45</v>
      </c>
      <c r="O11" s="79"/>
      <c r="P11" s="23">
        <v>57</v>
      </c>
      <c r="Q11" s="23"/>
      <c r="R11" s="23">
        <v>66</v>
      </c>
      <c r="S11" s="23"/>
      <c r="T11" s="23">
        <v>58</v>
      </c>
      <c r="U11" s="3"/>
      <c r="V11" s="23" t="s">
        <v>45</v>
      </c>
      <c r="W11" s="3"/>
      <c r="X11" s="23" t="s">
        <v>45</v>
      </c>
      <c r="Y11" s="3"/>
      <c r="Z11" s="23" t="s">
        <v>45</v>
      </c>
      <c r="AA11" s="3"/>
      <c r="AB11" s="23" t="s">
        <v>45</v>
      </c>
      <c r="AC11" s="3"/>
      <c r="AD11" s="23" t="s">
        <v>45</v>
      </c>
    </row>
    <row r="12" spans="2:30" ht="15" customHeight="1" x14ac:dyDescent="0.65">
      <c r="B12" s="80" t="s">
        <v>103</v>
      </c>
      <c r="C12" s="4"/>
      <c r="D12" s="23">
        <v>131</v>
      </c>
      <c r="E12" s="23"/>
      <c r="F12" s="23">
        <v>114</v>
      </c>
      <c r="G12" s="23"/>
      <c r="H12" s="23">
        <v>88</v>
      </c>
      <c r="I12" s="23"/>
      <c r="J12" s="23">
        <v>140</v>
      </c>
      <c r="K12" s="23"/>
      <c r="L12" s="23">
        <v>141</v>
      </c>
      <c r="M12" s="23"/>
      <c r="N12" s="23" t="s">
        <v>45</v>
      </c>
      <c r="O12" s="79"/>
      <c r="P12" s="23">
        <v>106</v>
      </c>
      <c r="Q12" s="23"/>
      <c r="R12" s="23">
        <v>142</v>
      </c>
      <c r="S12" s="23"/>
      <c r="T12" s="23">
        <v>107</v>
      </c>
      <c r="U12" s="3"/>
      <c r="V12" s="23" t="s">
        <v>45</v>
      </c>
      <c r="W12" s="3"/>
      <c r="X12" s="23" t="s">
        <v>45</v>
      </c>
      <c r="Y12" s="3"/>
      <c r="Z12" s="23" t="s">
        <v>45</v>
      </c>
      <c r="AA12" s="3"/>
      <c r="AB12" s="23" t="s">
        <v>45</v>
      </c>
      <c r="AC12" s="3"/>
      <c r="AD12" s="23" t="s">
        <v>45</v>
      </c>
    </row>
    <row r="13" spans="2:30" ht="15" customHeight="1" x14ac:dyDescent="0.65">
      <c r="B13" s="80" t="s">
        <v>104</v>
      </c>
      <c r="C13" s="4"/>
      <c r="D13" s="27" t="s">
        <v>61</v>
      </c>
      <c r="E13" s="27"/>
      <c r="F13" s="27">
        <v>5.03</v>
      </c>
      <c r="G13" s="27"/>
      <c r="H13" s="27">
        <v>2.58</v>
      </c>
      <c r="I13" s="27"/>
      <c r="J13" s="27">
        <v>4.8600000000000003</v>
      </c>
      <c r="K13" s="27"/>
      <c r="L13" s="27">
        <v>3.2749999999999999</v>
      </c>
      <c r="M13" s="27"/>
      <c r="N13" s="23" t="s">
        <v>45</v>
      </c>
      <c r="O13" s="9"/>
      <c r="P13" s="27">
        <v>3.4359999999999999</v>
      </c>
      <c r="Q13" s="27"/>
      <c r="R13" s="27">
        <v>3.0949999999999998</v>
      </c>
      <c r="S13" s="27"/>
      <c r="T13" s="27">
        <v>3.9999999999999996</v>
      </c>
      <c r="U13" s="3"/>
      <c r="V13" s="23" t="s">
        <v>45</v>
      </c>
      <c r="W13" s="3"/>
      <c r="X13" s="23" t="s">
        <v>45</v>
      </c>
      <c r="Y13" s="3"/>
      <c r="Z13" s="23" t="s">
        <v>45</v>
      </c>
      <c r="AA13" s="3"/>
      <c r="AB13" s="23" t="s">
        <v>45</v>
      </c>
      <c r="AC13" s="3"/>
      <c r="AD13" s="23" t="s">
        <v>45</v>
      </c>
    </row>
    <row r="14" spans="2:30" ht="15" customHeight="1" x14ac:dyDescent="0.65">
      <c r="B14" s="80" t="s">
        <v>105</v>
      </c>
      <c r="C14" s="4"/>
      <c r="D14" s="27" t="s">
        <v>61</v>
      </c>
      <c r="E14" s="27"/>
      <c r="F14" s="27">
        <v>1.75</v>
      </c>
      <c r="G14" s="27"/>
      <c r="H14" s="27">
        <v>1.9</v>
      </c>
      <c r="I14" s="27"/>
      <c r="J14" s="27">
        <v>1.766</v>
      </c>
      <c r="K14" s="27"/>
      <c r="L14" s="27">
        <v>1.85</v>
      </c>
      <c r="M14" s="27"/>
      <c r="N14" s="23" t="s">
        <v>45</v>
      </c>
      <c r="O14" s="9"/>
      <c r="P14" s="27">
        <v>1.6339999999999999</v>
      </c>
      <c r="Q14" s="27"/>
      <c r="R14" s="27">
        <v>1.873</v>
      </c>
      <c r="S14" s="27"/>
      <c r="T14" s="27">
        <v>2.0880000000000001</v>
      </c>
      <c r="U14" s="3"/>
      <c r="V14" s="23" t="s">
        <v>45</v>
      </c>
      <c r="W14" s="3"/>
      <c r="X14" s="23" t="s">
        <v>45</v>
      </c>
      <c r="Y14" s="3"/>
      <c r="Z14" s="23" t="s">
        <v>45</v>
      </c>
      <c r="AA14" s="3"/>
      <c r="AB14" s="23" t="s">
        <v>45</v>
      </c>
      <c r="AC14" s="3"/>
      <c r="AD14" s="23" t="s">
        <v>45</v>
      </c>
    </row>
    <row r="15" spans="2:30" ht="15" customHeight="1" x14ac:dyDescent="0.65">
      <c r="B15" s="4" t="s">
        <v>106</v>
      </c>
      <c r="C15" s="4"/>
      <c r="D15" s="27">
        <v>44.407731458127692</v>
      </c>
      <c r="E15" s="27"/>
      <c r="F15" s="27">
        <v>44.408214710571386</v>
      </c>
      <c r="G15" s="27"/>
      <c r="H15" s="27">
        <v>44.410283337643079</v>
      </c>
      <c r="I15" s="27"/>
      <c r="J15" s="27">
        <v>44.407918980307954</v>
      </c>
      <c r="K15" s="27"/>
      <c r="L15" s="27">
        <v>44.407690482825316</v>
      </c>
      <c r="M15" s="27"/>
      <c r="N15" s="27" t="s">
        <v>45</v>
      </c>
      <c r="O15" s="27"/>
      <c r="P15" s="27">
        <v>44.407892690605287</v>
      </c>
      <c r="Q15" s="27"/>
      <c r="R15" s="27">
        <v>44.407918980307954</v>
      </c>
      <c r="S15" s="27"/>
      <c r="T15" s="27">
        <v>44.407815202726496</v>
      </c>
      <c r="U15" s="3"/>
      <c r="V15" s="23" t="s">
        <v>45</v>
      </c>
      <c r="W15" s="3"/>
      <c r="X15" s="23" t="s">
        <v>45</v>
      </c>
      <c r="Y15" s="3"/>
      <c r="Z15" s="23" t="s">
        <v>45</v>
      </c>
      <c r="AA15" s="3"/>
      <c r="AB15" s="23" t="s">
        <v>45</v>
      </c>
      <c r="AC15" s="3"/>
      <c r="AD15" s="23" t="s">
        <v>45</v>
      </c>
    </row>
    <row r="16" spans="2:30" ht="15" customHeight="1" x14ac:dyDescent="0.65">
      <c r="B16" s="4" t="s">
        <v>107</v>
      </c>
      <c r="C16" s="4"/>
      <c r="D16" s="27">
        <v>67.819877472977723</v>
      </c>
      <c r="E16" s="27"/>
      <c r="F16" s="27">
        <v>62.551995941780149</v>
      </c>
      <c r="G16" s="27"/>
      <c r="H16" s="27">
        <v>46.943458071565139</v>
      </c>
      <c r="I16" s="27"/>
      <c r="J16" s="27">
        <v>65.673703515823163</v>
      </c>
      <c r="K16" s="27"/>
      <c r="L16" s="27">
        <v>68.307644281421943</v>
      </c>
      <c r="M16" s="27"/>
      <c r="N16" s="23" t="s">
        <v>45</v>
      </c>
      <c r="O16" s="27"/>
      <c r="P16" s="27">
        <v>65.966363600889679</v>
      </c>
      <c r="Q16" s="27"/>
      <c r="R16" s="27">
        <v>65.673703515823163</v>
      </c>
      <c r="S16" s="27"/>
      <c r="T16" s="27">
        <v>66.844343856089282</v>
      </c>
      <c r="U16" s="3"/>
      <c r="V16" s="23" t="s">
        <v>45</v>
      </c>
      <c r="W16" s="3"/>
      <c r="X16" s="23" t="s">
        <v>45</v>
      </c>
      <c r="Y16" s="3"/>
      <c r="Z16" s="23" t="s">
        <v>45</v>
      </c>
      <c r="AA16" s="3"/>
      <c r="AB16" s="23" t="s">
        <v>45</v>
      </c>
      <c r="AC16" s="3"/>
      <c r="AD16" s="23" t="s">
        <v>45</v>
      </c>
    </row>
    <row r="17" spans="2:30" ht="15" customHeight="1" x14ac:dyDescent="0.65">
      <c r="B17" s="4" t="s">
        <v>108</v>
      </c>
      <c r="C17" s="4"/>
      <c r="D17" s="27">
        <v>1.5317599999999998</v>
      </c>
      <c r="E17" s="27"/>
      <c r="F17" s="27">
        <v>1.2272800000000001</v>
      </c>
      <c r="G17" s="27"/>
      <c r="H17" s="27">
        <v>1.0988250000000002</v>
      </c>
      <c r="I17" s="27"/>
      <c r="J17" s="27">
        <v>1.5408050000000002</v>
      </c>
      <c r="K17" s="27"/>
      <c r="L17" s="27">
        <v>1.4067950000000002</v>
      </c>
      <c r="M17" s="27"/>
      <c r="N17" s="27" t="s">
        <v>45</v>
      </c>
      <c r="O17" s="27"/>
      <c r="P17" s="27">
        <v>1.3979974999999998</v>
      </c>
      <c r="Q17" s="27"/>
      <c r="R17" s="27">
        <v>1.360838</v>
      </c>
      <c r="S17" s="27"/>
      <c r="T17" s="27">
        <v>1.5137939999999999</v>
      </c>
      <c r="V17" s="23" t="s">
        <v>45</v>
      </c>
      <c r="W17" s="3"/>
      <c r="X17" s="23" t="s">
        <v>45</v>
      </c>
      <c r="Y17" s="3"/>
      <c r="Z17" s="23" t="s">
        <v>45</v>
      </c>
      <c r="AA17" s="3"/>
      <c r="AB17" s="23" t="s">
        <v>45</v>
      </c>
      <c r="AC17" s="3"/>
      <c r="AD17" s="23" t="s">
        <v>45</v>
      </c>
    </row>
    <row r="18" spans="2:30" ht="3.75" customHeight="1" x14ac:dyDescent="0.65">
      <c r="B18" s="81"/>
      <c r="C18" s="81"/>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row>
    <row r="20" spans="2:30" ht="15" customHeight="1" x14ac:dyDescent="0.65">
      <c r="B20" s="22" t="s">
        <v>85</v>
      </c>
      <c r="C20" s="22"/>
      <c r="D20" s="3"/>
      <c r="E20" s="3"/>
      <c r="F20" s="3"/>
      <c r="G20" s="3"/>
      <c r="H20" s="3"/>
      <c r="I20" s="3"/>
      <c r="J20" s="3"/>
      <c r="K20" s="3"/>
      <c r="L20" s="3"/>
      <c r="M20" s="3"/>
      <c r="P20" s="3"/>
      <c r="Q20" s="3"/>
      <c r="R20" s="3"/>
      <c r="S20" s="3"/>
      <c r="T20" s="3"/>
      <c r="U20" s="3"/>
      <c r="V20" s="3"/>
      <c r="W20" s="3"/>
      <c r="X20" s="3"/>
      <c r="Y20" s="3"/>
      <c r="Z20" s="3"/>
      <c r="AA20" s="3"/>
      <c r="AB20" s="3"/>
      <c r="AC20" s="3"/>
      <c r="AD20" s="3"/>
    </row>
    <row r="21" spans="2:30" ht="15" customHeight="1" x14ac:dyDescent="0.6">
      <c r="B21" s="44" t="s">
        <v>109</v>
      </c>
      <c r="C21" s="22"/>
      <c r="D21" s="3"/>
      <c r="E21" s="3"/>
      <c r="F21" s="3"/>
      <c r="G21" s="3"/>
      <c r="H21" s="3"/>
      <c r="I21" s="3"/>
      <c r="J21" s="3"/>
      <c r="K21" s="3"/>
      <c r="L21" s="3"/>
      <c r="M21" s="3"/>
      <c r="P21" s="3"/>
      <c r="Q21" s="3"/>
      <c r="R21" s="3"/>
      <c r="S21" s="3"/>
      <c r="T21" s="3"/>
      <c r="U21" s="3"/>
      <c r="V21" s="3"/>
      <c r="W21" s="3"/>
      <c r="X21" s="3"/>
      <c r="Y21" s="3"/>
      <c r="Z21" s="3"/>
      <c r="AA21" s="3"/>
      <c r="AB21" s="3"/>
      <c r="AC21" s="3"/>
      <c r="AD21" s="3"/>
    </row>
    <row r="22" spans="2:30" ht="15" customHeight="1" x14ac:dyDescent="0.65">
      <c r="B22" s="4" t="s">
        <v>100</v>
      </c>
      <c r="C22" s="4"/>
      <c r="D22" s="23">
        <v>60</v>
      </c>
      <c r="E22" s="23"/>
      <c r="F22" s="23">
        <v>106</v>
      </c>
      <c r="G22" s="23"/>
      <c r="H22" s="23">
        <v>76</v>
      </c>
      <c r="I22" s="23"/>
      <c r="J22" s="23">
        <v>77</v>
      </c>
      <c r="K22" s="23"/>
      <c r="L22" s="23">
        <v>46</v>
      </c>
      <c r="M22" s="23"/>
      <c r="N22" s="23" t="s">
        <v>45</v>
      </c>
      <c r="O22" s="79"/>
      <c r="P22" s="23">
        <v>51</v>
      </c>
      <c r="Q22" s="23"/>
      <c r="R22" s="23">
        <v>77</v>
      </c>
      <c r="S22" s="23"/>
      <c r="T22" s="23">
        <v>237</v>
      </c>
      <c r="U22" s="3"/>
      <c r="V22" s="23" t="s">
        <v>45</v>
      </c>
      <c r="W22" s="3"/>
      <c r="X22" s="23" t="s">
        <v>45</v>
      </c>
      <c r="Y22" s="3"/>
      <c r="Z22" s="23" t="s">
        <v>45</v>
      </c>
      <c r="AA22" s="3"/>
      <c r="AB22" s="23" t="s">
        <v>45</v>
      </c>
      <c r="AC22" s="3"/>
      <c r="AD22" s="23" t="s">
        <v>45</v>
      </c>
    </row>
    <row r="23" spans="2:30" ht="15" customHeight="1" x14ac:dyDescent="0.65">
      <c r="B23" s="80" t="s">
        <v>101</v>
      </c>
      <c r="C23" s="4"/>
      <c r="D23" s="27">
        <v>7.2</v>
      </c>
      <c r="E23" s="27"/>
      <c r="F23" s="27">
        <v>6.649</v>
      </c>
      <c r="G23" s="27"/>
      <c r="H23" s="27">
        <v>6.63</v>
      </c>
      <c r="I23" s="27"/>
      <c r="J23" s="27">
        <v>6.665</v>
      </c>
      <c r="K23" s="27"/>
      <c r="L23" s="27">
        <v>7.1360000000000001</v>
      </c>
      <c r="M23" s="27"/>
      <c r="N23" s="23" t="s">
        <v>45</v>
      </c>
      <c r="O23" s="9"/>
      <c r="P23" s="27">
        <v>7.0359999999999996</v>
      </c>
      <c r="Q23" s="27"/>
      <c r="R23" s="27">
        <v>7.0190000000000001</v>
      </c>
      <c r="S23" s="27"/>
      <c r="T23" s="27">
        <v>6.665</v>
      </c>
      <c r="U23" s="3"/>
      <c r="V23" s="23" t="s">
        <v>45</v>
      </c>
      <c r="W23" s="3"/>
      <c r="X23" s="23" t="s">
        <v>45</v>
      </c>
      <c r="Y23" s="3"/>
      <c r="Z23" s="23" t="s">
        <v>45</v>
      </c>
      <c r="AA23" s="3"/>
      <c r="AB23" s="23" t="s">
        <v>45</v>
      </c>
      <c r="AC23" s="3"/>
      <c r="AD23" s="23" t="s">
        <v>45</v>
      </c>
    </row>
    <row r="24" spans="2:30" ht="15" customHeight="1" x14ac:dyDescent="0.65">
      <c r="B24" s="80" t="s">
        <v>102</v>
      </c>
      <c r="C24" s="4"/>
      <c r="D24" s="23">
        <v>76</v>
      </c>
      <c r="E24" s="23"/>
      <c r="F24" s="23">
        <v>75</v>
      </c>
      <c r="G24" s="23"/>
      <c r="H24" s="23">
        <v>104</v>
      </c>
      <c r="I24" s="23"/>
      <c r="J24" s="23">
        <v>88</v>
      </c>
      <c r="K24" s="23"/>
      <c r="L24" s="23">
        <v>70</v>
      </c>
      <c r="M24" s="23"/>
      <c r="N24" s="23" t="s">
        <v>45</v>
      </c>
      <c r="O24" s="79"/>
      <c r="P24" s="23">
        <v>63</v>
      </c>
      <c r="Q24" s="23"/>
      <c r="R24" s="23">
        <v>76</v>
      </c>
      <c r="S24" s="23"/>
      <c r="T24" s="23">
        <v>68</v>
      </c>
      <c r="U24" s="3"/>
      <c r="V24" s="23" t="s">
        <v>45</v>
      </c>
      <c r="W24" s="3"/>
      <c r="X24" s="23" t="s">
        <v>45</v>
      </c>
      <c r="Y24" s="3"/>
      <c r="Z24" s="23" t="s">
        <v>45</v>
      </c>
      <c r="AA24" s="3"/>
      <c r="AB24" s="23" t="s">
        <v>45</v>
      </c>
      <c r="AC24" s="3"/>
      <c r="AD24" s="23" t="s">
        <v>45</v>
      </c>
    </row>
    <row r="25" spans="2:30" ht="15" customHeight="1" x14ac:dyDescent="0.65">
      <c r="B25" s="80" t="s">
        <v>103</v>
      </c>
      <c r="C25" s="4"/>
      <c r="D25" s="23">
        <v>106</v>
      </c>
      <c r="E25" s="23"/>
      <c r="F25" s="23">
        <v>101</v>
      </c>
      <c r="G25" s="23"/>
      <c r="H25" s="23">
        <v>89</v>
      </c>
      <c r="I25" s="23"/>
      <c r="J25" s="23">
        <v>137</v>
      </c>
      <c r="K25" s="23"/>
      <c r="L25" s="23">
        <v>122</v>
      </c>
      <c r="M25" s="23"/>
      <c r="N25" s="23" t="s">
        <v>45</v>
      </c>
      <c r="O25" s="79"/>
      <c r="P25" s="23">
        <v>93</v>
      </c>
      <c r="Q25" s="23"/>
      <c r="R25" s="23">
        <v>122</v>
      </c>
      <c r="S25" s="23"/>
      <c r="T25" s="23">
        <v>89</v>
      </c>
      <c r="U25" s="3"/>
      <c r="V25" s="23" t="s">
        <v>45</v>
      </c>
      <c r="W25" s="3"/>
      <c r="X25" s="23" t="s">
        <v>45</v>
      </c>
      <c r="Y25" s="3"/>
      <c r="Z25" s="23" t="s">
        <v>45</v>
      </c>
      <c r="AA25" s="3"/>
      <c r="AB25" s="23" t="s">
        <v>45</v>
      </c>
      <c r="AC25" s="3"/>
      <c r="AD25" s="23" t="s">
        <v>45</v>
      </c>
    </row>
    <row r="26" spans="2:30" ht="15" customHeight="1" x14ac:dyDescent="0.65">
      <c r="B26" s="80" t="s">
        <v>104</v>
      </c>
      <c r="C26" s="4"/>
      <c r="D26" s="27" t="s">
        <v>61</v>
      </c>
      <c r="E26" s="27"/>
      <c r="F26" s="27">
        <v>6.649</v>
      </c>
      <c r="G26" s="27"/>
      <c r="H26" s="27">
        <v>3.44</v>
      </c>
      <c r="I26" s="27"/>
      <c r="J26" s="27">
        <v>4.9000000000000004</v>
      </c>
      <c r="K26" s="27"/>
      <c r="L26" s="27">
        <v>6.6850000000000005</v>
      </c>
      <c r="M26" s="27"/>
      <c r="N26" s="23" t="s">
        <v>45</v>
      </c>
      <c r="O26" s="9"/>
      <c r="P26" s="27">
        <v>5.492</v>
      </c>
      <c r="Q26" s="27"/>
      <c r="R26" s="27">
        <v>5.2350000000000003</v>
      </c>
      <c r="S26" s="27"/>
      <c r="T26" s="27">
        <v>5.4550000000000001</v>
      </c>
      <c r="U26" s="3"/>
      <c r="V26" s="23" t="s">
        <v>45</v>
      </c>
      <c r="W26" s="3"/>
      <c r="X26" s="23" t="s">
        <v>45</v>
      </c>
      <c r="Y26" s="3"/>
      <c r="Z26" s="23" t="s">
        <v>45</v>
      </c>
      <c r="AA26" s="3"/>
      <c r="AB26" s="23" t="s">
        <v>45</v>
      </c>
      <c r="AC26" s="3"/>
      <c r="AD26" s="23" t="s">
        <v>45</v>
      </c>
    </row>
    <row r="27" spans="2:30" ht="15" customHeight="1" x14ac:dyDescent="0.65">
      <c r="B27" s="80" t="s">
        <v>105</v>
      </c>
      <c r="C27" s="4"/>
      <c r="D27" s="27" t="s">
        <v>61</v>
      </c>
      <c r="E27" s="27"/>
      <c r="F27" s="27">
        <v>0.7</v>
      </c>
      <c r="G27" s="27"/>
      <c r="H27" s="27">
        <v>1</v>
      </c>
      <c r="I27" s="27"/>
      <c r="J27" s="27">
        <v>1.766</v>
      </c>
      <c r="K27" s="27"/>
      <c r="L27" s="27">
        <v>1.76</v>
      </c>
      <c r="M27" s="27"/>
      <c r="N27" s="23" t="s">
        <v>45</v>
      </c>
      <c r="O27" s="9"/>
      <c r="P27" s="27">
        <v>1.544</v>
      </c>
      <c r="Q27" s="27"/>
      <c r="R27" s="27">
        <v>1.784</v>
      </c>
      <c r="S27" s="27"/>
      <c r="T27" s="27">
        <v>1.544</v>
      </c>
      <c r="U27" s="3"/>
      <c r="V27" s="23" t="s">
        <v>45</v>
      </c>
      <c r="W27" s="3"/>
      <c r="X27" s="23" t="s">
        <v>45</v>
      </c>
      <c r="Y27" s="3"/>
      <c r="Z27" s="23" t="s">
        <v>45</v>
      </c>
      <c r="AA27" s="3"/>
      <c r="AB27" s="23" t="s">
        <v>45</v>
      </c>
      <c r="AC27" s="3"/>
      <c r="AD27" s="23" t="s">
        <v>45</v>
      </c>
    </row>
    <row r="28" spans="2:30" ht="15" customHeight="1" x14ac:dyDescent="0.65">
      <c r="B28" s="4" t="s">
        <v>106</v>
      </c>
      <c r="C28" s="4"/>
      <c r="D28" s="27">
        <v>57.248780916428458</v>
      </c>
      <c r="E28" s="27"/>
      <c r="F28" s="27">
        <v>57.249499679394283</v>
      </c>
      <c r="G28" s="27"/>
      <c r="H28" s="27">
        <v>57.25155538899579</v>
      </c>
      <c r="I28" s="27"/>
      <c r="J28" s="27">
        <v>57.249452243739405</v>
      </c>
      <c r="K28" s="27"/>
      <c r="L28" s="27">
        <v>57.24897472546413</v>
      </c>
      <c r="M28" s="27"/>
      <c r="N28" s="23" t="s">
        <v>45</v>
      </c>
      <c r="O28" s="27"/>
      <c r="P28" s="27">
        <v>57.249147925692299</v>
      </c>
      <c r="Q28" s="27"/>
      <c r="R28" s="27">
        <v>57.249297549610958</v>
      </c>
      <c r="S28" s="27"/>
      <c r="T28" s="27">
        <v>57.249452243739405</v>
      </c>
      <c r="U28" s="3"/>
      <c r="V28" s="23" t="s">
        <v>45</v>
      </c>
      <c r="W28" s="3"/>
      <c r="X28" s="23" t="s">
        <v>45</v>
      </c>
      <c r="Y28" s="3"/>
      <c r="Z28" s="23" t="s">
        <v>45</v>
      </c>
      <c r="AA28" s="3"/>
      <c r="AB28" s="23" t="s">
        <v>45</v>
      </c>
      <c r="AC28" s="3"/>
      <c r="AD28" s="23" t="s">
        <v>45</v>
      </c>
    </row>
    <row r="29" spans="2:30" ht="15" customHeight="1" x14ac:dyDescent="0.65">
      <c r="B29" s="4" t="s">
        <v>107</v>
      </c>
      <c r="C29" s="4"/>
      <c r="D29" s="27">
        <v>62.064229133335935</v>
      </c>
      <c r="E29" s="27"/>
      <c r="F29" s="27">
        <v>57.284114410582582</v>
      </c>
      <c r="G29" s="27"/>
      <c r="H29" s="27">
        <v>46.943458071565139</v>
      </c>
      <c r="I29" s="27"/>
      <c r="J29" s="27">
        <v>57.576774495649126</v>
      </c>
      <c r="K29" s="27"/>
      <c r="L29" s="27">
        <v>60.698482069692119</v>
      </c>
      <c r="M29" s="27"/>
      <c r="N29" s="23" t="s">
        <v>45</v>
      </c>
      <c r="O29" s="27"/>
      <c r="P29" s="27">
        <v>59.527841729425987</v>
      </c>
      <c r="Q29" s="27"/>
      <c r="R29" s="27">
        <v>58.552308112537553</v>
      </c>
      <c r="S29" s="27"/>
      <c r="T29" s="27">
        <v>57.576774495649126</v>
      </c>
      <c r="U29" s="3"/>
      <c r="V29" s="23" t="s">
        <v>45</v>
      </c>
      <c r="W29" s="3"/>
      <c r="X29" s="23" t="s">
        <v>45</v>
      </c>
      <c r="Y29" s="3"/>
      <c r="Z29" s="23" t="s">
        <v>45</v>
      </c>
      <c r="AA29" s="3"/>
      <c r="AB29" s="23" t="s">
        <v>45</v>
      </c>
      <c r="AC29" s="3"/>
      <c r="AD29" s="23" t="s">
        <v>45</v>
      </c>
    </row>
    <row r="30" spans="2:30" ht="15" customHeight="1" x14ac:dyDescent="0.65">
      <c r="B30" s="4" t="s">
        <v>108</v>
      </c>
      <c r="C30" s="4"/>
      <c r="D30" s="27">
        <v>1.6632</v>
      </c>
      <c r="E30" s="27"/>
      <c r="F30" s="27">
        <v>1.5375812500000001</v>
      </c>
      <c r="G30" s="27"/>
      <c r="H30" s="27">
        <v>1.48512</v>
      </c>
      <c r="I30" s="27"/>
      <c r="J30" s="27">
        <v>1.51962</v>
      </c>
      <c r="K30" s="27"/>
      <c r="L30" s="27">
        <v>1.6591199999999999</v>
      </c>
      <c r="M30" s="27"/>
      <c r="N30" s="23" t="s">
        <v>45</v>
      </c>
      <c r="O30" s="27"/>
      <c r="P30" s="27">
        <v>1.648183</v>
      </c>
      <c r="Q30" s="27"/>
      <c r="R30" s="27">
        <v>1.6213890000000002</v>
      </c>
      <c r="S30" s="27"/>
      <c r="T30" s="27">
        <v>1.5529449999999998</v>
      </c>
      <c r="U30" s="3"/>
      <c r="V30" s="23" t="s">
        <v>45</v>
      </c>
      <c r="W30" s="3"/>
      <c r="X30" s="23" t="s">
        <v>45</v>
      </c>
      <c r="Y30" s="3"/>
      <c r="Z30" s="23" t="s">
        <v>45</v>
      </c>
      <c r="AA30" s="3"/>
      <c r="AB30" s="23" t="s">
        <v>45</v>
      </c>
      <c r="AC30" s="3"/>
      <c r="AD30" s="23" t="s">
        <v>45</v>
      </c>
    </row>
    <row r="31" spans="2:30" ht="3.75" customHeight="1" x14ac:dyDescent="0.65">
      <c r="B31" s="81"/>
      <c r="C31" s="81"/>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2:30" ht="7.5" customHeight="1" x14ac:dyDescent="0.65"/>
    <row r="33" spans="2:30" ht="15" customHeight="1" x14ac:dyDescent="0.65">
      <c r="B33" s="22" t="s">
        <v>86</v>
      </c>
      <c r="C33" s="22"/>
      <c r="D33" s="3"/>
      <c r="E33" s="3"/>
      <c r="F33" s="3"/>
      <c r="G33" s="3"/>
      <c r="H33" s="3"/>
      <c r="I33" s="3"/>
      <c r="J33" s="3"/>
      <c r="K33" s="3"/>
      <c r="L33" s="3"/>
      <c r="M33" s="3"/>
      <c r="P33" s="3"/>
      <c r="Q33" s="3"/>
      <c r="R33" s="3"/>
      <c r="S33" s="3"/>
      <c r="T33" s="3"/>
      <c r="U33" s="3"/>
      <c r="V33" s="3"/>
      <c r="W33" s="3"/>
      <c r="X33" s="3"/>
      <c r="Y33" s="3"/>
      <c r="Z33" s="3"/>
      <c r="AA33" s="3"/>
      <c r="AB33" s="3"/>
      <c r="AC33" s="3"/>
      <c r="AD33" s="3"/>
    </row>
    <row r="34" spans="2:30" ht="15" customHeight="1" x14ac:dyDescent="0.6">
      <c r="B34" s="44" t="s">
        <v>110</v>
      </c>
      <c r="C34" s="22"/>
      <c r="D34" s="3"/>
      <c r="E34" s="3"/>
      <c r="F34" s="3"/>
      <c r="G34" s="3"/>
      <c r="H34" s="3"/>
      <c r="I34" s="3"/>
      <c r="J34" s="3"/>
      <c r="K34" s="3"/>
      <c r="L34" s="3"/>
      <c r="M34" s="3"/>
      <c r="P34" s="3"/>
      <c r="Q34" s="3"/>
      <c r="R34" s="3"/>
      <c r="S34" s="3"/>
      <c r="T34" s="3"/>
      <c r="U34" s="3"/>
      <c r="V34" s="3"/>
      <c r="W34" s="3"/>
      <c r="X34" s="3"/>
      <c r="Y34" s="3"/>
      <c r="Z34" s="3"/>
      <c r="AA34" s="3"/>
      <c r="AB34" s="3"/>
      <c r="AC34" s="3"/>
      <c r="AD34" s="3"/>
    </row>
    <row r="35" spans="2:30" ht="15" customHeight="1" x14ac:dyDescent="0.65">
      <c r="B35" s="4" t="s">
        <v>100</v>
      </c>
      <c r="C35" s="4"/>
      <c r="D35" s="23">
        <v>60</v>
      </c>
      <c r="E35" s="23"/>
      <c r="F35" s="23">
        <v>106</v>
      </c>
      <c r="G35" s="23"/>
      <c r="H35" s="23">
        <v>76</v>
      </c>
      <c r="I35" s="23"/>
      <c r="J35" s="23">
        <v>77</v>
      </c>
      <c r="K35" s="23"/>
      <c r="L35" s="23">
        <v>46</v>
      </c>
      <c r="M35" s="23"/>
      <c r="N35" s="23" t="s">
        <v>45</v>
      </c>
      <c r="O35" s="79"/>
      <c r="P35" s="23">
        <v>51</v>
      </c>
      <c r="Q35" s="23"/>
      <c r="R35" s="23">
        <v>77</v>
      </c>
      <c r="S35" s="23"/>
      <c r="T35" s="23">
        <v>237</v>
      </c>
      <c r="U35" s="3"/>
      <c r="V35" s="23" t="s">
        <v>45</v>
      </c>
      <c r="W35" s="3"/>
      <c r="X35" s="23" t="s">
        <v>45</v>
      </c>
      <c r="Y35" s="3"/>
      <c r="Z35" s="23" t="s">
        <v>45</v>
      </c>
      <c r="AA35" s="3"/>
      <c r="AB35" s="23" t="s">
        <v>45</v>
      </c>
      <c r="AC35" s="3"/>
      <c r="AD35" s="23" t="s">
        <v>45</v>
      </c>
    </row>
    <row r="36" spans="2:30" ht="15" customHeight="1" x14ac:dyDescent="0.65">
      <c r="B36" s="80" t="s">
        <v>101</v>
      </c>
      <c r="C36" s="4"/>
      <c r="D36" s="27">
        <v>7.4</v>
      </c>
      <c r="E36" s="27"/>
      <c r="F36" s="27">
        <v>7.3620000000000001</v>
      </c>
      <c r="G36" s="27"/>
      <c r="H36" s="27">
        <v>7.25</v>
      </c>
      <c r="I36" s="27"/>
      <c r="J36" s="27">
        <v>7.25</v>
      </c>
      <c r="K36" s="27"/>
      <c r="L36" s="27">
        <v>7.0880000000000001</v>
      </c>
      <c r="M36" s="27"/>
      <c r="N36" s="23" t="s">
        <v>45</v>
      </c>
      <c r="O36" s="9"/>
      <c r="P36" s="27">
        <v>6.8929999999999998</v>
      </c>
      <c r="Q36" s="27"/>
      <c r="R36" s="27">
        <v>6.89</v>
      </c>
      <c r="S36" s="27"/>
      <c r="T36" s="27">
        <v>6.8479999999999999</v>
      </c>
      <c r="U36" s="3"/>
      <c r="V36" s="23" t="s">
        <v>45</v>
      </c>
      <c r="W36" s="3"/>
      <c r="X36" s="23" t="s">
        <v>45</v>
      </c>
      <c r="Y36" s="3"/>
      <c r="Z36" s="23" t="s">
        <v>45</v>
      </c>
      <c r="AA36" s="3"/>
      <c r="AB36" s="23" t="s">
        <v>45</v>
      </c>
      <c r="AC36" s="3"/>
      <c r="AD36" s="23" t="s">
        <v>45</v>
      </c>
    </row>
    <row r="37" spans="2:30" ht="15" customHeight="1" x14ac:dyDescent="0.65">
      <c r="B37" s="80" t="s">
        <v>102</v>
      </c>
      <c r="C37" s="4"/>
      <c r="D37" s="23">
        <v>88</v>
      </c>
      <c r="E37" s="23"/>
      <c r="F37" s="23">
        <v>86</v>
      </c>
      <c r="G37" s="23"/>
      <c r="H37" s="23">
        <v>102</v>
      </c>
      <c r="I37" s="23"/>
      <c r="J37" s="23">
        <v>104</v>
      </c>
      <c r="K37" s="23"/>
      <c r="L37" s="23">
        <v>87</v>
      </c>
      <c r="M37" s="23"/>
      <c r="N37" s="23" t="s">
        <v>45</v>
      </c>
      <c r="O37" s="79"/>
      <c r="P37" s="23">
        <v>76</v>
      </c>
      <c r="Q37" s="23"/>
      <c r="R37" s="23">
        <v>89</v>
      </c>
      <c r="S37" s="23"/>
      <c r="T37" s="23">
        <v>82</v>
      </c>
      <c r="U37" s="3"/>
      <c r="V37" s="23" t="s">
        <v>45</v>
      </c>
      <c r="W37" s="3"/>
      <c r="X37" s="23" t="s">
        <v>45</v>
      </c>
      <c r="Y37" s="3"/>
      <c r="Z37" s="23" t="s">
        <v>45</v>
      </c>
      <c r="AA37" s="3"/>
      <c r="AB37" s="23" t="s">
        <v>45</v>
      </c>
      <c r="AC37" s="3"/>
      <c r="AD37" s="23" t="s">
        <v>45</v>
      </c>
    </row>
    <row r="38" spans="2:30" ht="15" customHeight="1" x14ac:dyDescent="0.65">
      <c r="B38" s="80" t="s">
        <v>103</v>
      </c>
      <c r="C38" s="4"/>
      <c r="D38" s="23">
        <v>96</v>
      </c>
      <c r="E38" s="23"/>
      <c r="F38" s="23">
        <v>107</v>
      </c>
      <c r="G38" s="23"/>
      <c r="H38" s="23">
        <v>90</v>
      </c>
      <c r="I38" s="23"/>
      <c r="J38" s="23">
        <v>108</v>
      </c>
      <c r="K38" s="23"/>
      <c r="L38" s="23">
        <v>86</v>
      </c>
      <c r="M38" s="23"/>
      <c r="N38" s="23" t="s">
        <v>45</v>
      </c>
      <c r="O38" s="79"/>
      <c r="P38" s="23">
        <v>88</v>
      </c>
      <c r="Q38" s="23"/>
      <c r="R38" s="23">
        <v>90</v>
      </c>
      <c r="S38" s="23"/>
      <c r="T38" s="23">
        <v>83</v>
      </c>
      <c r="U38" s="3"/>
      <c r="V38" s="23" t="s">
        <v>45</v>
      </c>
      <c r="W38" s="3"/>
      <c r="X38" s="23" t="s">
        <v>45</v>
      </c>
      <c r="Y38" s="3"/>
      <c r="Z38" s="23" t="s">
        <v>45</v>
      </c>
      <c r="AA38" s="3"/>
      <c r="AB38" s="23" t="s">
        <v>45</v>
      </c>
      <c r="AC38" s="3"/>
      <c r="AD38" s="23" t="s">
        <v>45</v>
      </c>
    </row>
    <row r="39" spans="2:30" ht="15" customHeight="1" x14ac:dyDescent="0.65">
      <c r="B39" s="80" t="s">
        <v>104</v>
      </c>
      <c r="C39" s="4"/>
      <c r="D39" s="27" t="s">
        <v>61</v>
      </c>
      <c r="E39" s="27"/>
      <c r="F39" s="27">
        <v>7.32</v>
      </c>
      <c r="G39" s="27"/>
      <c r="H39" s="27">
        <v>6.8900000000000006</v>
      </c>
      <c r="I39" s="27"/>
      <c r="J39" s="27" t="s">
        <v>61</v>
      </c>
      <c r="K39" s="27"/>
      <c r="L39" s="27">
        <v>7.0400000000000009</v>
      </c>
      <c r="M39" s="27"/>
      <c r="N39" s="23" t="s">
        <v>45</v>
      </c>
      <c r="O39" s="9"/>
      <c r="P39" s="27">
        <v>6.8460000000000001</v>
      </c>
      <c r="Q39" s="27"/>
      <c r="R39" s="27">
        <v>6.8450000000000006</v>
      </c>
      <c r="S39" s="27"/>
      <c r="T39" s="27">
        <v>6.8000000000000007</v>
      </c>
      <c r="U39" s="3"/>
      <c r="V39" s="23" t="s">
        <v>45</v>
      </c>
      <c r="W39" s="3"/>
      <c r="X39" s="23" t="s">
        <v>45</v>
      </c>
      <c r="Y39" s="3"/>
      <c r="Z39" s="23" t="s">
        <v>45</v>
      </c>
      <c r="AA39" s="3"/>
      <c r="AB39" s="23" t="s">
        <v>45</v>
      </c>
      <c r="AC39" s="3"/>
      <c r="AD39" s="23" t="s">
        <v>45</v>
      </c>
    </row>
    <row r="40" spans="2:30" ht="15" customHeight="1" x14ac:dyDescent="0.65">
      <c r="B40" s="80" t="s">
        <v>105</v>
      </c>
      <c r="C40" s="4"/>
      <c r="D40" s="27" t="s">
        <v>61</v>
      </c>
      <c r="E40" s="27"/>
      <c r="F40" s="27">
        <v>4.8000000000000001E-2</v>
      </c>
      <c r="G40" s="27"/>
      <c r="H40" s="27">
        <v>0.76200000000000001</v>
      </c>
      <c r="I40" s="27"/>
      <c r="J40" s="27" t="s">
        <v>61</v>
      </c>
      <c r="K40" s="27"/>
      <c r="L40" s="27">
        <v>4.8000000000000001E-2</v>
      </c>
      <c r="M40" s="27"/>
      <c r="N40" s="23" t="s">
        <v>45</v>
      </c>
      <c r="O40" s="9"/>
      <c r="P40" s="27">
        <v>4.8000000000000001E-2</v>
      </c>
      <c r="Q40" s="27"/>
      <c r="R40" s="27">
        <v>4.8000000000000001E-2</v>
      </c>
      <c r="S40" s="27"/>
      <c r="T40" s="27">
        <v>4.8000000000000001E-2</v>
      </c>
      <c r="U40" s="3"/>
      <c r="V40" s="23" t="s">
        <v>45</v>
      </c>
      <c r="W40" s="3"/>
      <c r="X40" s="23" t="s">
        <v>45</v>
      </c>
      <c r="Y40" s="3"/>
      <c r="Z40" s="23" t="s">
        <v>45</v>
      </c>
      <c r="AA40" s="3"/>
      <c r="AB40" s="23" t="s">
        <v>45</v>
      </c>
      <c r="AC40" s="3"/>
      <c r="AD40" s="23" t="s">
        <v>45</v>
      </c>
    </row>
    <row r="41" spans="2:30" ht="15" customHeight="1" x14ac:dyDescent="0.65">
      <c r="B41" s="4" t="s">
        <v>106</v>
      </c>
      <c r="C41" s="4"/>
      <c r="D41" s="27">
        <v>64.215893134806379</v>
      </c>
      <c r="E41" s="27"/>
      <c r="F41" s="27">
        <v>64.216392080376579</v>
      </c>
      <c r="G41" s="27"/>
      <c r="H41" s="27">
        <v>64.217808992373975</v>
      </c>
      <c r="I41" s="27"/>
      <c r="J41" s="27">
        <v>64.217808992373975</v>
      </c>
      <c r="K41" s="27"/>
      <c r="L41" s="27">
        <v>64.216649344952884</v>
      </c>
      <c r="M41" s="27"/>
      <c r="N41" s="23" t="s">
        <v>45</v>
      </c>
      <c r="O41" s="27"/>
      <c r="P41" s="27">
        <v>64.216392080376579</v>
      </c>
      <c r="Q41" s="27"/>
      <c r="R41" s="27">
        <v>64.216751477839978</v>
      </c>
      <c r="S41" s="27"/>
      <c r="T41" s="27">
        <v>64.216588929520597</v>
      </c>
      <c r="U41" s="3"/>
      <c r="V41" s="23" t="s">
        <v>45</v>
      </c>
      <c r="W41" s="3"/>
      <c r="X41" s="23" t="s">
        <v>45</v>
      </c>
      <c r="Y41" s="3"/>
      <c r="Z41" s="23" t="s">
        <v>45</v>
      </c>
      <c r="AA41" s="3"/>
      <c r="AB41" s="23" t="s">
        <v>45</v>
      </c>
      <c r="AC41" s="3"/>
      <c r="AD41" s="23" t="s">
        <v>45</v>
      </c>
    </row>
    <row r="42" spans="2:30" ht="15" customHeight="1" x14ac:dyDescent="0.65">
      <c r="B42" s="4" t="s">
        <v>107</v>
      </c>
      <c r="C42" s="4"/>
      <c r="D42" s="27">
        <v>58.942521559292928</v>
      </c>
      <c r="E42" s="27"/>
      <c r="F42" s="27">
        <v>56.308580793694148</v>
      </c>
      <c r="G42" s="27"/>
      <c r="H42" s="27">
        <v>49.967612283919301</v>
      </c>
      <c r="I42" s="27"/>
      <c r="J42" s="27">
        <v>49.967612283919301</v>
      </c>
      <c r="K42" s="27"/>
      <c r="L42" s="27">
        <v>55.04038709173917</v>
      </c>
      <c r="M42" s="27"/>
      <c r="N42" s="23" t="s">
        <v>45</v>
      </c>
      <c r="O42" s="27"/>
      <c r="P42" s="27">
        <v>56.308580793694148</v>
      </c>
      <c r="Q42" s="27"/>
      <c r="R42" s="27">
        <v>54.552620283294956</v>
      </c>
      <c r="S42" s="27"/>
      <c r="T42" s="27">
        <v>55.3330471768057</v>
      </c>
      <c r="V42" s="23" t="s">
        <v>45</v>
      </c>
      <c r="W42" s="3"/>
      <c r="X42" s="23" t="s">
        <v>45</v>
      </c>
      <c r="Y42" s="3"/>
      <c r="Z42" s="23" t="s">
        <v>45</v>
      </c>
      <c r="AA42" s="3"/>
      <c r="AB42" s="23" t="s">
        <v>45</v>
      </c>
      <c r="AC42" s="3"/>
      <c r="AD42" s="23" t="s">
        <v>45</v>
      </c>
    </row>
    <row r="43" spans="2:30" ht="15" customHeight="1" x14ac:dyDescent="0.65">
      <c r="B43" s="4" t="s">
        <v>108</v>
      </c>
      <c r="C43" s="4"/>
      <c r="D43" s="27">
        <v>1.6872</v>
      </c>
      <c r="E43" s="27"/>
      <c r="F43" s="27">
        <v>1.6822170000000001</v>
      </c>
      <c r="G43" s="27"/>
      <c r="H43" s="27">
        <v>1.6276250000000001</v>
      </c>
      <c r="I43" s="27"/>
      <c r="J43" s="27">
        <v>1.6240000000000001</v>
      </c>
      <c r="K43" s="27"/>
      <c r="L43" s="27">
        <v>1.6178360000000001</v>
      </c>
      <c r="M43" s="27"/>
      <c r="N43" s="23" t="s">
        <v>45</v>
      </c>
      <c r="O43" s="27"/>
      <c r="P43" s="27">
        <v>1.5922830000000001</v>
      </c>
      <c r="Q43" s="27"/>
      <c r="R43" s="27">
        <v>1.5691975</v>
      </c>
      <c r="S43" s="27"/>
      <c r="T43" s="27">
        <v>1.5716160000000001</v>
      </c>
      <c r="U43" s="3"/>
      <c r="V43" s="23" t="s">
        <v>45</v>
      </c>
      <c r="W43" s="3"/>
      <c r="X43" s="23" t="s">
        <v>45</v>
      </c>
      <c r="Y43" s="3"/>
      <c r="Z43" s="23" t="s">
        <v>45</v>
      </c>
      <c r="AA43" s="3"/>
      <c r="AB43" s="23" t="s">
        <v>45</v>
      </c>
      <c r="AC43" s="3"/>
      <c r="AD43" s="23" t="s">
        <v>45</v>
      </c>
    </row>
    <row r="44" spans="2:30" ht="3.75" customHeight="1" x14ac:dyDescent="0.65">
      <c r="B44" s="81"/>
      <c r="C44" s="81"/>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row>
    <row r="45" spans="2:30" ht="3.75" customHeight="1" x14ac:dyDescent="0.65">
      <c r="C45" s="4"/>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2:30" ht="15" customHeight="1" x14ac:dyDescent="0.65">
      <c r="B46" s="22" t="s">
        <v>87</v>
      </c>
      <c r="C46" s="22"/>
      <c r="D46" s="3"/>
      <c r="E46" s="3"/>
      <c r="F46" s="3"/>
      <c r="G46" s="3"/>
      <c r="H46" s="3"/>
      <c r="I46" s="3"/>
      <c r="J46" s="3"/>
      <c r="K46" s="3"/>
      <c r="L46" s="3"/>
      <c r="M46" s="3"/>
      <c r="P46" s="3"/>
      <c r="Q46" s="3"/>
      <c r="R46" s="3"/>
      <c r="S46" s="3"/>
      <c r="T46" s="3"/>
      <c r="U46" s="3"/>
      <c r="V46" s="3"/>
      <c r="W46" s="3"/>
      <c r="X46" s="3"/>
      <c r="Y46" s="3"/>
      <c r="Z46" s="3"/>
      <c r="AA46" s="3"/>
      <c r="AB46" s="3"/>
      <c r="AC46" s="3"/>
      <c r="AD46" s="3"/>
    </row>
    <row r="47" spans="2:30" ht="15" customHeight="1" x14ac:dyDescent="0.6">
      <c r="B47" s="44" t="s">
        <v>110</v>
      </c>
      <c r="C47" s="22"/>
      <c r="D47" s="3"/>
      <c r="E47" s="3"/>
      <c r="F47" s="3"/>
      <c r="G47" s="3"/>
      <c r="H47" s="3"/>
      <c r="I47" s="3"/>
      <c r="J47" s="3"/>
      <c r="K47" s="3"/>
      <c r="L47" s="3"/>
      <c r="M47" s="3"/>
      <c r="P47" s="3"/>
      <c r="Q47" s="3"/>
      <c r="R47" s="3"/>
      <c r="S47" s="3"/>
      <c r="T47" s="3"/>
      <c r="U47" s="3"/>
      <c r="V47" s="3"/>
      <c r="W47" s="3"/>
      <c r="X47" s="3"/>
      <c r="Y47" s="3"/>
      <c r="Z47" s="3"/>
      <c r="AA47" s="3"/>
      <c r="AB47" s="3"/>
      <c r="AC47" s="3"/>
      <c r="AD47" s="3"/>
    </row>
    <row r="48" spans="2:30" ht="15" customHeight="1" x14ac:dyDescent="0.65">
      <c r="B48" s="4" t="s">
        <v>100</v>
      </c>
      <c r="C48" s="4"/>
      <c r="D48" s="23">
        <v>60</v>
      </c>
      <c r="E48" s="23"/>
      <c r="F48" s="23">
        <v>106</v>
      </c>
      <c r="G48" s="23"/>
      <c r="H48" s="23">
        <v>76</v>
      </c>
      <c r="I48" s="23"/>
      <c r="J48" s="23">
        <v>77</v>
      </c>
      <c r="K48" s="23"/>
      <c r="L48" s="23">
        <v>46</v>
      </c>
      <c r="M48" s="23"/>
      <c r="N48" s="23" t="s">
        <v>45</v>
      </c>
      <c r="O48" s="79"/>
      <c r="P48" s="23">
        <v>51</v>
      </c>
      <c r="Q48" s="23"/>
      <c r="R48" s="23">
        <v>77</v>
      </c>
      <c r="S48" s="23"/>
      <c r="T48" s="23">
        <v>237</v>
      </c>
      <c r="U48" s="3"/>
      <c r="V48" s="23" t="s">
        <v>45</v>
      </c>
      <c r="W48" s="3"/>
      <c r="X48" s="23" t="s">
        <v>45</v>
      </c>
      <c r="Y48" s="3"/>
      <c r="Z48" s="23" t="s">
        <v>45</v>
      </c>
      <c r="AA48" s="3"/>
      <c r="AB48" s="23" t="s">
        <v>45</v>
      </c>
      <c r="AC48" s="3"/>
      <c r="AD48" s="23" t="s">
        <v>45</v>
      </c>
    </row>
    <row r="49" spans="2:30" ht="15" customHeight="1" x14ac:dyDescent="0.65">
      <c r="B49" s="80" t="s">
        <v>101</v>
      </c>
      <c r="C49" s="4"/>
      <c r="D49" s="27">
        <v>8.1</v>
      </c>
      <c r="E49" s="27"/>
      <c r="F49" s="27">
        <v>8.02</v>
      </c>
      <c r="G49" s="27"/>
      <c r="H49" s="27">
        <v>8.02</v>
      </c>
      <c r="I49" s="27"/>
      <c r="J49" s="27">
        <v>7.1020000000000003</v>
      </c>
      <c r="K49" s="27"/>
      <c r="L49" s="27">
        <v>7.3979999999999997</v>
      </c>
      <c r="M49" s="27"/>
      <c r="N49" s="23" t="s">
        <v>45</v>
      </c>
      <c r="O49" s="9"/>
      <c r="P49" s="27">
        <v>7.0339999999999998</v>
      </c>
      <c r="Q49" s="27"/>
      <c r="R49" s="27">
        <v>7.1879999999999997</v>
      </c>
      <c r="S49" s="27"/>
      <c r="T49" s="27">
        <v>6.9779999999999998</v>
      </c>
      <c r="U49" s="3"/>
      <c r="V49" s="23" t="s">
        <v>45</v>
      </c>
      <c r="W49" s="3"/>
      <c r="X49" s="23" t="s">
        <v>45</v>
      </c>
      <c r="Y49" s="3"/>
      <c r="Z49" s="23" t="s">
        <v>45</v>
      </c>
      <c r="AA49" s="3"/>
      <c r="AB49" s="23" t="s">
        <v>45</v>
      </c>
      <c r="AC49" s="3"/>
      <c r="AD49" s="23" t="s">
        <v>45</v>
      </c>
    </row>
    <row r="50" spans="2:30" ht="15" customHeight="1" x14ac:dyDescent="0.65">
      <c r="B50" s="80" t="s">
        <v>102</v>
      </c>
      <c r="C50" s="4"/>
      <c r="D50" s="23">
        <v>86</v>
      </c>
      <c r="E50" s="23"/>
      <c r="F50" s="23">
        <v>84</v>
      </c>
      <c r="G50" s="23"/>
      <c r="H50" s="23">
        <v>171</v>
      </c>
      <c r="I50" s="23"/>
      <c r="J50" s="23">
        <v>173</v>
      </c>
      <c r="K50" s="23"/>
      <c r="L50" s="23">
        <v>85</v>
      </c>
      <c r="M50" s="23"/>
      <c r="N50" s="23" t="s">
        <v>45</v>
      </c>
      <c r="O50" s="79"/>
      <c r="P50" s="23">
        <v>75</v>
      </c>
      <c r="Q50" s="23"/>
      <c r="R50" s="23">
        <v>88</v>
      </c>
      <c r="S50" s="23"/>
      <c r="T50" s="23">
        <v>81</v>
      </c>
      <c r="U50" s="3"/>
      <c r="V50" s="23" t="s">
        <v>45</v>
      </c>
      <c r="W50" s="3"/>
      <c r="X50" s="23" t="s">
        <v>45</v>
      </c>
      <c r="Y50" s="3"/>
      <c r="Z50" s="23" t="s">
        <v>45</v>
      </c>
      <c r="AA50" s="3"/>
      <c r="AB50" s="23" t="s">
        <v>45</v>
      </c>
      <c r="AC50" s="3"/>
      <c r="AD50" s="23" t="s">
        <v>45</v>
      </c>
    </row>
    <row r="51" spans="2:30" ht="15" customHeight="1" x14ac:dyDescent="0.65">
      <c r="B51" s="80" t="s">
        <v>103</v>
      </c>
      <c r="C51" s="4"/>
      <c r="D51" s="23">
        <v>93</v>
      </c>
      <c r="E51" s="23"/>
      <c r="F51" s="23">
        <v>100</v>
      </c>
      <c r="G51" s="23"/>
      <c r="H51" s="23">
        <v>79</v>
      </c>
      <c r="I51" s="23"/>
      <c r="J51" s="23">
        <v>87</v>
      </c>
      <c r="K51" s="23"/>
      <c r="L51" s="23">
        <v>78</v>
      </c>
      <c r="M51" s="23"/>
      <c r="N51" s="23" t="s">
        <v>45</v>
      </c>
      <c r="O51" s="79"/>
      <c r="P51" s="23">
        <v>79</v>
      </c>
      <c r="Q51" s="23"/>
      <c r="R51" s="23">
        <v>81</v>
      </c>
      <c r="S51" s="23"/>
      <c r="T51" s="23">
        <v>74</v>
      </c>
      <c r="U51" s="3"/>
      <c r="V51" s="23" t="s">
        <v>45</v>
      </c>
      <c r="W51" s="3"/>
      <c r="X51" s="23" t="s">
        <v>45</v>
      </c>
      <c r="Y51" s="3"/>
      <c r="Z51" s="23" t="s">
        <v>45</v>
      </c>
      <c r="AA51" s="3"/>
      <c r="AB51" s="23" t="s">
        <v>45</v>
      </c>
      <c r="AC51" s="3"/>
      <c r="AD51" s="23" t="s">
        <v>45</v>
      </c>
    </row>
    <row r="52" spans="2:30" ht="15" customHeight="1" x14ac:dyDescent="0.65">
      <c r="B52" s="80" t="s">
        <v>104</v>
      </c>
      <c r="C52" s="4"/>
      <c r="D52" s="27">
        <v>7.9700000000000006</v>
      </c>
      <c r="E52" s="27"/>
      <c r="F52" s="27">
        <v>7.9700000000000006</v>
      </c>
      <c r="G52" s="27"/>
      <c r="H52" s="27">
        <v>6.915</v>
      </c>
      <c r="I52" s="27"/>
      <c r="J52" s="27">
        <v>6.34</v>
      </c>
      <c r="K52" s="27"/>
      <c r="L52" s="27">
        <v>7.35</v>
      </c>
      <c r="M52" s="27"/>
      <c r="N52" s="23" t="s">
        <v>45</v>
      </c>
      <c r="O52" s="9"/>
      <c r="P52" s="27">
        <v>6.9859999999999998</v>
      </c>
      <c r="Q52" s="27"/>
      <c r="R52" s="27">
        <v>7.14</v>
      </c>
      <c r="S52" s="27"/>
      <c r="T52" s="27">
        <v>6.93</v>
      </c>
      <c r="U52" s="3"/>
      <c r="V52" s="23" t="s">
        <v>45</v>
      </c>
      <c r="W52" s="3"/>
      <c r="X52" s="23" t="s">
        <v>45</v>
      </c>
      <c r="Y52" s="3"/>
      <c r="Z52" s="23" t="s">
        <v>45</v>
      </c>
      <c r="AA52" s="3"/>
      <c r="AB52" s="23" t="s">
        <v>45</v>
      </c>
      <c r="AC52" s="3"/>
      <c r="AD52" s="23" t="s">
        <v>45</v>
      </c>
    </row>
    <row r="53" spans="2:30" ht="15" customHeight="1" x14ac:dyDescent="0.65">
      <c r="B53" s="80" t="s">
        <v>105</v>
      </c>
      <c r="C53" s="4"/>
      <c r="D53" s="27">
        <v>4.8000000000000001E-2</v>
      </c>
      <c r="E53" s="27"/>
      <c r="F53" s="27">
        <v>4.8000000000000001E-2</v>
      </c>
      <c r="G53" s="27"/>
      <c r="H53" s="27">
        <v>1.2010000000000001</v>
      </c>
      <c r="I53" s="27"/>
      <c r="J53" s="27">
        <v>0.76200000000000001</v>
      </c>
      <c r="K53" s="27"/>
      <c r="L53" s="27">
        <v>4.8000000000000001E-2</v>
      </c>
      <c r="M53" s="27"/>
      <c r="N53" s="23" t="s">
        <v>45</v>
      </c>
      <c r="O53" s="9"/>
      <c r="P53" s="27">
        <v>4.8000000000000001E-2</v>
      </c>
      <c r="Q53" s="27"/>
      <c r="R53" s="27">
        <v>4.8000000000000001E-2</v>
      </c>
      <c r="S53" s="27"/>
      <c r="T53" s="27">
        <v>4.8000000000000001E-2</v>
      </c>
      <c r="U53" s="3"/>
      <c r="V53" s="23" t="s">
        <v>45</v>
      </c>
      <c r="W53" s="3"/>
      <c r="X53" s="23" t="s">
        <v>45</v>
      </c>
      <c r="Y53" s="3"/>
      <c r="Z53" s="23" t="s">
        <v>45</v>
      </c>
      <c r="AA53" s="3"/>
      <c r="AB53" s="23" t="s">
        <v>45</v>
      </c>
      <c r="AC53" s="3"/>
      <c r="AD53" s="23" t="s">
        <v>45</v>
      </c>
    </row>
    <row r="54" spans="2:30" ht="15" customHeight="1" x14ac:dyDescent="0.65">
      <c r="B54" s="4" t="s">
        <v>106</v>
      </c>
      <c r="C54" s="4"/>
      <c r="D54" s="27">
        <v>70.214654660891171</v>
      </c>
      <c r="E54" s="27"/>
      <c r="F54" s="27">
        <v>70.215232110181901</v>
      </c>
      <c r="G54" s="27"/>
      <c r="H54" s="27">
        <v>70.218019801217153</v>
      </c>
      <c r="I54" s="27"/>
      <c r="J54" s="27">
        <v>70.215530244511996</v>
      </c>
      <c r="K54" s="27"/>
      <c r="L54" s="27">
        <v>70.215672622695934</v>
      </c>
      <c r="M54" s="27"/>
      <c r="N54" s="27" t="s">
        <v>45</v>
      </c>
      <c r="O54" s="27"/>
      <c r="P54" s="27">
        <v>70.215460207330509</v>
      </c>
      <c r="Q54" s="27"/>
      <c r="R54" s="27">
        <v>70.215793678253931</v>
      </c>
      <c r="S54" s="27"/>
      <c r="T54" s="27">
        <v>70.215696656504292</v>
      </c>
      <c r="U54" s="3"/>
      <c r="V54" s="23" t="s">
        <v>45</v>
      </c>
      <c r="W54" s="3"/>
      <c r="X54" s="23" t="s">
        <v>45</v>
      </c>
      <c r="Y54" s="3"/>
      <c r="Z54" s="23" t="s">
        <v>45</v>
      </c>
      <c r="AA54" s="3"/>
      <c r="AB54" s="23" t="s">
        <v>45</v>
      </c>
      <c r="AC54" s="3"/>
      <c r="AD54" s="23" t="s">
        <v>45</v>
      </c>
    </row>
    <row r="55" spans="2:30" ht="15" customHeight="1" x14ac:dyDescent="0.65">
      <c r="B55" s="4" t="s">
        <v>107</v>
      </c>
      <c r="C55" s="4"/>
      <c r="D55" s="27">
        <v>57.869434580715634</v>
      </c>
      <c r="E55" s="27"/>
      <c r="F55" s="27">
        <v>55.235493815116861</v>
      </c>
      <c r="G55" s="27"/>
      <c r="H55" s="27">
        <v>45.285050922854786</v>
      </c>
      <c r="I55" s="27"/>
      <c r="J55" s="27">
        <v>53.967300113161905</v>
      </c>
      <c r="K55" s="27"/>
      <c r="L55" s="27">
        <v>53.381979943028824</v>
      </c>
      <c r="M55" s="27"/>
      <c r="N55" s="27" t="s">
        <v>45</v>
      </c>
      <c r="O55" s="27"/>
      <c r="P55" s="27">
        <v>54.259960198228427</v>
      </c>
      <c r="Q55" s="27"/>
      <c r="R55" s="27">
        <v>52.894213134584611</v>
      </c>
      <c r="S55" s="27"/>
      <c r="T55" s="27">
        <v>53.284426581339986</v>
      </c>
      <c r="V55" s="23" t="s">
        <v>45</v>
      </c>
      <c r="W55" s="3"/>
      <c r="X55" s="23" t="s">
        <v>45</v>
      </c>
      <c r="Y55" s="3"/>
      <c r="Z55" s="23" t="s">
        <v>45</v>
      </c>
      <c r="AA55" s="3"/>
      <c r="AB55" s="23" t="s">
        <v>45</v>
      </c>
      <c r="AC55" s="3"/>
      <c r="AD55" s="23" t="s">
        <v>45</v>
      </c>
    </row>
    <row r="56" spans="2:30" ht="15" customHeight="1" x14ac:dyDescent="0.65">
      <c r="B56" s="4" t="s">
        <v>108</v>
      </c>
      <c r="C56" s="4"/>
      <c r="D56" s="27">
        <v>1.8508499999999999</v>
      </c>
      <c r="E56" s="27"/>
      <c r="F56" s="27">
        <v>1.8365799999999999</v>
      </c>
      <c r="G56" s="27"/>
      <c r="H56" s="27">
        <v>1.6621449999999998</v>
      </c>
      <c r="I56" s="27"/>
      <c r="J56" s="27">
        <v>1.4683385</v>
      </c>
      <c r="K56" s="27"/>
      <c r="L56" s="27">
        <v>1.6922925</v>
      </c>
      <c r="M56" s="27"/>
      <c r="N56" s="27" t="s">
        <v>45</v>
      </c>
      <c r="O56" s="27"/>
      <c r="P56" s="27">
        <v>1.6266125</v>
      </c>
      <c r="Q56" s="27"/>
      <c r="R56" s="27">
        <v>1.6388640000000001</v>
      </c>
      <c r="S56" s="27"/>
      <c r="T56" s="27">
        <v>1.6031955</v>
      </c>
      <c r="U56" s="3"/>
      <c r="V56" s="23" t="s">
        <v>45</v>
      </c>
      <c r="W56" s="3"/>
      <c r="X56" s="23" t="s">
        <v>45</v>
      </c>
      <c r="Y56" s="3"/>
      <c r="Z56" s="23" t="s">
        <v>45</v>
      </c>
      <c r="AA56" s="3"/>
      <c r="AB56" s="23" t="s">
        <v>45</v>
      </c>
      <c r="AC56" s="3"/>
      <c r="AD56" s="23" t="s">
        <v>45</v>
      </c>
    </row>
    <row r="57" spans="2:30" ht="3.75" customHeight="1" x14ac:dyDescent="0.65">
      <c r="B57" s="81"/>
      <c r="C57" s="81"/>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row>
    <row r="58" spans="2:30" ht="3.75" customHeight="1" x14ac:dyDescent="0.65">
      <c r="C58" s="4"/>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2:30" ht="15" customHeight="1" x14ac:dyDescent="0.65">
      <c r="B59" s="22" t="s">
        <v>111</v>
      </c>
      <c r="C59" s="22"/>
      <c r="D59" s="82"/>
      <c r="E59" s="3"/>
      <c r="F59" s="3"/>
      <c r="G59" s="3"/>
      <c r="H59" s="3"/>
      <c r="I59" s="3"/>
      <c r="J59" s="3"/>
      <c r="K59" s="3"/>
      <c r="L59" s="3"/>
      <c r="M59" s="3"/>
      <c r="N59" s="3"/>
      <c r="O59" s="3"/>
      <c r="P59" s="3"/>
      <c r="Q59" s="3"/>
      <c r="R59" s="3"/>
      <c r="S59" s="3"/>
      <c r="T59" s="3"/>
      <c r="U59" s="3"/>
      <c r="V59" s="3"/>
      <c r="W59" s="3"/>
      <c r="X59" s="3"/>
      <c r="Y59" s="3"/>
      <c r="Z59" s="3"/>
      <c r="AA59" s="3"/>
      <c r="AB59" s="3"/>
      <c r="AC59" s="3"/>
      <c r="AD59" s="3"/>
    </row>
    <row r="60" spans="2:30" ht="15" customHeight="1" x14ac:dyDescent="0.65">
      <c r="B60" s="4" t="s">
        <v>100</v>
      </c>
      <c r="C60" s="4"/>
      <c r="D60" s="3">
        <v>65</v>
      </c>
      <c r="E60" s="3"/>
      <c r="F60" s="3">
        <v>86</v>
      </c>
      <c r="G60" s="3"/>
      <c r="H60" s="3">
        <v>36</v>
      </c>
      <c r="I60" s="3"/>
      <c r="J60" s="3">
        <v>56</v>
      </c>
      <c r="K60" s="3"/>
      <c r="L60" s="3">
        <v>77</v>
      </c>
      <c r="M60" s="3"/>
      <c r="N60" s="3">
        <v>45</v>
      </c>
      <c r="O60" s="3"/>
      <c r="P60" s="3">
        <v>47</v>
      </c>
      <c r="Q60" s="3"/>
      <c r="R60" s="3">
        <v>80</v>
      </c>
      <c r="S60" s="3"/>
      <c r="T60" s="3">
        <v>21</v>
      </c>
      <c r="U60" s="3"/>
      <c r="V60" s="3">
        <v>28</v>
      </c>
      <c r="W60" s="3"/>
      <c r="X60" s="3">
        <v>42</v>
      </c>
      <c r="Y60" s="3"/>
      <c r="Z60" s="3">
        <v>70</v>
      </c>
      <c r="AA60" s="3"/>
      <c r="AB60" s="3">
        <v>23</v>
      </c>
      <c r="AC60" s="3"/>
      <c r="AD60" s="3">
        <v>54</v>
      </c>
    </row>
    <row r="61" spans="2:30" ht="15" customHeight="1" x14ac:dyDescent="0.65">
      <c r="B61" s="80" t="s">
        <v>101</v>
      </c>
      <c r="C61" s="4"/>
      <c r="D61" s="27">
        <v>16.93</v>
      </c>
      <c r="E61" s="27"/>
      <c r="F61" s="27">
        <v>17.36</v>
      </c>
      <c r="G61" s="27"/>
      <c r="H61" s="27">
        <v>16.54</v>
      </c>
      <c r="I61" s="27"/>
      <c r="J61" s="27">
        <v>18.079999999999998</v>
      </c>
      <c r="K61" s="27"/>
      <c r="L61" s="27">
        <v>17.510000000000002</v>
      </c>
      <c r="M61" s="27"/>
      <c r="N61" s="27">
        <v>17.593</v>
      </c>
      <c r="O61" s="27"/>
      <c r="P61" s="27">
        <v>17.593</v>
      </c>
      <c r="Q61" s="27"/>
      <c r="R61" s="27">
        <v>16.89</v>
      </c>
      <c r="S61" s="27"/>
      <c r="T61" s="27">
        <v>17.28</v>
      </c>
      <c r="U61" s="27"/>
      <c r="V61" s="27">
        <v>16.72</v>
      </c>
      <c r="W61" s="27"/>
      <c r="X61" s="27">
        <v>17.12</v>
      </c>
      <c r="Y61" s="27"/>
      <c r="Z61" s="27">
        <v>17.25</v>
      </c>
      <c r="AA61" s="27"/>
      <c r="AB61" s="27">
        <v>17.78</v>
      </c>
      <c r="AC61" s="27"/>
      <c r="AD61" s="27">
        <v>17.22</v>
      </c>
    </row>
    <row r="62" spans="2:30" ht="15" customHeight="1" x14ac:dyDescent="0.85">
      <c r="B62" s="32" t="s">
        <v>112</v>
      </c>
      <c r="C62" s="4"/>
      <c r="D62" s="27">
        <v>1.47</v>
      </c>
      <c r="E62" s="27"/>
      <c r="F62" s="27">
        <v>1.47</v>
      </c>
      <c r="G62" s="27"/>
      <c r="H62" s="27">
        <v>1.46</v>
      </c>
      <c r="I62" s="27"/>
      <c r="J62" s="27">
        <v>1.46</v>
      </c>
      <c r="K62" s="27"/>
      <c r="L62" s="27">
        <v>1.46</v>
      </c>
      <c r="M62" s="27"/>
      <c r="N62" s="27">
        <v>1.46</v>
      </c>
      <c r="O62" s="27"/>
      <c r="P62" s="27">
        <v>1.46</v>
      </c>
      <c r="Q62" s="27"/>
      <c r="R62" s="27">
        <v>1.47</v>
      </c>
      <c r="S62" s="27"/>
      <c r="T62" s="27">
        <v>1.44</v>
      </c>
      <c r="U62" s="27"/>
      <c r="V62" s="27">
        <v>1.43</v>
      </c>
      <c r="W62" s="27"/>
      <c r="X62" s="27">
        <v>1.43</v>
      </c>
      <c r="Y62" s="27"/>
      <c r="Z62" s="27">
        <v>1.44</v>
      </c>
      <c r="AA62" s="27"/>
      <c r="AB62" s="27">
        <v>1.42</v>
      </c>
      <c r="AC62" s="27"/>
      <c r="AD62" s="27">
        <v>1.43</v>
      </c>
    </row>
    <row r="63" spans="2:30" ht="15" customHeight="1" x14ac:dyDescent="0.85">
      <c r="B63" s="32" t="s">
        <v>113</v>
      </c>
      <c r="C63" s="4"/>
      <c r="D63" s="27">
        <v>6.88</v>
      </c>
      <c r="E63" s="27"/>
      <c r="F63" s="27">
        <v>6.95</v>
      </c>
      <c r="G63" s="27"/>
      <c r="H63" s="27">
        <v>6.85</v>
      </c>
      <c r="I63" s="27"/>
      <c r="J63" s="27">
        <v>7.08</v>
      </c>
      <c r="K63" s="27"/>
      <c r="L63" s="27">
        <v>7.02</v>
      </c>
      <c r="M63" s="27"/>
      <c r="N63" s="27">
        <v>7.03</v>
      </c>
      <c r="O63" s="27"/>
      <c r="P63" s="27">
        <v>7.03</v>
      </c>
      <c r="Q63" s="27"/>
      <c r="R63" s="27">
        <v>6.88</v>
      </c>
      <c r="S63" s="27"/>
      <c r="T63" s="27">
        <v>6.85</v>
      </c>
      <c r="U63" s="27"/>
      <c r="V63" s="27">
        <v>6.62</v>
      </c>
      <c r="W63" s="27"/>
      <c r="X63" s="27">
        <v>6.79</v>
      </c>
      <c r="Y63" s="27"/>
      <c r="Z63" s="27">
        <v>6.8</v>
      </c>
      <c r="AA63" s="27"/>
      <c r="AB63" s="27">
        <v>6.72</v>
      </c>
      <c r="AC63" s="27"/>
      <c r="AD63" s="27">
        <v>6.65</v>
      </c>
    </row>
    <row r="64" spans="2:30" ht="15" customHeight="1" x14ac:dyDescent="0.65">
      <c r="B64" s="80" t="s">
        <v>102</v>
      </c>
      <c r="C64" s="4"/>
      <c r="D64" s="23">
        <v>78</v>
      </c>
      <c r="E64" s="23"/>
      <c r="F64" s="23">
        <v>77</v>
      </c>
      <c r="G64" s="23"/>
      <c r="H64" s="23">
        <v>80</v>
      </c>
      <c r="I64" s="23"/>
      <c r="J64" s="23">
        <v>69</v>
      </c>
      <c r="K64" s="23"/>
      <c r="L64" s="23">
        <v>69</v>
      </c>
      <c r="M64" s="23"/>
      <c r="N64" s="23">
        <v>67</v>
      </c>
      <c r="O64" s="23"/>
      <c r="P64" s="23">
        <v>67</v>
      </c>
      <c r="Q64" s="23"/>
      <c r="R64" s="23">
        <v>72</v>
      </c>
      <c r="S64" s="23"/>
      <c r="T64" s="23">
        <v>60</v>
      </c>
      <c r="U64" s="23"/>
      <c r="V64" s="23">
        <v>67</v>
      </c>
      <c r="W64" s="23"/>
      <c r="X64" s="23">
        <v>62</v>
      </c>
      <c r="Y64" s="23"/>
      <c r="Z64" s="23">
        <v>69</v>
      </c>
      <c r="AA64" s="23"/>
      <c r="AB64" s="23">
        <v>74</v>
      </c>
      <c r="AC64" s="23"/>
      <c r="AD64" s="23">
        <v>74</v>
      </c>
    </row>
    <row r="65" spans="2:30" ht="15" customHeight="1" x14ac:dyDescent="0.65">
      <c r="B65" s="80" t="s">
        <v>103</v>
      </c>
      <c r="C65" s="4"/>
      <c r="D65" s="23">
        <v>154</v>
      </c>
      <c r="E65" s="23"/>
      <c r="F65" s="23">
        <v>157</v>
      </c>
      <c r="G65" s="23"/>
      <c r="H65" s="23">
        <v>150</v>
      </c>
      <c r="I65" s="23"/>
      <c r="J65" s="23">
        <v>155</v>
      </c>
      <c r="K65" s="23"/>
      <c r="L65" s="23">
        <v>151</v>
      </c>
      <c r="M65" s="23"/>
      <c r="N65" s="23">
        <v>162</v>
      </c>
      <c r="O65" s="23"/>
      <c r="P65" s="23">
        <v>162</v>
      </c>
      <c r="Q65" s="23"/>
      <c r="R65" s="23">
        <v>159</v>
      </c>
      <c r="S65" s="23"/>
      <c r="T65" s="23">
        <v>140</v>
      </c>
      <c r="U65" s="23"/>
      <c r="V65" s="23">
        <v>156</v>
      </c>
      <c r="W65" s="23"/>
      <c r="X65" s="23">
        <v>133</v>
      </c>
      <c r="Y65" s="23"/>
      <c r="Z65" s="23">
        <v>152</v>
      </c>
      <c r="AA65" s="23"/>
      <c r="AB65" s="23">
        <v>157</v>
      </c>
      <c r="AC65" s="23"/>
      <c r="AD65" s="23">
        <v>160</v>
      </c>
    </row>
    <row r="66" spans="2:30" ht="15" customHeight="1" x14ac:dyDescent="0.65">
      <c r="B66" s="80" t="s">
        <v>104</v>
      </c>
      <c r="C66" s="4"/>
      <c r="D66" s="27" t="s">
        <v>61</v>
      </c>
      <c r="E66" s="27"/>
      <c r="F66" s="27">
        <v>9.6720000000000006</v>
      </c>
      <c r="G66" s="27"/>
      <c r="H66" s="27">
        <v>9.1370000000000005</v>
      </c>
      <c r="I66" s="27"/>
      <c r="J66" s="27">
        <v>9.1669999999999998</v>
      </c>
      <c r="K66" s="27"/>
      <c r="L66" s="27">
        <v>8.9149999999999991</v>
      </c>
      <c r="M66" s="27"/>
      <c r="N66" s="27">
        <v>9.0299999999999994</v>
      </c>
      <c r="O66" s="27"/>
      <c r="P66" s="27">
        <v>9.0299999999999994</v>
      </c>
      <c r="Q66" s="27"/>
      <c r="R66" s="27">
        <v>9.73</v>
      </c>
      <c r="S66" s="27"/>
      <c r="T66" s="27">
        <v>11.34</v>
      </c>
      <c r="U66" s="27"/>
      <c r="V66" s="27">
        <v>11.847</v>
      </c>
      <c r="W66" s="27"/>
      <c r="X66" s="27">
        <v>12.202</v>
      </c>
      <c r="Y66" s="27"/>
      <c r="Z66" s="27">
        <v>13.511999999999999</v>
      </c>
      <c r="AA66" s="27"/>
      <c r="AB66" s="27">
        <v>12.59</v>
      </c>
      <c r="AC66" s="27"/>
      <c r="AD66" s="27">
        <v>13.53</v>
      </c>
    </row>
    <row r="67" spans="2:30" ht="15" customHeight="1" x14ac:dyDescent="0.65">
      <c r="B67" s="80" t="s">
        <v>105</v>
      </c>
      <c r="C67" s="4"/>
      <c r="D67" s="27" t="s">
        <v>61</v>
      </c>
      <c r="E67" s="27"/>
      <c r="F67" s="27">
        <v>10.789</v>
      </c>
      <c r="G67" s="27"/>
      <c r="H67" s="27">
        <v>11.407</v>
      </c>
      <c r="I67" s="27"/>
      <c r="J67" s="27">
        <v>11.407</v>
      </c>
      <c r="K67" s="27"/>
      <c r="L67" s="27">
        <v>11.620000000000001</v>
      </c>
      <c r="M67" s="27"/>
      <c r="N67" s="27">
        <v>11.49</v>
      </c>
      <c r="O67" s="27"/>
      <c r="P67" s="27">
        <v>11.49</v>
      </c>
      <c r="Q67" s="27"/>
      <c r="R67" s="27">
        <v>10.879999999999999</v>
      </c>
      <c r="S67" s="27"/>
      <c r="T67" s="27">
        <v>9.5</v>
      </c>
      <c r="U67" s="27"/>
      <c r="V67" s="27">
        <v>8.48</v>
      </c>
      <c r="W67" s="27"/>
      <c r="X67" s="27">
        <v>8.75</v>
      </c>
      <c r="Y67" s="27"/>
      <c r="Z67" s="27">
        <v>7.39</v>
      </c>
      <c r="AA67" s="27"/>
      <c r="AB67" s="27">
        <v>8.5</v>
      </c>
      <c r="AC67" s="27"/>
      <c r="AD67" s="27">
        <v>7.46</v>
      </c>
    </row>
    <row r="68" spans="2:30" ht="15" customHeight="1" x14ac:dyDescent="0.65">
      <c r="B68" s="4" t="s">
        <v>106</v>
      </c>
      <c r="C68" s="4"/>
      <c r="D68" s="27">
        <v>72.014672025597989</v>
      </c>
      <c r="E68" s="27"/>
      <c r="F68" s="27">
        <v>72.6975455574199</v>
      </c>
      <c r="G68" s="27"/>
      <c r="H68" s="27">
        <v>71.722011940531459</v>
      </c>
      <c r="I68" s="27"/>
      <c r="J68" s="27">
        <v>71.722011940531459</v>
      </c>
      <c r="K68" s="27"/>
      <c r="L68" s="27">
        <v>73.380419089241812</v>
      </c>
      <c r="M68" s="27"/>
      <c r="N68" s="27">
        <v>73.47797245093065</v>
      </c>
      <c r="O68" s="27"/>
      <c r="P68" s="27">
        <v>73.47797245093065</v>
      </c>
      <c r="Q68" s="27"/>
      <c r="R68" s="27">
        <v>72.014672025597989</v>
      </c>
      <c r="S68" s="27"/>
      <c r="T68" s="27">
        <v>71.722011940531459</v>
      </c>
      <c r="U68" s="27"/>
      <c r="V68" s="27">
        <v>69.478284621688047</v>
      </c>
      <c r="W68" s="27"/>
      <c r="X68" s="27">
        <v>71.1366917703984</v>
      </c>
      <c r="Y68" s="27"/>
      <c r="Z68" s="27">
        <v>71.234245132087239</v>
      </c>
      <c r="AA68" s="27"/>
      <c r="AB68" s="27">
        <v>70.453818238576503</v>
      </c>
      <c r="AC68" s="27"/>
      <c r="AD68" s="27">
        <v>69.770944706754605</v>
      </c>
    </row>
    <row r="69" spans="2:30" ht="15" customHeight="1" x14ac:dyDescent="0.65">
      <c r="B69" s="4" t="s">
        <v>107</v>
      </c>
      <c r="C69" s="4"/>
      <c r="D69" s="27">
        <v>72.014672025597989</v>
      </c>
      <c r="E69" s="27"/>
      <c r="F69" s="27">
        <v>72.6975455574199</v>
      </c>
      <c r="G69" s="27"/>
      <c r="H69" s="27">
        <v>71.722011940531459</v>
      </c>
      <c r="I69" s="27"/>
      <c r="J69" s="27">
        <v>71.722011940531459</v>
      </c>
      <c r="K69" s="27"/>
      <c r="L69" s="27">
        <v>73.380419089241812</v>
      </c>
      <c r="M69" s="27"/>
      <c r="N69" s="27">
        <v>73.47797245093065</v>
      </c>
      <c r="O69" s="27"/>
      <c r="P69" s="27">
        <v>73.47797245093065</v>
      </c>
      <c r="Q69" s="27"/>
      <c r="R69" s="27">
        <v>72.014672025597989</v>
      </c>
      <c r="S69" s="27"/>
      <c r="T69" s="27">
        <v>71.722011940531459</v>
      </c>
      <c r="U69" s="27"/>
      <c r="V69" s="27">
        <v>69.478284621688047</v>
      </c>
      <c r="W69" s="27"/>
      <c r="X69" s="27">
        <v>71.1366917703984</v>
      </c>
      <c r="Y69" s="27"/>
      <c r="Z69" s="27">
        <v>71.234245132087239</v>
      </c>
      <c r="AA69" s="27"/>
      <c r="AB69" s="27">
        <v>70.453818238576503</v>
      </c>
      <c r="AC69" s="27"/>
      <c r="AD69" s="27">
        <v>69.770944706754605</v>
      </c>
    </row>
    <row r="70" spans="2:30" ht="15" customHeight="1" x14ac:dyDescent="0.65">
      <c r="B70" s="4" t="s">
        <v>108</v>
      </c>
      <c r="C70" s="4"/>
      <c r="D70" s="27">
        <v>3.9023650000000001</v>
      </c>
      <c r="E70" s="27"/>
      <c r="F70" s="27">
        <v>4.0058199999999999</v>
      </c>
      <c r="G70" s="27"/>
      <c r="H70" s="27">
        <v>3.8041999999999998</v>
      </c>
      <c r="I70" s="27"/>
      <c r="J70" s="27">
        <v>4.2081200000000001</v>
      </c>
      <c r="K70" s="27"/>
      <c r="L70" s="27">
        <v>4.0754525000000008</v>
      </c>
      <c r="M70" s="27"/>
      <c r="N70" s="27">
        <v>4.1035672500000002</v>
      </c>
      <c r="O70" s="27"/>
      <c r="P70" s="27">
        <v>4.1035672500000002</v>
      </c>
      <c r="Q70" s="27"/>
      <c r="R70" s="27">
        <v>3.9184800000000002</v>
      </c>
      <c r="S70" s="27"/>
      <c r="T70" s="27">
        <v>4.0608000000000004</v>
      </c>
      <c r="U70" s="27"/>
      <c r="V70" s="27">
        <v>3.89994</v>
      </c>
      <c r="W70" s="27"/>
      <c r="X70" s="27">
        <v>4.01464</v>
      </c>
      <c r="Y70" s="27"/>
      <c r="Z70" s="27">
        <v>4.0149375000000003</v>
      </c>
      <c r="AA70" s="27"/>
      <c r="AB70" s="27">
        <v>4.1160700000000006</v>
      </c>
      <c r="AC70" s="27"/>
      <c r="AD70" s="27">
        <v>3.9864299999999999</v>
      </c>
    </row>
    <row r="71" spans="2:30" ht="3.75" customHeight="1" x14ac:dyDescent="0.65">
      <c r="B71" s="81"/>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row>
    <row r="72" spans="2:30" ht="3.75" customHeight="1" x14ac:dyDescent="0.65">
      <c r="B72" s="83"/>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row>
    <row r="73" spans="2:30" ht="15" customHeight="1" x14ac:dyDescent="0.65">
      <c r="B73" s="22" t="s">
        <v>114</v>
      </c>
      <c r="C73" s="22"/>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ht="15" customHeight="1" x14ac:dyDescent="0.65">
      <c r="B74" s="4" t="s">
        <v>100</v>
      </c>
      <c r="C74" s="4"/>
      <c r="D74" s="23">
        <v>65</v>
      </c>
      <c r="E74" s="23"/>
      <c r="F74" s="23">
        <v>86</v>
      </c>
      <c r="G74" s="23"/>
      <c r="H74" s="23">
        <v>36</v>
      </c>
      <c r="I74" s="23"/>
      <c r="J74" s="23">
        <v>56</v>
      </c>
      <c r="K74" s="23"/>
      <c r="L74" s="23">
        <v>77</v>
      </c>
      <c r="M74" s="23"/>
      <c r="N74" s="23">
        <v>45</v>
      </c>
      <c r="O74" s="23"/>
      <c r="P74" s="23">
        <v>47</v>
      </c>
      <c r="Q74" s="23"/>
      <c r="R74" s="23">
        <v>80</v>
      </c>
      <c r="S74" s="23"/>
      <c r="T74" s="23">
        <v>21</v>
      </c>
      <c r="U74" s="23"/>
      <c r="V74" s="23">
        <v>28</v>
      </c>
      <c r="W74" s="23"/>
      <c r="X74" s="23">
        <v>42</v>
      </c>
      <c r="Y74" s="23"/>
      <c r="Z74" s="23">
        <v>70</v>
      </c>
      <c r="AA74" s="23"/>
      <c r="AB74" s="23">
        <v>23</v>
      </c>
      <c r="AC74" s="23"/>
      <c r="AD74" s="23">
        <v>54</v>
      </c>
    </row>
    <row r="75" spans="2:30" ht="15" customHeight="1" x14ac:dyDescent="0.65">
      <c r="B75" s="80" t="s">
        <v>101</v>
      </c>
      <c r="C75" s="4"/>
      <c r="D75" s="27">
        <v>17.88</v>
      </c>
      <c r="E75" s="27"/>
      <c r="F75" s="27">
        <v>18.670000000000002</v>
      </c>
      <c r="G75" s="27"/>
      <c r="H75" s="27">
        <v>18.04</v>
      </c>
      <c r="I75" s="27"/>
      <c r="J75" s="27">
        <v>18.440000000000001</v>
      </c>
      <c r="K75" s="27"/>
      <c r="L75" s="27">
        <v>17.91</v>
      </c>
      <c r="M75" s="27"/>
      <c r="N75" s="27">
        <v>18.207999999999998</v>
      </c>
      <c r="O75" s="27"/>
      <c r="P75" s="27">
        <v>18.207999999999998</v>
      </c>
      <c r="Q75" s="27"/>
      <c r="R75" s="27">
        <v>17.337</v>
      </c>
      <c r="S75" s="27"/>
      <c r="T75" s="27">
        <v>17.690000000000001</v>
      </c>
      <c r="U75" s="27"/>
      <c r="V75" s="27">
        <v>17.28</v>
      </c>
      <c r="W75" s="27"/>
      <c r="X75" s="27">
        <v>17.38</v>
      </c>
      <c r="Y75" s="27"/>
      <c r="Z75" s="27">
        <v>17.989999999999998</v>
      </c>
      <c r="AA75" s="27"/>
      <c r="AB75" s="27">
        <v>18.059999999999999</v>
      </c>
      <c r="AC75" s="27"/>
      <c r="AD75" s="27">
        <v>17.59</v>
      </c>
    </row>
    <row r="76" spans="2:30" ht="15" customHeight="1" x14ac:dyDescent="0.85">
      <c r="B76" s="32" t="s">
        <v>112</v>
      </c>
      <c r="C76" s="4"/>
      <c r="D76" s="27">
        <v>1.28</v>
      </c>
      <c r="E76" s="27"/>
      <c r="F76" s="27">
        <v>1.28</v>
      </c>
      <c r="G76" s="27"/>
      <c r="H76" s="27">
        <v>1.28</v>
      </c>
      <c r="I76" s="27"/>
      <c r="J76" s="27">
        <v>1.31</v>
      </c>
      <c r="K76" s="27"/>
      <c r="L76" s="27">
        <v>1.3</v>
      </c>
      <c r="M76" s="27"/>
      <c r="N76" s="27">
        <v>1.31</v>
      </c>
      <c r="O76" s="27"/>
      <c r="P76" s="27">
        <v>1.31</v>
      </c>
      <c r="Q76" s="27"/>
      <c r="R76" s="27">
        <v>1.3</v>
      </c>
      <c r="S76" s="27"/>
      <c r="T76" s="27">
        <v>1.3</v>
      </c>
      <c r="U76" s="27"/>
      <c r="V76" s="27">
        <v>1.28</v>
      </c>
      <c r="W76" s="27"/>
      <c r="X76" s="27">
        <v>1.28</v>
      </c>
      <c r="Y76" s="27"/>
      <c r="Z76" s="27">
        <v>1.3</v>
      </c>
      <c r="AA76" s="27"/>
      <c r="AB76" s="27">
        <v>1.3</v>
      </c>
      <c r="AC76" s="27"/>
      <c r="AD76" s="27">
        <v>1.31</v>
      </c>
    </row>
    <row r="77" spans="2:30" ht="15" customHeight="1" x14ac:dyDescent="0.85">
      <c r="B77" s="32" t="s">
        <v>113</v>
      </c>
      <c r="C77" s="4"/>
      <c r="D77" s="27">
        <v>7.05</v>
      </c>
      <c r="E77" s="27"/>
      <c r="F77" s="27">
        <v>7.16</v>
      </c>
      <c r="G77" s="27"/>
      <c r="H77" s="27">
        <v>7.05</v>
      </c>
      <c r="I77" s="27"/>
      <c r="J77" s="27">
        <v>7.12</v>
      </c>
      <c r="K77" s="27"/>
      <c r="L77" s="27">
        <v>7.06</v>
      </c>
      <c r="M77" s="27"/>
      <c r="N77" s="27">
        <v>7.1</v>
      </c>
      <c r="O77" s="27"/>
      <c r="P77" s="27">
        <v>7.1</v>
      </c>
      <c r="Q77" s="27"/>
      <c r="R77" s="27">
        <v>6.91</v>
      </c>
      <c r="S77" s="27"/>
      <c r="T77" s="27">
        <v>6.75</v>
      </c>
      <c r="U77" s="27"/>
      <c r="V77" s="27">
        <v>6.6</v>
      </c>
      <c r="W77" s="27"/>
      <c r="X77" s="27">
        <v>6.75</v>
      </c>
      <c r="Y77" s="27"/>
      <c r="Z77" s="27">
        <v>6.85</v>
      </c>
      <c r="AA77" s="27"/>
      <c r="AB77" s="27">
        <v>6.73</v>
      </c>
      <c r="AC77" s="27"/>
      <c r="AD77" s="27">
        <v>6.68</v>
      </c>
    </row>
    <row r="78" spans="2:30" ht="15" customHeight="1" x14ac:dyDescent="0.65">
      <c r="B78" s="80" t="s">
        <v>102</v>
      </c>
      <c r="C78" s="4"/>
      <c r="D78" s="23">
        <v>77</v>
      </c>
      <c r="E78" s="23"/>
      <c r="F78" s="23">
        <v>71</v>
      </c>
      <c r="G78" s="23"/>
      <c r="H78" s="23">
        <v>70</v>
      </c>
      <c r="I78" s="23"/>
      <c r="J78" s="23">
        <v>71</v>
      </c>
      <c r="K78" s="23"/>
      <c r="L78" s="23">
        <v>71</v>
      </c>
      <c r="M78" s="23"/>
      <c r="N78" s="23">
        <v>68</v>
      </c>
      <c r="O78" s="23"/>
      <c r="P78" s="23">
        <v>68</v>
      </c>
      <c r="Q78" s="23"/>
      <c r="R78" s="23">
        <v>72</v>
      </c>
      <c r="S78" s="23"/>
      <c r="T78" s="23">
        <v>66</v>
      </c>
      <c r="U78" s="23"/>
      <c r="V78" s="23">
        <v>70</v>
      </c>
      <c r="W78" s="23"/>
      <c r="X78" s="23">
        <v>64</v>
      </c>
      <c r="Y78" s="23"/>
      <c r="Z78" s="23">
        <v>71</v>
      </c>
      <c r="AA78" s="23"/>
      <c r="AB78" s="23">
        <v>74</v>
      </c>
      <c r="AC78" s="23"/>
      <c r="AD78" s="23">
        <v>75</v>
      </c>
    </row>
    <row r="79" spans="2:30" ht="15" customHeight="1" x14ac:dyDescent="0.65">
      <c r="B79" s="80" t="s">
        <v>103</v>
      </c>
      <c r="C79" s="4"/>
      <c r="D79" s="23">
        <v>166</v>
      </c>
      <c r="E79" s="23"/>
      <c r="F79" s="23">
        <v>172</v>
      </c>
      <c r="G79" s="23"/>
      <c r="H79" s="23">
        <v>170</v>
      </c>
      <c r="I79" s="23"/>
      <c r="J79" s="23">
        <v>165</v>
      </c>
      <c r="K79" s="23"/>
      <c r="L79" s="23">
        <v>162</v>
      </c>
      <c r="M79" s="23"/>
      <c r="N79" s="23">
        <v>165</v>
      </c>
      <c r="O79" s="23"/>
      <c r="P79" s="23">
        <v>165</v>
      </c>
      <c r="Q79" s="23"/>
      <c r="R79" s="23">
        <v>170</v>
      </c>
      <c r="S79" s="23"/>
      <c r="T79" s="23">
        <v>137</v>
      </c>
      <c r="U79" s="23"/>
      <c r="V79" s="23">
        <v>150</v>
      </c>
      <c r="W79" s="23"/>
      <c r="X79" s="23">
        <v>123</v>
      </c>
      <c r="Y79" s="23"/>
      <c r="Z79" s="23">
        <v>149</v>
      </c>
      <c r="AA79" s="23"/>
      <c r="AB79" s="23">
        <v>154</v>
      </c>
      <c r="AC79" s="23"/>
      <c r="AD79" s="23">
        <v>158</v>
      </c>
    </row>
    <row r="80" spans="2:30" ht="15" customHeight="1" x14ac:dyDescent="0.65">
      <c r="B80" s="80" t="s">
        <v>104</v>
      </c>
      <c r="C80" s="4"/>
      <c r="D80" s="26" t="s">
        <v>61</v>
      </c>
      <c r="E80" s="26"/>
      <c r="F80" s="27">
        <v>10.09</v>
      </c>
      <c r="G80" s="27"/>
      <c r="H80" s="27">
        <v>9.94</v>
      </c>
      <c r="I80" s="27"/>
      <c r="J80" s="27">
        <v>9.58</v>
      </c>
      <c r="K80" s="27"/>
      <c r="L80" s="27">
        <v>9.5500000000000007</v>
      </c>
      <c r="M80" s="27"/>
      <c r="N80" s="27">
        <v>9.6319999999999997</v>
      </c>
      <c r="O80" s="27"/>
      <c r="P80" s="27">
        <v>9.6319999999999997</v>
      </c>
      <c r="Q80" s="27"/>
      <c r="R80" s="27">
        <v>10.015000000000001</v>
      </c>
      <c r="S80" s="27"/>
      <c r="T80" s="27">
        <v>12.370000000000001</v>
      </c>
      <c r="U80" s="27"/>
      <c r="V80" s="27">
        <v>13.72</v>
      </c>
      <c r="W80" s="27"/>
      <c r="X80" s="27">
        <v>13.84</v>
      </c>
      <c r="Y80" s="27"/>
      <c r="Z80" s="27">
        <v>14.690000000000001</v>
      </c>
      <c r="AA80" s="27"/>
      <c r="AB80" s="27">
        <v>14.100000000000001</v>
      </c>
      <c r="AC80" s="27"/>
      <c r="AD80" s="27">
        <v>14.91</v>
      </c>
    </row>
    <row r="81" spans="2:30" ht="15" customHeight="1" x14ac:dyDescent="0.65">
      <c r="B81" s="80" t="s">
        <v>105</v>
      </c>
      <c r="C81" s="4"/>
      <c r="D81" s="26" t="s">
        <v>61</v>
      </c>
      <c r="E81" s="26"/>
      <c r="F81" s="27">
        <v>13.295000000000002</v>
      </c>
      <c r="G81" s="27"/>
      <c r="H81" s="27">
        <v>13.56</v>
      </c>
      <c r="I81" s="27"/>
      <c r="J81" s="27">
        <v>13.355</v>
      </c>
      <c r="K81" s="27"/>
      <c r="L81" s="27">
        <v>13.469999999999999</v>
      </c>
      <c r="M81" s="27"/>
      <c r="N81" s="27">
        <v>13.3</v>
      </c>
      <c r="O81" s="27"/>
      <c r="P81" s="27">
        <v>13.3</v>
      </c>
      <c r="Q81" s="27"/>
      <c r="R81" s="27">
        <v>12.975</v>
      </c>
      <c r="S81" s="27"/>
      <c r="T81" s="27">
        <v>10.62</v>
      </c>
      <c r="U81" s="27"/>
      <c r="V81" s="27">
        <v>9.629999999999999</v>
      </c>
      <c r="W81" s="27"/>
      <c r="X81" s="27">
        <v>9.5449999999999999</v>
      </c>
      <c r="Y81" s="27"/>
      <c r="Z81" s="27">
        <v>8.39</v>
      </c>
      <c r="AA81" s="27"/>
      <c r="AB81" s="27">
        <v>8.9799999999999986</v>
      </c>
      <c r="AC81" s="27"/>
      <c r="AD81" s="27">
        <v>8.07</v>
      </c>
    </row>
    <row r="82" spans="2:30" ht="15" customHeight="1" x14ac:dyDescent="0.65">
      <c r="B82" s="4" t="s">
        <v>106</v>
      </c>
      <c r="C82" s="4"/>
      <c r="D82" s="27">
        <v>356.46744802346325</v>
      </c>
      <c r="E82" s="27"/>
      <c r="F82" s="27">
        <v>351.34985341696199</v>
      </c>
      <c r="G82" s="27"/>
      <c r="H82" s="27">
        <v>356.46744802346325</v>
      </c>
      <c r="I82" s="27"/>
      <c r="J82" s="27">
        <v>356.46744802346325</v>
      </c>
      <c r="K82" s="27"/>
      <c r="L82" s="27">
        <v>355.99605992915127</v>
      </c>
      <c r="M82" s="27"/>
      <c r="N82" s="27">
        <v>354.12290910764381</v>
      </c>
      <c r="O82" s="27"/>
      <c r="P82" s="27">
        <v>354.12290910764381</v>
      </c>
      <c r="Q82" s="27"/>
      <c r="R82" s="27">
        <v>363.20043562252914</v>
      </c>
      <c r="S82" s="27"/>
      <c r="T82" s="27">
        <v>371.21359456446095</v>
      </c>
      <c r="U82" s="27"/>
      <c r="V82" s="27">
        <v>379.05383843452006</v>
      </c>
      <c r="W82" s="27"/>
      <c r="X82" s="27">
        <v>371.21359456446095</v>
      </c>
      <c r="Y82" s="27"/>
      <c r="Z82" s="27">
        <v>366.16449832823315</v>
      </c>
      <c r="AA82" s="27"/>
      <c r="AB82" s="27">
        <v>372.2401694766977</v>
      </c>
      <c r="AC82" s="27"/>
      <c r="AD82" s="27">
        <v>374.83162048724557</v>
      </c>
    </row>
    <row r="83" spans="2:30" ht="15" customHeight="1" x14ac:dyDescent="0.65">
      <c r="B83" s="4" t="s">
        <v>107</v>
      </c>
      <c r="C83" s="4"/>
      <c r="D83" s="27">
        <v>73.673079174308342</v>
      </c>
      <c r="E83" s="27"/>
      <c r="F83" s="27">
        <v>74.746166152885621</v>
      </c>
      <c r="G83" s="27"/>
      <c r="H83" s="27">
        <v>73.673079174308342</v>
      </c>
      <c r="I83" s="27"/>
      <c r="J83" s="27">
        <v>73.673079174308342</v>
      </c>
      <c r="K83" s="27"/>
      <c r="L83" s="27">
        <v>73.77063253599718</v>
      </c>
      <c r="M83" s="27"/>
      <c r="N83" s="27">
        <v>74.160845982752548</v>
      </c>
      <c r="O83" s="27"/>
      <c r="P83" s="27">
        <v>74.160845982752548</v>
      </c>
      <c r="Q83" s="27"/>
      <c r="R83" s="27">
        <v>72.307332110664532</v>
      </c>
      <c r="S83" s="27"/>
      <c r="T83" s="27">
        <v>70.746478323643032</v>
      </c>
      <c r="U83" s="27"/>
      <c r="V83" s="27">
        <v>69.28317789831037</v>
      </c>
      <c r="W83" s="27"/>
      <c r="X83" s="27">
        <v>70.746478323643032</v>
      </c>
      <c r="Y83" s="27"/>
      <c r="Z83" s="27">
        <v>71.722011940531459</v>
      </c>
      <c r="AA83" s="27"/>
      <c r="AB83" s="27">
        <v>70.551371600265341</v>
      </c>
      <c r="AC83" s="27"/>
      <c r="AD83" s="27">
        <v>70.063604791821106</v>
      </c>
    </row>
    <row r="84" spans="2:30" ht="15" customHeight="1" x14ac:dyDescent="0.65">
      <c r="B84" s="4" t="s">
        <v>108</v>
      </c>
      <c r="C84" s="4"/>
      <c r="D84" s="27">
        <v>4.1258099999999995</v>
      </c>
      <c r="E84" s="27"/>
      <c r="F84" s="27">
        <v>4.3361075000000007</v>
      </c>
      <c r="G84" s="27"/>
      <c r="H84" s="27">
        <v>4.1942999999999993</v>
      </c>
      <c r="I84" s="27"/>
      <c r="J84" s="27">
        <v>4.2826900000000006</v>
      </c>
      <c r="K84" s="27"/>
      <c r="L84" s="27">
        <v>4.1595975000000003</v>
      </c>
      <c r="M84" s="27"/>
      <c r="N84" s="27">
        <v>4.2424639999999991</v>
      </c>
      <c r="O84" s="27"/>
      <c r="P84" s="27">
        <v>4.2424639999999991</v>
      </c>
      <c r="Q84" s="27"/>
      <c r="R84" s="27">
        <v>4.0221840000000002</v>
      </c>
      <c r="S84" s="27"/>
      <c r="T84" s="27">
        <v>4.1306149999999997</v>
      </c>
      <c r="U84" s="27"/>
      <c r="V84" s="27">
        <v>4.0175999999999998</v>
      </c>
      <c r="W84" s="27"/>
      <c r="X84" s="27">
        <v>4.0669199999999996</v>
      </c>
      <c r="Y84" s="27"/>
      <c r="Z84" s="27">
        <v>4.1781774999999994</v>
      </c>
      <c r="AA84" s="27"/>
      <c r="AB84" s="27">
        <v>4.1808899999999998</v>
      </c>
      <c r="AC84" s="27"/>
      <c r="AD84" s="27">
        <v>4.0676874999999999</v>
      </c>
    </row>
    <row r="85" spans="2:30" ht="3.75" customHeight="1" x14ac:dyDescent="0.65">
      <c r="B85" s="81"/>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spans="2:30" ht="3.75" customHeight="1" x14ac:dyDescent="0.65">
      <c r="B86" s="83"/>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row>
    <row r="87" spans="2:30" ht="15" customHeight="1" x14ac:dyDescent="0.65">
      <c r="B87" s="22" t="s">
        <v>93</v>
      </c>
      <c r="C87" s="22"/>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2:30" ht="15" customHeight="1" x14ac:dyDescent="0.65">
      <c r="B88" s="4" t="s">
        <v>100</v>
      </c>
      <c r="C88" s="4"/>
      <c r="D88" s="23">
        <v>65</v>
      </c>
      <c r="E88" s="23"/>
      <c r="F88" s="23">
        <v>86</v>
      </c>
      <c r="G88" s="23"/>
      <c r="H88" s="23">
        <v>36</v>
      </c>
      <c r="I88" s="23"/>
      <c r="J88" s="23">
        <v>56</v>
      </c>
      <c r="K88" s="23"/>
      <c r="L88" s="23">
        <v>77</v>
      </c>
      <c r="M88" s="23"/>
      <c r="N88" s="23">
        <v>45</v>
      </c>
      <c r="O88" s="23"/>
      <c r="P88" s="23">
        <v>47</v>
      </c>
      <c r="Q88" s="23"/>
      <c r="R88" s="23">
        <v>80</v>
      </c>
      <c r="S88" s="23"/>
      <c r="T88" s="23">
        <v>21</v>
      </c>
      <c r="U88" s="23"/>
      <c r="V88" s="23">
        <v>28</v>
      </c>
      <c r="W88" s="23"/>
      <c r="X88" s="23">
        <v>42</v>
      </c>
      <c r="Y88" s="23"/>
      <c r="Z88" s="23">
        <v>70</v>
      </c>
      <c r="AA88" s="23"/>
      <c r="AB88" s="23">
        <v>23</v>
      </c>
      <c r="AC88" s="23"/>
      <c r="AD88" s="23">
        <v>54</v>
      </c>
    </row>
    <row r="89" spans="2:30" ht="15" customHeight="1" x14ac:dyDescent="0.65">
      <c r="B89" s="80" t="s">
        <v>101</v>
      </c>
      <c r="C89" s="4"/>
      <c r="D89" s="27">
        <v>18.21</v>
      </c>
      <c r="E89" s="27"/>
      <c r="F89" s="27">
        <v>17.829999999999998</v>
      </c>
      <c r="G89" s="27"/>
      <c r="H89" s="27">
        <v>17.436</v>
      </c>
      <c r="I89" s="27"/>
      <c r="J89" s="27">
        <v>17.91</v>
      </c>
      <c r="K89" s="27"/>
      <c r="L89" s="27">
        <v>17.41</v>
      </c>
      <c r="M89" s="27"/>
      <c r="N89" s="27">
        <v>17.489999999999998</v>
      </c>
      <c r="O89" s="27"/>
      <c r="P89" s="27">
        <v>17.489999999999998</v>
      </c>
      <c r="Q89" s="27"/>
      <c r="R89" s="27">
        <v>16.649999999999999</v>
      </c>
      <c r="S89" s="27"/>
      <c r="T89" s="27">
        <v>17.13</v>
      </c>
      <c r="U89" s="27"/>
      <c r="V89" s="27">
        <v>17.16</v>
      </c>
      <c r="W89" s="27"/>
      <c r="X89" s="27">
        <v>17.649999999999999</v>
      </c>
      <c r="Y89" s="27"/>
      <c r="Z89" s="27">
        <v>17.52</v>
      </c>
      <c r="AA89" s="27"/>
      <c r="AB89" s="27">
        <v>17.66</v>
      </c>
      <c r="AC89" s="27"/>
      <c r="AD89" s="27">
        <v>17.25</v>
      </c>
    </row>
    <row r="90" spans="2:30" ht="15" customHeight="1" x14ac:dyDescent="0.85">
      <c r="B90" s="32" t="s">
        <v>112</v>
      </c>
      <c r="C90" s="4"/>
      <c r="D90" s="27">
        <v>2.76</v>
      </c>
      <c r="E90" s="27"/>
      <c r="F90" s="27">
        <v>1.55</v>
      </c>
      <c r="G90" s="27"/>
      <c r="H90" s="27">
        <v>1.56</v>
      </c>
      <c r="I90" s="27"/>
      <c r="J90" s="27">
        <v>1.56</v>
      </c>
      <c r="K90" s="27"/>
      <c r="L90" s="27">
        <v>1.55</v>
      </c>
      <c r="M90" s="27"/>
      <c r="N90" s="27">
        <v>1.57</v>
      </c>
      <c r="O90" s="27"/>
      <c r="P90" s="27">
        <v>1.57</v>
      </c>
      <c r="Q90" s="27"/>
      <c r="R90" s="27">
        <v>1.61</v>
      </c>
      <c r="S90" s="27"/>
      <c r="T90" s="27">
        <v>1.62</v>
      </c>
      <c r="U90" s="27"/>
      <c r="V90" s="27">
        <v>1.62</v>
      </c>
      <c r="W90" s="27"/>
      <c r="X90" s="27">
        <v>1.62</v>
      </c>
      <c r="Y90" s="27"/>
      <c r="Z90" s="27">
        <v>1.61</v>
      </c>
      <c r="AA90" s="27"/>
      <c r="AB90" s="27">
        <v>1.61</v>
      </c>
      <c r="AC90" s="27"/>
      <c r="AD90" s="27">
        <v>1.63</v>
      </c>
    </row>
    <row r="91" spans="2:30" ht="15" customHeight="1" x14ac:dyDescent="0.85">
      <c r="B91" s="32" t="s">
        <v>113</v>
      </c>
      <c r="C91" s="4"/>
      <c r="D91" s="27">
        <v>6.24</v>
      </c>
      <c r="E91" s="27"/>
      <c r="F91" s="27">
        <v>6.15</v>
      </c>
      <c r="G91" s="27"/>
      <c r="H91" s="27">
        <v>6.05</v>
      </c>
      <c r="I91" s="27"/>
      <c r="J91" s="27">
        <v>6.19</v>
      </c>
      <c r="K91" s="27"/>
      <c r="L91" s="27">
        <v>6.07</v>
      </c>
      <c r="M91" s="27"/>
      <c r="N91" s="27">
        <v>6.11</v>
      </c>
      <c r="O91" s="27"/>
      <c r="P91" s="27">
        <v>6.11</v>
      </c>
      <c r="Q91" s="27"/>
      <c r="R91" s="27">
        <v>5.93</v>
      </c>
      <c r="S91" s="27"/>
      <c r="T91" s="27">
        <v>6.15</v>
      </c>
      <c r="U91" s="27"/>
      <c r="V91" s="27">
        <v>6.14</v>
      </c>
      <c r="W91" s="27"/>
      <c r="X91" s="27">
        <v>6.24</v>
      </c>
      <c r="Y91" s="27"/>
      <c r="Z91" s="27">
        <v>6.28</v>
      </c>
      <c r="AA91" s="27"/>
      <c r="AB91" s="27">
        <v>6.4</v>
      </c>
      <c r="AC91" s="27"/>
      <c r="AD91" s="27">
        <v>6.38</v>
      </c>
    </row>
    <row r="92" spans="2:30" ht="15" customHeight="1" x14ac:dyDescent="0.65">
      <c r="B92" s="80" t="s">
        <v>102</v>
      </c>
      <c r="C92" s="4"/>
      <c r="D92" s="23">
        <v>86</v>
      </c>
      <c r="E92" s="23"/>
      <c r="F92" s="23">
        <v>93</v>
      </c>
      <c r="G92" s="23"/>
      <c r="H92" s="23">
        <v>96</v>
      </c>
      <c r="I92" s="23"/>
      <c r="J92" s="23">
        <v>79</v>
      </c>
      <c r="K92" s="23"/>
      <c r="L92" s="23">
        <v>79</v>
      </c>
      <c r="M92" s="23"/>
      <c r="N92" s="23">
        <v>78</v>
      </c>
      <c r="O92" s="23"/>
      <c r="P92" s="23">
        <v>78</v>
      </c>
      <c r="Q92" s="23"/>
      <c r="R92" s="23">
        <v>86</v>
      </c>
      <c r="S92" s="23"/>
      <c r="T92" s="23">
        <v>71</v>
      </c>
      <c r="U92" s="23"/>
      <c r="V92" s="23">
        <v>71</v>
      </c>
      <c r="W92" s="23"/>
      <c r="X92" s="23">
        <v>63</v>
      </c>
      <c r="Y92" s="23"/>
      <c r="Z92" s="23">
        <v>70</v>
      </c>
      <c r="AA92" s="23"/>
      <c r="AB92" s="23">
        <v>74</v>
      </c>
      <c r="AC92" s="23"/>
      <c r="AD92" s="23">
        <v>73</v>
      </c>
    </row>
    <row r="93" spans="2:30" ht="15" customHeight="1" x14ac:dyDescent="0.65">
      <c r="B93" s="80" t="s">
        <v>103</v>
      </c>
      <c r="C93" s="4"/>
      <c r="D93" s="23">
        <v>144</v>
      </c>
      <c r="E93" s="23"/>
      <c r="F93" s="23">
        <v>145</v>
      </c>
      <c r="G93" s="23"/>
      <c r="H93" s="23">
        <v>147</v>
      </c>
      <c r="I93" s="23"/>
      <c r="J93" s="23">
        <v>154</v>
      </c>
      <c r="K93" s="23"/>
      <c r="L93" s="23">
        <v>149</v>
      </c>
      <c r="M93" s="23"/>
      <c r="N93" s="23">
        <v>150</v>
      </c>
      <c r="O93" s="23"/>
      <c r="P93" s="23">
        <v>150</v>
      </c>
      <c r="Q93" s="23"/>
      <c r="R93" s="23">
        <v>152</v>
      </c>
      <c r="S93" s="23"/>
      <c r="T93" s="23">
        <v>125</v>
      </c>
      <c r="U93" s="23"/>
      <c r="V93" s="23">
        <v>130</v>
      </c>
      <c r="W93" s="23"/>
      <c r="X93" s="23">
        <v>102</v>
      </c>
      <c r="Y93" s="23"/>
      <c r="Z93" s="23">
        <v>121</v>
      </c>
      <c r="AA93" s="23"/>
      <c r="AB93" s="23">
        <v>147</v>
      </c>
      <c r="AC93" s="23"/>
      <c r="AD93" s="23">
        <v>147</v>
      </c>
    </row>
    <row r="94" spans="2:30" ht="15" customHeight="1" x14ac:dyDescent="0.65">
      <c r="B94" s="80" t="s">
        <v>104</v>
      </c>
      <c r="C94" s="4"/>
      <c r="D94" s="26" t="s">
        <v>61</v>
      </c>
      <c r="E94" s="26"/>
      <c r="F94" s="27">
        <v>14.035</v>
      </c>
      <c r="G94" s="27"/>
      <c r="H94" s="27">
        <v>13.27</v>
      </c>
      <c r="I94" s="27"/>
      <c r="J94" s="27">
        <v>14.440000000000001</v>
      </c>
      <c r="K94" s="27"/>
      <c r="L94" s="27">
        <v>14.530000000000001</v>
      </c>
      <c r="M94" s="27"/>
      <c r="N94" s="27">
        <v>14.518000000000001</v>
      </c>
      <c r="O94" s="27"/>
      <c r="P94" s="27">
        <v>14.518000000000001</v>
      </c>
      <c r="Q94" s="27"/>
      <c r="R94" s="27">
        <v>14.428000000000001</v>
      </c>
      <c r="S94" s="27"/>
      <c r="T94" s="27">
        <v>15.48</v>
      </c>
      <c r="U94" s="27"/>
      <c r="V94" s="27">
        <v>15.49</v>
      </c>
      <c r="W94" s="27"/>
      <c r="X94" s="27">
        <v>15.1</v>
      </c>
      <c r="Y94" s="27"/>
      <c r="Z94" s="27">
        <v>15.95</v>
      </c>
      <c r="AA94" s="27"/>
      <c r="AB94" s="27">
        <v>16</v>
      </c>
      <c r="AC94" s="27"/>
      <c r="AD94" s="27">
        <v>16.39</v>
      </c>
    </row>
    <row r="95" spans="2:30" ht="15" customHeight="1" x14ac:dyDescent="0.65">
      <c r="B95" s="80" t="s">
        <v>105</v>
      </c>
      <c r="C95" s="4"/>
      <c r="D95" s="26" t="s">
        <v>61</v>
      </c>
      <c r="E95" s="26"/>
      <c r="F95" s="27">
        <v>7.1950000000000003</v>
      </c>
      <c r="G95" s="27"/>
      <c r="H95" s="27">
        <v>7.9</v>
      </c>
      <c r="I95" s="27"/>
      <c r="J95" s="27">
        <v>6.75</v>
      </c>
      <c r="K95" s="27"/>
      <c r="L95" s="27">
        <v>6.75</v>
      </c>
      <c r="M95" s="27"/>
      <c r="N95" s="27">
        <v>6.5280000000000005</v>
      </c>
      <c r="O95" s="27"/>
      <c r="P95" s="27">
        <v>6.5280000000000005</v>
      </c>
      <c r="Q95" s="27"/>
      <c r="R95" s="27">
        <v>5.9700000000000006</v>
      </c>
      <c r="S95" s="27"/>
      <c r="T95" s="27">
        <v>4.8600000000000003</v>
      </c>
      <c r="U95" s="27"/>
      <c r="V95" s="27">
        <v>4.9000000000000004</v>
      </c>
      <c r="W95" s="27"/>
      <c r="X95" s="27">
        <v>5.2250000000000005</v>
      </c>
      <c r="Y95" s="27"/>
      <c r="Z95" s="27">
        <v>4.49</v>
      </c>
      <c r="AA95" s="27"/>
      <c r="AB95" s="27">
        <v>4.47</v>
      </c>
      <c r="AC95" s="27"/>
      <c r="AD95" s="27">
        <v>3.82</v>
      </c>
    </row>
    <row r="96" spans="2:30" ht="15" customHeight="1" x14ac:dyDescent="0.65">
      <c r="B96" s="4" t="s">
        <v>106</v>
      </c>
      <c r="C96" s="4"/>
      <c r="D96" s="27">
        <v>451.91301148567027</v>
      </c>
      <c r="E96" s="27"/>
      <c r="F96" s="27">
        <v>458.02721501805564</v>
      </c>
      <c r="G96" s="27"/>
      <c r="H96" s="27">
        <v>465.01777702306873</v>
      </c>
      <c r="I96" s="27"/>
      <c r="J96" s="27">
        <v>465.01777702306873</v>
      </c>
      <c r="K96" s="27"/>
      <c r="L96" s="27">
        <v>463.60264581035347</v>
      </c>
      <c r="M96" s="27"/>
      <c r="N96" s="27">
        <v>460.79806603630135</v>
      </c>
      <c r="O96" s="27"/>
      <c r="P96" s="27">
        <v>460.79806603630135</v>
      </c>
      <c r="Q96" s="27"/>
      <c r="R96" s="27">
        <v>473.6933739128412</v>
      </c>
      <c r="S96" s="27"/>
      <c r="T96" s="27">
        <v>458.02721501805564</v>
      </c>
      <c r="U96" s="27"/>
      <c r="V96" s="27">
        <v>458.71679902640551</v>
      </c>
      <c r="W96" s="27"/>
      <c r="X96" s="27">
        <v>451.91301148567027</v>
      </c>
      <c r="Y96" s="27"/>
      <c r="Z96" s="27">
        <v>449.24767570970971</v>
      </c>
      <c r="AA96" s="27"/>
      <c r="AB96" s="27">
        <v>441.43702716823162</v>
      </c>
      <c r="AC96" s="27"/>
      <c r="AD96" s="27">
        <v>442.71988649903915</v>
      </c>
    </row>
    <row r="97" spans="2:30" ht="15" customHeight="1" x14ac:dyDescent="0.65">
      <c r="B97" s="4" t="s">
        <v>107</v>
      </c>
      <c r="C97" s="4"/>
      <c r="D97" s="27">
        <v>65.771256877512002</v>
      </c>
      <c r="E97" s="27"/>
      <c r="F97" s="27">
        <v>64.893276622312399</v>
      </c>
      <c r="G97" s="27"/>
      <c r="H97" s="27">
        <v>63.917743005423951</v>
      </c>
      <c r="I97" s="27"/>
      <c r="J97" s="27">
        <v>63.917743005423951</v>
      </c>
      <c r="K97" s="27"/>
      <c r="L97" s="27">
        <v>64.112849728801649</v>
      </c>
      <c r="M97" s="27"/>
      <c r="N97" s="27">
        <v>64.503063175557031</v>
      </c>
      <c r="O97" s="27"/>
      <c r="P97" s="27">
        <v>64.503063175557031</v>
      </c>
      <c r="Q97" s="27"/>
      <c r="R97" s="27">
        <v>62.74710266515784</v>
      </c>
      <c r="S97" s="27"/>
      <c r="T97" s="27">
        <v>64.893276622312399</v>
      </c>
      <c r="U97" s="27"/>
      <c r="V97" s="27">
        <v>64.795723260623561</v>
      </c>
      <c r="W97" s="27"/>
      <c r="X97" s="27">
        <v>65.771256877512002</v>
      </c>
      <c r="Y97" s="27"/>
      <c r="Z97" s="27">
        <v>66.16147032426737</v>
      </c>
      <c r="AA97" s="27"/>
      <c r="AB97" s="27">
        <v>67.332110664533488</v>
      </c>
      <c r="AC97" s="27"/>
      <c r="AD97" s="27">
        <v>67.137003941155811</v>
      </c>
    </row>
    <row r="98" spans="2:30" ht="15" customHeight="1" x14ac:dyDescent="0.65">
      <c r="B98" s="4" t="s">
        <v>108</v>
      </c>
      <c r="C98" s="4"/>
      <c r="D98" s="27">
        <v>4.1609850000000002</v>
      </c>
      <c r="E98" s="27"/>
      <c r="F98" s="27">
        <v>4.0429525000000002</v>
      </c>
      <c r="G98" s="27"/>
      <c r="H98" s="27">
        <v>3.9405360000000003</v>
      </c>
      <c r="I98" s="27"/>
      <c r="J98" s="27">
        <v>4.1237775000000001</v>
      </c>
      <c r="K98" s="27"/>
      <c r="L98" s="27">
        <v>4.0086525000000002</v>
      </c>
      <c r="M98" s="27"/>
      <c r="N98" s="27">
        <v>4.0314449999999997</v>
      </c>
      <c r="O98" s="27"/>
      <c r="P98" s="27">
        <v>4.0314449999999997</v>
      </c>
      <c r="Q98" s="27"/>
      <c r="R98" s="27">
        <v>3.8045249999999999</v>
      </c>
      <c r="S98" s="27"/>
      <c r="T98" s="27">
        <v>3.9784424999999999</v>
      </c>
      <c r="U98" s="27"/>
      <c r="V98" s="27">
        <v>3.9854100000000003</v>
      </c>
      <c r="W98" s="27"/>
      <c r="X98" s="27">
        <v>4.1345124999999996</v>
      </c>
      <c r="Y98" s="27"/>
      <c r="Z98" s="27">
        <v>4.0733999999999995</v>
      </c>
      <c r="AA98" s="27"/>
      <c r="AB98" s="27">
        <v>4.0882900000000006</v>
      </c>
      <c r="AC98" s="27"/>
      <c r="AD98" s="27">
        <v>3.9976875000000001</v>
      </c>
    </row>
    <row r="99" spans="2:30" ht="3.75" customHeight="1" x14ac:dyDescent="0.65">
      <c r="B99" s="81"/>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row>
    <row r="100" spans="2:30" ht="3.75" customHeight="1" x14ac:dyDescent="0.65">
      <c r="B100" s="83"/>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row>
    <row r="101" spans="2:30" ht="15" customHeight="1" x14ac:dyDescent="0.65">
      <c r="B101" s="22" t="s">
        <v>91</v>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2:30" ht="15" customHeight="1" x14ac:dyDescent="0.65">
      <c r="B102" s="4" t="s">
        <v>100</v>
      </c>
      <c r="C102" s="3"/>
      <c r="D102" s="3">
        <v>65</v>
      </c>
      <c r="E102" s="3"/>
      <c r="F102" s="3">
        <v>86</v>
      </c>
      <c r="G102" s="3"/>
      <c r="H102" s="3">
        <v>36</v>
      </c>
      <c r="I102" s="3"/>
      <c r="J102" s="3">
        <v>56</v>
      </c>
      <c r="K102" s="3"/>
      <c r="L102" s="3">
        <v>77</v>
      </c>
      <c r="M102" s="3"/>
      <c r="N102" s="3">
        <v>45</v>
      </c>
      <c r="O102" s="3"/>
      <c r="P102" s="3">
        <v>47</v>
      </c>
      <c r="Q102" s="3"/>
      <c r="R102" s="3">
        <v>80</v>
      </c>
      <c r="S102" s="3"/>
      <c r="T102" s="3">
        <v>21</v>
      </c>
      <c r="U102" s="3"/>
      <c r="V102" s="3">
        <v>28</v>
      </c>
      <c r="W102" s="3"/>
      <c r="X102" s="3">
        <v>42</v>
      </c>
      <c r="Y102" s="3"/>
      <c r="Z102" s="3">
        <v>70</v>
      </c>
      <c r="AA102" s="3"/>
      <c r="AB102" s="3">
        <v>23</v>
      </c>
      <c r="AC102" s="3"/>
      <c r="AD102" s="3">
        <v>54</v>
      </c>
    </row>
    <row r="103" spans="2:30" ht="15" customHeight="1" x14ac:dyDescent="0.65">
      <c r="B103" s="80" t="s">
        <v>101</v>
      </c>
      <c r="C103" s="3"/>
      <c r="D103" s="27">
        <v>21.47</v>
      </c>
      <c r="E103" s="27"/>
      <c r="F103" s="27">
        <v>22.6</v>
      </c>
      <c r="G103" s="27"/>
      <c r="H103" s="27">
        <v>22.05</v>
      </c>
      <c r="I103" s="27"/>
      <c r="J103" s="27">
        <v>22.56</v>
      </c>
      <c r="K103" s="27"/>
      <c r="L103" s="27">
        <v>21.99</v>
      </c>
      <c r="M103" s="27"/>
      <c r="N103" s="27">
        <v>22.09</v>
      </c>
      <c r="O103" s="27"/>
      <c r="P103" s="27">
        <v>22.09</v>
      </c>
      <c r="Q103" s="27"/>
      <c r="R103" s="27">
        <v>20.98</v>
      </c>
      <c r="S103" s="27"/>
      <c r="T103" s="27">
        <v>21.49</v>
      </c>
      <c r="U103" s="27"/>
      <c r="V103" s="27">
        <v>20.84</v>
      </c>
      <c r="W103" s="27"/>
      <c r="X103" s="27">
        <v>21.03</v>
      </c>
      <c r="Y103" s="27"/>
      <c r="Z103" s="27">
        <v>20.81</v>
      </c>
      <c r="AA103" s="27"/>
      <c r="AB103" s="27">
        <v>21.21</v>
      </c>
      <c r="AC103" s="27"/>
      <c r="AD103" s="27">
        <v>20.834</v>
      </c>
    </row>
    <row r="104" spans="2:30" ht="15" customHeight="1" x14ac:dyDescent="0.85">
      <c r="B104" s="32" t="s">
        <v>112</v>
      </c>
      <c r="C104" s="3"/>
      <c r="D104" s="27">
        <v>1.68</v>
      </c>
      <c r="E104" s="27"/>
      <c r="F104" s="27">
        <v>1.52</v>
      </c>
      <c r="G104" s="27"/>
      <c r="H104" s="27">
        <v>1.52</v>
      </c>
      <c r="I104" s="27"/>
      <c r="J104" s="27">
        <v>1.53</v>
      </c>
      <c r="K104" s="27"/>
      <c r="L104" s="27">
        <v>1.53</v>
      </c>
      <c r="M104" s="27"/>
      <c r="N104" s="27">
        <v>1.53</v>
      </c>
      <c r="O104" s="27"/>
      <c r="P104" s="27">
        <v>1.53</v>
      </c>
      <c r="Q104" s="27"/>
      <c r="R104" s="27">
        <v>1.54</v>
      </c>
      <c r="S104" s="27"/>
      <c r="T104" s="27">
        <v>1.54</v>
      </c>
      <c r="U104" s="27"/>
      <c r="V104" s="27">
        <v>1.53</v>
      </c>
      <c r="W104" s="27"/>
      <c r="X104" s="27">
        <v>1.53</v>
      </c>
      <c r="Y104" s="27"/>
      <c r="Z104" s="27">
        <v>1.52</v>
      </c>
      <c r="AA104" s="27"/>
      <c r="AB104" s="27">
        <v>1.53</v>
      </c>
      <c r="AC104" s="27"/>
      <c r="AD104" s="27">
        <v>1.53</v>
      </c>
    </row>
    <row r="105" spans="2:30" ht="15" customHeight="1" x14ac:dyDescent="0.85">
      <c r="B105" s="32" t="s">
        <v>113</v>
      </c>
      <c r="C105" s="3"/>
      <c r="D105" s="27">
        <v>7</v>
      </c>
      <c r="E105" s="27"/>
      <c r="F105" s="27">
        <v>7.15</v>
      </c>
      <c r="G105" s="27"/>
      <c r="H105" s="27">
        <v>8.0399999999999991</v>
      </c>
      <c r="I105" s="27"/>
      <c r="J105" s="27">
        <v>7.13</v>
      </c>
      <c r="K105" s="27"/>
      <c r="L105" s="27">
        <v>7.07</v>
      </c>
      <c r="M105" s="27"/>
      <c r="N105" s="27">
        <v>7.07</v>
      </c>
      <c r="O105" s="27"/>
      <c r="P105" s="27">
        <v>7.07</v>
      </c>
      <c r="Q105" s="27"/>
      <c r="R105" s="27">
        <v>6.87</v>
      </c>
      <c r="S105" s="27"/>
      <c r="T105" s="27">
        <v>6.85</v>
      </c>
      <c r="U105" s="27"/>
      <c r="V105" s="27">
        <v>6.64</v>
      </c>
      <c r="W105" s="27"/>
      <c r="X105" s="27">
        <v>6.68</v>
      </c>
      <c r="Y105" s="27"/>
      <c r="Z105" s="27">
        <v>6.76</v>
      </c>
      <c r="AA105" s="27"/>
      <c r="AB105" s="27">
        <v>6.65</v>
      </c>
      <c r="AC105" s="27"/>
      <c r="AD105" s="27">
        <v>6.62</v>
      </c>
    </row>
    <row r="106" spans="2:30" ht="15" customHeight="1" x14ac:dyDescent="0.65">
      <c r="B106" s="80" t="s">
        <v>102</v>
      </c>
      <c r="C106" s="3"/>
      <c r="D106" s="23">
        <v>79</v>
      </c>
      <c r="E106" s="23"/>
      <c r="F106" s="23">
        <v>69</v>
      </c>
      <c r="G106" s="23"/>
      <c r="H106" s="23">
        <v>68</v>
      </c>
      <c r="I106" s="23"/>
      <c r="J106" s="23">
        <v>69</v>
      </c>
      <c r="K106" s="23"/>
      <c r="L106" s="23">
        <v>69</v>
      </c>
      <c r="M106" s="23"/>
      <c r="N106" s="23">
        <v>69</v>
      </c>
      <c r="O106" s="23"/>
      <c r="P106" s="23">
        <v>69</v>
      </c>
      <c r="Q106" s="23"/>
      <c r="R106" s="23">
        <v>74</v>
      </c>
      <c r="S106" s="23"/>
      <c r="T106" s="23">
        <v>60</v>
      </c>
      <c r="U106" s="23"/>
      <c r="V106" s="23">
        <v>65</v>
      </c>
      <c r="W106" s="23"/>
      <c r="X106" s="23">
        <v>61</v>
      </c>
      <c r="Y106" s="23"/>
      <c r="Z106" s="23">
        <v>68</v>
      </c>
      <c r="AA106" s="23"/>
      <c r="AB106" s="23">
        <v>73</v>
      </c>
      <c r="AC106" s="23"/>
      <c r="AD106" s="23">
        <v>72</v>
      </c>
    </row>
    <row r="107" spans="2:30" ht="15" customHeight="1" x14ac:dyDescent="0.65">
      <c r="B107" s="80" t="s">
        <v>103</v>
      </c>
      <c r="C107" s="3"/>
      <c r="D107" s="23">
        <v>160</v>
      </c>
      <c r="E107" s="23"/>
      <c r="F107" s="23">
        <v>171</v>
      </c>
      <c r="G107" s="23"/>
      <c r="H107" s="23">
        <v>166</v>
      </c>
      <c r="I107" s="23"/>
      <c r="J107" s="23">
        <v>159</v>
      </c>
      <c r="K107" s="23"/>
      <c r="L107" s="23">
        <v>157</v>
      </c>
      <c r="M107" s="23"/>
      <c r="N107" s="23">
        <v>167</v>
      </c>
      <c r="O107" s="23"/>
      <c r="P107" s="23">
        <v>167</v>
      </c>
      <c r="Q107" s="23"/>
      <c r="R107" s="23">
        <v>161</v>
      </c>
      <c r="S107" s="23"/>
      <c r="T107" s="23">
        <v>139</v>
      </c>
      <c r="U107" s="23"/>
      <c r="V107" s="23">
        <v>153</v>
      </c>
      <c r="W107" s="23"/>
      <c r="X107" s="23">
        <v>130</v>
      </c>
      <c r="Y107" s="23"/>
      <c r="Z107" s="23">
        <v>150</v>
      </c>
      <c r="AA107" s="23"/>
      <c r="AB107" s="23">
        <v>154</v>
      </c>
      <c r="AC107" s="23"/>
      <c r="AD107" s="23">
        <v>155</v>
      </c>
    </row>
    <row r="108" spans="2:30" ht="15" customHeight="1" x14ac:dyDescent="0.65">
      <c r="B108" s="80" t="s">
        <v>104</v>
      </c>
      <c r="C108" s="3"/>
      <c r="D108" s="27" t="s">
        <v>61</v>
      </c>
      <c r="E108" s="27"/>
      <c r="F108" s="27">
        <v>10.337</v>
      </c>
      <c r="G108" s="27"/>
      <c r="H108" s="27">
        <v>10.341999999999999</v>
      </c>
      <c r="I108" s="27"/>
      <c r="J108" s="27">
        <v>10.016999999999999</v>
      </c>
      <c r="K108" s="27"/>
      <c r="L108" s="27">
        <v>9.8870000000000005</v>
      </c>
      <c r="M108" s="27"/>
      <c r="N108" s="27">
        <v>10.129999999999999</v>
      </c>
      <c r="O108" s="27"/>
      <c r="P108" s="27">
        <v>10.129999999999999</v>
      </c>
      <c r="Q108" s="27"/>
      <c r="R108" s="27">
        <v>10.712</v>
      </c>
      <c r="S108" s="27"/>
      <c r="T108" s="27">
        <v>13.282</v>
      </c>
      <c r="U108" s="27"/>
      <c r="V108" s="27">
        <v>14.632</v>
      </c>
      <c r="W108" s="27"/>
      <c r="X108" s="27">
        <v>14.391999999999999</v>
      </c>
      <c r="Y108" s="27"/>
      <c r="Z108" s="27">
        <v>10.84</v>
      </c>
      <c r="AA108" s="27"/>
      <c r="AB108" s="27">
        <v>15.350000000000001</v>
      </c>
      <c r="AC108" s="27"/>
      <c r="AD108" s="27">
        <v>16.079999999999998</v>
      </c>
    </row>
    <row r="109" spans="2:30" ht="15" customHeight="1" x14ac:dyDescent="0.65">
      <c r="B109" s="80" t="s">
        <v>105</v>
      </c>
      <c r="C109" s="3"/>
      <c r="D109" s="27" t="s">
        <v>61</v>
      </c>
      <c r="E109" s="27"/>
      <c r="F109" s="27">
        <v>13.31</v>
      </c>
      <c r="G109" s="27"/>
      <c r="H109" s="27">
        <v>13.290000000000001</v>
      </c>
      <c r="I109" s="27"/>
      <c r="J109" s="27">
        <v>13.42</v>
      </c>
      <c r="K109" s="27"/>
      <c r="L109" s="27">
        <v>13.632</v>
      </c>
      <c r="M109" s="27"/>
      <c r="N109" s="27">
        <v>13.38</v>
      </c>
      <c r="O109" s="27"/>
      <c r="P109" s="27">
        <v>13.38</v>
      </c>
      <c r="Q109" s="27"/>
      <c r="R109" s="27">
        <v>12.639999999999999</v>
      </c>
      <c r="S109" s="27"/>
      <c r="T109" s="27">
        <v>10.16</v>
      </c>
      <c r="U109" s="27"/>
      <c r="V109" s="27">
        <v>8.9600000000000009</v>
      </c>
      <c r="W109" s="27"/>
      <c r="X109" s="27">
        <v>9.25</v>
      </c>
      <c r="Y109" s="27"/>
      <c r="Z109" s="27">
        <v>12.77</v>
      </c>
      <c r="AA109" s="27"/>
      <c r="AB109" s="27">
        <v>7.46</v>
      </c>
      <c r="AC109" s="27"/>
      <c r="AD109" s="27">
        <v>7.46</v>
      </c>
    </row>
    <row r="110" spans="2:30" ht="15" customHeight="1" x14ac:dyDescent="0.65">
      <c r="B110" s="4" t="s">
        <v>106</v>
      </c>
      <c r="C110" s="4"/>
      <c r="D110" s="27">
        <v>421.07653641755041</v>
      </c>
      <c r="E110" s="27"/>
      <c r="F110" s="27">
        <v>412.82237801060319</v>
      </c>
      <c r="G110" s="27"/>
      <c r="H110" s="27">
        <v>369.8103813506051</v>
      </c>
      <c r="I110" s="27"/>
      <c r="J110" s="27">
        <v>369.8103813506051</v>
      </c>
      <c r="K110" s="27"/>
      <c r="L110" s="27">
        <v>417.18389957942549</v>
      </c>
      <c r="M110" s="27"/>
      <c r="N110" s="27">
        <v>417.18389957942549</v>
      </c>
      <c r="O110" s="27"/>
      <c r="P110" s="27">
        <v>417.18389957942549</v>
      </c>
      <c r="Q110" s="27"/>
      <c r="R110" s="27">
        <v>428.50184240097445</v>
      </c>
      <c r="S110" s="27"/>
      <c r="T110" s="27">
        <v>429.66750393458403</v>
      </c>
      <c r="U110" s="27"/>
      <c r="V110" s="27">
        <v>442.30110308584847</v>
      </c>
      <c r="W110" s="27"/>
      <c r="X110" s="27">
        <v>439.83774370758567</v>
      </c>
      <c r="Y110" s="27"/>
      <c r="Z110" s="27">
        <v>434.99243499484675</v>
      </c>
      <c r="AA110" s="27"/>
      <c r="AB110" s="27">
        <v>441.68268004935288</v>
      </c>
      <c r="AC110" s="27"/>
      <c r="AD110" s="27">
        <v>443.54315906692665</v>
      </c>
    </row>
    <row r="111" spans="2:30" ht="15" customHeight="1" x14ac:dyDescent="0.65">
      <c r="B111" s="4" t="s">
        <v>107</v>
      </c>
      <c r="C111" s="4"/>
      <c r="D111" s="27">
        <v>73.185312365864121</v>
      </c>
      <c r="E111" s="27"/>
      <c r="F111" s="27">
        <v>74.648612791196783</v>
      </c>
      <c r="G111" s="27"/>
      <c r="H111" s="27">
        <v>83.330861981503872</v>
      </c>
      <c r="I111" s="27"/>
      <c r="J111" s="27">
        <v>83.330861981503872</v>
      </c>
      <c r="K111" s="27"/>
      <c r="L111" s="27">
        <v>73.868185897686033</v>
      </c>
      <c r="M111" s="27"/>
      <c r="N111" s="27">
        <v>73.868185897686033</v>
      </c>
      <c r="O111" s="27"/>
      <c r="P111" s="27">
        <v>73.868185897686033</v>
      </c>
      <c r="Q111" s="27"/>
      <c r="R111" s="27">
        <v>71.917118663909164</v>
      </c>
      <c r="S111" s="27"/>
      <c r="T111" s="27">
        <v>71.722011940531459</v>
      </c>
      <c r="U111" s="27"/>
      <c r="V111" s="27">
        <v>69.673391345065738</v>
      </c>
      <c r="W111" s="27"/>
      <c r="X111" s="27">
        <v>70.063604791821106</v>
      </c>
      <c r="Y111" s="27"/>
      <c r="Z111" s="27">
        <v>70.844031685331871</v>
      </c>
      <c r="AA111" s="27"/>
      <c r="AB111" s="27">
        <v>69.770944706754605</v>
      </c>
      <c r="AC111" s="27"/>
      <c r="AD111" s="27">
        <v>69.478284621688047</v>
      </c>
    </row>
    <row r="112" spans="2:30" ht="15" customHeight="1" x14ac:dyDescent="0.65">
      <c r="B112" s="4" t="s">
        <v>108</v>
      </c>
      <c r="C112" s="4"/>
      <c r="D112" s="27">
        <v>4.9434674999999997</v>
      </c>
      <c r="E112" s="27"/>
      <c r="F112" s="27">
        <v>5.2601500000000003</v>
      </c>
      <c r="G112" s="27"/>
      <c r="H112" s="27">
        <v>5.1376499999999998</v>
      </c>
      <c r="I112" s="27"/>
      <c r="J112" s="27">
        <v>5.2508400000000002</v>
      </c>
      <c r="K112" s="27"/>
      <c r="L112" s="27">
        <v>5.1181725</v>
      </c>
      <c r="M112" s="27"/>
      <c r="N112" s="27">
        <v>5.1414474999999999</v>
      </c>
      <c r="O112" s="27"/>
      <c r="P112" s="27">
        <v>5.1414474999999999</v>
      </c>
      <c r="Q112" s="27"/>
      <c r="R112" s="27">
        <v>4.8568700000000007</v>
      </c>
      <c r="S112" s="27"/>
      <c r="T112" s="27">
        <v>5.0501499999999995</v>
      </c>
      <c r="U112" s="27"/>
      <c r="V112" s="27">
        <v>4.8713500000000005</v>
      </c>
      <c r="W112" s="27"/>
      <c r="X112" s="27">
        <v>4.9367925000000001</v>
      </c>
      <c r="Y112" s="27"/>
      <c r="Z112" s="27">
        <v>4.8487299999999998</v>
      </c>
      <c r="AA112" s="27"/>
      <c r="AB112" s="27">
        <v>4.9154175000000002</v>
      </c>
      <c r="AC112" s="27"/>
      <c r="AD112" s="27">
        <v>4.833488</v>
      </c>
    </row>
    <row r="113" spans="2:30" ht="3.75" customHeight="1" x14ac:dyDescent="0.65">
      <c r="B113" s="81"/>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row>
    <row r="114" spans="2:30" ht="3.75" customHeight="1" x14ac:dyDescent="0.65">
      <c r="B114" s="83"/>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row>
    <row r="115" spans="2:30" ht="15" customHeight="1" x14ac:dyDescent="0.65">
      <c r="B115" s="22" t="s">
        <v>88</v>
      </c>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2:30" ht="15" customHeight="1" x14ac:dyDescent="0.65">
      <c r="B116" s="4" t="s">
        <v>100</v>
      </c>
      <c r="C116" s="3"/>
      <c r="D116" s="3">
        <v>65</v>
      </c>
      <c r="E116" s="3"/>
      <c r="F116" s="3">
        <v>86</v>
      </c>
      <c r="G116" s="3"/>
      <c r="H116" s="3">
        <v>36</v>
      </c>
      <c r="I116" s="3"/>
      <c r="J116" s="3">
        <v>56</v>
      </c>
      <c r="K116" s="3"/>
      <c r="L116" s="3">
        <v>77</v>
      </c>
      <c r="M116" s="3"/>
      <c r="N116" s="3">
        <v>45</v>
      </c>
      <c r="O116" s="3"/>
      <c r="P116" s="3">
        <v>47</v>
      </c>
      <c r="Q116" s="3"/>
      <c r="R116" s="3">
        <v>80</v>
      </c>
      <c r="S116" s="3"/>
      <c r="T116" s="3">
        <v>21</v>
      </c>
      <c r="U116" s="3"/>
      <c r="V116" s="3">
        <v>28</v>
      </c>
      <c r="W116" s="3"/>
      <c r="X116" s="3">
        <v>42</v>
      </c>
      <c r="Y116" s="3"/>
      <c r="Z116" s="3">
        <v>70</v>
      </c>
      <c r="AA116" s="3"/>
      <c r="AB116" s="3">
        <v>23</v>
      </c>
      <c r="AC116" s="3"/>
      <c r="AD116" s="3">
        <v>54</v>
      </c>
    </row>
    <row r="117" spans="2:30" ht="15" customHeight="1" x14ac:dyDescent="0.65">
      <c r="B117" s="80" t="s">
        <v>101</v>
      </c>
      <c r="C117" s="3"/>
      <c r="D117" s="27">
        <v>13.08</v>
      </c>
      <c r="E117" s="27"/>
      <c r="F117" s="27">
        <v>13.08</v>
      </c>
      <c r="G117" s="27"/>
      <c r="H117" s="27">
        <v>13.095000000000001</v>
      </c>
      <c r="I117" s="27"/>
      <c r="J117" s="27">
        <v>13.08</v>
      </c>
      <c r="K117" s="27"/>
      <c r="L117" s="27">
        <v>13.14</v>
      </c>
      <c r="M117" s="27"/>
      <c r="N117" s="27">
        <v>13.14</v>
      </c>
      <c r="O117" s="27"/>
      <c r="P117" s="27">
        <v>13.14</v>
      </c>
      <c r="Q117" s="27"/>
      <c r="R117" s="27">
        <v>12.66</v>
      </c>
      <c r="S117" s="27"/>
      <c r="T117" s="27">
        <v>12.78</v>
      </c>
      <c r="U117" s="27"/>
      <c r="V117" s="27">
        <v>12.77</v>
      </c>
      <c r="W117" s="27"/>
      <c r="X117" s="27">
        <v>12.92</v>
      </c>
      <c r="Y117" s="27"/>
      <c r="Z117" s="27">
        <v>12.92</v>
      </c>
      <c r="AA117" s="27"/>
      <c r="AB117" s="27">
        <v>12.9</v>
      </c>
      <c r="AC117" s="27"/>
      <c r="AD117" s="27">
        <v>12.9</v>
      </c>
    </row>
    <row r="118" spans="2:30" ht="15" customHeight="1" x14ac:dyDescent="0.65">
      <c r="B118" s="80" t="s">
        <v>102</v>
      </c>
      <c r="C118" s="3"/>
      <c r="D118" s="23">
        <v>67</v>
      </c>
      <c r="E118" s="23"/>
      <c r="F118" s="23">
        <v>63</v>
      </c>
      <c r="G118" s="23"/>
      <c r="H118" s="23">
        <v>66</v>
      </c>
      <c r="I118" s="23"/>
      <c r="J118" s="23">
        <v>60</v>
      </c>
      <c r="K118" s="23"/>
      <c r="L118" s="23">
        <v>60</v>
      </c>
      <c r="M118" s="23"/>
      <c r="N118" s="23">
        <v>58</v>
      </c>
      <c r="O118" s="23"/>
      <c r="P118" s="23">
        <v>58</v>
      </c>
      <c r="Q118" s="23"/>
      <c r="R118" s="23">
        <v>71</v>
      </c>
      <c r="S118" s="23"/>
      <c r="T118" s="23">
        <v>59</v>
      </c>
      <c r="U118" s="23"/>
      <c r="V118" s="23">
        <v>59</v>
      </c>
      <c r="W118" s="23"/>
      <c r="X118" s="23">
        <v>54</v>
      </c>
      <c r="Y118" s="23"/>
      <c r="Z118" s="23">
        <v>62</v>
      </c>
      <c r="AA118" s="23"/>
      <c r="AB118" s="23">
        <v>67</v>
      </c>
      <c r="AC118" s="23"/>
      <c r="AD118" s="23">
        <v>67</v>
      </c>
    </row>
    <row r="119" spans="2:30" ht="15" customHeight="1" x14ac:dyDescent="0.65">
      <c r="B119" s="80" t="s">
        <v>103</v>
      </c>
      <c r="C119" s="3"/>
      <c r="D119" s="23">
        <v>143</v>
      </c>
      <c r="E119" s="23"/>
      <c r="F119" s="23">
        <v>150</v>
      </c>
      <c r="G119" s="23"/>
      <c r="H119" s="23">
        <v>143</v>
      </c>
      <c r="I119" s="23"/>
      <c r="J119" s="23">
        <v>142</v>
      </c>
      <c r="K119" s="23"/>
      <c r="L119" s="23">
        <v>140</v>
      </c>
      <c r="M119" s="23"/>
      <c r="N119" s="23">
        <v>147</v>
      </c>
      <c r="O119" s="23"/>
      <c r="P119" s="23">
        <v>147</v>
      </c>
      <c r="Q119" s="23"/>
      <c r="R119" s="23">
        <v>155</v>
      </c>
      <c r="S119" s="23"/>
      <c r="T119" s="23">
        <v>137</v>
      </c>
      <c r="U119" s="23"/>
      <c r="V119" s="23">
        <v>137</v>
      </c>
      <c r="W119" s="23"/>
      <c r="X119" s="23">
        <v>115</v>
      </c>
      <c r="Y119" s="23"/>
      <c r="Z119" s="23">
        <v>134</v>
      </c>
      <c r="AA119" s="23"/>
      <c r="AB119" s="23">
        <v>143</v>
      </c>
      <c r="AC119" s="23"/>
      <c r="AD119" s="23">
        <v>143</v>
      </c>
    </row>
    <row r="120" spans="2:30" ht="15" customHeight="1" x14ac:dyDescent="0.65">
      <c r="B120" s="80" t="s">
        <v>104</v>
      </c>
      <c r="C120" s="3"/>
      <c r="D120" s="27" t="s">
        <v>61</v>
      </c>
      <c r="E120" s="27"/>
      <c r="F120" s="27">
        <v>7.5049999999999999</v>
      </c>
      <c r="G120" s="27"/>
      <c r="H120" s="27">
        <v>7.2149999999999999</v>
      </c>
      <c r="I120" s="27"/>
      <c r="J120" s="27">
        <v>7.1999999999999993</v>
      </c>
      <c r="K120" s="27"/>
      <c r="L120" s="27">
        <v>7.2200000000000006</v>
      </c>
      <c r="M120" s="27"/>
      <c r="N120" s="27">
        <v>7.26</v>
      </c>
      <c r="O120" s="27"/>
      <c r="P120" s="27">
        <v>7.26</v>
      </c>
      <c r="Q120" s="27"/>
      <c r="R120" s="27">
        <v>8.4550000000000001</v>
      </c>
      <c r="S120" s="27"/>
      <c r="T120" s="27">
        <v>8.9700000000000006</v>
      </c>
      <c r="U120" s="27"/>
      <c r="V120" s="27" t="s">
        <v>61</v>
      </c>
      <c r="W120" s="27"/>
      <c r="X120" s="27">
        <v>9.42</v>
      </c>
      <c r="Y120" s="27"/>
      <c r="Z120" s="27">
        <v>9.02</v>
      </c>
      <c r="AA120" s="27"/>
      <c r="AB120" s="27">
        <v>8.870000000000001</v>
      </c>
      <c r="AC120" s="27"/>
      <c r="AD120" s="27">
        <v>8.870000000000001</v>
      </c>
    </row>
    <row r="121" spans="2:30" ht="15" customHeight="1" x14ac:dyDescent="0.65">
      <c r="B121" s="80" t="s">
        <v>105</v>
      </c>
      <c r="C121" s="3"/>
      <c r="D121" s="27" t="s">
        <v>61</v>
      </c>
      <c r="E121" s="27"/>
      <c r="F121" s="27">
        <v>5.577</v>
      </c>
      <c r="G121" s="27"/>
      <c r="H121" s="27">
        <v>5.88</v>
      </c>
      <c r="I121" s="27"/>
      <c r="J121" s="27">
        <v>5.8800000000000008</v>
      </c>
      <c r="K121" s="27"/>
      <c r="L121" s="27">
        <v>5.88</v>
      </c>
      <c r="M121" s="27"/>
      <c r="N121" s="27">
        <v>5.8849999999999998</v>
      </c>
      <c r="O121" s="27"/>
      <c r="P121" s="27">
        <v>5.8849999999999998</v>
      </c>
      <c r="Q121" s="27"/>
      <c r="R121" s="27">
        <v>4.21</v>
      </c>
      <c r="S121" s="27"/>
      <c r="T121" s="27">
        <v>3.73</v>
      </c>
      <c r="U121" s="27"/>
      <c r="V121" s="27" t="s">
        <v>61</v>
      </c>
      <c r="W121" s="27"/>
      <c r="X121" s="27">
        <v>3.72</v>
      </c>
      <c r="Y121" s="27"/>
      <c r="Z121" s="27">
        <v>3.9</v>
      </c>
      <c r="AA121" s="27"/>
      <c r="AB121" s="27">
        <v>4.04</v>
      </c>
      <c r="AC121" s="27"/>
      <c r="AD121" s="27">
        <v>4.04</v>
      </c>
    </row>
    <row r="122" spans="2:30" ht="15" customHeight="1" x14ac:dyDescent="0.65">
      <c r="B122" s="4" t="s">
        <v>106</v>
      </c>
      <c r="C122" s="4"/>
      <c r="D122" s="27">
        <v>121.48742227665311</v>
      </c>
      <c r="E122" s="27"/>
      <c r="F122" s="27">
        <v>115.78385043347237</v>
      </c>
      <c r="G122" s="27"/>
      <c r="H122" s="27">
        <v>119.07219281053916</v>
      </c>
      <c r="I122" s="27"/>
      <c r="J122" s="27">
        <v>119.07219281053916</v>
      </c>
      <c r="K122" s="27"/>
      <c r="L122" s="27">
        <v>117.56961609337553</v>
      </c>
      <c r="M122" s="27"/>
      <c r="N122" s="27">
        <v>115.14785714345925</v>
      </c>
      <c r="O122" s="27"/>
      <c r="P122" s="27">
        <v>115.14785714345925</v>
      </c>
      <c r="Q122" s="27"/>
      <c r="R122" s="27">
        <v>121.48742227665311</v>
      </c>
      <c r="S122" s="27"/>
      <c r="T122" s="27">
        <v>119.41132934219515</v>
      </c>
      <c r="U122" s="27"/>
      <c r="V122" s="27">
        <v>119.41132934219515</v>
      </c>
      <c r="W122" s="27"/>
      <c r="X122" s="27">
        <v>118.3996661358304</v>
      </c>
      <c r="Y122" s="27"/>
      <c r="Z122" s="27">
        <v>114.20686066444955</v>
      </c>
      <c r="AA122" s="27"/>
      <c r="AB122" s="27">
        <v>116.75112328841253</v>
      </c>
      <c r="AC122" s="27"/>
      <c r="AD122" s="27">
        <v>116.75112328841253</v>
      </c>
    </row>
    <row r="123" spans="2:30" ht="15" customHeight="1" x14ac:dyDescent="0.65">
      <c r="B123" s="4" t="s">
        <v>107</v>
      </c>
      <c r="C123" s="4"/>
      <c r="D123" s="27">
        <v>67.332110664533488</v>
      </c>
      <c r="E123" s="27"/>
      <c r="F123" s="27">
        <v>70.648924961954194</v>
      </c>
      <c r="G123" s="27"/>
      <c r="H123" s="27">
        <v>68.697857728177311</v>
      </c>
      <c r="I123" s="27"/>
      <c r="J123" s="27">
        <v>68.697857728177311</v>
      </c>
      <c r="K123" s="27"/>
      <c r="L123" s="27">
        <v>69.5758379833769</v>
      </c>
      <c r="M123" s="27"/>
      <c r="N123" s="27">
        <v>71.039138408709562</v>
      </c>
      <c r="O123" s="27"/>
      <c r="P123" s="27">
        <v>71.039138408709562</v>
      </c>
      <c r="Q123" s="27"/>
      <c r="R123" s="27">
        <v>67.332110664533488</v>
      </c>
      <c r="S123" s="27"/>
      <c r="T123" s="27">
        <v>68.50275100479962</v>
      </c>
      <c r="U123" s="27"/>
      <c r="V123" s="27">
        <v>68.50275100479962</v>
      </c>
      <c r="W123" s="27"/>
      <c r="X123" s="27">
        <v>69.088071174932679</v>
      </c>
      <c r="Y123" s="27"/>
      <c r="Z123" s="27">
        <v>71.624458578842621</v>
      </c>
      <c r="AA123" s="27"/>
      <c r="AB123" s="27">
        <v>70.063604791821106</v>
      </c>
      <c r="AC123" s="27"/>
      <c r="AD123" s="27">
        <v>70.063604791821106</v>
      </c>
    </row>
    <row r="124" spans="2:30" ht="15" customHeight="1" x14ac:dyDescent="0.65">
      <c r="B124" s="4" t="s">
        <v>108</v>
      </c>
      <c r="C124" s="4"/>
      <c r="D124" s="27">
        <v>3.9489225000000001</v>
      </c>
      <c r="E124" s="27"/>
      <c r="F124" s="27">
        <v>4.0665800000000001</v>
      </c>
      <c r="G124" s="27"/>
      <c r="H124" s="27">
        <v>3.8620899999999994</v>
      </c>
      <c r="I124" s="27"/>
      <c r="J124" s="27">
        <v>4.2487999999999992</v>
      </c>
      <c r="K124" s="27"/>
      <c r="L124" s="27">
        <v>4.1148500000000006</v>
      </c>
      <c r="M124" s="27"/>
      <c r="N124" s="27">
        <v>4.1431515000000001</v>
      </c>
      <c r="O124" s="27"/>
      <c r="P124" s="27">
        <v>4.1431515000000001</v>
      </c>
      <c r="Q124" s="27"/>
      <c r="R124" s="27">
        <v>3.9227025000000002</v>
      </c>
      <c r="S124" s="27"/>
      <c r="T124" s="27">
        <v>4.0651200000000003</v>
      </c>
      <c r="U124" s="27"/>
      <c r="V124" s="27">
        <v>3.9333800000000001</v>
      </c>
      <c r="W124" s="27"/>
      <c r="X124" s="27">
        <v>4.0488799999999996</v>
      </c>
      <c r="Y124" s="27"/>
      <c r="Z124" s="27">
        <v>4.0451249999999996</v>
      </c>
      <c r="AA124" s="27"/>
      <c r="AB124" s="27">
        <v>4.1471850000000003</v>
      </c>
      <c r="AC124" s="27"/>
      <c r="AD124" s="27">
        <v>4.0165649999999999</v>
      </c>
    </row>
    <row r="125" spans="2:30" ht="3.75" customHeight="1" x14ac:dyDescent="0.65">
      <c r="B125" s="81"/>
      <c r="C125" s="40"/>
      <c r="D125" s="40"/>
      <c r="E125" s="40"/>
      <c r="F125" s="40"/>
      <c r="G125" s="40"/>
      <c r="H125" s="40"/>
      <c r="I125" s="40"/>
      <c r="J125" s="40"/>
      <c r="K125" s="40"/>
      <c r="L125" s="40"/>
      <c r="M125" s="40"/>
      <c r="N125" s="40"/>
      <c r="O125" s="40"/>
      <c r="P125" s="40"/>
      <c r="Q125" s="40"/>
      <c r="R125" s="40"/>
      <c r="S125" s="40"/>
      <c r="T125" s="40"/>
      <c r="U125" s="40"/>
      <c r="V125" s="26"/>
      <c r="W125" s="40"/>
      <c r="X125" s="40"/>
      <c r="Y125" s="40"/>
      <c r="Z125" s="40"/>
      <c r="AA125" s="40"/>
      <c r="AB125" s="40"/>
      <c r="AC125" s="40"/>
      <c r="AD125" s="40"/>
    </row>
    <row r="126" spans="2:30" ht="3.75" customHeight="1" x14ac:dyDescent="0.65">
      <c r="B126" s="83"/>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row>
    <row r="127" spans="2:30" ht="15" customHeight="1" x14ac:dyDescent="0.65">
      <c r="B127" s="22" t="s">
        <v>90</v>
      </c>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2:30" ht="15" customHeight="1" x14ac:dyDescent="0.65">
      <c r="B128" s="4" t="s">
        <v>100</v>
      </c>
      <c r="C128" s="3"/>
      <c r="D128" s="3">
        <v>65</v>
      </c>
      <c r="E128" s="3"/>
      <c r="F128" s="3">
        <v>86</v>
      </c>
      <c r="G128" s="3"/>
      <c r="H128" s="3">
        <v>36</v>
      </c>
      <c r="I128" s="3"/>
      <c r="J128" s="3">
        <v>56</v>
      </c>
      <c r="K128" s="3"/>
      <c r="L128" s="3">
        <v>77</v>
      </c>
      <c r="M128" s="3"/>
      <c r="N128" s="3">
        <v>45</v>
      </c>
      <c r="O128" s="3"/>
      <c r="P128" s="3">
        <v>47</v>
      </c>
      <c r="Q128" s="3"/>
      <c r="R128" s="3">
        <v>80</v>
      </c>
      <c r="S128" s="3"/>
      <c r="T128" s="3">
        <v>21</v>
      </c>
      <c r="U128" s="3"/>
      <c r="V128" s="3">
        <v>28</v>
      </c>
      <c r="W128" s="3"/>
      <c r="X128" s="3">
        <v>42</v>
      </c>
      <c r="Y128" s="3"/>
      <c r="Z128" s="3">
        <v>70</v>
      </c>
      <c r="AA128" s="3"/>
      <c r="AB128" s="3">
        <v>23</v>
      </c>
      <c r="AC128" s="3"/>
      <c r="AD128" s="3">
        <v>54</v>
      </c>
    </row>
    <row r="129" spans="1:30" ht="15" customHeight="1" x14ac:dyDescent="0.65">
      <c r="B129" s="80" t="s">
        <v>101</v>
      </c>
      <c r="C129" s="3"/>
      <c r="D129" s="27">
        <v>11.8</v>
      </c>
      <c r="E129" s="27"/>
      <c r="F129" s="27">
        <v>11.8</v>
      </c>
      <c r="G129" s="27"/>
      <c r="H129" s="27">
        <v>11.975</v>
      </c>
      <c r="I129" s="27"/>
      <c r="J129" s="27">
        <v>11.975</v>
      </c>
      <c r="K129" s="27"/>
      <c r="L129" s="27">
        <v>11.72</v>
      </c>
      <c r="M129" s="27"/>
      <c r="N129" s="27">
        <v>11.715</v>
      </c>
      <c r="O129" s="27"/>
      <c r="P129" s="27">
        <v>11.715</v>
      </c>
      <c r="Q129" s="27"/>
      <c r="R129" s="27">
        <v>11.72</v>
      </c>
      <c r="S129" s="27"/>
      <c r="T129" s="27">
        <v>11.975</v>
      </c>
      <c r="U129" s="27"/>
      <c r="V129" s="27">
        <v>11.98</v>
      </c>
      <c r="W129" s="27"/>
      <c r="X129" s="27">
        <v>11.96</v>
      </c>
      <c r="Y129" s="27"/>
      <c r="Z129" s="27">
        <v>12.18</v>
      </c>
      <c r="AA129" s="27"/>
      <c r="AB129" s="27">
        <v>11.96</v>
      </c>
      <c r="AC129" s="27"/>
      <c r="AD129" s="27">
        <v>11.96</v>
      </c>
    </row>
    <row r="130" spans="1:30" ht="15" customHeight="1" x14ac:dyDescent="0.65">
      <c r="B130" s="80" t="s">
        <v>102</v>
      </c>
      <c r="C130" s="3"/>
      <c r="D130" s="23">
        <v>98</v>
      </c>
      <c r="E130" s="23"/>
      <c r="F130" s="23">
        <v>91</v>
      </c>
      <c r="G130" s="23"/>
      <c r="H130" s="23">
        <v>95</v>
      </c>
      <c r="I130" s="23"/>
      <c r="J130" s="23">
        <v>78</v>
      </c>
      <c r="K130" s="23"/>
      <c r="L130" s="23">
        <v>80</v>
      </c>
      <c r="M130" s="23"/>
      <c r="N130" s="23">
        <v>79</v>
      </c>
      <c r="O130" s="23"/>
      <c r="P130" s="23">
        <v>79</v>
      </c>
      <c r="Q130" s="23"/>
      <c r="R130" s="23">
        <v>86</v>
      </c>
      <c r="S130" s="23"/>
      <c r="T130" s="23">
        <v>71</v>
      </c>
      <c r="U130" s="23"/>
      <c r="V130" s="23">
        <v>71</v>
      </c>
      <c r="W130" s="23"/>
      <c r="X130" s="23">
        <v>67</v>
      </c>
      <c r="Y130" s="23"/>
      <c r="Z130" s="23">
        <v>79</v>
      </c>
      <c r="AA130" s="23"/>
      <c r="AB130" s="23">
        <v>81</v>
      </c>
      <c r="AC130" s="23"/>
      <c r="AD130" s="23">
        <v>81</v>
      </c>
    </row>
    <row r="131" spans="1:30" ht="15" customHeight="1" x14ac:dyDescent="0.65">
      <c r="B131" s="80" t="s">
        <v>103</v>
      </c>
      <c r="C131" s="3"/>
      <c r="D131" s="23">
        <v>100</v>
      </c>
      <c r="E131" s="23"/>
      <c r="F131" s="23">
        <v>107</v>
      </c>
      <c r="G131" s="23"/>
      <c r="H131" s="23">
        <v>125</v>
      </c>
      <c r="I131" s="23"/>
      <c r="J131" s="23">
        <v>110</v>
      </c>
      <c r="K131" s="23"/>
      <c r="L131" s="23">
        <v>120</v>
      </c>
      <c r="M131" s="23"/>
      <c r="N131" s="23">
        <v>123</v>
      </c>
      <c r="O131" s="23"/>
      <c r="P131" s="23">
        <v>123</v>
      </c>
      <c r="Q131" s="23"/>
      <c r="R131" s="23">
        <v>120</v>
      </c>
      <c r="S131" s="23"/>
      <c r="T131" s="23">
        <v>104</v>
      </c>
      <c r="U131" s="23"/>
      <c r="V131" s="23">
        <v>104</v>
      </c>
      <c r="W131" s="23"/>
      <c r="X131" s="23">
        <v>88</v>
      </c>
      <c r="Y131" s="23"/>
      <c r="Z131" s="23">
        <v>105</v>
      </c>
      <c r="AA131" s="23"/>
      <c r="AB131" s="23">
        <v>136</v>
      </c>
      <c r="AC131" s="23"/>
      <c r="AD131" s="23">
        <v>136</v>
      </c>
    </row>
    <row r="132" spans="1:30" ht="15" customHeight="1" x14ac:dyDescent="0.65">
      <c r="B132" s="80" t="s">
        <v>104</v>
      </c>
      <c r="C132" s="3"/>
      <c r="D132" s="27">
        <v>11.690000000000001</v>
      </c>
      <c r="E132" s="27"/>
      <c r="F132" s="27">
        <v>11.690000000000001</v>
      </c>
      <c r="G132" s="27"/>
      <c r="H132" s="27">
        <v>10.545</v>
      </c>
      <c r="I132" s="27"/>
      <c r="J132" s="27">
        <v>10.664999999999999</v>
      </c>
      <c r="K132" s="27"/>
      <c r="L132" s="27">
        <v>10.73</v>
      </c>
      <c r="M132" s="27"/>
      <c r="N132" s="27">
        <v>10.73</v>
      </c>
      <c r="O132" s="27"/>
      <c r="P132" s="27">
        <v>10.73</v>
      </c>
      <c r="Q132" s="27"/>
      <c r="R132" s="27">
        <v>10.734999999999999</v>
      </c>
      <c r="S132" s="27"/>
      <c r="T132" s="27">
        <v>10.84</v>
      </c>
      <c r="U132" s="27"/>
      <c r="V132" s="27">
        <v>10.940000000000001</v>
      </c>
      <c r="W132" s="27"/>
      <c r="X132" s="27">
        <v>10.92</v>
      </c>
      <c r="Y132" s="27"/>
      <c r="Z132" s="27">
        <v>11.16</v>
      </c>
      <c r="AA132" s="27"/>
      <c r="AB132" s="27">
        <v>10.94</v>
      </c>
      <c r="AC132" s="27"/>
      <c r="AD132" s="27">
        <v>10.94</v>
      </c>
    </row>
    <row r="133" spans="1:30" ht="15.5" x14ac:dyDescent="0.65">
      <c r="B133" s="80" t="s">
        <v>105</v>
      </c>
      <c r="C133" s="3"/>
      <c r="D133" s="27">
        <v>0.59499999999999997</v>
      </c>
      <c r="E133" s="27"/>
      <c r="F133" s="27">
        <v>0.59499999999999997</v>
      </c>
      <c r="G133" s="27"/>
      <c r="H133" s="27">
        <v>1.43</v>
      </c>
      <c r="I133" s="27"/>
      <c r="J133" s="27">
        <v>0.98499999999999999</v>
      </c>
      <c r="K133" s="27"/>
      <c r="L133" s="27">
        <v>0.98499999999999999</v>
      </c>
      <c r="M133" s="27"/>
      <c r="N133" s="27">
        <v>0.98499999999999999</v>
      </c>
      <c r="O133" s="27"/>
      <c r="P133" s="27">
        <v>0.98499999999999999</v>
      </c>
      <c r="Q133" s="27"/>
      <c r="R133" s="27">
        <v>0.98499999999999999</v>
      </c>
      <c r="S133" s="27"/>
      <c r="T133" s="27">
        <v>1.0349999999999999</v>
      </c>
      <c r="U133" s="27"/>
      <c r="V133" s="27">
        <v>1.0349999999999999</v>
      </c>
      <c r="W133" s="27"/>
      <c r="X133" s="27">
        <v>0.98499999999999999</v>
      </c>
      <c r="Y133" s="27"/>
      <c r="Z133" s="27">
        <v>1.0250000000000001</v>
      </c>
      <c r="AA133" s="27"/>
      <c r="AB133" s="27">
        <v>1.0150000000000001</v>
      </c>
      <c r="AC133" s="27"/>
      <c r="AD133" s="27">
        <v>1.0150000000000001</v>
      </c>
    </row>
    <row r="134" spans="1:30" ht="15" customHeight="1" x14ac:dyDescent="0.65">
      <c r="B134" s="4" t="s">
        <v>106</v>
      </c>
      <c r="C134" s="4"/>
      <c r="D134" s="27">
        <v>170.74503272928283</v>
      </c>
      <c r="E134" s="27"/>
      <c r="F134" s="27">
        <v>159.91688750473185</v>
      </c>
      <c r="G134" s="27"/>
      <c r="H134" s="27">
        <v>162.90747206419394</v>
      </c>
      <c r="I134" s="27"/>
      <c r="J134" s="27">
        <v>162.90747206419394</v>
      </c>
      <c r="K134" s="27"/>
      <c r="L134" s="27">
        <v>162.08082151786738</v>
      </c>
      <c r="M134" s="27"/>
      <c r="N134" s="27">
        <v>159.38490227664198</v>
      </c>
      <c r="O134" s="27"/>
      <c r="P134" s="27">
        <v>159.38490227664198</v>
      </c>
      <c r="Q134" s="27"/>
      <c r="R134" s="27">
        <v>162.90747206419394</v>
      </c>
      <c r="S134" s="27"/>
      <c r="T134" s="27">
        <v>156.2658646461484</v>
      </c>
      <c r="U134" s="27"/>
      <c r="V134" s="27">
        <v>156.2658646461484</v>
      </c>
      <c r="W134" s="27"/>
      <c r="X134" s="27">
        <v>155.75785478721889</v>
      </c>
      <c r="Y134" s="27"/>
      <c r="Z134" s="27">
        <v>156.52111427478138</v>
      </c>
      <c r="AA134" s="27"/>
      <c r="AB134" s="27">
        <v>153.26655821412291</v>
      </c>
      <c r="AC134" s="27"/>
      <c r="AD134" s="27">
        <v>153.2694284244657</v>
      </c>
    </row>
    <row r="135" spans="1:30" ht="15" customHeight="1" x14ac:dyDescent="0.65">
      <c r="B135" s="4" t="s">
        <v>107</v>
      </c>
      <c r="C135" s="4"/>
      <c r="D135" s="27">
        <v>54.747727006672648</v>
      </c>
      <c r="E135" s="27"/>
      <c r="F135" s="27">
        <v>58.454754750848714</v>
      </c>
      <c r="G135" s="27"/>
      <c r="H135" s="27">
        <v>57.38166777227142</v>
      </c>
      <c r="I135" s="27"/>
      <c r="J135" s="27">
        <v>57.38166777227142</v>
      </c>
      <c r="K135" s="27"/>
      <c r="L135" s="27">
        <v>57.674327857337971</v>
      </c>
      <c r="M135" s="27"/>
      <c r="N135" s="27">
        <v>58.649861474226398</v>
      </c>
      <c r="O135" s="27"/>
      <c r="P135" s="27">
        <v>58.649861474226398</v>
      </c>
      <c r="Q135" s="27"/>
      <c r="R135" s="27">
        <v>57.38166777227142</v>
      </c>
      <c r="S135" s="27"/>
      <c r="T135" s="27">
        <v>59.820501814492516</v>
      </c>
      <c r="U135" s="27"/>
      <c r="V135" s="27">
        <v>59.820501814492516</v>
      </c>
      <c r="W135" s="27"/>
      <c r="X135" s="27">
        <v>60.015608537870214</v>
      </c>
      <c r="Y135" s="27"/>
      <c r="Z135" s="27">
        <v>59.722948452803685</v>
      </c>
      <c r="AA135" s="27"/>
      <c r="AB135" s="27">
        <v>60.991142154758649</v>
      </c>
      <c r="AC135" s="27"/>
      <c r="AD135" s="27">
        <v>60.99</v>
      </c>
    </row>
    <row r="136" spans="1:30" ht="15" customHeight="1" x14ac:dyDescent="0.65">
      <c r="A136" s="130"/>
      <c r="B136" s="24" t="s">
        <v>108</v>
      </c>
      <c r="C136" s="24"/>
      <c r="D136" s="75">
        <v>2.6609000000000003</v>
      </c>
      <c r="E136" s="75"/>
      <c r="F136" s="75">
        <v>2.6815500000000001</v>
      </c>
      <c r="G136" s="75"/>
      <c r="H136" s="75">
        <v>2.7093437499999999</v>
      </c>
      <c r="I136" s="75"/>
      <c r="J136" s="75">
        <v>2.7602375000000001</v>
      </c>
      <c r="K136" s="75"/>
      <c r="L136" s="75">
        <v>2.6956000000000002</v>
      </c>
      <c r="M136" s="75"/>
      <c r="N136" s="75">
        <v>2.6973787499999999</v>
      </c>
      <c r="O136" s="75"/>
      <c r="P136" s="75">
        <v>2.6973787499999999</v>
      </c>
      <c r="Q136" s="75"/>
      <c r="R136" s="75">
        <v>2.6780200000000001</v>
      </c>
      <c r="S136" s="75"/>
      <c r="T136" s="75">
        <v>2.7811937499999999</v>
      </c>
      <c r="U136" s="75"/>
      <c r="V136" s="75">
        <v>2.7853499999999998</v>
      </c>
      <c r="W136" s="75"/>
      <c r="X136" s="75">
        <v>2.7896700000000005</v>
      </c>
      <c r="Y136" s="75"/>
      <c r="Z136" s="75">
        <v>2.8044449999999999</v>
      </c>
      <c r="AA136" s="75"/>
      <c r="AB136" s="75">
        <v>2.7478100000000003</v>
      </c>
      <c r="AC136" s="75"/>
      <c r="AD136" s="75">
        <v>2.7806999999999999</v>
      </c>
    </row>
    <row r="137" spans="1:30" ht="15" customHeight="1" x14ac:dyDescent="0.65">
      <c r="C137" s="3"/>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row>
  </sheetData>
  <mergeCells count="3">
    <mergeCell ref="D5:N5"/>
    <mergeCell ref="P5:AD5"/>
    <mergeCell ref="B2:AD3"/>
  </mergeCell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7"/>
  <sheetViews>
    <sheetView workbookViewId="0">
      <selection activeCell="B2" sqref="B2:F4"/>
    </sheetView>
  </sheetViews>
  <sheetFormatPr baseColWidth="10" defaultColWidth="11.14453125" defaultRowHeight="15.25" x14ac:dyDescent="0.65"/>
  <cols>
    <col min="1" max="1" width="1.14453125" style="39" customWidth="1"/>
    <col min="2" max="2" width="11.14453125" style="84" customWidth="1"/>
    <col min="3" max="3" width="1.14453125" style="39" customWidth="1"/>
    <col min="4" max="4" width="11.14453125" style="39" customWidth="1"/>
    <col min="5" max="5" width="1.14453125" style="39" customWidth="1"/>
    <col min="6" max="6" width="11.14453125" style="39" customWidth="1"/>
    <col min="7" max="16384" width="11.14453125" style="39"/>
  </cols>
  <sheetData>
    <row r="1" spans="2:6" ht="7.5" customHeight="1" x14ac:dyDescent="0.65"/>
    <row r="2" spans="2:6" s="3" customFormat="1" ht="15.75" customHeight="1" x14ac:dyDescent="0.65">
      <c r="B2" s="143" t="s">
        <v>356</v>
      </c>
      <c r="C2" s="143"/>
      <c r="D2" s="143"/>
      <c r="E2" s="143"/>
      <c r="F2" s="143"/>
    </row>
    <row r="3" spans="2:6" s="3" customFormat="1" ht="15.75" customHeight="1" x14ac:dyDescent="0.65">
      <c r="B3" s="143"/>
      <c r="C3" s="143"/>
      <c r="D3" s="143"/>
      <c r="E3" s="143"/>
      <c r="F3" s="143"/>
    </row>
    <row r="4" spans="2:6" s="3" customFormat="1" ht="19.5" customHeight="1" x14ac:dyDescent="0.65">
      <c r="B4" s="143"/>
      <c r="C4" s="143"/>
      <c r="D4" s="143"/>
      <c r="E4" s="143"/>
      <c r="F4" s="143"/>
    </row>
    <row r="5" spans="2:6" ht="7.5" customHeight="1" x14ac:dyDescent="0.65"/>
    <row r="6" spans="2:6" s="33" customFormat="1" ht="15" customHeight="1" x14ac:dyDescent="0.6">
      <c r="B6" s="30" t="s">
        <v>115</v>
      </c>
      <c r="C6" s="21"/>
      <c r="D6" s="21">
        <v>2017</v>
      </c>
      <c r="E6" s="21"/>
      <c r="F6" s="21">
        <v>2018</v>
      </c>
    </row>
    <row r="7" spans="2:6" s="33" customFormat="1" ht="15" customHeight="1" x14ac:dyDescent="0.6">
      <c r="B7" s="78" t="s">
        <v>116</v>
      </c>
      <c r="C7" s="19"/>
      <c r="D7" s="19"/>
      <c r="E7" s="19"/>
      <c r="F7" s="19"/>
    </row>
    <row r="8" spans="2:6" s="33" customFormat="1" ht="15" customHeight="1" x14ac:dyDescent="0.6">
      <c r="B8" s="4" t="s">
        <v>117</v>
      </c>
      <c r="C8" s="3"/>
      <c r="D8" s="3">
        <v>1011808</v>
      </c>
      <c r="E8" s="3"/>
      <c r="F8" s="3">
        <v>1017004</v>
      </c>
    </row>
    <row r="9" spans="2:6" s="33" customFormat="1" ht="7.5" customHeight="1" x14ac:dyDescent="0.6">
      <c r="B9" s="4"/>
      <c r="C9" s="3"/>
      <c r="D9" s="3"/>
      <c r="E9" s="3"/>
      <c r="F9" s="3"/>
    </row>
    <row r="10" spans="2:6" s="33" customFormat="1" ht="15" customHeight="1" x14ac:dyDescent="0.6">
      <c r="B10" s="22" t="s">
        <v>118</v>
      </c>
      <c r="C10" s="3"/>
      <c r="D10" s="3"/>
      <c r="E10" s="3"/>
      <c r="F10" s="3"/>
    </row>
    <row r="11" spans="2:6" s="33" customFormat="1" ht="15" customHeight="1" x14ac:dyDescent="0.6">
      <c r="B11" s="4" t="s">
        <v>117</v>
      </c>
      <c r="C11" s="3"/>
      <c r="D11" s="23">
        <v>32136.32</v>
      </c>
      <c r="E11" s="23"/>
      <c r="F11" s="23">
        <v>31155.971000000001</v>
      </c>
    </row>
    <row r="12" spans="2:6" s="33" customFormat="1" ht="15" customHeight="1" x14ac:dyDescent="0.6">
      <c r="B12" s="4" t="s">
        <v>119</v>
      </c>
      <c r="C12" s="3"/>
      <c r="D12" s="23">
        <v>34106.894785773045</v>
      </c>
      <c r="E12" s="23"/>
      <c r="F12" s="23">
        <v>36790.470295716514</v>
      </c>
    </row>
    <row r="13" spans="2:6" s="33" customFormat="1" ht="15" customHeight="1" x14ac:dyDescent="0.6">
      <c r="B13" s="4" t="s">
        <v>120</v>
      </c>
      <c r="C13" s="3"/>
      <c r="D13" s="23">
        <v>23608.812195808874</v>
      </c>
      <c r="E13" s="23"/>
      <c r="F13" s="23">
        <v>25130.91469477482</v>
      </c>
    </row>
    <row r="14" spans="2:6" s="33" customFormat="1" ht="15" customHeight="1" x14ac:dyDescent="0.6">
      <c r="B14" s="4" t="s">
        <v>121</v>
      </c>
      <c r="C14" s="3"/>
      <c r="D14" s="23">
        <v>36027.28667568283</v>
      </c>
      <c r="E14" s="23"/>
      <c r="F14" s="23">
        <v>38449.385008056386</v>
      </c>
    </row>
    <row r="15" spans="2:6" s="33" customFormat="1" ht="15" customHeight="1" x14ac:dyDescent="0.6">
      <c r="B15" s="24" t="s">
        <v>122</v>
      </c>
      <c r="C15" s="59"/>
      <c r="D15" s="25">
        <v>22905.355530582936</v>
      </c>
      <c r="E15" s="25"/>
      <c r="F15" s="25">
        <v>24334.083137569945</v>
      </c>
    </row>
    <row r="17" spans="4:6" x14ac:dyDescent="0.65">
      <c r="D17" s="85"/>
      <c r="F17" s="85"/>
    </row>
  </sheetData>
  <mergeCells count="1">
    <mergeCell ref="B2:F4"/>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Authors information</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Arthur Groß</dc:creator>
  <cp:keywords/>
  <dc:description/>
  <cp:lastModifiedBy>Arthur Groß</cp:lastModifiedBy>
  <cp:revision/>
  <dcterms:created xsi:type="dcterms:W3CDTF">2020-05-20T13:28:23Z</dcterms:created>
  <dcterms:modified xsi:type="dcterms:W3CDTF">2022-02-16T08:34:55Z</dcterms:modified>
  <cp:category/>
  <cp:contentStatus/>
</cp:coreProperties>
</file>