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fhj5293\OneDrive - Takeda\Desktop\PhD\Utility Analysis Manuscript\Resubmission\"/>
    </mc:Choice>
  </mc:AlternateContent>
  <xr:revisionPtr revIDLastSave="314" documentId="13_ncr:1_{91955339-5C27-42F7-97FC-CF9800291D33}" xr6:coauthVersionLast="41" xr6:coauthVersionMax="41" xr10:uidLastSave="{0D889071-CE46-462C-99CD-B182076E3082}"/>
  <bookViews>
    <workbookView xWindow="15585" yWindow="-15870" windowWidth="25440" windowHeight="15390" xr2:uid="{0DF5838B-AD8E-4CAD-BA42-703209B40986}"/>
  </bookViews>
  <sheets>
    <sheet name="Figure 1" sheetId="2" r:id="rId1"/>
    <sheet name="Figure 2" sheetId="6" r:id="rId2"/>
  </sheets>
  <definedNames>
    <definedName name="_xlnm.Print_Area" localSheetId="0">'Figure 1'!$A$1:$Z$50</definedName>
    <definedName name="_xlnm.Print_Area" localSheetId="1">'Figure 2'!$A$1:$Z$50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8" i="6" l="1"/>
  <c r="G37" i="6"/>
  <c r="G36" i="6"/>
  <c r="G35" i="6"/>
  <c r="G34" i="6"/>
  <c r="G33" i="6"/>
  <c r="G32" i="6"/>
  <c r="G31" i="6"/>
  <c r="G15" i="6"/>
  <c r="G14" i="6"/>
  <c r="G13" i="6"/>
  <c r="G12" i="6"/>
  <c r="G11" i="6"/>
  <c r="G10" i="6"/>
  <c r="G9" i="6"/>
  <c r="H38" i="2"/>
  <c r="H37" i="2"/>
  <c r="H36" i="2"/>
  <c r="H35" i="2"/>
  <c r="H34" i="2"/>
  <c r="H33" i="2"/>
  <c r="H32" i="2"/>
  <c r="G38" i="2" l="1"/>
  <c r="G32" i="2" l="1"/>
  <c r="G33" i="2"/>
  <c r="G34" i="2"/>
  <c r="G35" i="2"/>
  <c r="G36" i="2"/>
  <c r="G37" i="2"/>
  <c r="G31" i="2"/>
  <c r="G10" i="2"/>
  <c r="G11" i="2"/>
  <c r="G12" i="2"/>
  <c r="G13" i="2"/>
  <c r="G14" i="2"/>
  <c r="G15" i="2"/>
  <c r="G9" i="2"/>
</calcChain>
</file>

<file path=xl/sharedStrings.xml><?xml version="1.0" encoding="utf-8"?>
<sst xmlns="http://schemas.openxmlformats.org/spreadsheetml/2006/main" count="109" uniqueCount="34">
  <si>
    <t>RRMS</t>
  </si>
  <si>
    <t>SPMS</t>
  </si>
  <si>
    <t>EDSS</t>
  </si>
  <si>
    <t>1 - 1.5</t>
  </si>
  <si>
    <t>2 - 2.5</t>
  </si>
  <si>
    <t>3 - 3.5</t>
  </si>
  <si>
    <t>4 - 4.5</t>
  </si>
  <si>
    <t>5 - 5.5</t>
  </si>
  <si>
    <t>6 - 6.5</t>
  </si>
  <si>
    <t>Hawton et al. 2016</t>
  </si>
  <si>
    <t>7 - 7.5</t>
  </si>
  <si>
    <t>Figure 1</t>
  </si>
  <si>
    <t>Intercept</t>
  </si>
  <si>
    <r>
      <rPr>
        <vertAlign val="superscript"/>
        <sz val="11"/>
        <color theme="1"/>
        <rFont val="Calibri"/>
        <family val="2"/>
        <scheme val="minor"/>
      </rPr>
      <t>1</t>
    </r>
    <r>
      <rPr>
        <sz val="11"/>
        <color theme="1"/>
        <rFont val="Calibri"/>
        <family val="2"/>
        <scheme val="minor"/>
      </rPr>
      <t xml:space="preserve">Department of Health Sciences, University of Groningen, University Medical Center Groningen (UMCG), Groningen, The Netherlands
</t>
    </r>
    <r>
      <rPr>
        <vertAlign val="superscript"/>
        <sz val="11"/>
        <color theme="1"/>
        <rFont val="Calibri"/>
        <family val="2"/>
        <scheme val="minor"/>
      </rPr>
      <t>2</t>
    </r>
    <r>
      <rPr>
        <sz val="11"/>
        <color theme="1"/>
        <rFont val="Calibri"/>
        <family val="2"/>
        <scheme val="minor"/>
      </rPr>
      <t xml:space="preserve">Evidera, 500 Totten Pond Road, Suite 500, Waltham, MA, USA
</t>
    </r>
    <r>
      <rPr>
        <vertAlign val="superscript"/>
        <sz val="11"/>
        <color theme="1"/>
        <rFont val="Calibri"/>
        <family val="2"/>
        <scheme val="minor"/>
      </rPr>
      <t>3</t>
    </r>
    <r>
      <rPr>
        <sz val="11"/>
        <color theme="1"/>
        <rFont val="Calibri"/>
        <family val="2"/>
        <scheme val="minor"/>
      </rPr>
      <t xml:space="preserve">Unit of PharmacoTherapy, -Epidemiology &amp; -Economics, University of Groningen, Groningen Research Institute of Pharmacy (GRIP), Groningen, The Netherlands
</t>
    </r>
    <r>
      <rPr>
        <vertAlign val="superscript"/>
        <sz val="11"/>
        <color theme="1"/>
        <rFont val="Calibri"/>
        <family val="2"/>
        <scheme val="minor"/>
      </rPr>
      <t>4</t>
    </r>
    <r>
      <rPr>
        <sz val="11"/>
        <color theme="1"/>
        <rFont val="Calibri"/>
        <family val="2"/>
        <scheme val="minor"/>
      </rPr>
      <t>Department of Economics, Econometrics &amp; Finance, University of Groningen, Faculty of Economics &amp; Business, Groningen, The Netherlands
*Data used in the preparation of this article were obtained from the Multiple Sclerosis Outcome Assessment Consortium (MSOAC). As such, the investigators within MSOAC contributed to the design and implementation of the MSOAC Placebo Database and/or provided placebo data but did not participate in the analysis of the data or the writing of this report
Corresponding Author
Luis Hernandez
l.g.hernandez.benitez@rug.nl
Phone: +1 781 491 2047</t>
    </r>
  </si>
  <si>
    <r>
      <rPr>
        <b/>
        <sz val="11"/>
        <color theme="1"/>
        <rFont val="Calibri"/>
        <family val="2"/>
        <scheme val="minor"/>
      </rPr>
      <t xml:space="preserve">Electronic Supplementary Material 2
Predictors of health utility in relapsing-remitting and secondary-progressive multiple sclerosis: implications for future economic models of disease-modifying therapies 
</t>
    </r>
    <r>
      <rPr>
        <sz val="11"/>
        <color theme="1"/>
        <rFont val="Calibri"/>
        <family val="2"/>
        <scheme val="minor"/>
      </rPr>
      <t xml:space="preserve">
Luis Hernandez</t>
    </r>
    <r>
      <rPr>
        <vertAlign val="superscript"/>
        <sz val="11"/>
        <color theme="1"/>
        <rFont val="Calibri"/>
        <family val="2"/>
        <scheme val="minor"/>
      </rPr>
      <t>1</t>
    </r>
    <r>
      <rPr>
        <sz val="11"/>
        <color theme="1"/>
        <rFont val="Calibri"/>
        <family val="2"/>
        <scheme val="minor"/>
      </rPr>
      <t>, Malinda O’Donnell</t>
    </r>
    <r>
      <rPr>
        <vertAlign val="superscript"/>
        <sz val="11"/>
        <color theme="1"/>
        <rFont val="Calibri"/>
        <family val="2"/>
        <scheme val="minor"/>
      </rPr>
      <t>2</t>
    </r>
    <r>
      <rPr>
        <sz val="11"/>
        <color theme="1"/>
        <rFont val="Calibri"/>
        <family val="2"/>
        <scheme val="minor"/>
      </rPr>
      <t>, Maarten Postma</t>
    </r>
    <r>
      <rPr>
        <vertAlign val="superscript"/>
        <sz val="11"/>
        <color theme="1"/>
        <rFont val="Calibri"/>
        <family val="2"/>
        <scheme val="minor"/>
      </rPr>
      <t>1,3,4</t>
    </r>
    <r>
      <rPr>
        <sz val="11"/>
        <color theme="1"/>
        <rFont val="Calibri"/>
        <family val="2"/>
        <scheme val="minor"/>
      </rPr>
      <t xml:space="preserve"> for MSOAC*</t>
    </r>
  </si>
  <si>
    <t>T25FW</t>
  </si>
  <si>
    <t>Predicted Utility</t>
  </si>
  <si>
    <t>Estimate</t>
  </si>
  <si>
    <t>Relapse in previous 6 months</t>
  </si>
  <si>
    <t>EDSS 0</t>
  </si>
  <si>
    <t>EDSS 1 - 1.5</t>
  </si>
  <si>
    <t>EDSS 2 - 2.5</t>
  </si>
  <si>
    <t>EDSS 3 - 3.5</t>
  </si>
  <si>
    <t>EDSS 4 - 4.5</t>
  </si>
  <si>
    <t>EDSS 5 - 5.5</t>
  </si>
  <si>
    <t>EDSS 6 - 6.5</t>
  </si>
  <si>
    <t>EDSS 7 - 7.5</t>
  </si>
  <si>
    <t>Predicted with Mixed Model</t>
  </si>
  <si>
    <t>Observed Mean Utility by EDSS MSOAC Placebo Data</t>
  </si>
  <si>
    <t>*Hawton A, Green C. Health Utilities for Multiple Sclerosis. Value Health. 2016;19(4):460-8. doi:10.1016/j.jval.2016.01.002.</t>
  </si>
  <si>
    <t>Observed mean baseline T25FW by EDSS and % of people with at least 1 relapse in the last 6 months MSOAC Placebo Database</t>
  </si>
  <si>
    <t>*</t>
  </si>
  <si>
    <t>Figure 2</t>
  </si>
  <si>
    <t>Not reported for EDSS 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</si>
</sst>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
  </numFmts>
  <fonts count="4"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0" fillId="0" borderId="1" xfId="0" applyBorder="1"/>
    <xf numFmtId="165" fontId="0" fillId="0" borderId="1" xfId="1" applyNumberFormat="1" applyFont="1" applyBorder="1"/>
    <xf numFmtId="164" fontId="0" fillId="0" borderId="1" xfId="0" applyNumberFormat="1" applyBorder="1"/>
    <xf numFmtId="0" fontId="0" fillId="0" borderId="0" xfId="0" applyBorder="1"/>
    <xf numFmtId="164" fontId="0" fillId="2" borderId="1" xfId="0" applyNumberFormat="1" applyFill="1" applyBorder="1"/>
    <xf numFmtId="0" fontId="2" fillId="0" borderId="0" xfId="0" applyFont="1"/>
    <xf numFmtId="0" fontId="0" fillId="0" borderId="3" xfId="0" applyBorder="1"/>
    <xf numFmtId="0" fontId="0" fillId="0" borderId="5" xfId="0" applyBorder="1"/>
    <xf numFmtId="0" fontId="2" fillId="0" borderId="0" xfId="0" applyFont="1" applyBorder="1" applyAlignment="1">
      <alignment horizontal="center"/>
    </xf>
    <xf numFmtId="0" fontId="0" fillId="0" borderId="7" xfId="0" applyBorder="1"/>
    <xf numFmtId="0" fontId="2" fillId="0" borderId="5" xfId="0" applyFont="1" applyBorder="1" applyAlignment="1">
      <alignment horizontal="center"/>
    </xf>
    <xf numFmtId="0" fontId="2" fillId="0" borderId="7" xfId="0" applyFont="1" applyBorder="1" applyAlignment="1">
      <alignment horizontal="center"/>
    </xf>
    <xf numFmtId="0" fontId="0" fillId="0" borderId="9" xfId="0" applyBorder="1"/>
    <xf numFmtId="0" fontId="0" fillId="0" borderId="10" xfId="0" applyBorder="1"/>
    <xf numFmtId="0" fontId="0" fillId="0" borderId="11" xfId="0" applyBorder="1"/>
    <xf numFmtId="0" fontId="2" fillId="0" borderId="10" xfId="0" applyFont="1" applyBorder="1" applyAlignment="1">
      <alignment horizontal="center"/>
    </xf>
    <xf numFmtId="164" fontId="0" fillId="0" borderId="6" xfId="0" applyNumberFormat="1" applyBorder="1"/>
    <xf numFmtId="0" fontId="0" fillId="0" borderId="1" xfId="0" applyBorder="1" applyAlignment="1">
      <alignment horizontal="left"/>
    </xf>
    <xf numFmtId="0" fontId="2" fillId="0" borderId="0" xfId="0" applyFont="1" applyBorder="1" applyAlignment="1">
      <alignment horizontal="center" wrapText="1"/>
    </xf>
    <xf numFmtId="2" fontId="0" fillId="0" borderId="1" xfId="0" applyNumberFormat="1" applyBorder="1"/>
    <xf numFmtId="0" fontId="2" fillId="0" borderId="12" xfId="0" applyFont="1" applyBorder="1" applyAlignment="1">
      <alignment horizontal="center"/>
    </xf>
    <xf numFmtId="0" fontId="2" fillId="0" borderId="3" xfId="0" applyFont="1" applyBorder="1" applyAlignment="1">
      <alignment horizontal="right"/>
    </xf>
    <xf numFmtId="0" fontId="0" fillId="0" borderId="4" xfId="0" applyBorder="1"/>
    <xf numFmtId="164" fontId="0" fillId="0" borderId="7" xfId="0" applyNumberFormat="1" applyBorder="1"/>
    <xf numFmtId="166" fontId="0" fillId="0" borderId="1" xfId="0" applyNumberFormat="1" applyBorder="1"/>
    <xf numFmtId="0" fontId="2" fillId="0" borderId="8" xfId="0" applyFont="1" applyBorder="1" applyAlignment="1">
      <alignment horizontal="left" vertical="center"/>
    </xf>
    <xf numFmtId="0" fontId="0" fillId="0" borderId="0" xfId="0" applyFill="1" applyBorder="1" applyAlignment="1">
      <alignment horizontal="left"/>
    </xf>
    <xf numFmtId="0" fontId="2" fillId="0" borderId="1"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right"/>
    </xf>
    <xf numFmtId="0" fontId="2" fillId="0" borderId="8" xfId="0" applyFont="1" applyBorder="1" applyAlignment="1">
      <alignment horizontal="left"/>
    </xf>
    <xf numFmtId="0" fontId="2" fillId="0" borderId="1" xfId="0" applyFont="1" applyBorder="1" applyAlignment="1">
      <alignment horizontal="left"/>
    </xf>
    <xf numFmtId="0" fontId="2" fillId="0" borderId="8" xfId="0" applyFont="1" applyBorder="1" applyAlignment="1">
      <alignment horizontal="left" vertical="center"/>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44072615923003E-2"/>
          <c:y val="4.2795275590551178E-2"/>
          <c:w val="0.88285870516185472"/>
          <c:h val="0.70742760276605765"/>
        </c:manualLayout>
      </c:layout>
      <c:lineChart>
        <c:grouping val="standard"/>
        <c:varyColors val="0"/>
        <c:ser>
          <c:idx val="2"/>
          <c:order val="0"/>
          <c:tx>
            <c:strRef>
              <c:f>'Figure 1'!$H$8</c:f>
              <c:strCache>
                <c:ptCount val="1"/>
                <c:pt idx="0">
                  <c:v>Observed Mean Utility by EDSS MSOAC Placebo Data</c:v>
                </c:pt>
              </c:strCache>
            </c:strRef>
          </c:tx>
          <c:spPr>
            <a:ln w="19050" cap="rnd">
              <a:solidFill>
                <a:schemeClr val="accent3"/>
              </a:solidFill>
              <a:prstDash val="solid"/>
              <a:round/>
            </a:ln>
            <a:effectLst/>
          </c:spPr>
          <c:marker>
            <c:symbol val="circle"/>
            <c:size val="5"/>
            <c:spPr>
              <a:solidFill>
                <a:schemeClr val="accent3"/>
              </a:solidFill>
              <a:ln w="9525">
                <a:solidFill>
                  <a:schemeClr val="accent3"/>
                </a:solidFill>
                <a:prstDash val="solid"/>
              </a:ln>
              <a:effectLst/>
            </c:spPr>
          </c:marker>
          <c:val>
            <c:numRef>
              <c:f>'Figure 1'!$H$9:$H$15</c:f>
              <c:numCache>
                <c:formatCode>0.0000</c:formatCode>
                <c:ptCount val="7"/>
                <c:pt idx="0">
                  <c:v>0.80579999999999996</c:v>
                </c:pt>
                <c:pt idx="1">
                  <c:v>0.76049999999999995</c:v>
                </c:pt>
                <c:pt idx="2">
                  <c:v>0.71992999999999996</c:v>
                </c:pt>
                <c:pt idx="3">
                  <c:v>0.66669999999999996</c:v>
                </c:pt>
                <c:pt idx="4">
                  <c:v>0.62</c:v>
                </c:pt>
                <c:pt idx="5">
                  <c:v>0.60070000000000001</c:v>
                </c:pt>
                <c:pt idx="6">
                  <c:v>0.57089999999999996</c:v>
                </c:pt>
              </c:numCache>
            </c:numRef>
          </c:val>
          <c:smooth val="0"/>
          <c:extLst>
            <c:ext xmlns:c16="http://schemas.microsoft.com/office/drawing/2014/chart" uri="{C3380CC4-5D6E-409C-BE32-E72D297353CC}">
              <c16:uniqueId val="{00000000-553A-415E-9818-AB82CAAD1A47}"/>
            </c:ext>
          </c:extLst>
        </c:ser>
        <c:ser>
          <c:idx val="1"/>
          <c:order val="1"/>
          <c:tx>
            <c:strRef>
              <c:f>'Figure 1'!$G$8</c:f>
              <c:strCache>
                <c:ptCount val="1"/>
                <c:pt idx="0">
                  <c:v>Predicted with Mixed Model</c:v>
                </c:pt>
              </c:strCache>
            </c:strRef>
          </c:tx>
          <c:spPr>
            <a:ln w="19050" cap="rnd">
              <a:solidFill>
                <a:schemeClr val="tx1"/>
              </a:solidFill>
              <a:round/>
            </a:ln>
            <a:effectLst/>
          </c:spPr>
          <c:marker>
            <c:symbol val="square"/>
            <c:size val="5"/>
            <c:spPr>
              <a:solidFill>
                <a:schemeClr val="tx1"/>
              </a:solidFill>
              <a:ln w="9525">
                <a:solidFill>
                  <a:schemeClr val="tx1"/>
                </a:solidFill>
              </a:ln>
              <a:effectLst/>
            </c:spPr>
          </c:marker>
          <c:cat>
            <c:strRef>
              <c:f>'Figure 1'!$C$9:$C$15</c:f>
              <c:strCache>
                <c:ptCount val="7"/>
                <c:pt idx="0">
                  <c:v>0</c:v>
                </c:pt>
                <c:pt idx="1">
                  <c:v>1 - 1.5</c:v>
                </c:pt>
                <c:pt idx="2">
                  <c:v>2 - 2.5</c:v>
                </c:pt>
                <c:pt idx="3">
                  <c:v>3 - 3.5</c:v>
                </c:pt>
                <c:pt idx="4">
                  <c:v>4 - 4.5</c:v>
                </c:pt>
                <c:pt idx="5">
                  <c:v>5 - 5.5</c:v>
                </c:pt>
                <c:pt idx="6">
                  <c:v>6 - 6.5</c:v>
                </c:pt>
              </c:strCache>
            </c:strRef>
          </c:cat>
          <c:val>
            <c:numRef>
              <c:f>'Figure 1'!$G$9:$G$15</c:f>
              <c:numCache>
                <c:formatCode>0.0000</c:formatCode>
                <c:ptCount val="7"/>
                <c:pt idx="0">
                  <c:v>0.83</c:v>
                </c:pt>
                <c:pt idx="1">
                  <c:v>0.78789999999999993</c:v>
                </c:pt>
                <c:pt idx="2">
                  <c:v>0.75480000000000003</c:v>
                </c:pt>
                <c:pt idx="3">
                  <c:v>0.70550000000000002</c:v>
                </c:pt>
                <c:pt idx="4">
                  <c:v>0.65739999999999998</c:v>
                </c:pt>
                <c:pt idx="5">
                  <c:v>0.64590000000000003</c:v>
                </c:pt>
                <c:pt idx="6">
                  <c:v>0.66579999999999995</c:v>
                </c:pt>
              </c:numCache>
            </c:numRef>
          </c:val>
          <c:smooth val="0"/>
          <c:extLst>
            <c:ext xmlns:c16="http://schemas.microsoft.com/office/drawing/2014/chart" uri="{C3380CC4-5D6E-409C-BE32-E72D297353CC}">
              <c16:uniqueId val="{00000001-D040-4A51-8BCA-50930D795848}"/>
            </c:ext>
          </c:extLst>
        </c:ser>
        <c:dLbls>
          <c:showLegendKey val="0"/>
          <c:showVal val="0"/>
          <c:showCatName val="0"/>
          <c:showSerName val="0"/>
          <c:showPercent val="0"/>
          <c:showBubbleSize val="0"/>
        </c:dLbls>
        <c:marker val="1"/>
        <c:smooth val="0"/>
        <c:axId val="609643280"/>
        <c:axId val="609643608"/>
      </c:lineChart>
      <c:catAx>
        <c:axId val="60964328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EDSS</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608"/>
        <c:crosses val="autoZero"/>
        <c:auto val="1"/>
        <c:lblAlgn val="ctr"/>
        <c:lblOffset val="100"/>
        <c:noMultiLvlLbl val="0"/>
      </c:catAx>
      <c:valAx>
        <c:axId val="609643608"/>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SF-6D</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280"/>
        <c:crosses val="autoZero"/>
        <c:crossBetween val="between"/>
        <c:majorUnit val="0.1"/>
      </c:valAx>
      <c:spPr>
        <a:noFill/>
        <a:ln>
          <a:noFill/>
        </a:ln>
        <a:effectLst/>
      </c:spPr>
    </c:plotArea>
    <c:legend>
      <c:legendPos val="b"/>
      <c:layout>
        <c:manualLayout>
          <c:xMode val="edge"/>
          <c:yMode val="edge"/>
          <c:x val="3.0187279221676202E-3"/>
          <c:y val="0.89100730816891305"/>
          <c:w val="0.99515118504923727"/>
          <c:h val="0.1089926918310869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44072615923003E-2"/>
          <c:y val="4.2795275590551178E-2"/>
          <c:w val="0.88285870516185472"/>
          <c:h val="0.70738154460984937"/>
        </c:manualLayout>
      </c:layout>
      <c:lineChart>
        <c:grouping val="standard"/>
        <c:varyColors val="0"/>
        <c:ser>
          <c:idx val="2"/>
          <c:order val="0"/>
          <c:tx>
            <c:strRef>
              <c:f>'Figure 1'!$H$30</c:f>
              <c:strCache>
                <c:ptCount val="1"/>
                <c:pt idx="0">
                  <c:v>Observed Mean Utility by EDSS MSOAC Placebo Data</c:v>
                </c:pt>
              </c:strCache>
            </c:strRef>
          </c:tx>
          <c:spPr>
            <a:ln w="19050" cap="rnd">
              <a:solidFill>
                <a:schemeClr val="accent3"/>
              </a:solidFill>
              <a:prstDash val="solid"/>
              <a:round/>
            </a:ln>
            <a:effectLst/>
          </c:spPr>
          <c:marker>
            <c:symbol val="circle"/>
            <c:size val="5"/>
            <c:spPr>
              <a:solidFill>
                <a:schemeClr val="accent3"/>
              </a:solidFill>
              <a:ln w="9525">
                <a:solidFill>
                  <a:schemeClr val="accent3"/>
                </a:solidFill>
                <a:prstDash val="solid"/>
              </a:ln>
              <a:effectLst/>
            </c:spPr>
          </c:marker>
          <c:cat>
            <c:strRef>
              <c:f>'Figure 1'!$C$31:$C$38</c:f>
              <c:strCache>
                <c:ptCount val="8"/>
                <c:pt idx="0">
                  <c:v>0</c:v>
                </c:pt>
                <c:pt idx="1">
                  <c:v>1 - 1.5</c:v>
                </c:pt>
                <c:pt idx="2">
                  <c:v>2 - 2.5</c:v>
                </c:pt>
                <c:pt idx="3">
                  <c:v>3 - 3.5</c:v>
                </c:pt>
                <c:pt idx="4">
                  <c:v>4 - 4.5</c:v>
                </c:pt>
                <c:pt idx="5">
                  <c:v>5 - 5.5</c:v>
                </c:pt>
                <c:pt idx="6">
                  <c:v>6 - 6.5</c:v>
                </c:pt>
                <c:pt idx="7">
                  <c:v>7 - 7.5</c:v>
                </c:pt>
              </c:strCache>
            </c:strRef>
          </c:cat>
          <c:val>
            <c:numRef>
              <c:f>'Figure 1'!$H$31:$H$38</c:f>
              <c:numCache>
                <c:formatCode>0.0000</c:formatCode>
                <c:ptCount val="8"/>
                <c:pt idx="0">
                  <c:v>0.90710000000000002</c:v>
                </c:pt>
                <c:pt idx="1">
                  <c:v>0.82528000000000001</c:v>
                </c:pt>
                <c:pt idx="2">
                  <c:v>0.70609999999999995</c:v>
                </c:pt>
                <c:pt idx="3">
                  <c:v>0.68610000000000004</c:v>
                </c:pt>
                <c:pt idx="4">
                  <c:v>0.66349999999999998</c:v>
                </c:pt>
                <c:pt idx="5">
                  <c:v>0.64510000000000001</c:v>
                </c:pt>
                <c:pt idx="6">
                  <c:v>0.62560000000000004</c:v>
                </c:pt>
                <c:pt idx="7">
                  <c:v>0.58860000000000001</c:v>
                </c:pt>
              </c:numCache>
            </c:numRef>
          </c:val>
          <c:smooth val="0"/>
          <c:extLst>
            <c:ext xmlns:c16="http://schemas.microsoft.com/office/drawing/2014/chart" uri="{C3380CC4-5D6E-409C-BE32-E72D297353CC}">
              <c16:uniqueId val="{00000000-553A-415E-9818-AB82CAAD1A47}"/>
            </c:ext>
          </c:extLst>
        </c:ser>
        <c:ser>
          <c:idx val="1"/>
          <c:order val="1"/>
          <c:tx>
            <c:strRef>
              <c:f>'Figure 1'!$G$30</c:f>
              <c:strCache>
                <c:ptCount val="1"/>
                <c:pt idx="0">
                  <c:v>Predicted with Mixed Model</c:v>
                </c:pt>
              </c:strCache>
            </c:strRef>
          </c:tx>
          <c:spPr>
            <a:ln w="19050" cap="rnd">
              <a:solidFill>
                <a:schemeClr val="tx1"/>
              </a:solidFill>
              <a:round/>
            </a:ln>
            <a:effectLst/>
          </c:spPr>
          <c:marker>
            <c:symbol val="square"/>
            <c:size val="5"/>
            <c:spPr>
              <a:solidFill>
                <a:schemeClr val="tx1"/>
              </a:solidFill>
              <a:ln w="9525">
                <a:solidFill>
                  <a:schemeClr val="tx1"/>
                </a:solidFill>
              </a:ln>
              <a:effectLst/>
            </c:spPr>
          </c:marker>
          <c:cat>
            <c:strRef>
              <c:f>'Figure 1'!$C$31:$C$38</c:f>
              <c:strCache>
                <c:ptCount val="8"/>
                <c:pt idx="0">
                  <c:v>0</c:v>
                </c:pt>
                <c:pt idx="1">
                  <c:v>1 - 1.5</c:v>
                </c:pt>
                <c:pt idx="2">
                  <c:v>2 - 2.5</c:v>
                </c:pt>
                <c:pt idx="3">
                  <c:v>3 - 3.5</c:v>
                </c:pt>
                <c:pt idx="4">
                  <c:v>4 - 4.5</c:v>
                </c:pt>
                <c:pt idx="5">
                  <c:v>5 - 5.5</c:v>
                </c:pt>
                <c:pt idx="6">
                  <c:v>6 - 6.5</c:v>
                </c:pt>
                <c:pt idx="7">
                  <c:v>7 - 7.5</c:v>
                </c:pt>
              </c:strCache>
            </c:strRef>
          </c:cat>
          <c:val>
            <c:numRef>
              <c:f>'Figure 1'!$G$31:$G$38</c:f>
              <c:numCache>
                <c:formatCode>0.0000</c:formatCode>
                <c:ptCount val="8"/>
                <c:pt idx="0">
                  <c:v>0.86609999999999998</c:v>
                </c:pt>
                <c:pt idx="1">
                  <c:v>0.77869999999999995</c:v>
                </c:pt>
                <c:pt idx="2">
                  <c:v>0.66710000000000003</c:v>
                </c:pt>
                <c:pt idx="3">
                  <c:v>0.64249999999999996</c:v>
                </c:pt>
                <c:pt idx="4">
                  <c:v>0.6149</c:v>
                </c:pt>
                <c:pt idx="5">
                  <c:v>0.6055799999999999</c:v>
                </c:pt>
                <c:pt idx="6">
                  <c:v>0.57943999999999996</c:v>
                </c:pt>
                <c:pt idx="7">
                  <c:v>0.55109999999999992</c:v>
                </c:pt>
              </c:numCache>
            </c:numRef>
          </c:val>
          <c:smooth val="0"/>
          <c:extLst>
            <c:ext xmlns:c16="http://schemas.microsoft.com/office/drawing/2014/chart" uri="{C3380CC4-5D6E-409C-BE32-E72D297353CC}">
              <c16:uniqueId val="{00000001-D040-4A51-8BCA-50930D795848}"/>
            </c:ext>
          </c:extLst>
        </c:ser>
        <c:dLbls>
          <c:showLegendKey val="0"/>
          <c:showVal val="0"/>
          <c:showCatName val="0"/>
          <c:showSerName val="0"/>
          <c:showPercent val="0"/>
          <c:showBubbleSize val="0"/>
        </c:dLbls>
        <c:marker val="1"/>
        <c:smooth val="0"/>
        <c:axId val="609643280"/>
        <c:axId val="609643608"/>
      </c:lineChart>
      <c:catAx>
        <c:axId val="60964328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EDSS</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608"/>
        <c:crosses val="autoZero"/>
        <c:auto val="1"/>
        <c:lblAlgn val="ctr"/>
        <c:lblOffset val="100"/>
        <c:noMultiLvlLbl val="0"/>
      </c:catAx>
      <c:valAx>
        <c:axId val="609643608"/>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SF-6D</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280"/>
        <c:crosses val="autoZero"/>
        <c:crossBetween val="between"/>
        <c:majorUnit val="0.1"/>
      </c:valAx>
      <c:spPr>
        <a:noFill/>
        <a:ln>
          <a:noFill/>
        </a:ln>
        <a:effectLst/>
      </c:spPr>
    </c:plotArea>
    <c:legend>
      <c:legendPos val="b"/>
      <c:layout>
        <c:manualLayout>
          <c:xMode val="edge"/>
          <c:yMode val="edge"/>
          <c:x val="3.0187279221676202E-3"/>
          <c:y val="0.89100730816891305"/>
          <c:w val="0.99515118504923727"/>
          <c:h val="0.1089926918310869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44072615923003E-2"/>
          <c:y val="4.2795275590551178E-2"/>
          <c:w val="0.88285870516185472"/>
          <c:h val="0.70742760276605765"/>
        </c:manualLayout>
      </c:layout>
      <c:lineChart>
        <c:grouping val="standard"/>
        <c:varyColors val="0"/>
        <c:ser>
          <c:idx val="0"/>
          <c:order val="0"/>
          <c:tx>
            <c:strRef>
              <c:f>'Figure 2'!$H$8</c:f>
              <c:strCache>
                <c:ptCount val="1"/>
                <c:pt idx="0">
                  <c:v>Hawton et al. 2016</c:v>
                </c:pt>
              </c:strCache>
            </c:strRef>
          </c:tx>
          <c:spPr>
            <a:ln w="19050" cap="rnd">
              <a:solidFill>
                <a:schemeClr val="bg1">
                  <a:lumMod val="50000"/>
                </a:schemeClr>
              </a:solidFill>
              <a:round/>
            </a:ln>
            <a:effectLst/>
          </c:spPr>
          <c:marker>
            <c:symbol val="triangle"/>
            <c:size val="5"/>
            <c:spPr>
              <a:solidFill>
                <a:schemeClr val="bg1">
                  <a:lumMod val="50000"/>
                </a:schemeClr>
              </a:solidFill>
              <a:ln w="9525">
                <a:solidFill>
                  <a:schemeClr val="bg1">
                    <a:lumMod val="50000"/>
                  </a:schemeClr>
                </a:solidFill>
              </a:ln>
              <a:effectLst/>
            </c:spPr>
          </c:marker>
          <c:cat>
            <c:strRef>
              <c:f>'Figure 2'!$C$9:$C$15</c:f>
              <c:strCache>
                <c:ptCount val="7"/>
                <c:pt idx="0">
                  <c:v>0</c:v>
                </c:pt>
                <c:pt idx="1">
                  <c:v>1 - 1.5</c:v>
                </c:pt>
                <c:pt idx="2">
                  <c:v>2 - 2.5</c:v>
                </c:pt>
                <c:pt idx="3">
                  <c:v>3 - 3.5</c:v>
                </c:pt>
                <c:pt idx="4">
                  <c:v>4 - 4.5</c:v>
                </c:pt>
                <c:pt idx="5">
                  <c:v>5 - 5.5</c:v>
                </c:pt>
                <c:pt idx="6">
                  <c:v>6 - 6.5</c:v>
                </c:pt>
              </c:strCache>
            </c:strRef>
          </c:cat>
          <c:val>
            <c:numRef>
              <c:f>'Figure 2'!$H$9:$H$15</c:f>
              <c:numCache>
                <c:formatCode>0.0000</c:formatCode>
                <c:ptCount val="7"/>
                <c:pt idx="0">
                  <c:v>0.70099999999999996</c:v>
                </c:pt>
                <c:pt idx="1">
                  <c:v>0.71599999999999997</c:v>
                </c:pt>
                <c:pt idx="2">
                  <c:v>0.67700000000000005</c:v>
                </c:pt>
                <c:pt idx="3">
                  <c:v>0.60199999999999998</c:v>
                </c:pt>
                <c:pt idx="5">
                  <c:v>0.59099999999999997</c:v>
                </c:pt>
                <c:pt idx="6">
                  <c:v>0.65700000000000003</c:v>
                </c:pt>
              </c:numCache>
            </c:numRef>
          </c:val>
          <c:smooth val="0"/>
          <c:extLst>
            <c:ext xmlns:c16="http://schemas.microsoft.com/office/drawing/2014/chart" uri="{C3380CC4-5D6E-409C-BE32-E72D297353CC}">
              <c16:uniqueId val="{00000001-8134-4B83-922F-B56E2C9EBCA5}"/>
            </c:ext>
          </c:extLst>
        </c:ser>
        <c:ser>
          <c:idx val="1"/>
          <c:order val="1"/>
          <c:tx>
            <c:strRef>
              <c:f>'Figure 2'!$G$8</c:f>
              <c:strCache>
                <c:ptCount val="1"/>
                <c:pt idx="0">
                  <c:v>Predicted with Mixed Model</c:v>
                </c:pt>
              </c:strCache>
            </c:strRef>
          </c:tx>
          <c:spPr>
            <a:ln w="19050" cap="rnd">
              <a:solidFill>
                <a:schemeClr val="tx1"/>
              </a:solidFill>
              <a:round/>
            </a:ln>
            <a:effectLst/>
          </c:spPr>
          <c:marker>
            <c:symbol val="square"/>
            <c:size val="5"/>
            <c:spPr>
              <a:solidFill>
                <a:schemeClr val="tx1"/>
              </a:solidFill>
              <a:ln w="9525">
                <a:solidFill>
                  <a:schemeClr val="tx1"/>
                </a:solidFill>
              </a:ln>
              <a:effectLst/>
            </c:spPr>
          </c:marker>
          <c:cat>
            <c:strRef>
              <c:f>'Figure 2'!$C$9:$C$15</c:f>
              <c:strCache>
                <c:ptCount val="7"/>
                <c:pt idx="0">
                  <c:v>0</c:v>
                </c:pt>
                <c:pt idx="1">
                  <c:v>1 - 1.5</c:v>
                </c:pt>
                <c:pt idx="2">
                  <c:v>2 - 2.5</c:v>
                </c:pt>
                <c:pt idx="3">
                  <c:v>3 - 3.5</c:v>
                </c:pt>
                <c:pt idx="4">
                  <c:v>4 - 4.5</c:v>
                </c:pt>
                <c:pt idx="5">
                  <c:v>5 - 5.5</c:v>
                </c:pt>
                <c:pt idx="6">
                  <c:v>6 - 6.5</c:v>
                </c:pt>
              </c:strCache>
            </c:strRef>
          </c:cat>
          <c:val>
            <c:numRef>
              <c:f>'Figure 2'!$G$9:$G$15</c:f>
              <c:numCache>
                <c:formatCode>0.0000</c:formatCode>
                <c:ptCount val="7"/>
                <c:pt idx="0">
                  <c:v>0.83</c:v>
                </c:pt>
                <c:pt idx="1">
                  <c:v>0.78789999999999993</c:v>
                </c:pt>
                <c:pt idx="2">
                  <c:v>0.75480000000000003</c:v>
                </c:pt>
                <c:pt idx="3">
                  <c:v>0.70550000000000002</c:v>
                </c:pt>
                <c:pt idx="4">
                  <c:v>0.65739999999999998</c:v>
                </c:pt>
                <c:pt idx="5">
                  <c:v>0.64590000000000003</c:v>
                </c:pt>
                <c:pt idx="6">
                  <c:v>0.66579999999999995</c:v>
                </c:pt>
              </c:numCache>
            </c:numRef>
          </c:val>
          <c:smooth val="0"/>
          <c:extLst>
            <c:ext xmlns:c16="http://schemas.microsoft.com/office/drawing/2014/chart" uri="{C3380CC4-5D6E-409C-BE32-E72D297353CC}">
              <c16:uniqueId val="{00000002-8134-4B83-922F-B56E2C9EBCA5}"/>
            </c:ext>
          </c:extLst>
        </c:ser>
        <c:dLbls>
          <c:showLegendKey val="0"/>
          <c:showVal val="0"/>
          <c:showCatName val="0"/>
          <c:showSerName val="0"/>
          <c:showPercent val="0"/>
          <c:showBubbleSize val="0"/>
        </c:dLbls>
        <c:marker val="1"/>
        <c:smooth val="0"/>
        <c:axId val="609643280"/>
        <c:axId val="609643608"/>
      </c:lineChart>
      <c:catAx>
        <c:axId val="60964328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EDSS</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608"/>
        <c:crosses val="autoZero"/>
        <c:auto val="1"/>
        <c:lblAlgn val="ctr"/>
        <c:lblOffset val="100"/>
        <c:noMultiLvlLbl val="0"/>
      </c:catAx>
      <c:valAx>
        <c:axId val="609643608"/>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SF-6D</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280"/>
        <c:crosses val="autoZero"/>
        <c:crossBetween val="between"/>
        <c:majorUnit val="0.1"/>
      </c:valAx>
      <c:spPr>
        <a:noFill/>
        <a:ln>
          <a:noFill/>
        </a:ln>
        <a:effectLst/>
      </c:spPr>
    </c:plotArea>
    <c:legend>
      <c:legendPos val="b"/>
      <c:layout>
        <c:manualLayout>
          <c:xMode val="edge"/>
          <c:yMode val="edge"/>
          <c:x val="3.0187279221676202E-3"/>
          <c:y val="0.89100730816891305"/>
          <c:w val="0.99515118504923727"/>
          <c:h val="0.1089926918310869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44072615923003E-2"/>
          <c:y val="4.2795275590551178E-2"/>
          <c:w val="0.88285870516185472"/>
          <c:h val="0.70738154460984937"/>
        </c:manualLayout>
      </c:layout>
      <c:lineChart>
        <c:grouping val="standard"/>
        <c:varyColors val="0"/>
        <c:ser>
          <c:idx val="0"/>
          <c:order val="0"/>
          <c:tx>
            <c:strRef>
              <c:f>'Figure 2'!$H$30</c:f>
              <c:strCache>
                <c:ptCount val="1"/>
                <c:pt idx="0">
                  <c:v>Hawton et al. 2016</c:v>
                </c:pt>
              </c:strCache>
            </c:strRef>
          </c:tx>
          <c:spPr>
            <a:ln w="19050" cap="rnd">
              <a:solidFill>
                <a:schemeClr val="bg1">
                  <a:lumMod val="50000"/>
                </a:schemeClr>
              </a:solidFill>
              <a:round/>
            </a:ln>
            <a:effectLst/>
          </c:spPr>
          <c:marker>
            <c:symbol val="triangle"/>
            <c:size val="5"/>
            <c:spPr>
              <a:solidFill>
                <a:schemeClr val="bg1">
                  <a:lumMod val="50000"/>
                </a:schemeClr>
              </a:solidFill>
              <a:ln w="9525">
                <a:solidFill>
                  <a:schemeClr val="bg1">
                    <a:lumMod val="50000"/>
                  </a:schemeClr>
                </a:solidFill>
              </a:ln>
              <a:effectLst/>
            </c:spPr>
          </c:marker>
          <c:cat>
            <c:strRef>
              <c:f>'Figure 2'!$C$31:$C$38</c:f>
              <c:strCache>
                <c:ptCount val="8"/>
                <c:pt idx="0">
                  <c:v>0</c:v>
                </c:pt>
                <c:pt idx="1">
                  <c:v>1 - 1.5</c:v>
                </c:pt>
                <c:pt idx="2">
                  <c:v>2 - 2.5</c:v>
                </c:pt>
                <c:pt idx="3">
                  <c:v>3 - 3.5</c:v>
                </c:pt>
                <c:pt idx="4">
                  <c:v>4 - 4.5</c:v>
                </c:pt>
                <c:pt idx="5">
                  <c:v>5 - 5.5</c:v>
                </c:pt>
                <c:pt idx="6">
                  <c:v>6 - 6.5</c:v>
                </c:pt>
                <c:pt idx="7">
                  <c:v>7 - 7.5</c:v>
                </c:pt>
              </c:strCache>
            </c:strRef>
          </c:cat>
          <c:val>
            <c:numRef>
              <c:f>'Figure 2'!$H$31:$H$38</c:f>
              <c:numCache>
                <c:formatCode>0.0000</c:formatCode>
                <c:ptCount val="8"/>
                <c:pt idx="6">
                  <c:v>0.56899999999999995</c:v>
                </c:pt>
                <c:pt idx="7">
                  <c:v>0.51700000000000002</c:v>
                </c:pt>
              </c:numCache>
            </c:numRef>
          </c:val>
          <c:smooth val="0"/>
          <c:extLst>
            <c:ext xmlns:c16="http://schemas.microsoft.com/office/drawing/2014/chart" uri="{C3380CC4-5D6E-409C-BE32-E72D297353CC}">
              <c16:uniqueId val="{00000001-95AC-410F-A6B3-768B45E902EB}"/>
            </c:ext>
          </c:extLst>
        </c:ser>
        <c:ser>
          <c:idx val="1"/>
          <c:order val="1"/>
          <c:tx>
            <c:strRef>
              <c:f>'Figure 2'!$G$30</c:f>
              <c:strCache>
                <c:ptCount val="1"/>
                <c:pt idx="0">
                  <c:v>Predicted with Mixed Model</c:v>
                </c:pt>
              </c:strCache>
            </c:strRef>
          </c:tx>
          <c:spPr>
            <a:ln w="19050" cap="rnd">
              <a:solidFill>
                <a:schemeClr val="tx1"/>
              </a:solidFill>
              <a:round/>
            </a:ln>
            <a:effectLst/>
          </c:spPr>
          <c:marker>
            <c:symbol val="square"/>
            <c:size val="5"/>
            <c:spPr>
              <a:solidFill>
                <a:schemeClr val="tx1"/>
              </a:solidFill>
              <a:ln w="9525">
                <a:solidFill>
                  <a:schemeClr val="tx1"/>
                </a:solidFill>
              </a:ln>
              <a:effectLst/>
            </c:spPr>
          </c:marker>
          <c:cat>
            <c:strRef>
              <c:f>'Figure 2'!$C$31:$C$38</c:f>
              <c:strCache>
                <c:ptCount val="8"/>
                <c:pt idx="0">
                  <c:v>0</c:v>
                </c:pt>
                <c:pt idx="1">
                  <c:v>1 - 1.5</c:v>
                </c:pt>
                <c:pt idx="2">
                  <c:v>2 - 2.5</c:v>
                </c:pt>
                <c:pt idx="3">
                  <c:v>3 - 3.5</c:v>
                </c:pt>
                <c:pt idx="4">
                  <c:v>4 - 4.5</c:v>
                </c:pt>
                <c:pt idx="5">
                  <c:v>5 - 5.5</c:v>
                </c:pt>
                <c:pt idx="6">
                  <c:v>6 - 6.5</c:v>
                </c:pt>
                <c:pt idx="7">
                  <c:v>7 - 7.5</c:v>
                </c:pt>
              </c:strCache>
            </c:strRef>
          </c:cat>
          <c:val>
            <c:numRef>
              <c:f>'Figure 2'!$G$31:$G$38</c:f>
              <c:numCache>
                <c:formatCode>0.0000</c:formatCode>
                <c:ptCount val="8"/>
                <c:pt idx="0">
                  <c:v>0.86609999999999998</c:v>
                </c:pt>
                <c:pt idx="1">
                  <c:v>0.77869999999999995</c:v>
                </c:pt>
                <c:pt idx="2">
                  <c:v>0.66710000000000003</c:v>
                </c:pt>
                <c:pt idx="3">
                  <c:v>0.64249999999999996</c:v>
                </c:pt>
                <c:pt idx="4">
                  <c:v>0.6149</c:v>
                </c:pt>
                <c:pt idx="5">
                  <c:v>0.6055799999999999</c:v>
                </c:pt>
                <c:pt idx="6">
                  <c:v>0.57943999999999996</c:v>
                </c:pt>
                <c:pt idx="7">
                  <c:v>0.55109999999999992</c:v>
                </c:pt>
              </c:numCache>
            </c:numRef>
          </c:val>
          <c:smooth val="0"/>
          <c:extLst>
            <c:ext xmlns:c16="http://schemas.microsoft.com/office/drawing/2014/chart" uri="{C3380CC4-5D6E-409C-BE32-E72D297353CC}">
              <c16:uniqueId val="{00000002-95AC-410F-A6B3-768B45E902EB}"/>
            </c:ext>
          </c:extLst>
        </c:ser>
        <c:dLbls>
          <c:showLegendKey val="0"/>
          <c:showVal val="0"/>
          <c:showCatName val="0"/>
          <c:showSerName val="0"/>
          <c:showPercent val="0"/>
          <c:showBubbleSize val="0"/>
        </c:dLbls>
        <c:marker val="1"/>
        <c:smooth val="0"/>
        <c:axId val="609643280"/>
        <c:axId val="609643608"/>
      </c:lineChart>
      <c:catAx>
        <c:axId val="60964328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EDSS</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608"/>
        <c:crosses val="autoZero"/>
        <c:auto val="1"/>
        <c:lblAlgn val="ctr"/>
        <c:lblOffset val="100"/>
        <c:noMultiLvlLbl val="0"/>
      </c:catAx>
      <c:valAx>
        <c:axId val="609643608"/>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US" sz="1200">
                    <a:solidFill>
                      <a:schemeClr val="tx1"/>
                    </a:solidFill>
                  </a:rPr>
                  <a:t>SF-6D</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9643280"/>
        <c:crosses val="autoZero"/>
        <c:crossBetween val="between"/>
        <c:majorUnit val="0.1"/>
      </c:valAx>
      <c:spPr>
        <a:noFill/>
        <a:ln>
          <a:noFill/>
        </a:ln>
        <a:effectLst/>
      </c:spPr>
    </c:plotArea>
    <c:legend>
      <c:legendPos val="b"/>
      <c:layout>
        <c:manualLayout>
          <c:xMode val="edge"/>
          <c:yMode val="edge"/>
          <c:x val="3.0187279221676202E-3"/>
          <c:y val="0.89100730816891305"/>
          <c:w val="0.99515118504923727"/>
          <c:h val="0.1089926918310869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590550</xdr:colOff>
      <xdr:row>5</xdr:row>
      <xdr:rowOff>23584</xdr:rowOff>
    </xdr:from>
    <xdr:to>
      <xdr:col>16</xdr:col>
      <xdr:colOff>641350</xdr:colOff>
      <xdr:row>25</xdr:row>
      <xdr:rowOff>76500</xdr:rowOff>
    </xdr:to>
    <xdr:graphicFrame macro="">
      <xdr:nvGraphicFramePr>
        <xdr:cNvPr id="7" name="Chart 6">
          <a:extLst>
            <a:ext uri="{FF2B5EF4-FFF2-40B4-BE49-F238E27FC236}">
              <a16:creationId xmlns:a16="http://schemas.microsoft.com/office/drawing/2014/main" id="{7539BD4D-00E2-4FF1-ACCA-4ECFC11AD3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16668</xdr:colOff>
      <xdr:row>5</xdr:row>
      <xdr:rowOff>27553</xdr:rowOff>
    </xdr:from>
    <xdr:to>
      <xdr:col>25</xdr:col>
      <xdr:colOff>67468</xdr:colOff>
      <xdr:row>25</xdr:row>
      <xdr:rowOff>74119</xdr:rowOff>
    </xdr:to>
    <xdr:graphicFrame macro="">
      <xdr:nvGraphicFramePr>
        <xdr:cNvPr id="4" name="Chart 3">
          <a:extLst>
            <a:ext uri="{FF2B5EF4-FFF2-40B4-BE49-F238E27FC236}">
              <a16:creationId xmlns:a16="http://schemas.microsoft.com/office/drawing/2014/main" id="{4F7A304B-07C0-40C9-B46E-44E3ECE005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590550</xdr:colOff>
      <xdr:row>5</xdr:row>
      <xdr:rowOff>23584</xdr:rowOff>
    </xdr:from>
    <xdr:to>
      <xdr:col>16</xdr:col>
      <xdr:colOff>641350</xdr:colOff>
      <xdr:row>25</xdr:row>
      <xdr:rowOff>76500</xdr:rowOff>
    </xdr:to>
    <xdr:graphicFrame macro="">
      <xdr:nvGraphicFramePr>
        <xdr:cNvPr id="2" name="Chart 1">
          <a:extLst>
            <a:ext uri="{FF2B5EF4-FFF2-40B4-BE49-F238E27FC236}">
              <a16:creationId xmlns:a16="http://schemas.microsoft.com/office/drawing/2014/main" id="{00CC53A0-8175-487E-98E4-0091816EE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16668</xdr:colOff>
      <xdr:row>5</xdr:row>
      <xdr:rowOff>27553</xdr:rowOff>
    </xdr:from>
    <xdr:to>
      <xdr:col>25</xdr:col>
      <xdr:colOff>67468</xdr:colOff>
      <xdr:row>25</xdr:row>
      <xdr:rowOff>74119</xdr:rowOff>
    </xdr:to>
    <xdr:graphicFrame macro="">
      <xdr:nvGraphicFramePr>
        <xdr:cNvPr id="3" name="Chart 2">
          <a:extLst>
            <a:ext uri="{FF2B5EF4-FFF2-40B4-BE49-F238E27FC236}">
              <a16:creationId xmlns:a16="http://schemas.microsoft.com/office/drawing/2014/main" id="{63AF6F86-0A95-4A38-A20D-DB09603C6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C96C-4EF7-4ACC-8875-0BA94B520617}">
  <sheetPr>
    <pageSetUpPr fitToPage="1"/>
  </sheetPr>
  <dimension ref="B1:R60"/>
  <sheetViews>
    <sheetView showGridLines="0" tabSelected="1" zoomScale="80" zoomScaleNormal="80" workbookViewId="0">
      <selection sqref="A1:Z50"/>
    </sheetView>
  </sheetViews>
  <sheetFormatPr defaultRowHeight="14.5" x14ac:dyDescent="0.35"/>
  <cols>
    <col min="2" max="2" width="18.54296875" customWidth="1"/>
    <col min="3" max="3" width="11.453125" bestFit="1" customWidth="1"/>
    <col min="4" max="4" width="8.7265625" bestFit="1" customWidth="1"/>
    <col min="5" max="5" width="38.1796875" customWidth="1"/>
    <col min="6" max="6" width="14.7265625" customWidth="1"/>
    <col min="7" max="7" width="25.36328125" bestFit="1" customWidth="1"/>
    <col min="8" max="8" width="47.7265625" bestFit="1" customWidth="1"/>
    <col min="9" max="27" width="11.36328125" customWidth="1"/>
  </cols>
  <sheetData>
    <row r="1" spans="2:18" ht="15" thickBot="1" x14ac:dyDescent="0.4"/>
    <row r="2" spans="2:18" ht="93" customHeight="1" x14ac:dyDescent="0.35">
      <c r="B2" s="37" t="s">
        <v>14</v>
      </c>
      <c r="C2" s="38"/>
      <c r="D2" s="38"/>
      <c r="E2" s="38"/>
      <c r="F2" s="38"/>
      <c r="G2" s="38"/>
      <c r="H2" s="39"/>
    </row>
    <row r="3" spans="2:18" ht="175" customHeight="1" thickBot="1" x14ac:dyDescent="0.4">
      <c r="B3" s="34" t="s">
        <v>13</v>
      </c>
      <c r="C3" s="35"/>
      <c r="D3" s="35"/>
      <c r="E3" s="35"/>
      <c r="F3" s="35"/>
      <c r="G3" s="35"/>
      <c r="H3" s="36"/>
    </row>
    <row r="4" spans="2:18" ht="15" thickBot="1" x14ac:dyDescent="0.4"/>
    <row r="5" spans="2:18" ht="15" thickBot="1" x14ac:dyDescent="0.4">
      <c r="B5" s="21" t="s">
        <v>0</v>
      </c>
      <c r="C5" s="7"/>
      <c r="D5" s="7"/>
      <c r="E5" s="7"/>
      <c r="F5" s="7"/>
      <c r="G5" s="22"/>
      <c r="H5" s="30"/>
      <c r="J5" s="6" t="s">
        <v>11</v>
      </c>
      <c r="K5" t="s">
        <v>0</v>
      </c>
      <c r="R5" t="s">
        <v>1</v>
      </c>
    </row>
    <row r="6" spans="2:18" ht="15" thickTop="1" x14ac:dyDescent="0.35">
      <c r="B6" s="11"/>
      <c r="C6" s="9"/>
      <c r="D6" s="4"/>
      <c r="E6" s="4"/>
      <c r="F6" s="4"/>
      <c r="G6" s="9"/>
      <c r="H6" s="12"/>
    </row>
    <row r="7" spans="2:18" ht="57" customHeight="1" x14ac:dyDescent="0.35">
      <c r="B7" s="8"/>
      <c r="C7" s="4"/>
      <c r="D7" s="19" t="s">
        <v>17</v>
      </c>
      <c r="E7" s="19" t="s">
        <v>30</v>
      </c>
      <c r="F7" s="4"/>
      <c r="G7" s="9"/>
      <c r="H7" s="12"/>
    </row>
    <row r="8" spans="2:18" x14ac:dyDescent="0.35">
      <c r="B8" s="31" t="s">
        <v>12</v>
      </c>
      <c r="C8" s="32"/>
      <c r="D8" s="3">
        <v>0.8468</v>
      </c>
      <c r="E8" s="4"/>
      <c r="F8" s="4"/>
      <c r="G8" s="28" t="s">
        <v>27</v>
      </c>
      <c r="H8" s="29" t="s">
        <v>28</v>
      </c>
    </row>
    <row r="9" spans="2:18" x14ac:dyDescent="0.35">
      <c r="B9" s="33" t="s">
        <v>2</v>
      </c>
      <c r="C9" s="18">
        <v>0</v>
      </c>
      <c r="D9" s="3">
        <v>0</v>
      </c>
      <c r="E9" s="4"/>
      <c r="F9" s="4"/>
      <c r="G9" s="5">
        <f>D$8+D9+D16*E16+D$23*E$23</f>
        <v>0.83</v>
      </c>
      <c r="H9" s="17">
        <v>0.80579999999999996</v>
      </c>
    </row>
    <row r="10" spans="2:18" x14ac:dyDescent="0.35">
      <c r="B10" s="33"/>
      <c r="C10" s="18" t="s">
        <v>3</v>
      </c>
      <c r="D10" s="3">
        <v>-4.0899999999999999E-2</v>
      </c>
      <c r="E10" s="4"/>
      <c r="F10" s="4"/>
      <c r="G10" s="5">
        <f t="shared" ref="G10:G15" si="0">D$8+D10+D17*E17+D$23*E$23</f>
        <v>0.78789999999999993</v>
      </c>
      <c r="H10" s="17">
        <v>0.76049999999999995</v>
      </c>
    </row>
    <row r="11" spans="2:18" x14ac:dyDescent="0.35">
      <c r="B11" s="33"/>
      <c r="C11" s="18" t="s">
        <v>4</v>
      </c>
      <c r="D11" s="3">
        <v>-7.1599999999999997E-2</v>
      </c>
      <c r="E11" s="4"/>
      <c r="F11" s="4"/>
      <c r="G11" s="5">
        <f t="shared" si="0"/>
        <v>0.75480000000000003</v>
      </c>
      <c r="H11" s="17">
        <v>0.71992999999999996</v>
      </c>
    </row>
    <row r="12" spans="2:18" x14ac:dyDescent="0.35">
      <c r="B12" s="33"/>
      <c r="C12" s="18" t="s">
        <v>5</v>
      </c>
      <c r="D12" s="3">
        <v>-0.1181</v>
      </c>
      <c r="E12" s="4"/>
      <c r="F12" s="4"/>
      <c r="G12" s="5">
        <f t="shared" si="0"/>
        <v>0.70550000000000002</v>
      </c>
      <c r="H12" s="17">
        <v>0.66669999999999996</v>
      </c>
    </row>
    <row r="13" spans="2:18" x14ac:dyDescent="0.35">
      <c r="B13" s="33"/>
      <c r="C13" s="18" t="s">
        <v>6</v>
      </c>
      <c r="D13" s="3">
        <v>-0.16259999999999999</v>
      </c>
      <c r="E13" s="4"/>
      <c r="F13" s="4"/>
      <c r="G13" s="5">
        <f t="shared" si="0"/>
        <v>0.65739999999999998</v>
      </c>
      <c r="H13" s="17">
        <v>0.62</v>
      </c>
    </row>
    <row r="14" spans="2:18" x14ac:dyDescent="0.35">
      <c r="B14" s="33"/>
      <c r="C14" s="18" t="s">
        <v>7</v>
      </c>
      <c r="D14" s="3">
        <v>-0.16850000000000001</v>
      </c>
      <c r="E14" s="4"/>
      <c r="F14" s="4"/>
      <c r="G14" s="5">
        <f t="shared" si="0"/>
        <v>0.64590000000000003</v>
      </c>
      <c r="H14" s="17">
        <v>0.60070000000000001</v>
      </c>
    </row>
    <row r="15" spans="2:18" x14ac:dyDescent="0.35">
      <c r="B15" s="33"/>
      <c r="C15" s="18" t="s">
        <v>8</v>
      </c>
      <c r="D15" s="3">
        <v>-0.14860000000000001</v>
      </c>
      <c r="E15" s="4"/>
      <c r="F15" s="4"/>
      <c r="G15" s="5">
        <f t="shared" si="0"/>
        <v>0.66579999999999995</v>
      </c>
      <c r="H15" s="17">
        <v>0.57089999999999996</v>
      </c>
    </row>
    <row r="16" spans="2:18" x14ac:dyDescent="0.35">
      <c r="B16" s="40" t="s">
        <v>15</v>
      </c>
      <c r="C16" s="18" t="s">
        <v>19</v>
      </c>
      <c r="D16" s="3">
        <v>-4.0000000000000001E-3</v>
      </c>
      <c r="E16" s="20">
        <v>4.2</v>
      </c>
      <c r="F16" s="4"/>
      <c r="G16" s="4"/>
      <c r="H16" s="10"/>
    </row>
    <row r="17" spans="2:10" x14ac:dyDescent="0.35">
      <c r="B17" s="41"/>
      <c r="C17" s="18" t="s">
        <v>20</v>
      </c>
      <c r="D17" s="3">
        <v>-4.0000000000000001E-3</v>
      </c>
      <c r="E17" s="20">
        <v>4.5</v>
      </c>
      <c r="F17" s="4"/>
      <c r="G17" s="4"/>
      <c r="H17" s="10"/>
    </row>
    <row r="18" spans="2:10" x14ac:dyDescent="0.35">
      <c r="B18" s="41"/>
      <c r="C18" s="18" t="s">
        <v>21</v>
      </c>
      <c r="D18" s="3">
        <v>-4.0000000000000001E-3</v>
      </c>
      <c r="E18" s="20">
        <v>5.0999999999999996</v>
      </c>
      <c r="F18" s="4"/>
      <c r="G18" s="4"/>
      <c r="H18" s="10"/>
    </row>
    <row r="19" spans="2:10" x14ac:dyDescent="0.35">
      <c r="B19" s="41"/>
      <c r="C19" s="18" t="s">
        <v>22</v>
      </c>
      <c r="D19" s="3">
        <v>-4.0000000000000001E-3</v>
      </c>
      <c r="E19" s="20">
        <v>5.8</v>
      </c>
      <c r="F19" s="4"/>
      <c r="G19" s="4"/>
      <c r="H19" s="10"/>
    </row>
    <row r="20" spans="2:10" x14ac:dyDescent="0.35">
      <c r="B20" s="41"/>
      <c r="C20" s="18" t="s">
        <v>23</v>
      </c>
      <c r="D20" s="3">
        <v>-4.0000000000000001E-3</v>
      </c>
      <c r="E20" s="20">
        <v>6.7</v>
      </c>
      <c r="F20" s="4"/>
      <c r="G20" s="4"/>
      <c r="H20" s="10"/>
    </row>
    <row r="21" spans="2:10" x14ac:dyDescent="0.35">
      <c r="B21" s="41"/>
      <c r="C21" s="18" t="s">
        <v>24</v>
      </c>
      <c r="D21" s="3">
        <v>-4.0000000000000001E-3</v>
      </c>
      <c r="E21" s="20">
        <v>8.1</v>
      </c>
      <c r="F21" s="4"/>
      <c r="G21" s="4"/>
      <c r="H21" s="10"/>
    </row>
    <row r="22" spans="2:10" x14ac:dyDescent="0.35">
      <c r="B22" s="42"/>
      <c r="C22" s="18" t="s">
        <v>25</v>
      </c>
      <c r="D22" s="3">
        <v>-4.0000000000000001E-3</v>
      </c>
      <c r="E22" s="20">
        <v>8.1</v>
      </c>
      <c r="F22" s="4"/>
      <c r="G22" s="4"/>
      <c r="H22" s="10"/>
    </row>
    <row r="23" spans="2:10" x14ac:dyDescent="0.35">
      <c r="B23" s="31" t="s">
        <v>18</v>
      </c>
      <c r="C23" s="32"/>
      <c r="D23" s="1">
        <v>-2.4299999999999999E-2</v>
      </c>
      <c r="E23" s="2">
        <v>0</v>
      </c>
      <c r="F23" s="4"/>
      <c r="G23" s="4"/>
      <c r="H23" s="10"/>
    </row>
    <row r="24" spans="2:10" ht="15" thickBot="1" x14ac:dyDescent="0.4">
      <c r="B24" s="13"/>
      <c r="C24" s="14"/>
      <c r="D24" s="14"/>
      <c r="E24" s="14"/>
      <c r="F24" s="14"/>
      <c r="G24" s="14"/>
      <c r="H24" s="15"/>
    </row>
    <row r="25" spans="2:10" x14ac:dyDescent="0.35">
      <c r="B25" s="27"/>
    </row>
    <row r="26" spans="2:10" ht="15" thickBot="1" x14ac:dyDescent="0.4"/>
    <row r="27" spans="2:10" ht="15" thickBot="1" x14ac:dyDescent="0.4">
      <c r="B27" s="21" t="s">
        <v>1</v>
      </c>
      <c r="C27" s="7"/>
      <c r="D27" s="7"/>
      <c r="E27" s="7"/>
      <c r="F27" s="7"/>
      <c r="G27" s="22"/>
      <c r="H27" s="30"/>
    </row>
    <row r="28" spans="2:10" ht="15" thickTop="1" x14ac:dyDescent="0.35">
      <c r="B28" s="11"/>
      <c r="C28" s="9"/>
      <c r="D28" s="4"/>
      <c r="E28" s="4"/>
      <c r="F28" s="4"/>
      <c r="G28" s="9"/>
      <c r="H28" s="12"/>
    </row>
    <row r="29" spans="2:10" ht="43.5" x14ac:dyDescent="0.35">
      <c r="B29" s="8"/>
      <c r="C29" s="4"/>
      <c r="D29" s="19" t="s">
        <v>17</v>
      </c>
      <c r="E29" s="19" t="s">
        <v>30</v>
      </c>
      <c r="F29" s="4"/>
      <c r="G29" s="9" t="s">
        <v>16</v>
      </c>
      <c r="H29" s="12"/>
      <c r="I29" s="4"/>
      <c r="J29" s="6"/>
    </row>
    <row r="30" spans="2:10" x14ac:dyDescent="0.35">
      <c r="B30" s="31" t="s">
        <v>12</v>
      </c>
      <c r="C30" s="32"/>
      <c r="D30" s="3">
        <v>0.86609999999999998</v>
      </c>
      <c r="E30" s="4"/>
      <c r="F30" s="4"/>
      <c r="G30" s="28" t="s">
        <v>27</v>
      </c>
      <c r="H30" s="29" t="s">
        <v>28</v>
      </c>
      <c r="I30" s="4"/>
      <c r="J30" s="4"/>
    </row>
    <row r="31" spans="2:10" x14ac:dyDescent="0.35">
      <c r="B31" s="33" t="s">
        <v>2</v>
      </c>
      <c r="C31" s="18">
        <v>0</v>
      </c>
      <c r="D31" s="3">
        <v>0</v>
      </c>
      <c r="E31" s="4"/>
      <c r="F31" s="4"/>
      <c r="G31" s="5">
        <f t="shared" ref="G31:G38" si="1">D$30+D31+D38*E38+D$47*E$47</f>
        <v>0.86609999999999998</v>
      </c>
      <c r="H31" s="17">
        <v>0.90710000000000002</v>
      </c>
      <c r="I31" s="4"/>
      <c r="J31" s="4"/>
    </row>
    <row r="32" spans="2:10" x14ac:dyDescent="0.35">
      <c r="B32" s="33"/>
      <c r="C32" s="18" t="s">
        <v>3</v>
      </c>
      <c r="D32" s="3">
        <v>-8.7400000000000005E-2</v>
      </c>
      <c r="E32" s="4"/>
      <c r="F32" s="4"/>
      <c r="G32" s="5">
        <f t="shared" si="1"/>
        <v>0.77869999999999995</v>
      </c>
      <c r="H32" s="17">
        <f>H31-0.08182</f>
        <v>0.82528000000000001</v>
      </c>
      <c r="I32" s="4"/>
      <c r="J32" s="4"/>
    </row>
    <row r="33" spans="2:10" x14ac:dyDescent="0.35">
      <c r="B33" s="33"/>
      <c r="C33" s="18" t="s">
        <v>4</v>
      </c>
      <c r="D33" s="3">
        <v>-0.19900000000000001</v>
      </c>
      <c r="E33" s="4"/>
      <c r="F33" s="4"/>
      <c r="G33" s="5">
        <f t="shared" si="1"/>
        <v>0.66710000000000003</v>
      </c>
      <c r="H33" s="17">
        <f>H31-0.201</f>
        <v>0.70609999999999995</v>
      </c>
      <c r="I33" s="4"/>
      <c r="J33" s="4"/>
    </row>
    <row r="34" spans="2:10" x14ac:dyDescent="0.35">
      <c r="B34" s="33"/>
      <c r="C34" s="18" t="s">
        <v>5</v>
      </c>
      <c r="D34" s="3">
        <v>-0.22359999999999999</v>
      </c>
      <c r="E34" s="4"/>
      <c r="F34" s="4"/>
      <c r="G34" s="5">
        <f t="shared" si="1"/>
        <v>0.64249999999999996</v>
      </c>
      <c r="H34" s="17">
        <f>H31-0.221</f>
        <v>0.68610000000000004</v>
      </c>
      <c r="I34" s="4"/>
      <c r="J34" s="4"/>
    </row>
    <row r="35" spans="2:10" x14ac:dyDescent="0.35">
      <c r="B35" s="33"/>
      <c r="C35" s="18" t="s">
        <v>6</v>
      </c>
      <c r="D35" s="3">
        <v>-0.24759999999999999</v>
      </c>
      <c r="E35" s="4"/>
      <c r="F35" s="4"/>
      <c r="G35" s="5">
        <f t="shared" si="1"/>
        <v>0.6149</v>
      </c>
      <c r="H35" s="17">
        <f>H31-0.2436</f>
        <v>0.66349999999999998</v>
      </c>
      <c r="I35" s="4"/>
      <c r="J35" s="4"/>
    </row>
    <row r="36" spans="2:10" x14ac:dyDescent="0.35">
      <c r="B36" s="33"/>
      <c r="C36" s="18" t="s">
        <v>7</v>
      </c>
      <c r="D36" s="3">
        <v>-0.25650000000000001</v>
      </c>
      <c r="E36" s="4"/>
      <c r="F36" s="4"/>
      <c r="G36" s="5">
        <f t="shared" si="1"/>
        <v>0.6055799999999999</v>
      </c>
      <c r="H36" s="17">
        <f>H31-0.262</f>
        <v>0.64510000000000001</v>
      </c>
      <c r="I36" s="4"/>
      <c r="J36" s="4"/>
    </row>
    <row r="37" spans="2:10" x14ac:dyDescent="0.35">
      <c r="B37" s="33"/>
      <c r="C37" s="18" t="s">
        <v>8</v>
      </c>
      <c r="D37" s="3">
        <v>-0.28149999999999997</v>
      </c>
      <c r="E37" s="4"/>
      <c r="F37" s="4"/>
      <c r="G37" s="5">
        <f t="shared" si="1"/>
        <v>0.57943999999999996</v>
      </c>
      <c r="H37" s="17">
        <f>H31-0.2815</f>
        <v>0.62560000000000004</v>
      </c>
      <c r="I37" s="4"/>
      <c r="J37" s="4"/>
    </row>
    <row r="38" spans="2:10" x14ac:dyDescent="0.35">
      <c r="B38" s="33"/>
      <c r="C38" s="18" t="s">
        <v>10</v>
      </c>
      <c r="D38" s="3">
        <v>-0.30330000000000001</v>
      </c>
      <c r="E38" s="4"/>
      <c r="F38" s="4"/>
      <c r="G38" s="5">
        <f t="shared" si="1"/>
        <v>0.55109999999999992</v>
      </c>
      <c r="H38" s="17">
        <f>H31-0.3185</f>
        <v>0.58860000000000001</v>
      </c>
      <c r="I38" s="4"/>
      <c r="J38" s="4"/>
    </row>
    <row r="39" spans="2:10" x14ac:dyDescent="0.35">
      <c r="B39" s="33" t="s">
        <v>15</v>
      </c>
      <c r="C39" s="18" t="s">
        <v>19</v>
      </c>
      <c r="D39" s="3">
        <v>-5.9999999999999995E-4</v>
      </c>
      <c r="E39" s="1"/>
      <c r="F39" s="4"/>
      <c r="G39" s="4"/>
      <c r="H39" s="10"/>
      <c r="I39" s="4"/>
      <c r="J39" s="4"/>
    </row>
    <row r="40" spans="2:10" x14ac:dyDescent="0.35">
      <c r="B40" s="33"/>
      <c r="C40" s="18" t="s">
        <v>20</v>
      </c>
      <c r="D40" s="3">
        <v>-5.9999999999999995E-4</v>
      </c>
      <c r="E40" s="1"/>
      <c r="F40" s="4"/>
      <c r="G40" s="4"/>
      <c r="H40" s="10"/>
      <c r="I40" s="4"/>
      <c r="J40" s="4"/>
    </row>
    <row r="41" spans="2:10" x14ac:dyDescent="0.35">
      <c r="B41" s="33"/>
      <c r="C41" s="18" t="s">
        <v>21</v>
      </c>
      <c r="D41" s="3">
        <v>-5.9999999999999995E-4</v>
      </c>
      <c r="E41" s="1"/>
      <c r="F41" s="4"/>
      <c r="G41" s="4"/>
      <c r="H41" s="10"/>
      <c r="I41" s="4"/>
      <c r="J41" s="4"/>
    </row>
    <row r="42" spans="2:10" x14ac:dyDescent="0.35">
      <c r="B42" s="33"/>
      <c r="C42" s="18" t="s">
        <v>22</v>
      </c>
      <c r="D42" s="3">
        <v>-5.9999999999999995E-4</v>
      </c>
      <c r="E42" s="25">
        <v>6</v>
      </c>
      <c r="F42" s="4"/>
      <c r="G42" s="4"/>
      <c r="H42" s="10"/>
      <c r="I42" s="4"/>
      <c r="J42" s="4"/>
    </row>
    <row r="43" spans="2:10" x14ac:dyDescent="0.35">
      <c r="B43" s="33"/>
      <c r="C43" s="18" t="s">
        <v>23</v>
      </c>
      <c r="D43" s="3">
        <v>-5.9999999999999995E-4</v>
      </c>
      <c r="E43" s="1">
        <v>6.7</v>
      </c>
      <c r="F43" s="4"/>
      <c r="G43" s="4"/>
      <c r="H43" s="10"/>
      <c r="I43" s="4"/>
      <c r="J43" s="4"/>
    </row>
    <row r="44" spans="2:10" x14ac:dyDescent="0.35">
      <c r="B44" s="33"/>
      <c r="C44" s="18" t="s">
        <v>24</v>
      </c>
      <c r="D44" s="3">
        <v>-5.9999999999999995E-4</v>
      </c>
      <c r="E44" s="1">
        <v>8.6</v>
      </c>
      <c r="F44" s="4"/>
      <c r="G44" s="4"/>
      <c r="H44" s="10"/>
      <c r="I44" s="4"/>
      <c r="J44" s="4"/>
    </row>
    <row r="45" spans="2:10" x14ac:dyDescent="0.35">
      <c r="B45" s="33"/>
      <c r="C45" s="18" t="s">
        <v>25</v>
      </c>
      <c r="D45" s="3">
        <v>-5.9999999999999995E-4</v>
      </c>
      <c r="E45" s="1">
        <v>19.5</v>
      </c>
      <c r="F45" s="4"/>
      <c r="G45" s="4"/>
      <c r="H45" s="10"/>
      <c r="I45" s="4"/>
      <c r="J45" s="4"/>
    </row>
    <row r="46" spans="2:10" x14ac:dyDescent="0.35">
      <c r="B46" s="26"/>
      <c r="C46" s="18" t="s">
        <v>26</v>
      </c>
      <c r="D46" s="3">
        <v>-5.9999999999999995E-4</v>
      </c>
      <c r="E46" s="1">
        <v>19.5</v>
      </c>
      <c r="F46" s="4"/>
      <c r="G46" s="4"/>
      <c r="H46" s="10"/>
      <c r="I46" s="4"/>
      <c r="J46" s="4"/>
    </row>
    <row r="47" spans="2:10" x14ac:dyDescent="0.35">
      <c r="B47" s="31" t="s">
        <v>18</v>
      </c>
      <c r="C47" s="32"/>
      <c r="D47" s="1">
        <v>-4.0500000000000001E-2</v>
      </c>
      <c r="E47" s="2">
        <v>0</v>
      </c>
      <c r="F47" s="4"/>
      <c r="G47" s="4"/>
      <c r="H47" s="10"/>
      <c r="I47" s="4"/>
      <c r="J47" s="4"/>
    </row>
    <row r="48" spans="2:10" ht="15" thickBot="1" x14ac:dyDescent="0.4">
      <c r="B48" s="13"/>
      <c r="C48" s="14"/>
      <c r="D48" s="16"/>
      <c r="E48" s="14"/>
      <c r="F48" s="14"/>
      <c r="G48" s="14"/>
      <c r="H48" s="15"/>
      <c r="I48" s="4"/>
      <c r="J48" s="4"/>
    </row>
    <row r="49" spans="2:10" x14ac:dyDescent="0.35">
      <c r="B49" s="27"/>
      <c r="C49" s="4"/>
      <c r="D49" s="9"/>
      <c r="E49" s="4"/>
      <c r="F49" s="4"/>
      <c r="G49" s="4"/>
      <c r="H49" s="4"/>
      <c r="I49" s="4"/>
      <c r="J49" s="4"/>
    </row>
    <row r="50" spans="2:10" x14ac:dyDescent="0.35">
      <c r="B50" s="4"/>
      <c r="C50" s="4"/>
      <c r="D50" s="9"/>
      <c r="E50" s="4"/>
      <c r="F50" s="4"/>
      <c r="G50" s="4"/>
      <c r="H50" s="4"/>
      <c r="I50" s="4"/>
      <c r="J50" s="4"/>
    </row>
    <row r="51" spans="2:10" x14ac:dyDescent="0.35">
      <c r="B51" s="4"/>
      <c r="C51" s="4"/>
      <c r="D51" s="9"/>
      <c r="E51" s="4"/>
      <c r="F51" s="4"/>
      <c r="G51" s="4"/>
      <c r="H51" s="4"/>
      <c r="I51" s="4"/>
    </row>
    <row r="52" spans="2:10" x14ac:dyDescent="0.35">
      <c r="B52" s="4"/>
      <c r="C52" s="4"/>
      <c r="D52" s="9"/>
      <c r="E52" s="4"/>
      <c r="F52" s="4"/>
      <c r="G52" s="4"/>
      <c r="H52" s="4"/>
      <c r="I52" s="4"/>
    </row>
    <row r="53" spans="2:10" x14ac:dyDescent="0.35">
      <c r="B53" s="4"/>
      <c r="C53" s="4"/>
      <c r="D53" s="9"/>
      <c r="E53" s="4"/>
      <c r="F53" s="4"/>
      <c r="G53" s="4"/>
      <c r="H53" s="4"/>
      <c r="I53" s="4"/>
    </row>
    <row r="54" spans="2:10" x14ac:dyDescent="0.35">
      <c r="B54" s="4"/>
      <c r="C54" s="4"/>
      <c r="D54" s="9"/>
      <c r="E54" s="4"/>
      <c r="F54" s="4"/>
      <c r="G54" s="4"/>
      <c r="H54" s="4"/>
      <c r="I54" s="4"/>
    </row>
    <row r="55" spans="2:10" x14ac:dyDescent="0.35">
      <c r="B55" s="4"/>
      <c r="C55" s="4"/>
      <c r="D55" s="9"/>
      <c r="E55" s="4"/>
      <c r="F55" s="4"/>
      <c r="G55" s="4"/>
      <c r="H55" s="4"/>
      <c r="I55" s="4"/>
    </row>
    <row r="56" spans="2:10" x14ac:dyDescent="0.35">
      <c r="B56" s="4"/>
      <c r="C56" s="4"/>
      <c r="D56" s="9"/>
      <c r="E56" s="4"/>
      <c r="F56" s="4"/>
      <c r="G56" s="4"/>
      <c r="H56" s="4"/>
      <c r="I56" s="4"/>
    </row>
    <row r="57" spans="2:10" x14ac:dyDescent="0.35">
      <c r="B57" s="4"/>
      <c r="C57" s="4"/>
      <c r="D57" s="9"/>
      <c r="E57" s="4"/>
      <c r="F57" s="4"/>
      <c r="G57" s="4"/>
      <c r="H57" s="4"/>
      <c r="I57" s="4"/>
    </row>
    <row r="58" spans="2:10" x14ac:dyDescent="0.35">
      <c r="B58" s="4"/>
      <c r="C58" s="4"/>
      <c r="D58" s="9"/>
      <c r="E58" s="4"/>
      <c r="F58" s="4"/>
      <c r="G58" s="4"/>
      <c r="H58" s="4"/>
      <c r="I58" s="4"/>
    </row>
    <row r="59" spans="2:10" x14ac:dyDescent="0.35">
      <c r="B59" s="4"/>
      <c r="C59" s="4"/>
      <c r="D59" s="9"/>
      <c r="E59" s="4"/>
      <c r="F59" s="4"/>
      <c r="G59" s="4"/>
      <c r="H59" s="4"/>
      <c r="I59" s="4"/>
    </row>
    <row r="60" spans="2:10" x14ac:dyDescent="0.35">
      <c r="B60" s="4"/>
      <c r="C60" s="4"/>
      <c r="D60" s="9"/>
      <c r="E60" s="4"/>
      <c r="F60" s="4"/>
      <c r="G60" s="4"/>
      <c r="H60" s="4"/>
      <c r="I60" s="4"/>
    </row>
  </sheetData>
  <mergeCells count="10">
    <mergeCell ref="B2:H2"/>
    <mergeCell ref="B9:B15"/>
    <mergeCell ref="B8:C8"/>
    <mergeCell ref="B23:C23"/>
    <mergeCell ref="B16:B22"/>
    <mergeCell ref="B30:C30"/>
    <mergeCell ref="B47:C47"/>
    <mergeCell ref="B31:B38"/>
    <mergeCell ref="B39:B45"/>
    <mergeCell ref="B3:H3"/>
  </mergeCells>
  <pageMargins left="0.7" right="0.7" top="0.75" bottom="0.75" header="0.3" footer="0.3"/>
  <pageSetup scale="2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5B539-4A64-4B49-8DBC-1AAAE9A6B2BE}">
  <sheetPr>
    <pageSetUpPr fitToPage="1"/>
  </sheetPr>
  <dimension ref="B1:R60"/>
  <sheetViews>
    <sheetView showGridLines="0" zoomScale="80" zoomScaleNormal="80" workbookViewId="0">
      <selection sqref="A1:Z50"/>
    </sheetView>
  </sheetViews>
  <sheetFormatPr defaultRowHeight="14.5" x14ac:dyDescent="0.35"/>
  <cols>
    <col min="2" max="2" width="26.90625" customWidth="1"/>
    <col min="3" max="3" width="11.453125" bestFit="1" customWidth="1"/>
    <col min="4" max="4" width="8.7265625" bestFit="1" customWidth="1"/>
    <col min="5" max="5" width="39.36328125" customWidth="1"/>
    <col min="6" max="6" width="17.453125" customWidth="1"/>
    <col min="7" max="7" width="34.7265625" customWidth="1"/>
    <col min="8" max="8" width="26" bestFit="1" customWidth="1"/>
    <col min="9" max="27" width="11.36328125" customWidth="1"/>
  </cols>
  <sheetData>
    <row r="1" spans="2:18" ht="15" thickBot="1" x14ac:dyDescent="0.4"/>
    <row r="2" spans="2:18" ht="93" customHeight="1" x14ac:dyDescent="0.35">
      <c r="B2" s="37" t="s">
        <v>14</v>
      </c>
      <c r="C2" s="38"/>
      <c r="D2" s="38"/>
      <c r="E2" s="38"/>
      <c r="F2" s="38"/>
      <c r="G2" s="38"/>
      <c r="H2" s="39"/>
    </row>
    <row r="3" spans="2:18" ht="175" customHeight="1" thickBot="1" x14ac:dyDescent="0.4">
      <c r="B3" s="34" t="s">
        <v>13</v>
      </c>
      <c r="C3" s="35"/>
      <c r="D3" s="35"/>
      <c r="E3" s="35"/>
      <c r="F3" s="35"/>
      <c r="G3" s="35"/>
      <c r="H3" s="36"/>
    </row>
    <row r="4" spans="2:18" ht="15" thickBot="1" x14ac:dyDescent="0.4"/>
    <row r="5" spans="2:18" ht="15" thickBot="1" x14ac:dyDescent="0.4">
      <c r="B5" s="21" t="s">
        <v>0</v>
      </c>
      <c r="C5" s="7"/>
      <c r="D5" s="7"/>
      <c r="E5" s="7"/>
      <c r="F5" s="7"/>
      <c r="G5" s="22"/>
      <c r="H5" s="23"/>
      <c r="J5" s="6" t="s">
        <v>32</v>
      </c>
      <c r="K5" t="s">
        <v>0</v>
      </c>
      <c r="R5" t="s">
        <v>1</v>
      </c>
    </row>
    <row r="6" spans="2:18" ht="15" thickTop="1" x14ac:dyDescent="0.35">
      <c r="B6" s="11"/>
      <c r="C6" s="9"/>
      <c r="D6" s="4"/>
      <c r="E6" s="4"/>
      <c r="F6" s="4"/>
      <c r="G6" s="9"/>
      <c r="H6" s="10"/>
    </row>
    <row r="7" spans="2:18" ht="57" customHeight="1" x14ac:dyDescent="0.35">
      <c r="B7" s="8"/>
      <c r="C7" s="4"/>
      <c r="D7" s="19" t="s">
        <v>17</v>
      </c>
      <c r="E7" s="19" t="s">
        <v>30</v>
      </c>
      <c r="F7" s="4"/>
      <c r="G7" s="9"/>
      <c r="H7" s="12" t="s">
        <v>31</v>
      </c>
    </row>
    <row r="8" spans="2:18" x14ac:dyDescent="0.35">
      <c r="B8" s="31" t="s">
        <v>12</v>
      </c>
      <c r="C8" s="32"/>
      <c r="D8" s="3">
        <v>0.8468</v>
      </c>
      <c r="E8" s="4"/>
      <c r="F8" s="4"/>
      <c r="G8" s="28" t="s">
        <v>27</v>
      </c>
      <c r="H8" s="29" t="s">
        <v>9</v>
      </c>
    </row>
    <row r="9" spans="2:18" x14ac:dyDescent="0.35">
      <c r="B9" s="33" t="s">
        <v>2</v>
      </c>
      <c r="C9" s="18">
        <v>0</v>
      </c>
      <c r="D9" s="3">
        <v>0</v>
      </c>
      <c r="E9" s="4"/>
      <c r="F9" s="4"/>
      <c r="G9" s="5">
        <f>D$8+D9+D16*E16+D$23*E$23</f>
        <v>0.83</v>
      </c>
      <c r="H9" s="17">
        <v>0.70099999999999996</v>
      </c>
    </row>
    <row r="10" spans="2:18" x14ac:dyDescent="0.35">
      <c r="B10" s="33"/>
      <c r="C10" s="18" t="s">
        <v>3</v>
      </c>
      <c r="D10" s="3">
        <v>-4.0899999999999999E-2</v>
      </c>
      <c r="E10" s="4"/>
      <c r="F10" s="4"/>
      <c r="G10" s="5">
        <f t="shared" ref="G10:G15" si="0">D$8+D10+D17*E17+D$23*E$23</f>
        <v>0.78789999999999993</v>
      </c>
      <c r="H10" s="17">
        <v>0.71599999999999997</v>
      </c>
    </row>
    <row r="11" spans="2:18" x14ac:dyDescent="0.35">
      <c r="B11" s="33"/>
      <c r="C11" s="18" t="s">
        <v>4</v>
      </c>
      <c r="D11" s="3">
        <v>-7.1599999999999997E-2</v>
      </c>
      <c r="E11" s="4"/>
      <c r="F11" s="4"/>
      <c r="G11" s="5">
        <f t="shared" si="0"/>
        <v>0.75480000000000003</v>
      </c>
      <c r="H11" s="17">
        <v>0.67700000000000005</v>
      </c>
    </row>
    <row r="12" spans="2:18" x14ac:dyDescent="0.35">
      <c r="B12" s="33"/>
      <c r="C12" s="18" t="s">
        <v>5</v>
      </c>
      <c r="D12" s="3">
        <v>-0.1181</v>
      </c>
      <c r="E12" s="4"/>
      <c r="F12" s="4"/>
      <c r="G12" s="5">
        <f t="shared" si="0"/>
        <v>0.70550000000000002</v>
      </c>
      <c r="H12" s="17">
        <v>0.60199999999999998</v>
      </c>
    </row>
    <row r="13" spans="2:18" x14ac:dyDescent="0.35">
      <c r="B13" s="33"/>
      <c r="C13" s="18" t="s">
        <v>6</v>
      </c>
      <c r="D13" s="3">
        <v>-0.16259999999999999</v>
      </c>
      <c r="E13" s="4"/>
      <c r="F13" s="4"/>
      <c r="G13" s="5">
        <f t="shared" si="0"/>
        <v>0.65739999999999998</v>
      </c>
      <c r="H13" s="17"/>
    </row>
    <row r="14" spans="2:18" x14ac:dyDescent="0.35">
      <c r="B14" s="33"/>
      <c r="C14" s="18" t="s">
        <v>7</v>
      </c>
      <c r="D14" s="3">
        <v>-0.16850000000000001</v>
      </c>
      <c r="E14" s="4"/>
      <c r="F14" s="4"/>
      <c r="G14" s="5">
        <f t="shared" si="0"/>
        <v>0.64590000000000003</v>
      </c>
      <c r="H14" s="17">
        <v>0.59099999999999997</v>
      </c>
    </row>
    <row r="15" spans="2:18" x14ac:dyDescent="0.35">
      <c r="B15" s="33"/>
      <c r="C15" s="18" t="s">
        <v>8</v>
      </c>
      <c r="D15" s="3">
        <v>-0.14860000000000001</v>
      </c>
      <c r="E15" s="4"/>
      <c r="F15" s="4"/>
      <c r="G15" s="5">
        <f t="shared" si="0"/>
        <v>0.66579999999999995</v>
      </c>
      <c r="H15" s="17">
        <v>0.65700000000000003</v>
      </c>
    </row>
    <row r="16" spans="2:18" x14ac:dyDescent="0.35">
      <c r="B16" s="40" t="s">
        <v>15</v>
      </c>
      <c r="C16" s="18" t="s">
        <v>19</v>
      </c>
      <c r="D16" s="3">
        <v>-4.0000000000000001E-3</v>
      </c>
      <c r="E16" s="20">
        <v>4.2</v>
      </c>
      <c r="F16" s="4"/>
      <c r="G16" s="4"/>
      <c r="H16" s="24" t="s">
        <v>33</v>
      </c>
    </row>
    <row r="17" spans="2:10" x14ac:dyDescent="0.35">
      <c r="B17" s="41"/>
      <c r="C17" s="18" t="s">
        <v>20</v>
      </c>
      <c r="D17" s="3">
        <v>-4.0000000000000001E-3</v>
      </c>
      <c r="E17" s="20">
        <v>4.5</v>
      </c>
      <c r="F17" s="4"/>
      <c r="G17" s="4"/>
      <c r="H17" s="10"/>
    </row>
    <row r="18" spans="2:10" x14ac:dyDescent="0.35">
      <c r="B18" s="41"/>
      <c r="C18" s="18" t="s">
        <v>21</v>
      </c>
      <c r="D18" s="3">
        <v>-4.0000000000000001E-3</v>
      </c>
      <c r="E18" s="20">
        <v>5.0999999999999996</v>
      </c>
      <c r="F18" s="4"/>
      <c r="G18" s="4"/>
      <c r="H18" s="10"/>
    </row>
    <row r="19" spans="2:10" x14ac:dyDescent="0.35">
      <c r="B19" s="41"/>
      <c r="C19" s="18" t="s">
        <v>22</v>
      </c>
      <c r="D19" s="3">
        <v>-4.0000000000000001E-3</v>
      </c>
      <c r="E19" s="20">
        <v>5.8</v>
      </c>
      <c r="F19" s="4"/>
      <c r="G19" s="4"/>
      <c r="H19" s="10"/>
    </row>
    <row r="20" spans="2:10" x14ac:dyDescent="0.35">
      <c r="B20" s="41"/>
      <c r="C20" s="18" t="s">
        <v>23</v>
      </c>
      <c r="D20" s="3">
        <v>-4.0000000000000001E-3</v>
      </c>
      <c r="E20" s="20">
        <v>6.7</v>
      </c>
      <c r="F20" s="4"/>
      <c r="G20" s="4"/>
      <c r="H20" s="10"/>
    </row>
    <row r="21" spans="2:10" x14ac:dyDescent="0.35">
      <c r="B21" s="41"/>
      <c r="C21" s="18" t="s">
        <v>24</v>
      </c>
      <c r="D21" s="3">
        <v>-4.0000000000000001E-3</v>
      </c>
      <c r="E21" s="20">
        <v>8.1</v>
      </c>
      <c r="F21" s="4"/>
      <c r="G21" s="4"/>
      <c r="H21" s="10"/>
    </row>
    <row r="22" spans="2:10" x14ac:dyDescent="0.35">
      <c r="B22" s="42"/>
      <c r="C22" s="18" t="s">
        <v>25</v>
      </c>
      <c r="D22" s="3">
        <v>-4.0000000000000001E-3</v>
      </c>
      <c r="E22" s="20">
        <v>8.1</v>
      </c>
      <c r="F22" s="4"/>
      <c r="G22" s="4"/>
      <c r="H22" s="10"/>
    </row>
    <row r="23" spans="2:10" x14ac:dyDescent="0.35">
      <c r="B23" s="31" t="s">
        <v>18</v>
      </c>
      <c r="C23" s="32"/>
      <c r="D23" s="1">
        <v>-2.4299999999999999E-2</v>
      </c>
      <c r="E23" s="2">
        <v>0</v>
      </c>
      <c r="F23" s="4"/>
      <c r="G23" s="4"/>
      <c r="H23" s="10"/>
    </row>
    <row r="24" spans="2:10" ht="15" thickBot="1" x14ac:dyDescent="0.4">
      <c r="B24" s="13"/>
      <c r="C24" s="14"/>
      <c r="D24" s="14"/>
      <c r="E24" s="14"/>
      <c r="F24" s="14"/>
      <c r="G24" s="14"/>
      <c r="H24" s="15"/>
    </row>
    <row r="25" spans="2:10" x14ac:dyDescent="0.35">
      <c r="B25" s="27" t="s">
        <v>29</v>
      </c>
    </row>
    <row r="26" spans="2:10" ht="15" thickBot="1" x14ac:dyDescent="0.4"/>
    <row r="27" spans="2:10" ht="15" thickBot="1" x14ac:dyDescent="0.4">
      <c r="B27" s="21" t="s">
        <v>1</v>
      </c>
      <c r="C27" s="7"/>
      <c r="D27" s="7"/>
      <c r="E27" s="7"/>
      <c r="F27" s="7"/>
      <c r="G27" s="22"/>
      <c r="H27" s="23"/>
    </row>
    <row r="28" spans="2:10" ht="15" thickTop="1" x14ac:dyDescent="0.35">
      <c r="B28" s="11"/>
      <c r="C28" s="9"/>
      <c r="D28" s="4"/>
      <c r="E28" s="4"/>
      <c r="F28" s="4"/>
      <c r="G28" s="9"/>
      <c r="H28" s="10"/>
    </row>
    <row r="29" spans="2:10" ht="43.5" x14ac:dyDescent="0.35">
      <c r="B29" s="8"/>
      <c r="C29" s="4"/>
      <c r="D29" s="19" t="s">
        <v>17</v>
      </c>
      <c r="E29" s="19" t="s">
        <v>30</v>
      </c>
      <c r="F29" s="4"/>
      <c r="G29" s="9" t="s">
        <v>16</v>
      </c>
      <c r="H29" s="12" t="s">
        <v>31</v>
      </c>
      <c r="I29" s="4"/>
      <c r="J29" s="6"/>
    </row>
    <row r="30" spans="2:10" x14ac:dyDescent="0.35">
      <c r="B30" s="31" t="s">
        <v>12</v>
      </c>
      <c r="C30" s="32"/>
      <c r="D30" s="3">
        <v>0.86609999999999998</v>
      </c>
      <c r="E30" s="4"/>
      <c r="F30" s="4"/>
      <c r="G30" s="28" t="s">
        <v>27</v>
      </c>
      <c r="H30" s="29" t="s">
        <v>9</v>
      </c>
      <c r="I30" s="4"/>
      <c r="J30" s="4"/>
    </row>
    <row r="31" spans="2:10" x14ac:dyDescent="0.35">
      <c r="B31" s="33" t="s">
        <v>2</v>
      </c>
      <c r="C31" s="18">
        <v>0</v>
      </c>
      <c r="D31" s="3">
        <v>0</v>
      </c>
      <c r="E31" s="4"/>
      <c r="F31" s="4"/>
      <c r="G31" s="5">
        <f t="shared" ref="G31:G38" si="1">D$30+D31+D38*E38+D$47*E$47</f>
        <v>0.86609999999999998</v>
      </c>
      <c r="H31" s="17"/>
      <c r="I31" s="4"/>
      <c r="J31" s="4"/>
    </row>
    <row r="32" spans="2:10" x14ac:dyDescent="0.35">
      <c r="B32" s="33"/>
      <c r="C32" s="18" t="s">
        <v>3</v>
      </c>
      <c r="D32" s="3">
        <v>-8.7400000000000005E-2</v>
      </c>
      <c r="E32" s="4"/>
      <c r="F32" s="4"/>
      <c r="G32" s="5">
        <f t="shared" si="1"/>
        <v>0.77869999999999995</v>
      </c>
      <c r="H32" s="17"/>
      <c r="I32" s="4"/>
      <c r="J32" s="4"/>
    </row>
    <row r="33" spans="2:10" x14ac:dyDescent="0.35">
      <c r="B33" s="33"/>
      <c r="C33" s="18" t="s">
        <v>4</v>
      </c>
      <c r="D33" s="3">
        <v>-0.19900000000000001</v>
      </c>
      <c r="E33" s="4"/>
      <c r="F33" s="4"/>
      <c r="G33" s="5">
        <f t="shared" si="1"/>
        <v>0.66710000000000003</v>
      </c>
      <c r="H33" s="17"/>
      <c r="I33" s="4"/>
      <c r="J33" s="4"/>
    </row>
    <row r="34" spans="2:10" x14ac:dyDescent="0.35">
      <c r="B34" s="33"/>
      <c r="C34" s="18" t="s">
        <v>5</v>
      </c>
      <c r="D34" s="3">
        <v>-0.22359999999999999</v>
      </c>
      <c r="E34" s="4"/>
      <c r="F34" s="4"/>
      <c r="G34" s="5">
        <f t="shared" si="1"/>
        <v>0.64249999999999996</v>
      </c>
      <c r="H34" s="17"/>
      <c r="I34" s="4"/>
      <c r="J34" s="4"/>
    </row>
    <row r="35" spans="2:10" x14ac:dyDescent="0.35">
      <c r="B35" s="33"/>
      <c r="C35" s="18" t="s">
        <v>6</v>
      </c>
      <c r="D35" s="3">
        <v>-0.24759999999999999</v>
      </c>
      <c r="E35" s="4"/>
      <c r="F35" s="4"/>
      <c r="G35" s="5">
        <f t="shared" si="1"/>
        <v>0.6149</v>
      </c>
      <c r="H35" s="17"/>
      <c r="I35" s="4"/>
      <c r="J35" s="4"/>
    </row>
    <row r="36" spans="2:10" x14ac:dyDescent="0.35">
      <c r="B36" s="33"/>
      <c r="C36" s="18" t="s">
        <v>7</v>
      </c>
      <c r="D36" s="3">
        <v>-0.25650000000000001</v>
      </c>
      <c r="E36" s="4"/>
      <c r="F36" s="4"/>
      <c r="G36" s="5">
        <f t="shared" si="1"/>
        <v>0.6055799999999999</v>
      </c>
      <c r="H36" s="17"/>
      <c r="I36" s="4"/>
      <c r="J36" s="4"/>
    </row>
    <row r="37" spans="2:10" x14ac:dyDescent="0.35">
      <c r="B37" s="33"/>
      <c r="C37" s="18" t="s">
        <v>8</v>
      </c>
      <c r="D37" s="3">
        <v>-0.28149999999999997</v>
      </c>
      <c r="E37" s="4"/>
      <c r="F37" s="4"/>
      <c r="G37" s="5">
        <f t="shared" si="1"/>
        <v>0.57943999999999996</v>
      </c>
      <c r="H37" s="17">
        <v>0.56899999999999995</v>
      </c>
      <c r="I37" s="4"/>
      <c r="J37" s="4"/>
    </row>
    <row r="38" spans="2:10" x14ac:dyDescent="0.35">
      <c r="B38" s="33"/>
      <c r="C38" s="18" t="s">
        <v>10</v>
      </c>
      <c r="D38" s="3">
        <v>-0.30330000000000001</v>
      </c>
      <c r="E38" s="4"/>
      <c r="F38" s="4"/>
      <c r="G38" s="5">
        <f t="shared" si="1"/>
        <v>0.55109999999999992</v>
      </c>
      <c r="H38" s="17">
        <v>0.51700000000000002</v>
      </c>
      <c r="I38" s="4"/>
      <c r="J38" s="4"/>
    </row>
    <row r="39" spans="2:10" x14ac:dyDescent="0.35">
      <c r="B39" s="33" t="s">
        <v>15</v>
      </c>
      <c r="C39" s="18" t="s">
        <v>19</v>
      </c>
      <c r="D39" s="3">
        <v>-5.9999999999999995E-4</v>
      </c>
      <c r="E39" s="1"/>
      <c r="F39" s="4"/>
      <c r="G39" s="4"/>
      <c r="H39" s="10"/>
      <c r="I39" s="4"/>
      <c r="J39" s="4"/>
    </row>
    <row r="40" spans="2:10" x14ac:dyDescent="0.35">
      <c r="B40" s="33"/>
      <c r="C40" s="18" t="s">
        <v>20</v>
      </c>
      <c r="D40" s="3">
        <v>-5.9999999999999995E-4</v>
      </c>
      <c r="E40" s="1"/>
      <c r="F40" s="4"/>
      <c r="G40" s="4"/>
      <c r="H40" s="10"/>
      <c r="I40" s="4"/>
      <c r="J40" s="4"/>
    </row>
    <row r="41" spans="2:10" x14ac:dyDescent="0.35">
      <c r="B41" s="33"/>
      <c r="C41" s="18" t="s">
        <v>21</v>
      </c>
      <c r="D41" s="3">
        <v>-5.9999999999999995E-4</v>
      </c>
      <c r="E41" s="1"/>
      <c r="F41" s="4"/>
      <c r="G41" s="4"/>
      <c r="H41" s="10"/>
      <c r="I41" s="4"/>
      <c r="J41" s="4"/>
    </row>
    <row r="42" spans="2:10" x14ac:dyDescent="0.35">
      <c r="B42" s="33"/>
      <c r="C42" s="18" t="s">
        <v>22</v>
      </c>
      <c r="D42" s="3">
        <v>-5.9999999999999995E-4</v>
      </c>
      <c r="E42" s="25">
        <v>6</v>
      </c>
      <c r="F42" s="4"/>
      <c r="G42" s="4"/>
      <c r="H42" s="10"/>
      <c r="I42" s="4"/>
      <c r="J42" s="4"/>
    </row>
    <row r="43" spans="2:10" x14ac:dyDescent="0.35">
      <c r="B43" s="33"/>
      <c r="C43" s="18" t="s">
        <v>23</v>
      </c>
      <c r="D43" s="3">
        <v>-5.9999999999999995E-4</v>
      </c>
      <c r="E43" s="1">
        <v>6.7</v>
      </c>
      <c r="F43" s="4"/>
      <c r="G43" s="4"/>
      <c r="H43" s="10"/>
      <c r="I43" s="4"/>
      <c r="J43" s="4"/>
    </row>
    <row r="44" spans="2:10" x14ac:dyDescent="0.35">
      <c r="B44" s="33"/>
      <c r="C44" s="18" t="s">
        <v>24</v>
      </c>
      <c r="D44" s="3">
        <v>-5.9999999999999995E-4</v>
      </c>
      <c r="E44" s="1">
        <v>8.6</v>
      </c>
      <c r="F44" s="4"/>
      <c r="G44" s="4"/>
      <c r="H44" s="10"/>
      <c r="I44" s="4"/>
      <c r="J44" s="4"/>
    </row>
    <row r="45" spans="2:10" x14ac:dyDescent="0.35">
      <c r="B45" s="33"/>
      <c r="C45" s="18" t="s">
        <v>25</v>
      </c>
      <c r="D45" s="3">
        <v>-5.9999999999999995E-4</v>
      </c>
      <c r="E45" s="1">
        <v>19.5</v>
      </c>
      <c r="F45" s="4"/>
      <c r="G45" s="4"/>
      <c r="H45" s="10"/>
      <c r="I45" s="4"/>
      <c r="J45" s="4"/>
    </row>
    <row r="46" spans="2:10" x14ac:dyDescent="0.35">
      <c r="B46" s="26"/>
      <c r="C46" s="18" t="s">
        <v>26</v>
      </c>
      <c r="D46" s="3">
        <v>-5.9999999999999995E-4</v>
      </c>
      <c r="E46" s="1">
        <v>19.5</v>
      </c>
      <c r="F46" s="4"/>
      <c r="G46" s="4"/>
      <c r="H46" s="10"/>
      <c r="I46" s="4"/>
      <c r="J46" s="4"/>
    </row>
    <row r="47" spans="2:10" x14ac:dyDescent="0.35">
      <c r="B47" s="31" t="s">
        <v>18</v>
      </c>
      <c r="C47" s="32"/>
      <c r="D47" s="1">
        <v>-4.0500000000000001E-2</v>
      </c>
      <c r="E47" s="2">
        <v>0</v>
      </c>
      <c r="F47" s="4"/>
      <c r="G47" s="4"/>
      <c r="H47" s="10"/>
      <c r="I47" s="4"/>
      <c r="J47" s="4"/>
    </row>
    <row r="48" spans="2:10" ht="15" thickBot="1" x14ac:dyDescent="0.4">
      <c r="B48" s="13"/>
      <c r="C48" s="14"/>
      <c r="D48" s="16"/>
      <c r="E48" s="14"/>
      <c r="F48" s="14"/>
      <c r="G48" s="14"/>
      <c r="H48" s="15"/>
      <c r="I48" s="4"/>
      <c r="J48" s="4"/>
    </row>
    <row r="49" spans="2:10" x14ac:dyDescent="0.35">
      <c r="B49" s="27" t="s">
        <v>29</v>
      </c>
      <c r="C49" s="4"/>
      <c r="D49" s="9"/>
      <c r="E49" s="4"/>
      <c r="F49" s="4"/>
      <c r="G49" s="4"/>
      <c r="H49" s="4"/>
      <c r="I49" s="4"/>
      <c r="J49" s="4"/>
    </row>
    <row r="50" spans="2:10" x14ac:dyDescent="0.35">
      <c r="B50" s="4"/>
      <c r="C50" s="4"/>
      <c r="D50" s="9"/>
      <c r="E50" s="4"/>
      <c r="F50" s="4"/>
      <c r="G50" s="4"/>
      <c r="H50" s="4"/>
      <c r="I50" s="4"/>
      <c r="J50" s="4"/>
    </row>
    <row r="51" spans="2:10" x14ac:dyDescent="0.35">
      <c r="B51" s="4"/>
      <c r="C51" s="4"/>
      <c r="D51" s="9"/>
      <c r="E51" s="4"/>
      <c r="F51" s="4"/>
      <c r="G51" s="4"/>
      <c r="H51" s="4"/>
      <c r="I51" s="4"/>
    </row>
    <row r="52" spans="2:10" x14ac:dyDescent="0.35">
      <c r="B52" s="4"/>
      <c r="C52" s="4"/>
      <c r="D52" s="9"/>
      <c r="E52" s="4"/>
      <c r="F52" s="4"/>
      <c r="G52" s="4"/>
      <c r="H52" s="4"/>
      <c r="I52" s="4"/>
    </row>
    <row r="53" spans="2:10" x14ac:dyDescent="0.35">
      <c r="B53" s="4"/>
      <c r="C53" s="4"/>
      <c r="D53" s="9"/>
      <c r="E53" s="4"/>
      <c r="F53" s="4"/>
      <c r="G53" s="4"/>
      <c r="H53" s="4"/>
      <c r="I53" s="4"/>
    </row>
    <row r="54" spans="2:10" x14ac:dyDescent="0.35">
      <c r="B54" s="4"/>
      <c r="C54" s="4"/>
      <c r="D54" s="9"/>
      <c r="E54" s="4"/>
      <c r="F54" s="4"/>
      <c r="G54" s="4"/>
      <c r="H54" s="4"/>
      <c r="I54" s="4"/>
    </row>
    <row r="55" spans="2:10" x14ac:dyDescent="0.35">
      <c r="B55" s="4"/>
      <c r="C55" s="4"/>
      <c r="D55" s="9"/>
      <c r="E55" s="4"/>
      <c r="F55" s="4"/>
      <c r="G55" s="4"/>
      <c r="H55" s="4"/>
      <c r="I55" s="4"/>
    </row>
    <row r="56" spans="2:10" x14ac:dyDescent="0.35">
      <c r="B56" s="4"/>
      <c r="C56" s="4"/>
      <c r="D56" s="9"/>
      <c r="E56" s="4"/>
      <c r="F56" s="4"/>
      <c r="G56" s="4"/>
      <c r="H56" s="4"/>
      <c r="I56" s="4"/>
    </row>
    <row r="57" spans="2:10" x14ac:dyDescent="0.35">
      <c r="B57" s="4"/>
      <c r="C57" s="4"/>
      <c r="D57" s="9"/>
      <c r="E57" s="4"/>
      <c r="F57" s="4"/>
      <c r="G57" s="4"/>
      <c r="H57" s="4"/>
      <c r="I57" s="4"/>
    </row>
    <row r="58" spans="2:10" x14ac:dyDescent="0.35">
      <c r="B58" s="4"/>
      <c r="C58" s="4"/>
      <c r="D58" s="9"/>
      <c r="E58" s="4"/>
      <c r="F58" s="4"/>
      <c r="G58" s="4"/>
      <c r="H58" s="4"/>
      <c r="I58" s="4"/>
    </row>
    <row r="59" spans="2:10" x14ac:dyDescent="0.35">
      <c r="B59" s="4"/>
      <c r="C59" s="4"/>
      <c r="D59" s="9"/>
      <c r="E59" s="4"/>
      <c r="F59" s="4"/>
      <c r="G59" s="4"/>
      <c r="H59" s="4"/>
      <c r="I59" s="4"/>
    </row>
    <row r="60" spans="2:10" x14ac:dyDescent="0.35">
      <c r="B60" s="4"/>
      <c r="C60" s="4"/>
      <c r="D60" s="9"/>
      <c r="E60" s="4"/>
      <c r="F60" s="4"/>
      <c r="G60" s="4"/>
      <c r="H60" s="4"/>
      <c r="I60" s="4"/>
    </row>
  </sheetData>
  <mergeCells count="10">
    <mergeCell ref="B30:C30"/>
    <mergeCell ref="B31:B38"/>
    <mergeCell ref="B39:B45"/>
    <mergeCell ref="B47:C47"/>
    <mergeCell ref="B2:H2"/>
    <mergeCell ref="B3:H3"/>
    <mergeCell ref="B8:C8"/>
    <mergeCell ref="B9:B15"/>
    <mergeCell ref="B16:B22"/>
    <mergeCell ref="B23:C23"/>
  </mergeCells>
  <pageMargins left="0.7" right="0.7" top="0.75" bottom="0.75" header="0.3" footer="0.3"/>
  <pageSetup scale="2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B24CD141E8A84EB2C1F37226E6F541" ma:contentTypeVersion="9" ma:contentTypeDescription="Create a new document." ma:contentTypeScope="" ma:versionID="43c33ee113abb2ec12dc6d8a9335de7d">
  <xsd:schema xmlns:xsd="http://www.w3.org/2001/XMLSchema" xmlns:xs="http://www.w3.org/2001/XMLSchema" xmlns:p="http://schemas.microsoft.com/office/2006/metadata/properties" xmlns:ns3="ef7f6da5-7202-4cd8-ac16-5e067ec9e887" targetNamespace="http://schemas.microsoft.com/office/2006/metadata/properties" ma:root="true" ma:fieldsID="97554356dfea2b6d0502a98e9835852e" ns3:_="">
    <xsd:import namespace="ef7f6da5-7202-4cd8-ac16-5e067ec9e88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f6da5-7202-4cd8-ac16-5e067ec9e8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0AAB63-B7B2-4A38-A80D-C29978053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f6da5-7202-4cd8-ac16-5e067ec9e8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A6DF6-8F64-4034-A8D8-DC6CFF0876DA}">
  <ds:schemaRefs>
    <ds:schemaRef ds:uri="http://schemas.microsoft.com/office/2006/documentManagement/types"/>
    <ds:schemaRef ds:uri="http://schemas.microsoft.com/office/infopath/2007/PartnerControls"/>
    <ds:schemaRef ds:uri="ef7f6da5-7202-4cd8-ac16-5e067ec9e887"/>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11332F3-9E87-45E2-AB28-08AA4827A0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Figure 1</vt:lpstr>
      <vt:lpstr>Figure 2</vt:lpstr>
      <vt:lpstr>'Figure 1'!Print_Area</vt:lpstr>
      <vt:lpstr>'Figure 2'!Print_Area</vt:lpstr>
    </vt:vector>
  </TitlesOfParts>
  <Company>Takeda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Luis 3</dc:creator>
  <cp:lastModifiedBy>Hernandez, Luis 3</cp:lastModifiedBy>
  <dcterms:created xsi:type="dcterms:W3CDTF">2020-05-12T23:59:00Z</dcterms:created>
  <dcterms:modified xsi:type="dcterms:W3CDTF">2020-09-09T20:05:38Z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0x010100C1B24CD141E8A84EB2C1F37226E6F541</vt:lpwstr>
  </property>
</Properties>
</file>