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770" windowHeight="2160" activeTab="9"/>
  </bookViews>
  <sheets>
    <sheet name="Annual Cost Prediction" sheetId="8" r:id="rId1"/>
    <sheet name="Profile preparation" sheetId="10" r:id="rId2"/>
    <sheet name="List of options" sheetId="11" r:id="rId3"/>
    <sheet name="cf_pp_hosp_p1" sheetId="2" r:id="rId4"/>
    <sheet name="cf_pp_hosp_p2" sheetId="3" r:id="rId5"/>
    <sheet name="cf_sp_hosp_p1" sheetId="4" r:id="rId6"/>
    <sheet name="cf_sp_hosp_p2" sheetId="5" r:id="rId7"/>
    <sheet name="cf_pp_prim" sheetId="7" r:id="rId8"/>
    <sheet name="cf_sp_prim" sheetId="6" r:id="rId9"/>
    <sheet name="vcov_pp_hosp_p1" sheetId="12" r:id="rId10"/>
    <sheet name="vcov_pp_hosp_p2" sheetId="13" r:id="rId11"/>
    <sheet name="vcov_sp_hosp_p1" sheetId="14" r:id="rId12"/>
    <sheet name="vcov_sp_hosp_p2" sheetId="15" r:id="rId13"/>
    <sheet name="vcov_pp_prim" sheetId="16" r:id="rId14"/>
    <sheet name="vcov_sp_prim" sheetId="17" r:id="rId15"/>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9" i="8" l="1"/>
  <c r="M32" i="10"/>
  <c r="M58" i="10" l="1"/>
  <c r="M45" i="10" l="1"/>
  <c r="D31" i="11" l="1"/>
  <c r="D28" i="11"/>
  <c r="D27" i="11"/>
  <c r="D26" i="11"/>
  <c r="D24" i="11"/>
  <c r="D23" i="11"/>
  <c r="D22" i="11"/>
  <c r="D6" i="11"/>
  <c r="E31" i="8"/>
  <c r="G43" i="10"/>
  <c r="G42" i="10"/>
  <c r="M59" i="10"/>
  <c r="M56" i="10"/>
  <c r="M55" i="10"/>
  <c r="M54" i="10"/>
  <c r="M53" i="10"/>
  <c r="M52" i="10"/>
  <c r="M51" i="10"/>
  <c r="G40" i="10" s="1"/>
  <c r="M50" i="10"/>
  <c r="M49" i="10"/>
  <c r="M48" i="10"/>
  <c r="M47" i="10"/>
  <c r="M46" i="10"/>
  <c r="G37" i="10" s="1"/>
  <c r="M44" i="10"/>
  <c r="M43" i="10"/>
  <c r="M42" i="10"/>
  <c r="M41" i="10"/>
  <c r="M40" i="10"/>
  <c r="M39" i="10"/>
  <c r="M38" i="10"/>
  <c r="M37" i="10"/>
  <c r="M36" i="10"/>
  <c r="G33" i="10" s="1"/>
  <c r="M35" i="10"/>
  <c r="G32" i="10" s="1"/>
  <c r="M34" i="10"/>
  <c r="G31" i="10" s="1"/>
  <c r="M33" i="10"/>
  <c r="G29" i="10"/>
  <c r="M31" i="10"/>
  <c r="M30" i="10"/>
  <c r="G27" i="10" s="1"/>
  <c r="M29" i="10"/>
  <c r="M28" i="10"/>
  <c r="M27" i="10"/>
  <c r="M26" i="10"/>
  <c r="G25" i="10" s="1"/>
  <c r="M25" i="10"/>
  <c r="M24" i="10"/>
  <c r="G23" i="10" s="1"/>
  <c r="M23" i="10"/>
  <c r="M22" i="10"/>
  <c r="M21" i="10"/>
  <c r="M20" i="10"/>
  <c r="M19" i="10"/>
  <c r="M18" i="10"/>
  <c r="M17" i="10"/>
  <c r="G17" i="10" s="1"/>
  <c r="M16" i="10"/>
  <c r="M15" i="10"/>
  <c r="M14" i="10"/>
  <c r="G14" i="10" s="1"/>
  <c r="M13" i="10"/>
  <c r="M12" i="10"/>
  <c r="M11" i="10"/>
  <c r="G11" i="10" s="1"/>
  <c r="M10" i="10"/>
  <c r="M9" i="10"/>
  <c r="G9" i="10" s="1"/>
  <c r="M8" i="10"/>
  <c r="M7" i="10"/>
  <c r="G7" i="10" s="1"/>
  <c r="M5" i="10"/>
  <c r="D68" i="10" s="1"/>
  <c r="C33" i="8"/>
  <c r="C32" i="8"/>
  <c r="C31" i="8"/>
  <c r="C30" i="8"/>
  <c r="C29" i="8"/>
  <c r="C21" i="8"/>
  <c r="AM3" i="6"/>
  <c r="G36" i="10" l="1"/>
  <c r="M57" i="10"/>
  <c r="G39" i="10"/>
  <c r="G30" i="10"/>
  <c r="G21" i="10"/>
  <c r="G41" i="10"/>
  <c r="G24" i="10"/>
  <c r="G18" i="10"/>
  <c r="G16" i="10"/>
  <c r="G34" i="10"/>
  <c r="G13" i="10"/>
  <c r="G8" i="10"/>
  <c r="G10" i="10"/>
  <c r="G26" i="10"/>
  <c r="G19" i="10"/>
  <c r="G12" i="10"/>
  <c r="G20" i="10"/>
  <c r="G28" i="10"/>
  <c r="G38" i="10"/>
  <c r="G22" i="10"/>
  <c r="G15" i="10"/>
  <c r="G35" i="10"/>
  <c r="G46" i="10" s="1"/>
  <c r="M60" i="10"/>
  <c r="M61" i="10"/>
  <c r="G44" i="10"/>
  <c r="M62" i="10"/>
  <c r="G45" i="10"/>
  <c r="M63" i="10"/>
  <c r="G5" i="10"/>
  <c r="J68" i="10"/>
  <c r="BI3" i="4" l="1"/>
  <c r="BJ3" i="4" s="1"/>
  <c r="BK3" i="4" s="1"/>
  <c r="BI3" i="5"/>
  <c r="BI3" i="2"/>
  <c r="BJ3" i="2" s="1"/>
  <c r="BK3" i="2" s="1"/>
  <c r="BI3" i="3"/>
  <c r="G48" i="10"/>
  <c r="G47" i="10"/>
  <c r="G49" i="10"/>
  <c r="AU3" i="6" l="1"/>
  <c r="AU3" i="7"/>
  <c r="BK3" i="5"/>
  <c r="BK3" i="3"/>
  <c r="D69" i="10" l="1"/>
  <c r="I5" i="8" s="1"/>
  <c r="J69" i="10"/>
  <c r="I6" i="8" s="1"/>
</calcChain>
</file>

<file path=xl/sharedStrings.xml><?xml version="1.0" encoding="utf-8"?>
<sst xmlns="http://schemas.openxmlformats.org/spreadsheetml/2006/main" count="1245" uniqueCount="239">
  <si>
    <t>Male (ref: female)</t>
  </si>
  <si>
    <t>Ethnicity (ref: white)</t>
  </si>
  <si>
    <t>Black</t>
  </si>
  <si>
    <t>South Asian</t>
  </si>
  <si>
    <t>Townsend socioeconomic deprivation (ref: Quintile  3)</t>
  </si>
  <si>
    <t>Quintile 2</t>
  </si>
  <si>
    <t>Quintile 4</t>
  </si>
  <si>
    <t>Quintile 5</t>
  </si>
  <si>
    <t>Smoking (ref: never)</t>
  </si>
  <si>
    <t>Former smoker</t>
  </si>
  <si>
    <t>Current smoker</t>
  </si>
  <si>
    <t>Physical activity (ref: moderate)</t>
  </si>
  <si>
    <t>Low</t>
  </si>
  <si>
    <t>High</t>
  </si>
  <si>
    <t>BMI (ref: ≥18.5, &lt;25)</t>
  </si>
  <si>
    <t>&lt;18.5</t>
  </si>
  <si>
    <t>≥25, &lt;30</t>
  </si>
  <si>
    <t>≥30, &lt;35</t>
  </si>
  <si>
    <t>≥35, &lt;40</t>
  </si>
  <si>
    <t>≥40</t>
  </si>
  <si>
    <t>LDL cholesterol (centred at 3.6; per 1 mmol/L)</t>
  </si>
  <si>
    <t>Natural logarithm of HDL cholesterol (lnmmol/L)</t>
  </si>
  <si>
    <t>Systolic blood pressure (centred at 140; per 20 mmHg)</t>
  </si>
  <si>
    <t>PAD only</t>
  </si>
  <si>
    <t>Stroke only</t>
  </si>
  <si>
    <t>Two or more</t>
  </si>
  <si>
    <t>Current Age (centred at 60; per 10 years)</t>
  </si>
  <si>
    <t>Same year</t>
  </si>
  <si>
    <t>≥1 year ago</t>
  </si>
  <si>
    <t>&lt;10 years ago</t>
  </si>
  <si>
    <t>≥10 years ago</t>
  </si>
  <si>
    <t>&lt;5 years</t>
  </si>
  <si>
    <t>Sex</t>
  </si>
  <si>
    <t>Male</t>
  </si>
  <si>
    <t>Smoking</t>
  </si>
  <si>
    <t>Ethnicity</t>
  </si>
  <si>
    <t>Townsend socioeconomic deprivation</t>
  </si>
  <si>
    <t>Physical activity</t>
  </si>
  <si>
    <t>LDL cholesterol (mmol/L)</t>
  </si>
  <si>
    <t>Diet quality</t>
  </si>
  <si>
    <t>HDL cholesterol (mmol/L)</t>
  </si>
  <si>
    <t>Age (years)</t>
  </si>
  <si>
    <t>Creatinine (umol/L)</t>
  </si>
  <si>
    <t>Systolic blood pressure (mmHg)</t>
  </si>
  <si>
    <t>Diastolic blood pressure (mmHg)</t>
  </si>
  <si>
    <t>On antihypertensive treatment</t>
  </si>
  <si>
    <t>Severe mental illness history</t>
  </si>
  <si>
    <t>Prior CVD</t>
  </si>
  <si>
    <t>Fatal event in current annual period</t>
  </si>
  <si>
    <t>Myocardial infarction (MI)</t>
  </si>
  <si>
    <t>Stroke</t>
  </si>
  <si>
    <t>Coronary revascularization (CRV)</t>
  </si>
  <si>
    <t>Diabetes</t>
  </si>
  <si>
    <t>Cancer</t>
  </si>
  <si>
    <t>Select from each of the drop down lists below</t>
  </si>
  <si>
    <t>Individual profiles</t>
  </si>
  <si>
    <r>
      <t>Body mass index (kg/m</t>
    </r>
    <r>
      <rPr>
        <vertAlign val="superscript"/>
        <sz val="12"/>
        <color theme="1"/>
        <rFont val="Calibri"/>
        <family val="2"/>
        <scheme val="minor"/>
      </rPr>
      <t>2</t>
    </r>
    <r>
      <rPr>
        <sz val="12"/>
        <color theme="1"/>
        <rFont val="Calibri"/>
        <family val="2"/>
        <scheme val="minor"/>
      </rPr>
      <t>)</t>
    </r>
  </si>
  <si>
    <t>Fatal event</t>
  </si>
  <si>
    <t>Population of interest</t>
  </si>
  <si>
    <t>Selected value</t>
  </si>
  <si>
    <t>People without or with prior CVD</t>
  </si>
  <si>
    <t>Others</t>
  </si>
  <si>
    <t>Yes</t>
  </si>
  <si>
    <t>Townsend socioeconomic deprivation (ref: Quintile 3)</t>
  </si>
  <si>
    <r>
      <t>Body mass index (kg/m</t>
    </r>
    <r>
      <rPr>
        <vertAlign val="superscript"/>
        <sz val="11"/>
        <color rgb="FF000000"/>
        <rFont val="Calibri"/>
        <family val="2"/>
        <scheme val="minor"/>
      </rPr>
      <t>2</t>
    </r>
    <r>
      <rPr>
        <sz val="11"/>
        <color rgb="FF000000"/>
        <rFont val="Calibri"/>
        <family val="2"/>
        <scheme val="minor"/>
      </rPr>
      <t>) (ref: ≥18.5, &lt;25)</t>
    </r>
  </si>
  <si>
    <t>Natural logarithm of creatinine centred at 4.4; per 0.2 lnumol/L</t>
  </si>
  <si>
    <t>Diastolic blood pressure (centred at 80; per 10 mmHg)</t>
  </si>
  <si>
    <t>Current age (centred at 60; per 10 years)</t>
  </si>
  <si>
    <t>1 year ago</t>
  </si>
  <si>
    <t>2 years ago</t>
  </si>
  <si>
    <t>≥3 years ago</t>
  </si>
  <si>
    <t>3 years ago</t>
  </si>
  <si>
    <t>4 years ago</t>
  </si>
  <si>
    <t>≥5 years ago</t>
  </si>
  <si>
    <t>Type of characteristics</t>
  </si>
  <si>
    <t>Characteristics</t>
  </si>
  <si>
    <t>Value</t>
  </si>
  <si>
    <t>Category</t>
  </si>
  <si>
    <t>Baseline</t>
  </si>
  <si>
    <t>Time updated</t>
  </si>
  <si>
    <t>Interaction</t>
  </si>
  <si>
    <t>Quintile 1</t>
  </si>
  <si>
    <t>Other CHD only</t>
  </si>
  <si>
    <t>Code</t>
  </si>
  <si>
    <t>Profiles for annual primary care costs prediction</t>
  </si>
  <si>
    <t>Profiles for annual hospital costs prediction</t>
  </si>
  <si>
    <t>Prior CVD (ref: MI only)*</t>
  </si>
  <si>
    <t>*: this category is not applicable for people without prior CVD at baseline</t>
  </si>
  <si>
    <t>(Intercept)</t>
  </si>
  <si>
    <t>sexMale</t>
  </si>
  <si>
    <t>raceBlack</t>
  </si>
  <si>
    <t>raceSouth Asian</t>
  </si>
  <si>
    <t>raceMixed or others</t>
  </si>
  <si>
    <t>townsend1</t>
  </si>
  <si>
    <t>townsend2</t>
  </si>
  <si>
    <t>townsend4</t>
  </si>
  <si>
    <t>townsend5</t>
  </si>
  <si>
    <t>smokePrevious</t>
  </si>
  <si>
    <t>smokeCurrent</t>
  </si>
  <si>
    <t>pahigh</t>
  </si>
  <si>
    <t>palow</t>
  </si>
  <si>
    <t>unhealthy_diet1</t>
  </si>
  <si>
    <t>bmi_cat&lt;18.5</t>
  </si>
  <si>
    <t>bmi_cat25-30</t>
  </si>
  <si>
    <t>bmi_cat30-35</t>
  </si>
  <si>
    <t>bmi_cat35-40</t>
  </si>
  <si>
    <t>bmi_cat40+</t>
  </si>
  <si>
    <t>ldl</t>
  </si>
  <si>
    <t>hdl</t>
  </si>
  <si>
    <t>creatin</t>
  </si>
  <si>
    <t>sbp</t>
  </si>
  <si>
    <t>dbp</t>
  </si>
  <si>
    <t>txhypen1</t>
  </si>
  <si>
    <t>mental1</t>
  </si>
  <si>
    <t>t1dm1</t>
  </si>
  <si>
    <t>age</t>
  </si>
  <si>
    <t>MI1_2</t>
  </si>
  <si>
    <t>MI2_3</t>
  </si>
  <si>
    <t>MI3_4</t>
  </si>
  <si>
    <t>MI4_10</t>
  </si>
  <si>
    <t>stroke1_2</t>
  </si>
  <si>
    <t>stroke2_3</t>
  </si>
  <si>
    <t>stroke3_11</t>
  </si>
  <si>
    <t>CRV2_3</t>
  </si>
  <si>
    <t>CRV3_4</t>
  </si>
  <si>
    <t>CRV4_10</t>
  </si>
  <si>
    <t>diabetes1_11</t>
  </si>
  <si>
    <t>cancer1_2</t>
  </si>
  <si>
    <t>cancer2_3</t>
  </si>
  <si>
    <t>cancer3_4</t>
  </si>
  <si>
    <t>cancer4_5</t>
  </si>
  <si>
    <t>cancer5_6</t>
  </si>
  <si>
    <t>cancer6_11</t>
  </si>
  <si>
    <t>VD1</t>
  </si>
  <si>
    <t>NVD1</t>
  </si>
  <si>
    <t>I(MI == "1_2" &amp; VD == "1")TRUE</t>
  </si>
  <si>
    <t>I(stroke == "1_2" &amp; VD == "1")TRUE</t>
  </si>
  <si>
    <t>I(cancer == "1_2" &amp; NVD == "1")TRUE</t>
  </si>
  <si>
    <t>MI3_10</t>
  </si>
  <si>
    <t>CRV1_2</t>
  </si>
  <si>
    <t>CRV2_10</t>
  </si>
  <si>
    <t>I(MI == "1_2" &amp; CRV == "1_2")TRUE</t>
  </si>
  <si>
    <t>hist.cvdPAD only</t>
  </si>
  <si>
    <t>hist.cvdStroke only</t>
  </si>
  <si>
    <t>hist.cvdOther CHD only</t>
  </si>
  <si>
    <t>hist.cvdTwo or more</t>
  </si>
  <si>
    <t>CRV3_10</t>
  </si>
  <si>
    <t>stroke2_11</t>
  </si>
  <si>
    <t>Intercept</t>
  </si>
  <si>
    <t>logit</t>
  </si>
  <si>
    <t>odd</t>
  </si>
  <si>
    <t>prob</t>
  </si>
  <si>
    <t>Mean</t>
  </si>
  <si>
    <t>Mean2</t>
  </si>
  <si>
    <t>Mean costs</t>
  </si>
  <si>
    <t>Population</t>
  </si>
  <si>
    <t>Summary</t>
  </si>
  <si>
    <t>Parameter</t>
  </si>
  <si>
    <t>Selected population</t>
  </si>
  <si>
    <t>MI1_9</t>
  </si>
  <si>
    <t>stroke1_11</t>
  </si>
  <si>
    <t>CRV2_9</t>
  </si>
  <si>
    <t>diabetes11_75</t>
  </si>
  <si>
    <t>cancer1_6</t>
  </si>
  <si>
    <t>cancer11_75</t>
  </si>
  <si>
    <t>I(MI == "1_9" &amp; CRV == "1_2")TRUE</t>
  </si>
  <si>
    <t>I(stroke == "1_11" &amp; VD == "1")TRUE</t>
  </si>
  <si>
    <t>I(cancer == "1_6" &amp; NVD == "1")TRUE</t>
  </si>
  <si>
    <t>cancer6_75</t>
  </si>
  <si>
    <t>I(MI == "1_9" &amp; VD == "1")TRUE</t>
  </si>
  <si>
    <t>Estimation</t>
  </si>
  <si>
    <t>Estimatiton</t>
  </si>
  <si>
    <t>Summary on annual primary care costs</t>
  </si>
  <si>
    <t>Option3</t>
  </si>
  <si>
    <t>Option4</t>
  </si>
  <si>
    <t>Option5</t>
  </si>
  <si>
    <t>Option6</t>
  </si>
  <si>
    <t>Option7</t>
  </si>
  <si>
    <t>Option8</t>
  </si>
  <si>
    <t>People without prior CVD</t>
  </si>
  <si>
    <t>People with prior CVD</t>
  </si>
  <si>
    <t>Vascular death</t>
  </si>
  <si>
    <t>Non-vascular death</t>
  </si>
  <si>
    <t>MI only</t>
  </si>
  <si>
    <t>Female</t>
  </si>
  <si>
    <t>White</t>
  </si>
  <si>
    <t>Quintile 3</t>
  </si>
  <si>
    <t>Quintile 1 (Least deprived)</t>
  </si>
  <si>
    <t>Healthy</t>
  </si>
  <si>
    <t>Unhealthy</t>
  </si>
  <si>
    <t>≥18.5, &lt;25</t>
  </si>
  <si>
    <t>Option1/Min</t>
  </si>
  <si>
    <t>Option2/Max</t>
  </si>
  <si>
    <t>Range</t>
  </si>
  <si>
    <t>Primary care</t>
  </si>
  <si>
    <t>Hospital care</t>
  </si>
  <si>
    <t>Diet quality (ref: Healthy)</t>
  </si>
  <si>
    <t>Moderate</t>
  </si>
  <si>
    <t>≥5, &lt;10 years ago</t>
  </si>
  <si>
    <t>Default value</t>
  </si>
  <si>
    <t>stroke3_4</t>
  </si>
  <si>
    <t>stroke4_11</t>
  </si>
  <si>
    <t>diabetes11_76</t>
  </si>
  <si>
    <t>cancer6_76</t>
  </si>
  <si>
    <t>diabetes1_76</t>
  </si>
  <si>
    <t>cancer5_76</t>
  </si>
  <si>
    <t>Order</t>
  </si>
  <si>
    <t>People without or with prior CVD*</t>
  </si>
  <si>
    <t xml:space="preserve">*The considered history of CVD included only one of each following events: myocardial infarction, stroke, peripheral arterial disease, and the other coronary heart disease (including acute rheumatic fever, chronic rheumatic heart diseases, hypertensive heart disease, angina pectoris, other acute ischaemic heart disease, chronic ischaemic heart disease, pulmonary heart disease and other form of heart disease); and two or more such events. </t>
  </si>
  <si>
    <t>Adverse event(s)</t>
  </si>
  <si>
    <t>Sociodemographic and clinical characteristics</t>
  </si>
  <si>
    <t>Other disease history (at baseline)</t>
  </si>
  <si>
    <t>No</t>
  </si>
  <si>
    <t>Prior type 1 diabetes</t>
  </si>
  <si>
    <t>Prior Type 1 diabetes</t>
  </si>
  <si>
    <t>Predicted annual costs (£) at 2020</t>
  </si>
  <si>
    <t>Never</t>
  </si>
  <si>
    <t>On antihypertensive treatment (ref: no)</t>
  </si>
  <si>
    <t>Severe mental illness history (ref: no)</t>
  </si>
  <si>
    <t>Prior type 1 diabetes (ref: no)</t>
  </si>
  <si>
    <t xml:space="preserve">Incident MI (ref: no)  </t>
  </si>
  <si>
    <t>Incident Stroke (ref: no)</t>
  </si>
  <si>
    <t>Incident CRV (ref: no)</t>
  </si>
  <si>
    <t>Incident MI (ref: no)</t>
  </si>
  <si>
    <t>Diabetes (ref: no)</t>
  </si>
  <si>
    <t>Cancer (ref: no)</t>
  </si>
  <si>
    <t>VD (ref = no)</t>
  </si>
  <si>
    <t>NVD (ref = no)</t>
  </si>
  <si>
    <t>Any incident MI and same year CRV (ref = no)</t>
  </si>
  <si>
    <t>Any incident MI and same year VD (ref = no)</t>
  </si>
  <si>
    <t>Any incident stroke and same year VD (ref = no)</t>
  </si>
  <si>
    <t>&lt;5 years cancer and same year NVD (ref = no)</t>
  </si>
  <si>
    <t>Same year MI and same year CRV (ref = no)</t>
  </si>
  <si>
    <t>Same year MI and same year VD (ref = no)</t>
  </si>
  <si>
    <t>Same year Stroke and same year VD (ref = no)</t>
  </si>
  <si>
    <t>Same year cancer and same year NVD (ref = no)</t>
  </si>
  <si>
    <t>Prior CVD (ref: no)</t>
  </si>
  <si>
    <t>yearnotobs</t>
  </si>
  <si>
    <t>pamissing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</si>
</sst>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3" x14ac:knownFonts="1">
    <font>
      <sz val="11"/>
      <color theme="1"/>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
      <b/>
      <sz val="12"/>
      <color theme="1"/>
      <name val="Calibri"/>
      <family val="2"/>
      <scheme val="minor"/>
    </font>
    <font>
      <sz val="12"/>
      <color theme="1"/>
      <name val="Calibri"/>
      <family val="2"/>
      <scheme val="minor"/>
    </font>
    <font>
      <vertAlign val="superscript"/>
      <sz val="12"/>
      <color theme="1"/>
      <name val="Calibri"/>
      <family val="2"/>
      <scheme val="minor"/>
    </font>
    <font>
      <vertAlign val="superscript"/>
      <sz val="11"/>
      <color rgb="FF000000"/>
      <name val="Calibri"/>
      <family val="2"/>
      <scheme val="minor"/>
    </font>
    <font>
      <u/>
      <sz val="11"/>
      <color theme="1"/>
      <name val="Calibri"/>
      <family val="2"/>
      <scheme val="minor"/>
    </font>
    <font>
      <sz val="12"/>
      <color theme="0" tint="-0.249977111117893"/>
      <name val="Calibri"/>
      <family val="2"/>
      <scheme val="minor"/>
    </font>
    <font>
      <b/>
      <sz val="12"/>
      <color theme="0"/>
      <name val="Calibri"/>
      <family val="2"/>
      <scheme val="minor"/>
    </font>
    <font>
      <sz val="12"/>
      <color rgb="FFFF0000"/>
      <name val="Calibri"/>
      <family val="2"/>
      <scheme val="minor"/>
    </font>
    <font>
      <sz val="10"/>
      <color theme="1"/>
      <name val="Calibri"/>
      <family val="2"/>
      <scheme val="minor"/>
    </font>
  </fonts>
  <fills count="10">
    <fill>
      <patternFill patternType="none"/>
    </fill>
    <fill>
      <patternFill patternType="gray125"/>
    </fill>
    <fill>
      <patternFill patternType="solid">
        <fgColor theme="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5" tint="-0.249977111117893"/>
        <bgColor indexed="64"/>
      </patternFill>
    </fill>
    <fill>
      <patternFill patternType="solid">
        <fgColor theme="2" tint="-9.9978637043366805E-2"/>
        <bgColor indexed="64"/>
      </patternFill>
    </fill>
    <fill>
      <patternFill patternType="solid">
        <fgColor theme="0" tint="-0.34998626667073579"/>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5">
    <xf numFmtId="0" fontId="0" fillId="0" borderId="0" xfId="0"/>
    <xf numFmtId="0" fontId="0" fillId="0" borderId="0" xfId="0" applyAlignment="1">
      <alignment horizontal="justify" vertical="center" wrapText="1"/>
    </xf>
    <xf numFmtId="0" fontId="1" fillId="0" borderId="0" xfId="0" applyFont="1"/>
    <xf numFmtId="0" fontId="5" fillId="0" borderId="0" xfId="0" applyFont="1" applyFill="1" applyBorder="1"/>
    <xf numFmtId="0" fontId="5" fillId="0" borderId="0" xfId="0" applyFont="1"/>
    <xf numFmtId="0" fontId="5" fillId="0" borderId="0" xfId="0" applyFont="1" applyFill="1"/>
    <xf numFmtId="0" fontId="5" fillId="2" borderId="0" xfId="0" applyFont="1" applyFill="1" applyBorder="1" applyAlignment="1">
      <alignment vertical="center"/>
    </xf>
    <xf numFmtId="0" fontId="4" fillId="0" borderId="0" xfId="0" applyFont="1" applyFill="1" applyBorder="1" applyAlignment="1">
      <alignment horizontal="left" vertical="center"/>
    </xf>
    <xf numFmtId="0" fontId="4" fillId="4" borderId="0" xfId="0" applyFont="1" applyFill="1" applyBorder="1" applyAlignment="1">
      <alignment vertical="center"/>
    </xf>
    <xf numFmtId="0" fontId="4" fillId="4" borderId="0" xfId="0" applyFont="1" applyFill="1" applyBorder="1" applyAlignment="1">
      <alignment horizontal="center" vertical="center"/>
    </xf>
    <xf numFmtId="0" fontId="5" fillId="4" borderId="0" xfId="0" applyFont="1" applyFill="1" applyBorder="1"/>
    <xf numFmtId="0" fontId="5" fillId="2" borderId="0" xfId="0" applyFont="1" applyFill="1" applyBorder="1" applyAlignment="1">
      <alignment horizontal="left" vertical="center" wrapText="1"/>
    </xf>
    <xf numFmtId="0" fontId="5" fillId="2" borderId="1" xfId="0" applyFont="1" applyFill="1" applyBorder="1" applyAlignment="1">
      <alignment horizontal="left" vertical="center" wrapText="1"/>
    </xf>
    <xf numFmtId="0" fontId="5" fillId="2" borderId="0" xfId="0" applyFont="1" applyFill="1" applyBorder="1"/>
    <xf numFmtId="0" fontId="4" fillId="3" borderId="2" xfId="0" applyFont="1" applyFill="1" applyBorder="1"/>
    <xf numFmtId="0" fontId="4" fillId="3" borderId="2" xfId="0" applyFont="1" applyFill="1" applyBorder="1" applyAlignment="1">
      <alignment horizontal="center"/>
    </xf>
    <xf numFmtId="0" fontId="3" fillId="5" borderId="0" xfId="0" applyFont="1" applyFill="1" applyBorder="1" applyAlignment="1">
      <alignment horizontal="justify" vertical="center"/>
    </xf>
    <xf numFmtId="0" fontId="2" fillId="5" borderId="0" xfId="0" applyFont="1" applyFill="1" applyBorder="1" applyAlignment="1">
      <alignment horizontal="justify" vertical="center"/>
    </xf>
    <xf numFmtId="0" fontId="0" fillId="5" borderId="0" xfId="0" applyFill="1" applyBorder="1" applyAlignment="1">
      <alignment horizontal="justify" vertical="center" wrapText="1"/>
    </xf>
    <xf numFmtId="0" fontId="1" fillId="5" borderId="0" xfId="0" applyFont="1" applyFill="1" applyBorder="1"/>
    <xf numFmtId="0" fontId="0" fillId="5" borderId="0" xfId="0" applyFill="1" applyBorder="1"/>
    <xf numFmtId="0" fontId="2" fillId="5" borderId="0" xfId="0" applyFont="1" applyFill="1" applyBorder="1" applyAlignment="1">
      <alignment vertical="center"/>
    </xf>
    <xf numFmtId="0" fontId="0" fillId="5" borderId="1" xfId="0" applyFill="1" applyBorder="1"/>
    <xf numFmtId="0" fontId="2" fillId="5" borderId="1" xfId="0" applyFont="1" applyFill="1" applyBorder="1" applyAlignment="1">
      <alignment horizontal="justify" vertical="center"/>
    </xf>
    <xf numFmtId="0" fontId="0" fillId="5" borderId="1" xfId="0" applyFill="1" applyBorder="1" applyAlignment="1">
      <alignment horizontal="justify" vertical="center" wrapText="1"/>
    </xf>
    <xf numFmtId="0" fontId="1" fillId="3" borderId="2" xfId="0" applyFont="1" applyFill="1" applyBorder="1"/>
    <xf numFmtId="0" fontId="1" fillId="3" borderId="2" xfId="0" applyFont="1" applyFill="1" applyBorder="1" applyAlignment="1">
      <alignment horizontal="center"/>
    </xf>
    <xf numFmtId="0" fontId="2" fillId="5" borderId="0" xfId="0" applyFont="1" applyFill="1" applyAlignment="1">
      <alignment horizontal="justify" vertical="center"/>
    </xf>
    <xf numFmtId="0" fontId="0" fillId="5" borderId="0" xfId="0" applyFill="1"/>
    <xf numFmtId="0" fontId="0" fillId="5" borderId="3" xfId="0" applyFill="1" applyBorder="1" applyAlignment="1">
      <alignment horizontal="center" vertical="center" wrapText="1"/>
    </xf>
    <xf numFmtId="0" fontId="2" fillId="5" borderId="0" xfId="0" applyFont="1" applyFill="1" applyBorder="1" applyAlignment="1">
      <alignment horizontal="center" vertical="center"/>
    </xf>
    <xf numFmtId="0" fontId="0" fillId="5" borderId="0" xfId="0" applyFill="1" applyBorder="1" applyAlignment="1">
      <alignment horizontal="center" vertical="center" wrapText="1"/>
    </xf>
    <xf numFmtId="0" fontId="2" fillId="5" borderId="1" xfId="0" applyFont="1" applyFill="1" applyBorder="1" applyAlignment="1">
      <alignment horizontal="center" vertical="center"/>
    </xf>
    <xf numFmtId="0" fontId="8" fillId="5" borderId="0" xfId="0" applyFont="1" applyFill="1" applyBorder="1"/>
    <xf numFmtId="11" fontId="0" fillId="0" borderId="0" xfId="0" applyNumberFormat="1"/>
    <xf numFmtId="0" fontId="1" fillId="4" borderId="3" xfId="0" applyFont="1" applyFill="1" applyBorder="1"/>
    <xf numFmtId="0" fontId="0" fillId="4" borderId="3" xfId="0" applyFill="1" applyBorder="1" applyAlignment="1">
      <alignment horizontal="center"/>
    </xf>
    <xf numFmtId="0" fontId="1" fillId="4" borderId="1" xfId="0" applyFont="1" applyFill="1" applyBorder="1"/>
    <xf numFmtId="2" fontId="0" fillId="4" borderId="1" xfId="0" applyNumberFormat="1" applyFill="1" applyBorder="1" applyAlignment="1">
      <alignment horizontal="center"/>
    </xf>
    <xf numFmtId="0" fontId="5" fillId="0" borderId="0" xfId="0" applyFont="1" applyFill="1" applyBorder="1" applyAlignment="1">
      <alignment horizontal="center" vertical="center"/>
    </xf>
    <xf numFmtId="0" fontId="4" fillId="3" borderId="4" xfId="0" applyFont="1" applyFill="1" applyBorder="1" applyAlignment="1">
      <alignment horizontal="left"/>
    </xf>
    <xf numFmtId="0" fontId="4" fillId="4" borderId="4" xfId="0" applyFont="1" applyFill="1" applyBorder="1" applyAlignment="1">
      <alignment horizontal="left" vertical="center"/>
    </xf>
    <xf numFmtId="0" fontId="5" fillId="0" borderId="4" xfId="0" applyFont="1" applyFill="1" applyBorder="1" applyAlignment="1">
      <alignment horizontal="left" vertical="center"/>
    </xf>
    <xf numFmtId="0" fontId="5" fillId="0" borderId="4" xfId="0" applyFont="1" applyFill="1" applyBorder="1" applyAlignment="1">
      <alignment horizontal="left"/>
    </xf>
    <xf numFmtId="0" fontId="5" fillId="4" borderId="4" xfId="0" applyFont="1" applyFill="1" applyBorder="1" applyAlignment="1">
      <alignment horizontal="left"/>
    </xf>
    <xf numFmtId="0" fontId="9" fillId="0" borderId="0" xfId="0" applyFont="1" applyAlignment="1">
      <alignment horizontal="right"/>
    </xf>
    <xf numFmtId="0" fontId="5" fillId="7" borderId="0" xfId="0" applyFont="1" applyFill="1"/>
    <xf numFmtId="2" fontId="5" fillId="7" borderId="0" xfId="0" applyNumberFormat="1" applyFont="1" applyFill="1" applyBorder="1" applyAlignment="1">
      <alignment horizontal="center"/>
    </xf>
    <xf numFmtId="0" fontId="10" fillId="7" borderId="0" xfId="0" applyFont="1" applyFill="1"/>
    <xf numFmtId="1" fontId="5" fillId="6" borderId="3" xfId="0" applyNumberFormat="1" applyFont="1" applyFill="1" applyBorder="1" applyAlignment="1">
      <alignment horizontal="center"/>
    </xf>
    <xf numFmtId="1" fontId="5" fillId="6" borderId="1" xfId="0" applyNumberFormat="1" applyFont="1" applyFill="1" applyBorder="1" applyAlignment="1">
      <alignment horizontal="center"/>
    </xf>
    <xf numFmtId="0" fontId="0" fillId="8" borderId="0" xfId="0" applyFill="1" applyAlignment="1">
      <alignment horizontal="center"/>
    </xf>
    <xf numFmtId="0" fontId="0" fillId="8" borderId="0" xfId="0" applyFill="1" applyBorder="1" applyAlignment="1">
      <alignment horizontal="center"/>
    </xf>
    <xf numFmtId="0" fontId="0" fillId="8" borderId="1" xfId="0" applyFill="1" applyBorder="1" applyAlignment="1">
      <alignment horizontal="center"/>
    </xf>
    <xf numFmtId="0" fontId="0" fillId="5" borderId="0" xfId="0" applyFill="1" applyAlignment="1">
      <alignment horizontal="center"/>
    </xf>
    <xf numFmtId="0" fontId="0" fillId="5" borderId="0" xfId="0" applyFill="1" applyBorder="1" applyAlignment="1">
      <alignment horizontal="center"/>
    </xf>
    <xf numFmtId="0" fontId="0" fillId="9" borderId="0" xfId="0" applyFill="1" applyAlignment="1">
      <alignment horizontal="center"/>
    </xf>
    <xf numFmtId="0" fontId="0" fillId="9" borderId="0" xfId="0" applyFill="1" applyBorder="1" applyAlignment="1">
      <alignment horizontal="center"/>
    </xf>
    <xf numFmtId="164" fontId="5" fillId="0" borderId="0" xfId="0" applyNumberFormat="1" applyFont="1" applyFill="1" applyBorder="1" applyAlignment="1">
      <alignment horizontal="center" vertical="center"/>
    </xf>
    <xf numFmtId="1" fontId="5" fillId="0" borderId="0" xfId="0" applyNumberFormat="1" applyFont="1" applyFill="1" applyBorder="1" applyAlignment="1">
      <alignment horizontal="center" vertical="center"/>
    </xf>
    <xf numFmtId="1" fontId="5" fillId="0" borderId="1" xfId="0" applyNumberFormat="1" applyFont="1" applyFill="1" applyBorder="1" applyAlignment="1">
      <alignment horizontal="center" vertical="center"/>
    </xf>
    <xf numFmtId="0" fontId="11" fillId="0" borderId="0" xfId="0" applyFont="1" applyAlignment="1">
      <alignment horizontal="right"/>
    </xf>
    <xf numFmtId="0" fontId="2" fillId="5" borderId="0" xfId="0" applyFont="1" applyFill="1" applyAlignment="1">
      <alignment horizontal="left" vertical="center"/>
    </xf>
    <xf numFmtId="0" fontId="11" fillId="0" borderId="0" xfId="0" applyFont="1"/>
    <xf numFmtId="0" fontId="12" fillId="0" borderId="3" xfId="0" applyFont="1" applyBorder="1" applyAlignment="1">
      <alignment horizontal="left" vertical="top" wrapText="1"/>
    </xf>
  </cellXfs>
  <cellStyles count="1">
    <cellStyle name="Normal" xfId="0" builtinId="0"/>
  </cellStyles>
  <dxfs count="1">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C3:J41"/>
  <sheetViews>
    <sheetView showGridLines="0" zoomScaleNormal="100" workbookViewId="0">
      <pane xSplit="1" ySplit="1" topLeftCell="B2" activePane="bottomRight" state="frozen"/>
      <selection pane="topRight" activeCell="B1" sqref="B1"/>
      <selection pane="bottomLeft" activeCell="A2" sqref="A2"/>
      <selection pane="bottomRight" activeCell="F32" sqref="F32"/>
    </sheetView>
  </sheetViews>
  <sheetFormatPr defaultColWidth="9.140625" defaultRowHeight="15.75" x14ac:dyDescent="0.25"/>
  <cols>
    <col min="1" max="2" width="9.140625" style="4"/>
    <col min="3" max="3" width="6.5703125" style="4" customWidth="1"/>
    <col min="4" max="4" width="36" style="4" customWidth="1"/>
    <col min="5" max="5" width="23.85546875" style="4" customWidth="1"/>
    <col min="6" max="6" width="7" style="4" customWidth="1"/>
    <col min="7" max="7" width="5.7109375" style="4" customWidth="1"/>
    <col min="8" max="8" width="21.5703125" style="4" bestFit="1" customWidth="1"/>
    <col min="9" max="9" width="6.7109375" style="4" bestFit="1" customWidth="1"/>
    <col min="10" max="10" width="7.140625" style="4" customWidth="1"/>
    <col min="11" max="11" width="16" style="4" customWidth="1"/>
    <col min="12" max="12" width="14.7109375" style="4" customWidth="1"/>
    <col min="13" max="13" width="14" style="4" customWidth="1"/>
    <col min="14" max="16384" width="9.140625" style="4"/>
  </cols>
  <sheetData>
    <row r="3" spans="3:10" x14ac:dyDescent="0.25">
      <c r="D3" s="7" t="s">
        <v>54</v>
      </c>
      <c r="E3" s="7"/>
      <c r="G3" s="47"/>
      <c r="H3" s="48" t="s">
        <v>215</v>
      </c>
      <c r="I3" s="46"/>
      <c r="J3" s="46"/>
    </row>
    <row r="4" spans="3:10" x14ac:dyDescent="0.25">
      <c r="C4" s="45" t="s">
        <v>193</v>
      </c>
      <c r="D4" s="14" t="s">
        <v>55</v>
      </c>
      <c r="E4" s="15" t="s">
        <v>59</v>
      </c>
      <c r="G4" s="47"/>
      <c r="H4" s="14"/>
      <c r="I4" s="15" t="s">
        <v>152</v>
      </c>
      <c r="J4" s="47"/>
    </row>
    <row r="5" spans="3:10" x14ac:dyDescent="0.25">
      <c r="C5" s="45"/>
      <c r="D5" s="8" t="s">
        <v>58</v>
      </c>
      <c r="E5" s="9"/>
      <c r="G5" s="47"/>
      <c r="H5" s="15" t="s">
        <v>194</v>
      </c>
      <c r="I5" s="49">
        <f>'Profile preparation'!D69</f>
        <v>651.05013373752001</v>
      </c>
      <c r="J5" s="47"/>
    </row>
    <row r="6" spans="3:10" x14ac:dyDescent="0.25">
      <c r="C6" s="61"/>
      <c r="D6" s="13" t="s">
        <v>207</v>
      </c>
      <c r="E6" s="39" t="s">
        <v>179</v>
      </c>
      <c r="G6" s="47"/>
      <c r="H6" s="15" t="s">
        <v>195</v>
      </c>
      <c r="I6" s="50">
        <f>'Profile preparation'!J69</f>
        <v>5334.1569382679654</v>
      </c>
      <c r="J6" s="47"/>
    </row>
    <row r="7" spans="3:10" x14ac:dyDescent="0.25">
      <c r="C7" s="45"/>
      <c r="D7" s="8" t="s">
        <v>48</v>
      </c>
      <c r="E7" s="9"/>
      <c r="G7" s="47"/>
      <c r="H7" s="47"/>
      <c r="I7" s="47"/>
      <c r="J7" s="47"/>
    </row>
    <row r="8" spans="3:10" x14ac:dyDescent="0.25">
      <c r="C8" s="45"/>
      <c r="D8" s="6" t="s">
        <v>57</v>
      </c>
      <c r="E8" s="39" t="s">
        <v>182</v>
      </c>
    </row>
    <row r="9" spans="3:10" x14ac:dyDescent="0.25">
      <c r="C9" s="45"/>
      <c r="D9" s="8" t="s">
        <v>209</v>
      </c>
      <c r="E9" s="10"/>
    </row>
    <row r="10" spans="3:10" x14ac:dyDescent="0.25">
      <c r="C10" s="45"/>
      <c r="D10" s="13" t="s">
        <v>49</v>
      </c>
      <c r="E10" s="39" t="s">
        <v>212</v>
      </c>
    </row>
    <row r="11" spans="3:10" x14ac:dyDescent="0.25">
      <c r="C11" s="45"/>
      <c r="D11" s="13" t="s">
        <v>50</v>
      </c>
      <c r="E11" s="39" t="s">
        <v>212</v>
      </c>
    </row>
    <row r="12" spans="3:10" x14ac:dyDescent="0.25">
      <c r="C12" s="45"/>
      <c r="D12" s="13" t="s">
        <v>51</v>
      </c>
      <c r="E12" s="39" t="s">
        <v>212</v>
      </c>
    </row>
    <row r="13" spans="3:10" x14ac:dyDescent="0.25">
      <c r="C13" s="45"/>
      <c r="D13" s="13" t="s">
        <v>52</v>
      </c>
      <c r="E13" s="39" t="s">
        <v>212</v>
      </c>
    </row>
    <row r="14" spans="3:10" x14ac:dyDescent="0.25">
      <c r="C14" s="45"/>
      <c r="D14" s="13" t="s">
        <v>53</v>
      </c>
      <c r="E14" s="39" t="s">
        <v>212</v>
      </c>
    </row>
    <row r="15" spans="3:10" x14ac:dyDescent="0.25">
      <c r="C15" s="45"/>
      <c r="D15" s="8" t="s">
        <v>211</v>
      </c>
      <c r="E15" s="10"/>
    </row>
    <row r="16" spans="3:10" x14ac:dyDescent="0.25">
      <c r="C16" s="45"/>
      <c r="D16" s="11" t="s">
        <v>45</v>
      </c>
      <c r="E16" s="39" t="s">
        <v>212</v>
      </c>
    </row>
    <row r="17" spans="3:6" x14ac:dyDescent="0.25">
      <c r="C17" s="45"/>
      <c r="D17" s="11" t="s">
        <v>46</v>
      </c>
      <c r="E17" s="39" t="s">
        <v>212</v>
      </c>
    </row>
    <row r="18" spans="3:6" x14ac:dyDescent="0.25">
      <c r="C18" s="45"/>
      <c r="D18" s="13" t="s">
        <v>214</v>
      </c>
      <c r="E18" s="39" t="s">
        <v>212</v>
      </c>
    </row>
    <row r="19" spans="3:6" x14ac:dyDescent="0.25">
      <c r="C19" s="45"/>
      <c r="D19" s="13" t="s">
        <v>47</v>
      </c>
      <c r="E19" s="39" t="s">
        <v>212</v>
      </c>
      <c r="F19" s="63">
        <f>IF(AND(E6="People with prior CVD", E19="No"), "'People with prior CVD' is selected in Population of interest, Prior CVD should not be 'No'", IF(AND(E6="People without prior CVD", E19&lt;&gt;"No"), "'People without prior CVD' is selected in Population of interest, Prior CVD should be 'No'", 0))</f>
        <v>0</v>
      </c>
    </row>
    <row r="20" spans="3:6" x14ac:dyDescent="0.25">
      <c r="C20" s="45"/>
      <c r="D20" s="8" t="s">
        <v>210</v>
      </c>
      <c r="E20" s="10"/>
    </row>
    <row r="21" spans="3:6" x14ac:dyDescent="0.25">
      <c r="C21" s="45" t="str">
        <f>'List of options'!E21&amp;"-"&amp;'List of options'!F21</f>
        <v>40-100</v>
      </c>
      <c r="D21" s="11" t="s">
        <v>41</v>
      </c>
      <c r="E21" s="59">
        <v>60</v>
      </c>
    </row>
    <row r="22" spans="3:6" x14ac:dyDescent="0.25">
      <c r="C22" s="45"/>
      <c r="D22" s="11" t="s">
        <v>32</v>
      </c>
      <c r="E22" s="39" t="s">
        <v>184</v>
      </c>
    </row>
    <row r="23" spans="3:6" x14ac:dyDescent="0.25">
      <c r="C23" s="45"/>
      <c r="D23" s="11" t="s">
        <v>35</v>
      </c>
      <c r="E23" s="39" t="s">
        <v>185</v>
      </c>
    </row>
    <row r="24" spans="3:6" ht="15" customHeight="1" x14ac:dyDescent="0.25">
      <c r="C24" s="45"/>
      <c r="D24" s="11" t="s">
        <v>36</v>
      </c>
      <c r="E24" s="39" t="s">
        <v>186</v>
      </c>
    </row>
    <row r="25" spans="3:6" x14ac:dyDescent="0.25">
      <c r="C25" s="45"/>
      <c r="D25" s="11" t="s">
        <v>34</v>
      </c>
      <c r="E25" s="39" t="s">
        <v>216</v>
      </c>
    </row>
    <row r="26" spans="3:6" x14ac:dyDescent="0.25">
      <c r="C26" s="45"/>
      <c r="D26" s="11" t="s">
        <v>37</v>
      </c>
      <c r="E26" s="39" t="s">
        <v>197</v>
      </c>
    </row>
    <row r="27" spans="3:6" x14ac:dyDescent="0.25">
      <c r="C27" s="45"/>
      <c r="D27" s="11" t="s">
        <v>39</v>
      </c>
      <c r="E27" s="39" t="s">
        <v>188</v>
      </c>
    </row>
    <row r="28" spans="3:6" ht="18" x14ac:dyDescent="0.25">
      <c r="C28" s="45"/>
      <c r="D28" s="11" t="s">
        <v>56</v>
      </c>
      <c r="E28" s="39" t="s">
        <v>190</v>
      </c>
    </row>
    <row r="29" spans="3:6" x14ac:dyDescent="0.25">
      <c r="C29" s="45" t="str">
        <f>'List of options'!E29&amp;"-"&amp;'List of options'!F29</f>
        <v>0-6</v>
      </c>
      <c r="D29" s="11" t="s">
        <v>38</v>
      </c>
      <c r="E29" s="58">
        <v>3.6</v>
      </c>
    </row>
    <row r="30" spans="3:6" x14ac:dyDescent="0.25">
      <c r="C30" s="45" t="str">
        <f>'List of options'!E30&amp;"-"&amp;'List of options'!F30</f>
        <v>0-4</v>
      </c>
      <c r="D30" s="11" t="s">
        <v>40</v>
      </c>
      <c r="E30" s="58">
        <v>1</v>
      </c>
    </row>
    <row r="31" spans="3:6" x14ac:dyDescent="0.25">
      <c r="C31" s="45" t="str">
        <f>'List of options'!E31&amp;"-"&amp;'List of options'!F31</f>
        <v>0-140</v>
      </c>
      <c r="D31" s="11" t="s">
        <v>42</v>
      </c>
      <c r="E31" s="58">
        <f>EXP(4.4)</f>
        <v>81.450868664968141</v>
      </c>
    </row>
    <row r="32" spans="3:6" x14ac:dyDescent="0.25">
      <c r="C32" s="45" t="str">
        <f>'List of options'!E32&amp;"-"&amp;'List of options'!F32</f>
        <v>50-270</v>
      </c>
      <c r="D32" s="11" t="s">
        <v>43</v>
      </c>
      <c r="E32" s="59">
        <v>140</v>
      </c>
    </row>
    <row r="33" spans="3:7" x14ac:dyDescent="0.25">
      <c r="C33" s="45" t="str">
        <f>'List of options'!E33&amp;"-"&amp;'List of options'!F33</f>
        <v>40-150</v>
      </c>
      <c r="D33" s="12" t="s">
        <v>44</v>
      </c>
      <c r="E33" s="60">
        <v>80</v>
      </c>
    </row>
    <row r="34" spans="3:7" ht="81.599999999999994" customHeight="1" x14ac:dyDescent="0.25">
      <c r="D34" s="64" t="s">
        <v>208</v>
      </c>
      <c r="E34" s="64"/>
      <c r="F34" s="3"/>
      <c r="G34" s="3"/>
    </row>
    <row r="35" spans="3:7" x14ac:dyDescent="0.25">
      <c r="F35" s="3"/>
      <c r="G35" s="3"/>
    </row>
    <row r="36" spans="3:7" x14ac:dyDescent="0.25">
      <c r="F36" s="3"/>
      <c r="G36" s="3"/>
    </row>
    <row r="37" spans="3:7" x14ac:dyDescent="0.25">
      <c r="F37" s="3"/>
      <c r="G37" s="3"/>
    </row>
    <row r="38" spans="3:7" x14ac:dyDescent="0.25">
      <c r="F38" s="3"/>
      <c r="G38" s="3"/>
    </row>
    <row r="39" spans="3:7" x14ac:dyDescent="0.25">
      <c r="F39" s="3"/>
      <c r="G39" s="3"/>
    </row>
    <row r="40" spans="3:7" x14ac:dyDescent="0.25">
      <c r="D40" s="3"/>
      <c r="E40" s="3"/>
      <c r="F40" s="3"/>
      <c r="G40" s="3"/>
    </row>
    <row r="41" spans="3:7" x14ac:dyDescent="0.25">
      <c r="D41" s="5"/>
      <c r="E41" s="5"/>
      <c r="F41" s="5"/>
      <c r="G41" s="5"/>
    </row>
  </sheetData>
  <mergeCells count="1">
    <mergeCell ref="D34:E34"/>
  </mergeCells>
  <conditionalFormatting sqref="F19">
    <cfRule type="cellIs" dxfId="0" priority="1" operator="equal">
      <formula>0</formula>
    </cfRule>
  </conditionalFormatting>
  <dataValidations count="1">
    <dataValidation type="whole" allowBlank="1" showInputMessage="1" showErrorMessage="1" sqref="E21">
      <formula1>40</formula1>
      <formula2>100</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14:formula1>
            <xm:f>'List of options'!$E$6:$F$6</xm:f>
          </x14:formula1>
          <xm:sqref>E6</xm:sqref>
        </x14:dataValidation>
        <x14:dataValidation type="list" allowBlank="1" showInputMessage="1" showErrorMessage="1">
          <x14:formula1>
            <xm:f>'List of options'!$E$8:$G$8</xm:f>
          </x14:formula1>
          <xm:sqref>E8</xm:sqref>
        </x14:dataValidation>
        <x14:dataValidation type="list" allowBlank="1" showInputMessage="1" showErrorMessage="1">
          <x14:formula1>
            <xm:f>'List of options'!$E$10:$I$10</xm:f>
          </x14:formula1>
          <xm:sqref>E10</xm:sqref>
        </x14:dataValidation>
        <x14:dataValidation type="list" allowBlank="1" showInputMessage="1" showErrorMessage="1">
          <x14:formula1>
            <xm:f>'List of options'!$E$11:$I$11</xm:f>
          </x14:formula1>
          <xm:sqref>E11</xm:sqref>
        </x14:dataValidation>
        <x14:dataValidation type="list" allowBlank="1" showInputMessage="1" showErrorMessage="1">
          <x14:formula1>
            <xm:f>'List of options'!$E$12:$I$12</xm:f>
          </x14:formula1>
          <xm:sqref>E12</xm:sqref>
        </x14:dataValidation>
        <x14:dataValidation type="list" allowBlank="1" showInputMessage="1" showErrorMessage="1">
          <x14:formula1>
            <xm:f>'List of options'!$E$13:$G$13</xm:f>
          </x14:formula1>
          <xm:sqref>E13</xm:sqref>
        </x14:dataValidation>
        <x14:dataValidation type="list" allowBlank="1" showInputMessage="1" showErrorMessage="1">
          <x14:formula1>
            <xm:f>'List of options'!$E$14:$L$14</xm:f>
          </x14:formula1>
          <xm:sqref>E14</xm:sqref>
        </x14:dataValidation>
        <x14:dataValidation type="list" allowBlank="1" showInputMessage="1" showErrorMessage="1">
          <x14:formula1>
            <xm:f>'List of options'!$E$16:$F$16</xm:f>
          </x14:formula1>
          <xm:sqref>E16</xm:sqref>
        </x14:dataValidation>
        <x14:dataValidation type="list" allowBlank="1" showInputMessage="1" showErrorMessage="1">
          <x14:formula1>
            <xm:f>'List of options'!$E$17:$F$17</xm:f>
          </x14:formula1>
          <xm:sqref>E17</xm:sqref>
        </x14:dataValidation>
        <x14:dataValidation type="list" allowBlank="1" showInputMessage="1" showErrorMessage="1">
          <x14:formula1>
            <xm:f>'List of options'!$E$18:$F$18</xm:f>
          </x14:formula1>
          <xm:sqref>E18</xm:sqref>
        </x14:dataValidation>
        <x14:dataValidation type="list" allowBlank="1" showInputMessage="1" showErrorMessage="1">
          <x14:formula1>
            <xm:f>'List of options'!$E$19:$J$19</xm:f>
          </x14:formula1>
          <xm:sqref>E19</xm:sqref>
        </x14:dataValidation>
        <x14:dataValidation type="list" allowBlank="1" showInputMessage="1" showErrorMessage="1">
          <x14:formula1>
            <xm:f>'List of options'!$E$22:$F$22</xm:f>
          </x14:formula1>
          <xm:sqref>E22</xm:sqref>
        </x14:dataValidation>
        <x14:dataValidation type="list" allowBlank="1" showInputMessage="1" showErrorMessage="1">
          <x14:formula1>
            <xm:f>'List of options'!$E$23:$H$23</xm:f>
          </x14:formula1>
          <xm:sqref>E23</xm:sqref>
        </x14:dataValidation>
        <x14:dataValidation type="list" allowBlank="1" showInputMessage="1" showErrorMessage="1">
          <x14:formula1>
            <xm:f>'List of options'!$E$24:$I$24</xm:f>
          </x14:formula1>
          <xm:sqref>E24</xm:sqref>
        </x14:dataValidation>
        <x14:dataValidation type="list" allowBlank="1" showInputMessage="1" showErrorMessage="1">
          <x14:formula1>
            <xm:f>'List of options'!$E$25:$G$25</xm:f>
          </x14:formula1>
          <xm:sqref>E25</xm:sqref>
        </x14:dataValidation>
        <x14:dataValidation type="list" allowBlank="1" showInputMessage="1" showErrorMessage="1">
          <x14:formula1>
            <xm:f>'List of options'!$E$26:$G$26</xm:f>
          </x14:formula1>
          <xm:sqref>E26</xm:sqref>
        </x14:dataValidation>
        <x14:dataValidation type="list" allowBlank="1" showInputMessage="1" showErrorMessage="1">
          <x14:formula1>
            <xm:f>'List of options'!$E$27:$F$27</xm:f>
          </x14:formula1>
          <xm:sqref>E27</xm:sqref>
        </x14:dataValidation>
        <x14:dataValidation type="list" allowBlank="1" showInputMessage="1" showErrorMessage="1">
          <x14:formula1>
            <xm:f>'List of options'!$E$28:$J$28</xm:f>
          </x14:formula1>
          <xm:sqref>E28</xm:sqref>
        </x14:dataValidation>
        <x14:dataValidation type="decimal" allowBlank="1" showInputMessage="1" showErrorMessage="1">
          <x14:formula1>
            <xm:f>'List of options'!E29</xm:f>
          </x14:formula1>
          <x14:formula2>
            <xm:f>'List of options'!F29</xm:f>
          </x14:formula2>
          <xm:sqref>E29:E33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BC55"/>
  <sheetViews>
    <sheetView tabSelected="1" workbookViewId="0">
      <selection activeCell="N25" sqref="N25"/>
    </sheetView>
  </sheetViews>
  <sheetFormatPr defaultRowHeight="15" x14ac:dyDescent="0.25"/>
  <sheetData>
    <row r="1" spans="1:55" x14ac:dyDescent="0.25">
      <c r="B1" t="s">
        <v>88</v>
      </c>
      <c r="C1" t="s">
        <v>115</v>
      </c>
      <c r="D1" t="s">
        <v>89</v>
      </c>
      <c r="E1" t="s">
        <v>237</v>
      </c>
      <c r="F1" t="s">
        <v>90</v>
      </c>
      <c r="G1" t="s">
        <v>91</v>
      </c>
      <c r="H1" t="s">
        <v>92</v>
      </c>
      <c r="I1" t="s">
        <v>93</v>
      </c>
      <c r="J1" t="s">
        <v>94</v>
      </c>
      <c r="K1" t="s">
        <v>95</v>
      </c>
      <c r="L1" t="s">
        <v>96</v>
      </c>
      <c r="M1" t="s">
        <v>97</v>
      </c>
      <c r="N1" t="s">
        <v>98</v>
      </c>
      <c r="O1" t="s">
        <v>99</v>
      </c>
      <c r="P1" t="s">
        <v>100</v>
      </c>
      <c r="Q1" t="s">
        <v>238</v>
      </c>
      <c r="R1" t="s">
        <v>101</v>
      </c>
      <c r="S1" t="s">
        <v>102</v>
      </c>
      <c r="T1" t="s">
        <v>103</v>
      </c>
      <c r="U1" t="s">
        <v>104</v>
      </c>
      <c r="V1" t="s">
        <v>105</v>
      </c>
      <c r="W1" t="s">
        <v>106</v>
      </c>
      <c r="X1" t="s">
        <v>107</v>
      </c>
      <c r="Y1" t="s">
        <v>108</v>
      </c>
      <c r="Z1" t="s">
        <v>109</v>
      </c>
      <c r="AA1" t="s">
        <v>110</v>
      </c>
      <c r="AB1" t="s">
        <v>111</v>
      </c>
      <c r="AC1" t="s">
        <v>112</v>
      </c>
      <c r="AD1" t="s">
        <v>114</v>
      </c>
      <c r="AE1" t="s">
        <v>113</v>
      </c>
      <c r="AF1" t="s">
        <v>116</v>
      </c>
      <c r="AG1" t="s">
        <v>117</v>
      </c>
      <c r="AH1" t="s">
        <v>118</v>
      </c>
      <c r="AI1" t="s">
        <v>119</v>
      </c>
      <c r="AJ1" t="s">
        <v>120</v>
      </c>
      <c r="AK1" t="s">
        <v>121</v>
      </c>
      <c r="AL1" t="s">
        <v>200</v>
      </c>
      <c r="AM1" t="s">
        <v>201</v>
      </c>
      <c r="AN1" t="s">
        <v>123</v>
      </c>
      <c r="AO1" t="s">
        <v>124</v>
      </c>
      <c r="AP1" t="s">
        <v>125</v>
      </c>
      <c r="AQ1" t="s">
        <v>127</v>
      </c>
      <c r="AR1" t="s">
        <v>128</v>
      </c>
      <c r="AS1" t="s">
        <v>129</v>
      </c>
      <c r="AT1" t="s">
        <v>130</v>
      </c>
      <c r="AU1" t="s">
        <v>131</v>
      </c>
      <c r="AV1" t="s">
        <v>203</v>
      </c>
      <c r="AW1" t="s">
        <v>126</v>
      </c>
      <c r="AX1" t="s">
        <v>202</v>
      </c>
      <c r="AY1" t="s">
        <v>133</v>
      </c>
      <c r="AZ1" t="s">
        <v>134</v>
      </c>
      <c r="BA1" t="s">
        <v>135</v>
      </c>
      <c r="BB1" t="s">
        <v>136</v>
      </c>
      <c r="BC1" t="s">
        <v>137</v>
      </c>
    </row>
    <row r="2" spans="1:55" x14ac:dyDescent="0.25">
      <c r="A2" t="s">
        <v>88</v>
      </c>
      <c r="B2">
        <v>1.0755720774753899E-4</v>
      </c>
      <c r="C2" s="34">
        <v>5.98416715348152E-9</v>
      </c>
      <c r="D2" s="34">
        <v>-3.2334865973979901E-5</v>
      </c>
      <c r="E2" s="34">
        <v>-2.8189453807535202E-6</v>
      </c>
      <c r="F2" s="34">
        <v>-6.7969095803643297E-6</v>
      </c>
      <c r="G2" s="34">
        <v>-1.1741459231031899E-5</v>
      </c>
      <c r="H2" s="34">
        <v>-6.8932097746965902E-6</v>
      </c>
      <c r="I2" s="34">
        <v>-2.9252889468252599E-5</v>
      </c>
      <c r="J2" s="34">
        <v>-2.8695708774589E-5</v>
      </c>
      <c r="K2" s="34">
        <v>-2.7147401489983399E-5</v>
      </c>
      <c r="L2" s="34">
        <v>-2.5779462908868699E-5</v>
      </c>
      <c r="M2" s="34">
        <v>-5.5160240212147296E-6</v>
      </c>
      <c r="N2" s="34">
        <v>-6.7030787164108403E-6</v>
      </c>
      <c r="O2" s="34">
        <v>-1.4029455563038E-5</v>
      </c>
      <c r="P2" s="34">
        <v>-1.32864484124019E-5</v>
      </c>
      <c r="Q2" s="34">
        <v>-1.4469224088719099E-5</v>
      </c>
      <c r="R2" s="34">
        <v>-6.6120616631911501E-6</v>
      </c>
      <c r="S2" s="34">
        <v>-2.6706255411290998E-6</v>
      </c>
      <c r="T2" s="34">
        <v>-2.1926383579884499E-5</v>
      </c>
      <c r="U2" s="34">
        <v>-2.6693847072493E-5</v>
      </c>
      <c r="V2" s="34">
        <v>-2.9800735455732599E-5</v>
      </c>
      <c r="W2" s="34">
        <v>-3.0963736276756599E-5</v>
      </c>
      <c r="X2" s="34">
        <v>8.7181082016679702E-7</v>
      </c>
      <c r="Y2" s="34">
        <v>-6.1352704518687995E-5</v>
      </c>
      <c r="Z2" s="34">
        <v>1.26378611399136E-5</v>
      </c>
      <c r="AA2" s="34">
        <v>5.43989701807887E-6</v>
      </c>
      <c r="AB2" s="34">
        <v>-1.3158402493691001E-6</v>
      </c>
      <c r="AC2" s="34">
        <v>-6.1465366145489099E-6</v>
      </c>
      <c r="AD2" s="34">
        <v>2.3129070591426499E-6</v>
      </c>
      <c r="AE2" s="34">
        <v>-4.9381710016859397E-6</v>
      </c>
      <c r="AF2" s="34">
        <v>-3.65486304499585E-6</v>
      </c>
      <c r="AG2" s="34">
        <v>-1.9571783862850201E-6</v>
      </c>
      <c r="AH2" s="34">
        <v>-2.0342176858717702E-6</v>
      </c>
      <c r="AI2" s="34">
        <v>-4.0730397808650702E-6</v>
      </c>
      <c r="AJ2" s="34">
        <v>-5.7564968942917798E-6</v>
      </c>
      <c r="AK2" s="34">
        <v>-3.72967708148395E-6</v>
      </c>
      <c r="AL2" s="34">
        <v>-3.6495311908915401E-6</v>
      </c>
      <c r="AM2" s="34">
        <v>-3.1196091504954398E-6</v>
      </c>
      <c r="AN2" s="34">
        <v>-1.3924274924603499E-6</v>
      </c>
      <c r="AO2" s="34">
        <v>-1.9137796601830198E-6</v>
      </c>
      <c r="AP2" s="34">
        <v>-1.8739892199177099E-6</v>
      </c>
      <c r="AQ2" s="34">
        <v>-7.0130088283963503E-6</v>
      </c>
      <c r="AR2" s="34">
        <v>-5.16930672304211E-6</v>
      </c>
      <c r="AS2" s="34">
        <v>-5.208390491986E-6</v>
      </c>
      <c r="AT2" s="34">
        <v>-5.0029032741670296E-6</v>
      </c>
      <c r="AU2" s="34">
        <v>-5.4450193514394E-6</v>
      </c>
      <c r="AV2" s="34">
        <v>-6.8241215578695003E-6</v>
      </c>
      <c r="AW2" s="34">
        <v>-1.03538475117314E-6</v>
      </c>
      <c r="AX2" s="34">
        <v>-4.3190580843402502E-7</v>
      </c>
      <c r="AY2" s="34">
        <v>7.24596498534973E-7</v>
      </c>
      <c r="AZ2" s="34">
        <v>-1.1385224837851101E-6</v>
      </c>
      <c r="BA2" s="34">
        <v>3.11839101444219E-7</v>
      </c>
      <c r="BB2" s="34">
        <v>-6.6819985079528305E-7</v>
      </c>
      <c r="BC2" s="34">
        <v>4.0227327062952404E-6</v>
      </c>
    </row>
    <row r="3" spans="1:55" x14ac:dyDescent="0.25">
      <c r="A3" t="s">
        <v>115</v>
      </c>
      <c r="B3" s="34">
        <v>5.9841671534780996E-9</v>
      </c>
      <c r="C3" s="34">
        <v>9.3736736937358208E-6</v>
      </c>
      <c r="D3" s="34">
        <v>6.5714360389214202E-7</v>
      </c>
      <c r="E3" s="34">
        <v>-5.22894391128273E-6</v>
      </c>
      <c r="F3" s="34">
        <v>3.70625618929674E-6</v>
      </c>
      <c r="G3" s="34">
        <v>2.4364874286869099E-6</v>
      </c>
      <c r="H3" s="34">
        <v>2.8912137423656002E-6</v>
      </c>
      <c r="I3" s="34">
        <v>-4.6343471271383999E-7</v>
      </c>
      <c r="J3" s="34">
        <v>-2.9956082684813102E-7</v>
      </c>
      <c r="K3" s="34">
        <v>2.7989191805486198E-7</v>
      </c>
      <c r="L3" s="34">
        <v>3.31744318608406E-7</v>
      </c>
      <c r="M3" s="34">
        <v>-1.1345229861490499E-6</v>
      </c>
      <c r="N3" s="34">
        <v>2.8836856161082601E-7</v>
      </c>
      <c r="O3" s="34">
        <v>2.5649276836171602E-7</v>
      </c>
      <c r="P3" s="34">
        <v>3.8260682360268398E-7</v>
      </c>
      <c r="Q3" s="34">
        <v>-7.5702692716037898E-7</v>
      </c>
      <c r="R3" s="34">
        <v>1.12478906792259E-6</v>
      </c>
      <c r="S3" s="34">
        <v>-2.04778738612977E-7</v>
      </c>
      <c r="T3" s="34">
        <v>-5.8651877812893202E-7</v>
      </c>
      <c r="U3" s="34">
        <v>-3.7643636514205298E-7</v>
      </c>
      <c r="V3" s="34">
        <v>2.1140867571919499E-8</v>
      </c>
      <c r="W3" s="34">
        <v>9.9908927535799493E-7</v>
      </c>
      <c r="X3" s="34">
        <v>-8.5993380453978703E-7</v>
      </c>
      <c r="Y3" s="34">
        <v>-1.8677278646570699E-6</v>
      </c>
      <c r="Z3" s="34">
        <v>-6.6894922836071896E-7</v>
      </c>
      <c r="AA3" s="34">
        <v>-3.7475998092407801E-6</v>
      </c>
      <c r="AB3" s="34">
        <v>2.2583292947248499E-6</v>
      </c>
      <c r="AC3" s="34">
        <v>-3.22483779158011E-6</v>
      </c>
      <c r="AD3" s="34">
        <v>3.4842198085911899E-6</v>
      </c>
      <c r="AE3" s="34">
        <v>3.91650390652256E-7</v>
      </c>
      <c r="AF3" s="34">
        <v>5.71009470874545E-8</v>
      </c>
      <c r="AG3" s="34">
        <v>-3.3412631720488501E-7</v>
      </c>
      <c r="AH3" s="34">
        <v>-1.00639255297223E-6</v>
      </c>
      <c r="AI3" s="34">
        <v>-1.21984984778087E-6</v>
      </c>
      <c r="AJ3" s="34">
        <v>-5.1857092842474795E-7</v>
      </c>
      <c r="AK3" s="34">
        <v>-3.4540622903578099E-6</v>
      </c>
      <c r="AL3" s="34">
        <v>-3.7186667983098401E-6</v>
      </c>
      <c r="AM3" s="34">
        <v>-4.4307234832032798E-6</v>
      </c>
      <c r="AN3" s="34">
        <v>-2.1160392511714E-6</v>
      </c>
      <c r="AO3" s="34">
        <v>-2.4401885396182599E-6</v>
      </c>
      <c r="AP3" s="34">
        <v>-3.12577122643364E-6</v>
      </c>
      <c r="AQ3" s="34">
        <v>-3.6930886279521302E-7</v>
      </c>
      <c r="AR3" s="34">
        <v>-1.8449045391589201E-6</v>
      </c>
      <c r="AS3" s="34">
        <v>-2.1228016065638299E-6</v>
      </c>
      <c r="AT3" s="34">
        <v>-2.3760968015873298E-6</v>
      </c>
      <c r="AU3" s="34">
        <v>-2.5207013352462898E-6</v>
      </c>
      <c r="AV3" s="34">
        <v>-2.74561235650347E-6</v>
      </c>
      <c r="AW3" s="34">
        <v>-1.8386784112893901E-6</v>
      </c>
      <c r="AX3" s="34">
        <v>-3.1157598879429901E-6</v>
      </c>
      <c r="AY3" s="34">
        <v>-1.8235874789111299E-6</v>
      </c>
      <c r="AZ3" s="34">
        <v>-1.2298475353699201E-6</v>
      </c>
      <c r="BA3" s="34">
        <v>-6.8244416862520798E-7</v>
      </c>
      <c r="BB3" s="34">
        <v>-2.09622751181321E-7</v>
      </c>
      <c r="BC3" s="34">
        <v>-2.1905624978383601E-7</v>
      </c>
    </row>
    <row r="4" spans="1:55" x14ac:dyDescent="0.25">
      <c r="A4" t="s">
        <v>89</v>
      </c>
      <c r="B4" s="34">
        <v>-3.2334865973980003E-5</v>
      </c>
      <c r="C4" s="34">
        <v>6.5714360389214604E-7</v>
      </c>
      <c r="D4" s="34">
        <v>3.8559192363013703E-5</v>
      </c>
      <c r="E4" s="34">
        <v>-5.7298140911329104E-7</v>
      </c>
      <c r="F4" s="34">
        <v>4.0589788737312998E-6</v>
      </c>
      <c r="G4" s="34">
        <v>-1.27401413758331E-6</v>
      </c>
      <c r="H4" s="34">
        <v>-4.0152762653783399E-8</v>
      </c>
      <c r="I4" s="34">
        <v>-3.2949742931808699E-7</v>
      </c>
      <c r="J4" s="34">
        <v>-5.09468984838324E-8</v>
      </c>
      <c r="K4" s="34">
        <v>-1.9827918268673201E-7</v>
      </c>
      <c r="L4" s="34">
        <v>-3.1345240690491E-7</v>
      </c>
      <c r="M4" s="34">
        <v>-2.56732970914746E-6</v>
      </c>
      <c r="N4" s="34">
        <v>-3.42866708979196E-6</v>
      </c>
      <c r="O4" s="34">
        <v>-1.5521721349731799E-6</v>
      </c>
      <c r="P4" s="34">
        <v>2.8341355540344399E-8</v>
      </c>
      <c r="Q4" s="34">
        <v>2.01990556543053E-6</v>
      </c>
      <c r="R4" s="34">
        <v>-2.7624439423469002E-6</v>
      </c>
      <c r="S4" s="34">
        <v>-3.59630820253108E-6</v>
      </c>
      <c r="T4" s="34">
        <v>1.1388887068749E-6</v>
      </c>
      <c r="U4" s="34">
        <v>4.5143158600626301E-6</v>
      </c>
      <c r="V4" s="34">
        <v>8.1308688939023595E-6</v>
      </c>
      <c r="W4" s="34">
        <v>1.0588798561602099E-5</v>
      </c>
      <c r="X4" s="34">
        <v>5.2759611478741996E-7</v>
      </c>
      <c r="Y4" s="34">
        <v>2.2914659940373698E-5</v>
      </c>
      <c r="Z4" s="34">
        <v>-1.06202892678525E-5</v>
      </c>
      <c r="AA4" s="34">
        <v>-1.57630371619054E-6</v>
      </c>
      <c r="AB4" s="34">
        <v>-1.28132024869973E-6</v>
      </c>
      <c r="AC4" s="34">
        <v>1.3116561282535999E-6</v>
      </c>
      <c r="AD4" s="34">
        <v>3.3375207450585201E-8</v>
      </c>
      <c r="AE4" s="34">
        <v>2.3347908472035399E-6</v>
      </c>
      <c r="AF4" s="34">
        <v>2.5395036051510303E-7</v>
      </c>
      <c r="AG4" s="34">
        <v>-3.51948825407224E-7</v>
      </c>
      <c r="AH4" s="34">
        <v>-3.4022499464335199E-7</v>
      </c>
      <c r="AI4" s="34">
        <v>6.7687882824726702E-7</v>
      </c>
      <c r="AJ4" s="34">
        <v>-1.8780117437568E-6</v>
      </c>
      <c r="AK4" s="34">
        <v>-1.1168759157829399E-6</v>
      </c>
      <c r="AL4" s="34">
        <v>-6.9001219495220102E-7</v>
      </c>
      <c r="AM4" s="34">
        <v>-6.9587662180939099E-7</v>
      </c>
      <c r="AN4" s="34">
        <v>-4.2943082546150003E-6</v>
      </c>
      <c r="AO4" s="34">
        <v>-3.58953736535312E-6</v>
      </c>
      <c r="AP4" s="34">
        <v>-4.3675075985740799E-6</v>
      </c>
      <c r="AQ4" s="34">
        <v>2.0357657896449499E-6</v>
      </c>
      <c r="AR4" s="34">
        <v>-2.0124473329398601E-7</v>
      </c>
      <c r="AS4" s="34">
        <v>2.6172546541209901E-7</v>
      </c>
      <c r="AT4" s="34">
        <v>8.9890843271057305E-7</v>
      </c>
      <c r="AU4" s="34">
        <v>1.43264109136089E-6</v>
      </c>
      <c r="AV4" s="34">
        <v>3.7188734455204198E-6</v>
      </c>
      <c r="AW4" s="34">
        <v>-2.8399826516868698E-6</v>
      </c>
      <c r="AX4" s="34">
        <v>-3.8803511835150102E-6</v>
      </c>
      <c r="AY4" s="34">
        <v>-4.16810400930938E-6</v>
      </c>
      <c r="AZ4" s="34">
        <v>-2.6343185324220302E-6</v>
      </c>
      <c r="BA4" s="34">
        <v>-1.24781051397854E-6</v>
      </c>
      <c r="BB4" s="34">
        <v>5.8062059793074901E-6</v>
      </c>
      <c r="BC4" s="34">
        <v>-2.4992168221055801E-6</v>
      </c>
    </row>
    <row r="5" spans="1:55" x14ac:dyDescent="0.25">
      <c r="A5" t="s">
        <v>237</v>
      </c>
      <c r="B5" s="34">
        <v>-2.8189453807534999E-6</v>
      </c>
      <c r="C5" s="34">
        <v>-5.22894391128273E-6</v>
      </c>
      <c r="D5" s="34">
        <v>-5.7298140911327696E-7</v>
      </c>
      <c r="E5">
        <v>1.14431265891266E-4</v>
      </c>
      <c r="F5" s="34">
        <v>-3.2274495231293999E-6</v>
      </c>
      <c r="G5" s="34">
        <v>-1.9681009703290098E-6</v>
      </c>
      <c r="H5" s="34">
        <v>-2.3575619266556698E-6</v>
      </c>
      <c r="I5" s="34">
        <v>5.59150139111025E-7</v>
      </c>
      <c r="J5" s="34">
        <v>8.6618333050315096E-9</v>
      </c>
      <c r="K5" s="34">
        <v>-2.34024960589526E-7</v>
      </c>
      <c r="L5" s="34">
        <v>-2.5828852741533898E-7</v>
      </c>
      <c r="M5" s="34">
        <v>4.0246429817645998E-7</v>
      </c>
      <c r="N5" s="34">
        <v>-3.1434992431977902E-7</v>
      </c>
      <c r="O5" s="34">
        <v>-3.0977930718034701E-7</v>
      </c>
      <c r="P5" s="34">
        <v>-4.8934960770730001E-7</v>
      </c>
      <c r="Q5" s="34">
        <v>1.28613348156314E-8</v>
      </c>
      <c r="R5" s="34">
        <v>-5.75259691701291E-7</v>
      </c>
      <c r="S5" s="34">
        <v>1.71883170394321E-6</v>
      </c>
      <c r="T5" s="34">
        <v>1.36901647725843E-7</v>
      </c>
      <c r="U5" s="34">
        <v>1.5162786694663701E-7</v>
      </c>
      <c r="V5" s="34">
        <v>-4.5390613559219602E-7</v>
      </c>
      <c r="W5" s="34">
        <v>-7.2140312872081499E-7</v>
      </c>
      <c r="X5" s="34">
        <v>4.9792973842334496E-7</v>
      </c>
      <c r="Y5" s="34">
        <v>1.3857885082232899E-6</v>
      </c>
      <c r="Z5" s="34">
        <v>5.2101141672598197E-7</v>
      </c>
      <c r="AA5" s="34">
        <v>2.20701877451509E-6</v>
      </c>
      <c r="AB5" s="34">
        <v>-1.4255463608758799E-6</v>
      </c>
      <c r="AC5" s="34">
        <v>1.9535610350624399E-6</v>
      </c>
      <c r="AD5" s="34">
        <v>1.56399258274535E-6</v>
      </c>
      <c r="AE5" s="34">
        <v>-1.0593809552604E-6</v>
      </c>
      <c r="AF5" s="34">
        <v>-5.8943460074209002E-6</v>
      </c>
      <c r="AG5" s="34">
        <v>-1.97021641392275E-6</v>
      </c>
      <c r="AH5" s="34">
        <v>-1.69526417427973E-6</v>
      </c>
      <c r="AI5" s="34">
        <v>-3.9200098501745799E-6</v>
      </c>
      <c r="AJ5" s="34">
        <v>-5.1140261998041997E-6</v>
      </c>
      <c r="AK5" s="34">
        <v>-1.51564777360223E-6</v>
      </c>
      <c r="AL5" s="34">
        <v>-4.7727968949922299E-6</v>
      </c>
      <c r="AM5" s="34">
        <v>-1.26767861279823E-5</v>
      </c>
      <c r="AN5" s="34">
        <v>-1.08219788262382E-6</v>
      </c>
      <c r="AO5" s="34">
        <v>-2.77866026550332E-6</v>
      </c>
      <c r="AP5" s="34">
        <v>-1.2317808174703599E-5</v>
      </c>
      <c r="AQ5" s="34">
        <v>-1.4201466038167301E-6</v>
      </c>
      <c r="AR5" s="34">
        <v>-5.8753724435142199E-7</v>
      </c>
      <c r="AS5" s="34">
        <v>-8.6820070187606596E-7</v>
      </c>
      <c r="AT5" s="34">
        <v>-1.45275519606849E-6</v>
      </c>
      <c r="AU5" s="34">
        <v>-1.3041568706279301E-6</v>
      </c>
      <c r="AV5" s="34">
        <v>-1.89058751107467E-6</v>
      </c>
      <c r="AW5" s="34">
        <v>1.0345409210522701E-6</v>
      </c>
      <c r="AX5" s="34">
        <v>-3.40516776420118E-6</v>
      </c>
      <c r="AY5" s="34">
        <v>3.51057637651291E-6</v>
      </c>
      <c r="AZ5" s="34">
        <v>4.2603528407675803E-6</v>
      </c>
      <c r="BA5" s="34">
        <v>6.0190886225387097E-6</v>
      </c>
      <c r="BB5" s="34">
        <v>6.4542794610516996E-6</v>
      </c>
      <c r="BC5" s="34">
        <v>9.6423668849055607E-7</v>
      </c>
    </row>
    <row r="6" spans="1:55" x14ac:dyDescent="0.25">
      <c r="A6" t="s">
        <v>90</v>
      </c>
      <c r="B6" s="34">
        <v>-6.7969095803643204E-6</v>
      </c>
      <c r="C6" s="34">
        <v>3.70625618929674E-6</v>
      </c>
      <c r="D6" s="34">
        <v>4.0589788737312998E-6</v>
      </c>
      <c r="E6" s="34">
        <v>-3.2274495231294101E-6</v>
      </c>
      <c r="F6">
        <v>3.0828438884106702E-4</v>
      </c>
      <c r="G6" s="34">
        <v>1.12820919485608E-5</v>
      </c>
      <c r="H6" s="34">
        <v>1.16183299946339E-5</v>
      </c>
      <c r="I6" s="34">
        <v>3.1471164303308202E-6</v>
      </c>
      <c r="J6" s="34">
        <v>2.3769825079078402E-6</v>
      </c>
      <c r="K6" s="34">
        <v>-3.2862620895270499E-6</v>
      </c>
      <c r="L6" s="34">
        <v>-1.8539534729269801E-5</v>
      </c>
      <c r="M6" s="34">
        <v>4.7380797253619402E-6</v>
      </c>
      <c r="N6" s="34">
        <v>2.1232364161525898E-6</v>
      </c>
      <c r="O6" s="34">
        <v>-2.7418077993630699E-8</v>
      </c>
      <c r="P6" s="34">
        <v>-8.1105504223071804E-8</v>
      </c>
      <c r="Q6" s="34">
        <v>-1.58139890357054E-6</v>
      </c>
      <c r="R6" s="34">
        <v>1.2930925782284699E-6</v>
      </c>
      <c r="S6" s="34">
        <v>9.7564709129269209E-7</v>
      </c>
      <c r="T6" s="34">
        <v>-2.2005479774806999E-6</v>
      </c>
      <c r="U6" s="34">
        <v>-4.0359022101887104E-6</v>
      </c>
      <c r="V6" s="34">
        <v>-4.5899227156047902E-6</v>
      </c>
      <c r="W6" s="34">
        <v>-4.5514068024291798E-6</v>
      </c>
      <c r="X6" s="34">
        <v>1.5580456188352899E-6</v>
      </c>
      <c r="Y6" s="34">
        <v>-5.3551392497378904E-6</v>
      </c>
      <c r="Z6" s="34">
        <v>-4.1010547013216501E-6</v>
      </c>
      <c r="AA6" s="34">
        <v>1.24798065358623E-7</v>
      </c>
      <c r="AB6" s="34">
        <v>-1.1989477834420901E-6</v>
      </c>
      <c r="AC6" s="34">
        <v>-2.27374128086307E-6</v>
      </c>
      <c r="AD6" s="34">
        <v>2.3517228009629401E-6</v>
      </c>
      <c r="AE6" s="34">
        <v>3.7969328090163299E-6</v>
      </c>
      <c r="AF6" s="34">
        <v>5.2356382930974399E-7</v>
      </c>
      <c r="AG6" s="34">
        <v>-5.4917281790486205E-7</v>
      </c>
      <c r="AH6" s="34">
        <v>-5.0285297266540395E-7</v>
      </c>
      <c r="AI6" s="34">
        <v>2.9123699659041501E-7</v>
      </c>
      <c r="AJ6" s="34">
        <v>-1.31631054057589E-6</v>
      </c>
      <c r="AK6" s="34">
        <v>-2.2856494009404999E-6</v>
      </c>
      <c r="AL6" s="34">
        <v>-9.5130478603329602E-7</v>
      </c>
      <c r="AM6" s="34">
        <v>-2.1286190190162299E-6</v>
      </c>
      <c r="AN6" s="34">
        <v>1.71634434483542E-6</v>
      </c>
      <c r="AO6" s="34">
        <v>2.02608756969096E-6</v>
      </c>
      <c r="AP6" s="34">
        <v>1.7802889646241499E-6</v>
      </c>
      <c r="AQ6" s="34">
        <v>1.39983890579907E-6</v>
      </c>
      <c r="AR6" s="34">
        <v>1.4716758380418901E-6</v>
      </c>
      <c r="AS6" s="34">
        <v>8.9429514399115001E-7</v>
      </c>
      <c r="AT6" s="34">
        <v>1.1962679468521099E-6</v>
      </c>
      <c r="AU6" s="34">
        <v>1.4526266876305099E-6</v>
      </c>
      <c r="AV6" s="34">
        <v>1.26764094407551E-6</v>
      </c>
      <c r="AW6" s="34">
        <v>-6.1687117045260896E-6</v>
      </c>
      <c r="AX6" s="34">
        <v>-5.8991339280044997E-6</v>
      </c>
      <c r="AY6" s="34">
        <v>5.0547943020618403E-6</v>
      </c>
      <c r="AZ6" s="34">
        <v>4.4383546281359202E-7</v>
      </c>
      <c r="BA6" s="34">
        <v>-3.8854725742521102E-6</v>
      </c>
      <c r="BB6" s="34">
        <v>-3.0592683302923501E-7</v>
      </c>
      <c r="BC6" s="34">
        <v>3.8315019206770697E-6</v>
      </c>
    </row>
    <row r="7" spans="1:55" x14ac:dyDescent="0.25">
      <c r="A7" t="s">
        <v>91</v>
      </c>
      <c r="B7" s="34">
        <v>-1.1741459231031899E-5</v>
      </c>
      <c r="C7" s="34">
        <v>2.4364874286869099E-6</v>
      </c>
      <c r="D7" s="34">
        <v>-1.27401413758332E-6</v>
      </c>
      <c r="E7" s="34">
        <v>-1.9681009703290001E-6</v>
      </c>
      <c r="F7" s="34">
        <v>1.12820919485608E-5</v>
      </c>
      <c r="G7">
        <v>3.1098515278617602E-4</v>
      </c>
      <c r="H7" s="34">
        <v>1.08794084564025E-5</v>
      </c>
      <c r="I7" s="34">
        <v>3.7193462465018001E-6</v>
      </c>
      <c r="J7" s="34">
        <v>2.5114798741296401E-6</v>
      </c>
      <c r="K7" s="34">
        <v>-4.2528119997428201E-6</v>
      </c>
      <c r="L7" s="34">
        <v>-4.0352641673518696E-6</v>
      </c>
      <c r="M7" s="34">
        <v>5.5908948086741204E-6</v>
      </c>
      <c r="N7" s="34">
        <v>5.1491502705291296E-6</v>
      </c>
      <c r="O7" s="34">
        <v>5.1774028650344405E-7</v>
      </c>
      <c r="P7" s="34">
        <v>-1.5487758342750999E-6</v>
      </c>
      <c r="Q7" s="34">
        <v>-1.7322322153399799E-6</v>
      </c>
      <c r="R7" s="34">
        <v>2.6214717694201099E-6</v>
      </c>
      <c r="S7" s="34">
        <v>7.4259529808191304E-7</v>
      </c>
      <c r="T7" s="34">
        <v>7.0838384389575895E-7</v>
      </c>
      <c r="U7" s="34">
        <v>3.0230805395726198E-6</v>
      </c>
      <c r="V7" s="34">
        <v>6.6428804651589001E-6</v>
      </c>
      <c r="W7" s="34">
        <v>9.3664744777270004E-6</v>
      </c>
      <c r="X7" s="34">
        <v>3.0992533023684198E-7</v>
      </c>
      <c r="Y7" s="34">
        <v>1.1440480477396601E-5</v>
      </c>
      <c r="Z7" s="34">
        <v>1.60793343286881E-6</v>
      </c>
      <c r="AA7" s="34">
        <v>1.2088386309373101E-6</v>
      </c>
      <c r="AB7" s="34">
        <v>-1.2270659261769701E-6</v>
      </c>
      <c r="AC7" s="34">
        <v>-7.4381773120637399E-7</v>
      </c>
      <c r="AD7" s="34">
        <v>1.18866911028329E-5</v>
      </c>
      <c r="AE7" s="34">
        <v>1.8281938594444299E-6</v>
      </c>
      <c r="AF7" s="34">
        <v>2.6058718988834899E-6</v>
      </c>
      <c r="AG7" s="34">
        <v>3.0963556084362101E-6</v>
      </c>
      <c r="AH7" s="34">
        <v>1.00410144485887E-6</v>
      </c>
      <c r="AI7" s="34">
        <v>6.6937937409719804E-6</v>
      </c>
      <c r="AJ7" s="34">
        <v>3.3861774402714298E-7</v>
      </c>
      <c r="AK7" s="34">
        <v>1.30432662887095E-6</v>
      </c>
      <c r="AL7" s="34">
        <v>2.1651850396284401E-6</v>
      </c>
      <c r="AM7" s="34">
        <v>1.4906338781462299E-6</v>
      </c>
      <c r="AN7" s="34">
        <v>-4.67882646822141E-6</v>
      </c>
      <c r="AO7" s="34">
        <v>-4.4703945265210899E-6</v>
      </c>
      <c r="AP7" s="34">
        <v>-4.3115564175106898E-6</v>
      </c>
      <c r="AQ7" s="34">
        <v>9.3877476491662502E-7</v>
      </c>
      <c r="AR7" s="34">
        <v>1.34298492693646E-6</v>
      </c>
      <c r="AS7" s="34">
        <v>1.54632042343829E-6</v>
      </c>
      <c r="AT7" s="34">
        <v>2.2105893365044601E-6</v>
      </c>
      <c r="AU7" s="34">
        <v>1.28696893497732E-6</v>
      </c>
      <c r="AV7" s="34">
        <v>2.2127556462049901E-6</v>
      </c>
      <c r="AW7" s="34">
        <v>-1.08955769523282E-5</v>
      </c>
      <c r="AX7" s="34">
        <v>-1.55402816069979E-5</v>
      </c>
      <c r="AY7" s="34">
        <v>1.81580231191204E-6</v>
      </c>
      <c r="AZ7" s="34">
        <v>6.6991950024168298E-8</v>
      </c>
      <c r="BA7" s="34">
        <v>-3.4298522432484501E-6</v>
      </c>
      <c r="BB7" s="34">
        <v>-7.5382580981202996E-6</v>
      </c>
      <c r="BC7" s="34">
        <v>5.3690073534851903E-6</v>
      </c>
    </row>
    <row r="8" spans="1:55" x14ac:dyDescent="0.25">
      <c r="A8" t="s">
        <v>92</v>
      </c>
      <c r="B8" s="34">
        <v>-6.8932097746966198E-6</v>
      </c>
      <c r="C8" s="34">
        <v>2.8912137423656002E-6</v>
      </c>
      <c r="D8" s="34">
        <v>-4.0152762653792101E-8</v>
      </c>
      <c r="E8" s="34">
        <v>-2.3575619266556698E-6</v>
      </c>
      <c r="F8" s="34">
        <v>1.16183299946339E-5</v>
      </c>
      <c r="G8" s="34">
        <v>1.08794084564025E-5</v>
      </c>
      <c r="H8">
        <v>2.2590321966458501E-4</v>
      </c>
      <c r="I8" s="34">
        <v>2.2940900730636101E-6</v>
      </c>
      <c r="J8" s="34">
        <v>2.04582189889657E-6</v>
      </c>
      <c r="K8" s="34">
        <v>-2.9716823295227799E-6</v>
      </c>
      <c r="L8" s="34">
        <v>-7.7804106211275102E-6</v>
      </c>
      <c r="M8" s="34">
        <v>2.0742505532923499E-6</v>
      </c>
      <c r="N8" s="34">
        <v>1.05921655388387E-6</v>
      </c>
      <c r="O8" s="34">
        <v>2.51769119194028E-7</v>
      </c>
      <c r="P8" s="34">
        <v>-9.0591332585952301E-7</v>
      </c>
      <c r="Q8" s="34">
        <v>-1.1923081271474599E-6</v>
      </c>
      <c r="R8" s="34">
        <v>6.8529380618306098E-7</v>
      </c>
      <c r="S8" s="34">
        <v>-4.3765232909519997E-6</v>
      </c>
      <c r="T8" s="34">
        <v>5.1258815919693104E-7</v>
      </c>
      <c r="U8" s="34">
        <v>2.0805021949529201E-6</v>
      </c>
      <c r="V8" s="34">
        <v>3.6581020772550801E-6</v>
      </c>
      <c r="W8" s="34">
        <v>4.6195619812776403E-6</v>
      </c>
      <c r="X8" s="34">
        <v>1.95012254116675E-7</v>
      </c>
      <c r="Y8" s="34">
        <v>3.9332265989521997E-6</v>
      </c>
      <c r="Z8" s="34">
        <v>9.0638111024463201E-7</v>
      </c>
      <c r="AA8" s="34">
        <v>1.01439503325418E-6</v>
      </c>
      <c r="AB8" s="34">
        <v>-1.0215996827660001E-6</v>
      </c>
      <c r="AC8" s="34">
        <v>-7.30500846908674E-7</v>
      </c>
      <c r="AD8" s="34">
        <v>3.8547844043219899E-6</v>
      </c>
      <c r="AE8" s="34">
        <v>2.3950107877727098E-6</v>
      </c>
      <c r="AF8" s="34">
        <v>2.8424163424690402E-7</v>
      </c>
      <c r="AG8" s="34">
        <v>-1.38014752822564E-6</v>
      </c>
      <c r="AH8" s="34">
        <v>7.8977842092388997E-8</v>
      </c>
      <c r="AI8" s="34">
        <v>1.1136746407407499E-6</v>
      </c>
      <c r="AJ8" s="34">
        <v>1.81779013665651E-7</v>
      </c>
      <c r="AK8" s="34">
        <v>2.8092635359523301E-6</v>
      </c>
      <c r="AL8" s="34">
        <v>3.5393248395575702E-6</v>
      </c>
      <c r="AM8" s="34">
        <v>3.4072428876739703E-8</v>
      </c>
      <c r="AN8" s="34">
        <v>2.5296442864279401E-7</v>
      </c>
      <c r="AO8" s="34">
        <v>-1.6217022651981999E-6</v>
      </c>
      <c r="AP8" s="34">
        <v>-2.7305408604242499E-6</v>
      </c>
      <c r="AQ8" s="34">
        <v>1.12306767119511E-6</v>
      </c>
      <c r="AR8" s="34">
        <v>4.1208951909687202E-7</v>
      </c>
      <c r="AS8" s="34">
        <v>2.50627990385215E-7</v>
      </c>
      <c r="AT8" s="34">
        <v>6.0988061456419399E-7</v>
      </c>
      <c r="AU8" s="34">
        <v>-1.8377690336376601E-7</v>
      </c>
      <c r="AV8" s="34">
        <v>7.8320748354024398E-7</v>
      </c>
      <c r="AW8" s="34">
        <v>-5.8365301937027304E-6</v>
      </c>
      <c r="AX8" s="34">
        <v>-5.4700874329332199E-6</v>
      </c>
      <c r="AY8" s="34">
        <v>5.4021918603339799E-9</v>
      </c>
      <c r="AZ8" s="34">
        <v>7.5465661891323696E-7</v>
      </c>
      <c r="BA8" s="34">
        <v>1.6309624036133899E-6</v>
      </c>
      <c r="BB8" s="34">
        <v>-2.2360615834912899E-6</v>
      </c>
      <c r="BC8" s="34">
        <v>5.56410428525239E-7</v>
      </c>
    </row>
    <row r="9" spans="1:55" x14ac:dyDescent="0.25">
      <c r="A9" t="s">
        <v>93</v>
      </c>
      <c r="B9" s="34">
        <v>-2.9252889468252501E-5</v>
      </c>
      <c r="C9" s="34">
        <v>-4.63434712713842E-7</v>
      </c>
      <c r="D9" s="34">
        <v>-3.29497429318125E-7</v>
      </c>
      <c r="E9" s="34">
        <v>5.5915013911100701E-7</v>
      </c>
      <c r="F9" s="34">
        <v>3.14711643033081E-6</v>
      </c>
      <c r="G9" s="34">
        <v>3.7193462465017899E-6</v>
      </c>
      <c r="H9" s="34">
        <v>2.2940900730636E-6</v>
      </c>
      <c r="I9" s="34">
        <v>4.0993766551164299E-5</v>
      </c>
      <c r="J9" s="34">
        <v>2.8443666245510301E-5</v>
      </c>
      <c r="K9" s="34">
        <v>2.79924465676794E-5</v>
      </c>
      <c r="L9" s="34">
        <v>2.75604271511789E-5</v>
      </c>
      <c r="M9" s="34">
        <v>6.2374883565548605E-7</v>
      </c>
      <c r="N9" s="34">
        <v>2.08734777237275E-6</v>
      </c>
      <c r="O9" s="34">
        <v>2.0872367870021099E-7</v>
      </c>
      <c r="P9" s="34">
        <v>-7.6107801375813904E-7</v>
      </c>
      <c r="Q9" s="34">
        <v>2.0419733982426401E-7</v>
      </c>
      <c r="R9" s="34">
        <v>2.92299939212047E-7</v>
      </c>
      <c r="S9" s="34">
        <v>-7.4248838902468395E-8</v>
      </c>
      <c r="T9" s="34">
        <v>1.6286997417566901E-7</v>
      </c>
      <c r="U9" s="34">
        <v>7.6754376399166498E-7</v>
      </c>
      <c r="V9" s="34">
        <v>1.1018629654293199E-6</v>
      </c>
      <c r="W9" s="34">
        <v>1.9373313360053001E-6</v>
      </c>
      <c r="X9" s="34">
        <v>-1.4462343066154399E-7</v>
      </c>
      <c r="Y9" s="34">
        <v>-3.2077871360111899E-7</v>
      </c>
      <c r="Z9" s="34">
        <v>-1.8566280127190899E-7</v>
      </c>
      <c r="AA9" s="34">
        <v>-1.9701081647857201E-7</v>
      </c>
      <c r="AB9" s="34">
        <v>6.2701559962587302E-8</v>
      </c>
      <c r="AC9" s="34">
        <v>2.5644168664712101E-7</v>
      </c>
      <c r="AD9" s="34">
        <v>-5.4167344767319899E-7</v>
      </c>
      <c r="AE9" s="34">
        <v>3.9007618096486399E-7</v>
      </c>
      <c r="AF9" s="34">
        <v>-9.12245858829647E-7</v>
      </c>
      <c r="AG9" s="34">
        <v>-1.2382744838687999E-6</v>
      </c>
      <c r="AH9" s="34">
        <v>-1.2386949354588001E-6</v>
      </c>
      <c r="AI9" s="34">
        <v>-2.0195636792860699E-6</v>
      </c>
      <c r="AJ9" s="34">
        <v>3.1768111216097902E-7</v>
      </c>
      <c r="AK9" s="34">
        <v>4.0264013554127901E-7</v>
      </c>
      <c r="AL9" s="34">
        <v>-4.93336909146633E-7</v>
      </c>
      <c r="AM9" s="34">
        <v>4.3849591269723799E-7</v>
      </c>
      <c r="AN9" s="34">
        <v>6.3455635105394E-7</v>
      </c>
      <c r="AO9" s="34">
        <v>7.7788473915138502E-7</v>
      </c>
      <c r="AP9" s="34">
        <v>1.9939253656617501E-6</v>
      </c>
      <c r="AQ9" s="34">
        <v>-4.7415165631495899E-8</v>
      </c>
      <c r="AR9" s="34">
        <v>-4.2491743222298902E-7</v>
      </c>
      <c r="AS9" s="34">
        <v>-2.2387156485944999E-7</v>
      </c>
      <c r="AT9" s="34">
        <v>-3.6382125627553801E-7</v>
      </c>
      <c r="AU9" s="34">
        <v>-3.69466309941539E-7</v>
      </c>
      <c r="AV9" s="34">
        <v>-1.3873082404055699E-7</v>
      </c>
      <c r="AW9" s="34">
        <v>1.3675080360904401E-7</v>
      </c>
      <c r="AX9" s="34">
        <v>2.5384941911497199E-7</v>
      </c>
      <c r="AY9" s="34">
        <v>3.8353464602636799E-7</v>
      </c>
      <c r="AZ9" s="34">
        <v>2.3489462458999299E-7</v>
      </c>
      <c r="BA9" s="34">
        <v>2.48539869568607E-6</v>
      </c>
      <c r="BB9" s="34">
        <v>-1.38720959681576E-6</v>
      </c>
      <c r="BC9" s="34">
        <v>6.4201257333484899E-7</v>
      </c>
    </row>
    <row r="10" spans="1:55" x14ac:dyDescent="0.25">
      <c r="A10" t="s">
        <v>94</v>
      </c>
      <c r="B10" s="34">
        <v>-2.8695708774588902E-5</v>
      </c>
      <c r="C10" s="34">
        <v>-2.9956082684813001E-7</v>
      </c>
      <c r="D10" s="34">
        <v>-5.09468984838637E-8</v>
      </c>
      <c r="E10" s="34">
        <v>8.6618333050220599E-9</v>
      </c>
      <c r="F10" s="34">
        <v>2.3769825079078402E-6</v>
      </c>
      <c r="G10" s="34">
        <v>2.5114798741296401E-6</v>
      </c>
      <c r="H10" s="34">
        <v>2.0458218988965598E-6</v>
      </c>
      <c r="I10" s="34">
        <v>2.8443666245510301E-5</v>
      </c>
      <c r="J10" s="34">
        <v>5.1100043664853202E-5</v>
      </c>
      <c r="K10" s="34">
        <v>2.80870546905227E-5</v>
      </c>
      <c r="L10" s="34">
        <v>2.7814444982612201E-5</v>
      </c>
      <c r="M10" s="34">
        <v>4.46806584993881E-7</v>
      </c>
      <c r="N10" s="34">
        <v>1.2345639846259701E-6</v>
      </c>
      <c r="O10" s="34">
        <v>5.0683711146641298E-8</v>
      </c>
      <c r="P10" s="34">
        <v>-5.4205166428289901E-7</v>
      </c>
      <c r="Q10" s="34">
        <v>8.1533693840483006E-9</v>
      </c>
      <c r="R10" s="34">
        <v>-1.44709828684115E-8</v>
      </c>
      <c r="S10" s="34">
        <v>-9.1148932632456204E-8</v>
      </c>
      <c r="T10" s="34">
        <v>7.1368106772973702E-8</v>
      </c>
      <c r="U10" s="34">
        <v>3.7451087569949001E-7</v>
      </c>
      <c r="V10" s="34">
        <v>8.2613457742990499E-7</v>
      </c>
      <c r="W10" s="34">
        <v>8.6618598604934396E-7</v>
      </c>
      <c r="X10" s="34">
        <v>-6.8390207900933004E-8</v>
      </c>
      <c r="Y10" s="34">
        <v>-8.7054165223655605E-8</v>
      </c>
      <c r="Z10" s="34">
        <v>-3.8449242903927502E-8</v>
      </c>
      <c r="AA10" s="34">
        <v>-2.2782033695524899E-7</v>
      </c>
      <c r="AB10" s="34">
        <v>5.1663689756930303E-8</v>
      </c>
      <c r="AC10" s="34">
        <v>-2.4579298464722598E-7</v>
      </c>
      <c r="AD10" s="34">
        <v>-1.16440529169512E-6</v>
      </c>
      <c r="AE10" s="34">
        <v>1.4576055917587E-7</v>
      </c>
      <c r="AF10" s="34">
        <v>-1.29686465799758E-6</v>
      </c>
      <c r="AG10" s="34">
        <v>-1.26271823349787E-6</v>
      </c>
      <c r="AH10" s="34">
        <v>-3.1409787864216698E-7</v>
      </c>
      <c r="AI10" s="34">
        <v>-1.87256872895231E-6</v>
      </c>
      <c r="AJ10" s="34">
        <v>5.7132942931901099E-7</v>
      </c>
      <c r="AK10" s="34">
        <v>7.4041403267994205E-7</v>
      </c>
      <c r="AL10" s="34">
        <v>3.3071369727822898E-7</v>
      </c>
      <c r="AM10" s="34">
        <v>-1.03685370541137E-7</v>
      </c>
      <c r="AN10" s="34">
        <v>4.6994511489575402E-7</v>
      </c>
      <c r="AO10" s="34">
        <v>3.1339735800958898E-7</v>
      </c>
      <c r="AP10" s="34">
        <v>1.35267020543704E-6</v>
      </c>
      <c r="AQ10" s="34">
        <v>9.1003999411036894E-8</v>
      </c>
      <c r="AR10" s="34">
        <v>4.4114572373209702E-8</v>
      </c>
      <c r="AS10" s="34">
        <v>1.12561918394796E-7</v>
      </c>
      <c r="AT10" s="34">
        <v>-3.52386282786255E-7</v>
      </c>
      <c r="AU10" s="34">
        <v>-1.4218740362674999E-7</v>
      </c>
      <c r="AV10" s="34">
        <v>-2.8812591360596501E-7</v>
      </c>
      <c r="AW10" s="34">
        <v>8.5066118769519103E-8</v>
      </c>
      <c r="AX10" s="34">
        <v>2.6509685648177698E-7</v>
      </c>
      <c r="AY10" s="34">
        <v>6.0986973039840297E-7</v>
      </c>
      <c r="AZ10" s="34">
        <v>7.6572695787081804E-7</v>
      </c>
      <c r="BA10" s="34">
        <v>3.6008814719245402E-6</v>
      </c>
      <c r="BB10" s="34">
        <v>-3.2157568152078101E-6</v>
      </c>
      <c r="BC10" s="34">
        <v>-1.47115513107913E-6</v>
      </c>
    </row>
    <row r="11" spans="1:55" x14ac:dyDescent="0.25">
      <c r="A11" t="s">
        <v>95</v>
      </c>
      <c r="B11" s="34">
        <v>-2.7147401489983599E-5</v>
      </c>
      <c r="C11" s="34">
        <v>2.7989191805486198E-7</v>
      </c>
      <c r="D11" s="34">
        <v>-1.9827918268667399E-7</v>
      </c>
      <c r="E11" s="34">
        <v>-2.34024960589526E-7</v>
      </c>
      <c r="F11" s="34">
        <v>-3.2862620895270402E-6</v>
      </c>
      <c r="G11" s="34">
        <v>-4.2528119997427998E-6</v>
      </c>
      <c r="H11" s="34">
        <v>-2.97168232952276E-6</v>
      </c>
      <c r="I11" s="34">
        <v>2.7992446567679502E-5</v>
      </c>
      <c r="J11" s="34">
        <v>2.8087054690522799E-5</v>
      </c>
      <c r="K11" s="34">
        <v>5.9966440205830597E-5</v>
      </c>
      <c r="L11" s="34">
        <v>2.8930599509348698E-5</v>
      </c>
      <c r="M11" s="34">
        <v>-5.3669669492947197E-7</v>
      </c>
      <c r="N11" s="34">
        <v>-1.89096635262583E-6</v>
      </c>
      <c r="O11" s="34">
        <v>-1.5821621088017699E-7</v>
      </c>
      <c r="P11" s="34">
        <v>-1.67759384681158E-8</v>
      </c>
      <c r="Q11" s="34">
        <v>-3.1660928512200501E-7</v>
      </c>
      <c r="R11" s="34">
        <v>-7.3853667717992101E-8</v>
      </c>
      <c r="S11" s="34">
        <v>-1.10090579626924E-6</v>
      </c>
      <c r="T11" s="34">
        <v>4.9931614959135901E-8</v>
      </c>
      <c r="U11" s="34">
        <v>-2.8704782540654301E-7</v>
      </c>
      <c r="V11" s="34">
        <v>-1.02176690776333E-6</v>
      </c>
      <c r="W11" s="34">
        <v>-1.5727546352901099E-6</v>
      </c>
      <c r="X11" s="34">
        <v>4.0423257417796E-8</v>
      </c>
      <c r="Y11" s="34">
        <v>2.2573877202620201E-7</v>
      </c>
      <c r="Z11" s="34">
        <v>1.70341684730853E-7</v>
      </c>
      <c r="AA11" s="34">
        <v>-8.1403097613147694E-9</v>
      </c>
      <c r="AB11" s="34">
        <v>1.6895696801616201E-7</v>
      </c>
      <c r="AC11" s="34">
        <v>-1.37827190154083E-7</v>
      </c>
      <c r="AD11" s="34">
        <v>1.58558642637115E-7</v>
      </c>
      <c r="AE11" s="34">
        <v>-4.30295602467029E-7</v>
      </c>
      <c r="AF11" s="34">
        <v>-1.68696955979072E-6</v>
      </c>
      <c r="AG11" s="34">
        <v>-1.1499242293335699E-6</v>
      </c>
      <c r="AH11" s="34">
        <v>-7.0574793672815495E-7</v>
      </c>
      <c r="AI11" s="34">
        <v>-1.19898276263765E-6</v>
      </c>
      <c r="AJ11" s="34">
        <v>3.24398324487428E-7</v>
      </c>
      <c r="AK11" s="34">
        <v>-7.3709437738881495E-7</v>
      </c>
      <c r="AL11" s="34">
        <v>-9.9125059824679097E-7</v>
      </c>
      <c r="AM11" s="34">
        <v>-6.3705216807178099E-7</v>
      </c>
      <c r="AN11" s="34">
        <v>1.1346437435588301E-7</v>
      </c>
      <c r="AO11" s="34">
        <v>2.3423796067653101E-7</v>
      </c>
      <c r="AP11" s="34">
        <v>1.0879291888120299E-6</v>
      </c>
      <c r="AQ11" s="34">
        <v>4.8604986570631105E-7</v>
      </c>
      <c r="AR11" s="34">
        <v>4.2881853045362898E-8</v>
      </c>
      <c r="AS11" s="34">
        <v>-1.4697274665873801E-7</v>
      </c>
      <c r="AT11" s="34">
        <v>-6.9741206385838998E-7</v>
      </c>
      <c r="AU11" s="34">
        <v>-7.3070362290122798E-7</v>
      </c>
      <c r="AV11" s="34">
        <v>-5.5519023425036297E-7</v>
      </c>
      <c r="AW11" s="34">
        <v>-7.1646408756246196E-7</v>
      </c>
      <c r="AX11" s="34">
        <v>-6.1138051831923405E-7</v>
      </c>
      <c r="AY11" s="34">
        <v>-8.0805604287533003E-7</v>
      </c>
      <c r="AZ11" s="34">
        <v>9.5740944816721098E-7</v>
      </c>
      <c r="BA11" s="34">
        <v>2.56106093837701E-6</v>
      </c>
      <c r="BB11" s="34">
        <v>-8.1177685133704605E-7</v>
      </c>
      <c r="BC11" s="34">
        <v>4.2356324224978099E-7</v>
      </c>
    </row>
    <row r="12" spans="1:55" x14ac:dyDescent="0.25">
      <c r="A12" t="s">
        <v>96</v>
      </c>
      <c r="B12" s="34">
        <v>-2.5779462908868699E-5</v>
      </c>
      <c r="C12" s="34">
        <v>3.31744318608405E-7</v>
      </c>
      <c r="D12" s="34">
        <v>-3.1345240690491E-7</v>
      </c>
      <c r="E12" s="34">
        <v>-2.58288527415335E-7</v>
      </c>
      <c r="F12" s="34">
        <v>-1.85395347292697E-5</v>
      </c>
      <c r="G12" s="34">
        <v>-4.0352641673518696E-6</v>
      </c>
      <c r="H12" s="34">
        <v>-7.7804106211275102E-6</v>
      </c>
      <c r="I12" s="34">
        <v>2.75604271511789E-5</v>
      </c>
      <c r="J12" s="34">
        <v>2.7814444982612201E-5</v>
      </c>
      <c r="K12" s="34">
        <v>2.89305995093486E-5</v>
      </c>
      <c r="L12" s="34">
        <v>6.8895056187993599E-5</v>
      </c>
      <c r="M12" s="34">
        <v>-1.04726956571754E-6</v>
      </c>
      <c r="N12" s="34">
        <v>-5.0140744136053798E-6</v>
      </c>
      <c r="O12" s="34">
        <v>-1.4723587774445801E-7</v>
      </c>
      <c r="P12" s="34">
        <v>2.2240103388419201E-7</v>
      </c>
      <c r="Q12" s="34">
        <v>-1.05706420658421E-6</v>
      </c>
      <c r="R12" s="34">
        <v>-6.9471481143143299E-7</v>
      </c>
      <c r="S12" s="34">
        <v>-2.2673794191139099E-6</v>
      </c>
      <c r="T12" s="34">
        <v>1.02495150472865E-7</v>
      </c>
      <c r="U12" s="34">
        <v>-6.0395175229575199E-7</v>
      </c>
      <c r="V12" s="34">
        <v>-1.76215418198142E-6</v>
      </c>
      <c r="W12" s="34">
        <v>-3.6020978386021E-6</v>
      </c>
      <c r="X12" s="34">
        <v>1.4751836412939999E-7</v>
      </c>
      <c r="Y12" s="34">
        <v>1.21166626254147E-6</v>
      </c>
      <c r="Z12" s="34">
        <v>3.5183514759801E-7</v>
      </c>
      <c r="AA12" s="34">
        <v>1.9723957968049001E-7</v>
      </c>
      <c r="AB12" s="34">
        <v>5.29301355624238E-8</v>
      </c>
      <c r="AC12" s="34">
        <v>-4.2355499870067998E-7</v>
      </c>
      <c r="AD12" s="34">
        <v>-8.2881474637324097E-7</v>
      </c>
      <c r="AE12" s="34">
        <v>-1.74570154747555E-6</v>
      </c>
      <c r="AF12" s="34">
        <v>-2.04495071432274E-7</v>
      </c>
      <c r="AG12" s="34">
        <v>-2.3825242116576199E-7</v>
      </c>
      <c r="AH12" s="34">
        <v>-9.0698564563156796E-7</v>
      </c>
      <c r="AI12" s="34">
        <v>-5.8900184776652895E-7</v>
      </c>
      <c r="AJ12" s="34">
        <v>9.2158891382202097E-8</v>
      </c>
      <c r="AK12" s="34">
        <v>-1.4808099018978499E-6</v>
      </c>
      <c r="AL12" s="34">
        <v>-3.1904108091797799E-6</v>
      </c>
      <c r="AM12" s="34">
        <v>-2.2936098145329402E-6</v>
      </c>
      <c r="AN12" s="34">
        <v>3.99416054403563E-8</v>
      </c>
      <c r="AO12" s="34">
        <v>1.0354259979613299E-6</v>
      </c>
      <c r="AP12" s="34">
        <v>1.3312667091768401E-6</v>
      </c>
      <c r="AQ12" s="34">
        <v>5.3466379412627397E-7</v>
      </c>
      <c r="AR12" s="34">
        <v>1.03455034940502E-7</v>
      </c>
      <c r="AS12" s="34">
        <v>-1.4285440231767499E-7</v>
      </c>
      <c r="AT12" s="34">
        <v>-4.8823170808734199E-7</v>
      </c>
      <c r="AU12" s="34">
        <v>-3.1512098481588702E-7</v>
      </c>
      <c r="AV12" s="34">
        <v>-2.9263600907375702E-7</v>
      </c>
      <c r="AW12" s="34">
        <v>-1.3978268167654999E-6</v>
      </c>
      <c r="AX12" s="34">
        <v>-1.49468556528523E-6</v>
      </c>
      <c r="AY12" s="34">
        <v>-1.7445095333987801E-6</v>
      </c>
      <c r="AZ12" s="34">
        <v>-8.0056688436194496E-7</v>
      </c>
      <c r="BA12" s="34">
        <v>2.2715757548388001E-6</v>
      </c>
      <c r="BB12" s="34">
        <v>8.0534590285363801E-7</v>
      </c>
      <c r="BC12" s="34">
        <v>2.7658179359846002E-6</v>
      </c>
    </row>
    <row r="13" spans="1:55" x14ac:dyDescent="0.25">
      <c r="A13" t="s">
        <v>97</v>
      </c>
      <c r="B13" s="34">
        <v>-5.5160240212147203E-6</v>
      </c>
      <c r="C13" s="34">
        <v>-1.1345229861490499E-6</v>
      </c>
      <c r="D13" s="34">
        <v>-2.5673297091474702E-6</v>
      </c>
      <c r="E13" s="34">
        <v>4.0246429817645998E-7</v>
      </c>
      <c r="F13" s="34">
        <v>4.7380797253619402E-6</v>
      </c>
      <c r="G13" s="34">
        <v>5.5908948086741102E-6</v>
      </c>
      <c r="H13" s="34">
        <v>2.0742505532923499E-6</v>
      </c>
      <c r="I13" s="34">
        <v>6.2374883565549198E-7</v>
      </c>
      <c r="J13" s="34">
        <v>4.4680658499388502E-7</v>
      </c>
      <c r="K13" s="34">
        <v>-5.3669669492946901E-7</v>
      </c>
      <c r="L13" s="34">
        <v>-1.0472695657175201E-6</v>
      </c>
      <c r="M13" s="34">
        <v>2.2296765889163001E-5</v>
      </c>
      <c r="N13" s="34">
        <v>8.9010410889189104E-6</v>
      </c>
      <c r="O13" s="34">
        <v>-4.4398431162996599E-7</v>
      </c>
      <c r="P13" s="34">
        <v>-1.28673090123104E-7</v>
      </c>
      <c r="Q13" s="34">
        <v>6.4528326237317296E-8</v>
      </c>
      <c r="R13" s="34">
        <v>1.3064292446855099E-7</v>
      </c>
      <c r="S13" s="34">
        <v>1.15389328063034E-6</v>
      </c>
      <c r="T13" s="34">
        <v>-1.1792733760403E-6</v>
      </c>
      <c r="U13" s="34">
        <v>-2.1417926447943199E-6</v>
      </c>
      <c r="V13" s="34">
        <v>-2.1523461434413299E-6</v>
      </c>
      <c r="W13" s="34">
        <v>-1.7005608216367599E-6</v>
      </c>
      <c r="X13" s="34">
        <v>2.2601061584206399E-7</v>
      </c>
      <c r="Y13" s="34">
        <v>-2.45346887901895E-6</v>
      </c>
      <c r="Z13" s="34">
        <v>3.5740472990480098E-7</v>
      </c>
      <c r="AA13" s="34">
        <v>3.5646204003303997E-8</v>
      </c>
      <c r="AB13" s="34">
        <v>1.14876140891213E-7</v>
      </c>
      <c r="AC13" s="34">
        <v>-2.30499654019691E-7</v>
      </c>
      <c r="AD13" s="34">
        <v>3.7669373851690998E-7</v>
      </c>
      <c r="AE13" s="34">
        <v>-8.5966399902244495E-7</v>
      </c>
      <c r="AF13" s="34">
        <v>-4.3919447349024602E-7</v>
      </c>
      <c r="AG13" s="34">
        <v>-1.9818636409093499E-7</v>
      </c>
      <c r="AH13" s="34">
        <v>-6.4219577779683905E-7</v>
      </c>
      <c r="AI13" s="34">
        <v>3.5419623375122402E-7</v>
      </c>
      <c r="AJ13" s="34">
        <v>5.3437294088370504E-7</v>
      </c>
      <c r="AK13" s="34">
        <v>3.8218853970127702E-8</v>
      </c>
      <c r="AL13" s="34">
        <v>1.3691961016906701E-7</v>
      </c>
      <c r="AM13" s="34">
        <v>1.5770212587962301E-7</v>
      </c>
      <c r="AN13" s="34">
        <v>-1.0640569840890599E-6</v>
      </c>
      <c r="AO13" s="34">
        <v>-3.3991324853532599E-7</v>
      </c>
      <c r="AP13" s="34">
        <v>-9.7213415808483798E-7</v>
      </c>
      <c r="AQ13" s="34">
        <v>-1.7048231462014901E-7</v>
      </c>
      <c r="AR13" s="34">
        <v>-2.9217262852053701E-7</v>
      </c>
      <c r="AS13" s="34">
        <v>-4.4484333172652702E-7</v>
      </c>
      <c r="AT13" s="34">
        <v>-6.8375700494183098E-7</v>
      </c>
      <c r="AU13" s="34">
        <v>-7.75414630372058E-7</v>
      </c>
      <c r="AV13" s="34">
        <v>-4.7539939352854999E-7</v>
      </c>
      <c r="AW13" s="34">
        <v>-8.3750991696296105E-7</v>
      </c>
      <c r="AX13" s="34">
        <v>-6.8749738733441404E-7</v>
      </c>
      <c r="AY13" s="34">
        <v>1.9408789781594801E-7</v>
      </c>
      <c r="AZ13" s="34">
        <v>-1.88546725536598E-7</v>
      </c>
      <c r="BA13" s="34">
        <v>-9.3014339736173196E-8</v>
      </c>
      <c r="BB13" s="34">
        <v>-4.6062035304588098E-8</v>
      </c>
      <c r="BC13" s="34">
        <v>-1.37349780298391E-6</v>
      </c>
    </row>
    <row r="14" spans="1:55" x14ac:dyDescent="0.25">
      <c r="A14" t="s">
        <v>98</v>
      </c>
      <c r="B14" s="34">
        <v>-6.7030787164107802E-6</v>
      </c>
      <c r="C14" s="34">
        <v>2.8836856161082601E-7</v>
      </c>
      <c r="D14" s="34">
        <v>-3.42866708979196E-6</v>
      </c>
      <c r="E14" s="34">
        <v>-3.1434992431978003E-7</v>
      </c>
      <c r="F14" s="34">
        <v>2.1232364161525898E-6</v>
      </c>
      <c r="G14" s="34">
        <v>5.1491502705291296E-6</v>
      </c>
      <c r="H14" s="34">
        <v>1.05921655388387E-6</v>
      </c>
      <c r="I14" s="34">
        <v>2.0873477723727699E-6</v>
      </c>
      <c r="J14" s="34">
        <v>1.23456398462598E-6</v>
      </c>
      <c r="K14" s="34">
        <v>-1.8909663526258399E-6</v>
      </c>
      <c r="L14" s="34">
        <v>-5.0140744136053798E-6</v>
      </c>
      <c r="M14" s="34">
        <v>8.9010410889189104E-6</v>
      </c>
      <c r="N14" s="34">
        <v>5.4765116756332299E-5</v>
      </c>
      <c r="O14" s="34">
        <v>-5.4769572487545801E-7</v>
      </c>
      <c r="P14" s="34">
        <v>-7.1060590076665803E-7</v>
      </c>
      <c r="Q14" s="34">
        <v>-8.3022833070378503E-7</v>
      </c>
      <c r="R14" s="34">
        <v>-3.1204180181677101E-6</v>
      </c>
      <c r="S14" s="34">
        <v>-5.2781980056481801E-6</v>
      </c>
      <c r="T14" s="34">
        <v>4.49258345015005E-7</v>
      </c>
      <c r="U14" s="34">
        <v>9.7582265259178894E-7</v>
      </c>
      <c r="V14" s="34">
        <v>1.80450481372006E-6</v>
      </c>
      <c r="W14" s="34">
        <v>3.0281960423441299E-6</v>
      </c>
      <c r="X14" s="34">
        <v>-2.7108949875063801E-7</v>
      </c>
      <c r="Y14" s="34">
        <v>4.3816236612144102E-6</v>
      </c>
      <c r="Z14" s="34">
        <v>1.60329224680419E-6</v>
      </c>
      <c r="AA14" s="34">
        <v>4.6148947849715699E-7</v>
      </c>
      <c r="AB14" s="34">
        <v>5.5928190981548599E-8</v>
      </c>
      <c r="AC14" s="34">
        <v>7.4008776519270603E-7</v>
      </c>
      <c r="AD14" s="34">
        <v>-1.7693661509327099E-8</v>
      </c>
      <c r="AE14" s="34">
        <v>-2.32910346023708E-6</v>
      </c>
      <c r="AF14" s="34">
        <v>-2.7474713796233002E-6</v>
      </c>
      <c r="AG14" s="34">
        <v>-1.7879097902006699E-6</v>
      </c>
      <c r="AH14" s="34">
        <v>-1.51190105620314E-6</v>
      </c>
      <c r="AI14" s="34">
        <v>-6.1583319542921798E-7</v>
      </c>
      <c r="AJ14" s="34">
        <v>-1.48469829942175E-6</v>
      </c>
      <c r="AK14" s="34">
        <v>-2.7906485719590701E-6</v>
      </c>
      <c r="AL14" s="34">
        <v>-3.4242259049719099E-6</v>
      </c>
      <c r="AM14" s="34">
        <v>-4.3429948976398802E-6</v>
      </c>
      <c r="AN14" s="34">
        <v>-2.4954904799893001E-6</v>
      </c>
      <c r="AO14" s="34">
        <v>-2.9153743476233501E-6</v>
      </c>
      <c r="AP14" s="34">
        <v>-3.77513507045532E-6</v>
      </c>
      <c r="AQ14" s="34">
        <v>-6.0338875446506205E-7</v>
      </c>
      <c r="AR14" s="34">
        <v>-3.03211461571149E-7</v>
      </c>
      <c r="AS14" s="34">
        <v>-4.5946047728453901E-7</v>
      </c>
      <c r="AT14" s="34">
        <v>-4.02032362603397E-7</v>
      </c>
      <c r="AU14" s="34">
        <v>-6.0842779248536098E-7</v>
      </c>
      <c r="AV14" s="34">
        <v>-1.10217269937954E-6</v>
      </c>
      <c r="AW14" s="34">
        <v>7.6664470744774698E-8</v>
      </c>
      <c r="AX14" s="34">
        <v>-3.50098732756709E-7</v>
      </c>
      <c r="AY14" s="34">
        <v>-5.9140368543175396E-6</v>
      </c>
      <c r="AZ14" s="34">
        <v>-1.5168023565492499E-6</v>
      </c>
      <c r="BA14" s="34">
        <v>1.3712134391618501E-7</v>
      </c>
      <c r="BB14" s="34">
        <v>3.8633248577214601E-6</v>
      </c>
      <c r="BC14" s="34">
        <v>-5.2885259447326E-6</v>
      </c>
    </row>
    <row r="15" spans="1:55" x14ac:dyDescent="0.25">
      <c r="A15" t="s">
        <v>99</v>
      </c>
      <c r="B15" s="34">
        <v>-1.40294555630379E-5</v>
      </c>
      <c r="C15" s="34">
        <v>2.5649276836171502E-7</v>
      </c>
      <c r="D15" s="34">
        <v>-1.55217213497322E-6</v>
      </c>
      <c r="E15" s="34">
        <v>-3.0977930718036199E-7</v>
      </c>
      <c r="F15" s="34">
        <v>-2.741807799364E-8</v>
      </c>
      <c r="G15" s="34">
        <v>5.1774028650343198E-7</v>
      </c>
      <c r="H15" s="34">
        <v>2.51769119194018E-7</v>
      </c>
      <c r="I15" s="34">
        <v>2.08723678700218E-7</v>
      </c>
      <c r="J15" s="34">
        <v>5.0683711146644097E-8</v>
      </c>
      <c r="K15" s="34">
        <v>-1.5821621088021E-7</v>
      </c>
      <c r="L15" s="34">
        <v>-1.4723587774445701E-7</v>
      </c>
      <c r="M15" s="34">
        <v>-4.4398431162996599E-7</v>
      </c>
      <c r="N15" s="34">
        <v>-5.4769572487545896E-7</v>
      </c>
      <c r="O15" s="34">
        <v>2.8749730408958798E-5</v>
      </c>
      <c r="P15" s="34">
        <v>1.4164063018291999E-5</v>
      </c>
      <c r="Q15" s="34">
        <v>1.42092823600933E-5</v>
      </c>
      <c r="R15" s="34">
        <v>1.07855294634777E-6</v>
      </c>
      <c r="S15" s="34">
        <v>1.6550592148260801E-7</v>
      </c>
      <c r="T15" s="34">
        <v>5.3395659018248495E-7</v>
      </c>
      <c r="U15" s="34">
        <v>4.73125102775495E-7</v>
      </c>
      <c r="V15" s="34">
        <v>8.6631855205194496E-7</v>
      </c>
      <c r="W15" s="34">
        <v>1.1262498323824401E-6</v>
      </c>
      <c r="X15" s="34">
        <v>2.09597569540889E-7</v>
      </c>
      <c r="Y15" s="34">
        <v>-2.3592971316912901E-6</v>
      </c>
      <c r="Z15" s="34">
        <v>-1.2520232395605201E-7</v>
      </c>
      <c r="AA15" s="34">
        <v>-7.0457965531620999E-7</v>
      </c>
      <c r="AB15" s="34">
        <v>5.43708714483239E-7</v>
      </c>
      <c r="AC15" s="34">
        <v>5.9315453758449703E-7</v>
      </c>
      <c r="AD15" s="34">
        <v>5.7187782779349197E-8</v>
      </c>
      <c r="AE15" s="34">
        <v>9.8267671673950494E-9</v>
      </c>
      <c r="AF15" s="34">
        <v>-2.9871961113677097E-7</v>
      </c>
      <c r="AG15" s="34">
        <v>-3.26702818312443E-8</v>
      </c>
      <c r="AH15" s="34">
        <v>-2.31357611518539E-7</v>
      </c>
      <c r="AI15" s="34">
        <v>8.0108146442854403E-9</v>
      </c>
      <c r="AJ15" s="34">
        <v>1.0270093693771599E-6</v>
      </c>
      <c r="AK15" s="34">
        <v>-6.5486251516408505E-8</v>
      </c>
      <c r="AL15" s="34">
        <v>4.2684380989497298E-7</v>
      </c>
      <c r="AM15" s="34">
        <v>3.0827471287370902E-7</v>
      </c>
      <c r="AN15" s="34">
        <v>-5.9554115223056702E-8</v>
      </c>
      <c r="AO15" s="34">
        <v>1.86160249787975E-7</v>
      </c>
      <c r="AP15" s="34">
        <v>9.8609033115778294E-8</v>
      </c>
      <c r="AQ15" s="34">
        <v>4.4999948391696299E-7</v>
      </c>
      <c r="AR15" s="34">
        <v>5.0252820518537103E-7</v>
      </c>
      <c r="AS15" s="34">
        <v>5.1041840626445001E-7</v>
      </c>
      <c r="AT15" s="34">
        <v>2.7714842628207698E-7</v>
      </c>
      <c r="AU15" s="34">
        <v>1.94804143310128E-7</v>
      </c>
      <c r="AV15" s="34">
        <v>2.7719155131017602E-7</v>
      </c>
      <c r="AW15" s="34">
        <v>4.0003015330781499E-7</v>
      </c>
      <c r="AX15" s="34">
        <v>4.0490442024317699E-7</v>
      </c>
      <c r="AY15" s="34">
        <v>3.5691220077182402E-7</v>
      </c>
      <c r="AZ15" s="34">
        <v>1.1571699875251401E-6</v>
      </c>
      <c r="BA15" s="34">
        <v>1.68909198433718E-7</v>
      </c>
      <c r="BB15" s="34">
        <v>-5.2192411930281096E-7</v>
      </c>
      <c r="BC15" s="34">
        <v>1.15091913707962E-6</v>
      </c>
    </row>
    <row r="16" spans="1:55" x14ac:dyDescent="0.25">
      <c r="A16" t="s">
        <v>100</v>
      </c>
      <c r="B16" s="34">
        <v>-1.32864484124019E-5</v>
      </c>
      <c r="C16" s="34">
        <v>3.8260682360268498E-7</v>
      </c>
      <c r="D16" s="34">
        <v>2.8341355540346199E-8</v>
      </c>
      <c r="E16" s="34">
        <v>-4.8934960770730404E-7</v>
      </c>
      <c r="F16" s="34">
        <v>-8.1105504223074702E-8</v>
      </c>
      <c r="G16" s="34">
        <v>-1.5487758342751101E-6</v>
      </c>
      <c r="H16" s="34">
        <v>-9.0591332585952598E-7</v>
      </c>
      <c r="I16" s="34">
        <v>-7.6107801375811998E-7</v>
      </c>
      <c r="J16" s="34">
        <v>-5.4205166428288398E-7</v>
      </c>
      <c r="K16" s="34">
        <v>-1.6775938468140198E-8</v>
      </c>
      <c r="L16" s="34">
        <v>2.2240103388421001E-7</v>
      </c>
      <c r="M16" s="34">
        <v>-1.2867309012310699E-7</v>
      </c>
      <c r="N16" s="34">
        <v>-7.1060590076666205E-7</v>
      </c>
      <c r="O16" s="34">
        <v>1.4164063018292099E-5</v>
      </c>
      <c r="P16" s="34">
        <v>4.6048055130976299E-5</v>
      </c>
      <c r="Q16" s="34">
        <v>1.4576545316025001E-5</v>
      </c>
      <c r="R16" s="34">
        <v>-1.6217180277155399E-6</v>
      </c>
      <c r="S16" s="34">
        <v>1.31989843808633E-8</v>
      </c>
      <c r="T16" s="34">
        <v>-3.8475876472146601E-7</v>
      </c>
      <c r="U16" s="34">
        <v>-1.7555386059734199E-6</v>
      </c>
      <c r="V16" s="34">
        <v>-3.0184672651362801E-6</v>
      </c>
      <c r="W16" s="34">
        <v>-4.8903894783540504E-6</v>
      </c>
      <c r="X16" s="34">
        <v>-1.22571060417057E-7</v>
      </c>
      <c r="Y16" s="34">
        <v>2.2897474834676001E-6</v>
      </c>
      <c r="Z16" s="34">
        <v>-4.81230666493918E-8</v>
      </c>
      <c r="AA16" s="34">
        <v>3.1786394675675499E-7</v>
      </c>
      <c r="AB16" s="34">
        <v>-7.3194964645320101E-8</v>
      </c>
      <c r="AC16" s="34">
        <v>-5.6367824478531703E-8</v>
      </c>
      <c r="AD16" s="34">
        <v>-9.598756499684299E-7</v>
      </c>
      <c r="AE16" s="34">
        <v>-9.2272467435910005E-7</v>
      </c>
      <c r="AF16" s="34">
        <v>-8.1144953325550196E-7</v>
      </c>
      <c r="AG16" s="34">
        <v>-3.1924811885106901E-7</v>
      </c>
      <c r="AH16" s="34">
        <v>-6.1441639393681903E-7</v>
      </c>
      <c r="AI16" s="34">
        <v>1.14437329832982E-8</v>
      </c>
      <c r="AJ16" s="34">
        <v>5.1209855068396404E-7</v>
      </c>
      <c r="AK16" s="34">
        <v>-5.4008573748490302E-7</v>
      </c>
      <c r="AL16" s="34">
        <v>3.5316090170947401E-8</v>
      </c>
      <c r="AM16" s="34">
        <v>-4.53756001916449E-7</v>
      </c>
      <c r="AN16" s="34">
        <v>5.0184592059041196E-7</v>
      </c>
      <c r="AO16" s="34">
        <v>7.2903101883849697E-7</v>
      </c>
      <c r="AP16" s="34">
        <v>3.9132798960365302E-7</v>
      </c>
      <c r="AQ16" s="34">
        <v>5.5195530482333904E-7</v>
      </c>
      <c r="AR16" s="34">
        <v>-7.5603993348481896E-8</v>
      </c>
      <c r="AS16" s="34">
        <v>1.6875708114319299E-7</v>
      </c>
      <c r="AT16" s="34">
        <v>-2.1079896077707001E-7</v>
      </c>
      <c r="AU16" s="34">
        <v>1.4795778828800799E-7</v>
      </c>
      <c r="AV16" s="34">
        <v>9.66057913903562E-8</v>
      </c>
      <c r="AW16" s="34">
        <v>-4.64715296335927E-7</v>
      </c>
      <c r="AX16" s="34">
        <v>-9.955875300056221E-7</v>
      </c>
      <c r="AY16" s="34">
        <v>4.2766592753782199E-7</v>
      </c>
      <c r="AZ16" s="34">
        <v>-7.7199711462273999E-7</v>
      </c>
      <c r="BA16" s="34">
        <v>-1.78995313537404E-6</v>
      </c>
      <c r="BB16" s="34">
        <v>-3.1252294188789902E-6</v>
      </c>
      <c r="BC16" s="34">
        <v>-1.12798687575805E-6</v>
      </c>
    </row>
    <row r="17" spans="1:55" x14ac:dyDescent="0.25">
      <c r="A17" t="s">
        <v>238</v>
      </c>
      <c r="B17" s="34">
        <v>-1.4469224088718999E-5</v>
      </c>
      <c r="C17" s="34">
        <v>-7.5702692716037803E-7</v>
      </c>
      <c r="D17" s="34">
        <v>2.0199055654305101E-6</v>
      </c>
      <c r="E17" s="34">
        <v>1.28613348156269E-8</v>
      </c>
      <c r="F17" s="34">
        <v>-1.5813989035705499E-6</v>
      </c>
      <c r="G17" s="34">
        <v>-1.7322322153399899E-6</v>
      </c>
      <c r="H17" s="34">
        <v>-1.1923081271474599E-6</v>
      </c>
      <c r="I17" s="34">
        <v>2.04197339824272E-7</v>
      </c>
      <c r="J17" s="34">
        <v>8.1533693840543803E-9</v>
      </c>
      <c r="K17" s="34">
        <v>-3.1660928512204202E-7</v>
      </c>
      <c r="L17" s="34">
        <v>-1.05706420658422E-6</v>
      </c>
      <c r="M17" s="34">
        <v>6.4528326237314199E-8</v>
      </c>
      <c r="N17" s="34">
        <v>-8.3022833070377804E-7</v>
      </c>
      <c r="O17" s="34">
        <v>1.42092823600933E-5</v>
      </c>
      <c r="P17" s="34">
        <v>1.4576545316025001E-5</v>
      </c>
      <c r="Q17" s="34">
        <v>3.7254335038037298E-5</v>
      </c>
      <c r="R17" s="34">
        <v>-1.8152058746411001E-6</v>
      </c>
      <c r="S17" s="34">
        <v>-1.2996376456238801E-6</v>
      </c>
      <c r="T17" s="34">
        <v>-2.24975364277176E-8</v>
      </c>
      <c r="U17" s="34">
        <v>-8.1456320793655305E-7</v>
      </c>
      <c r="V17" s="34">
        <v>-1.4927495619697401E-6</v>
      </c>
      <c r="W17" s="34">
        <v>-2.0876391735021299E-6</v>
      </c>
      <c r="X17" s="34">
        <v>-5.69474386749087E-8</v>
      </c>
      <c r="Y17" s="34">
        <v>3.2873982626544898E-7</v>
      </c>
      <c r="Z17" s="34">
        <v>-2.7091066668557099E-8</v>
      </c>
      <c r="AA17" s="34">
        <v>-7.9788835979024302E-7</v>
      </c>
      <c r="AB17" s="34">
        <v>4.0902039285943402E-7</v>
      </c>
      <c r="AC17" s="34">
        <v>-7.1795868379565695E-8</v>
      </c>
      <c r="AD17" s="34">
        <v>-4.4016931412597201E-7</v>
      </c>
      <c r="AE17" s="34">
        <v>-7.7100041939401505E-8</v>
      </c>
      <c r="AF17" s="34">
        <v>-8.5459432776186305E-7</v>
      </c>
      <c r="AG17" s="34">
        <v>-3.0897785757043901E-7</v>
      </c>
      <c r="AH17" s="34">
        <v>-6.5048834463265595E-8</v>
      </c>
      <c r="AI17" s="34">
        <v>7.6089041071675995E-7</v>
      </c>
      <c r="AJ17" s="34">
        <v>1.1810398808984199E-6</v>
      </c>
      <c r="AK17" s="34">
        <v>4.3970231716362801E-7</v>
      </c>
      <c r="AL17" s="34">
        <v>6.8737156532892402E-7</v>
      </c>
      <c r="AM17" s="34">
        <v>1.3362308677933199E-6</v>
      </c>
      <c r="AN17" s="34">
        <v>1.8556643836704699E-7</v>
      </c>
      <c r="AO17" s="34">
        <v>3.1366036950188198E-7</v>
      </c>
      <c r="AP17" s="34">
        <v>7.95142108682955E-8</v>
      </c>
      <c r="AQ17" s="34">
        <v>4.5552949836878802E-7</v>
      </c>
      <c r="AR17" s="34">
        <v>4.8165484348172899E-7</v>
      </c>
      <c r="AS17" s="34">
        <v>1.2353108966320001E-7</v>
      </c>
      <c r="AT17" s="34">
        <v>-1.75880523059074E-8</v>
      </c>
      <c r="AU17" s="34">
        <v>-2.3618788017242701E-9</v>
      </c>
      <c r="AV17" s="34">
        <v>1.4805588881292201E-7</v>
      </c>
      <c r="AW17" s="34">
        <v>-1.5213517058493E-9</v>
      </c>
      <c r="AX17" s="34">
        <v>1.7966657370254401E-7</v>
      </c>
      <c r="AY17" s="34">
        <v>-2.22834119338017E-7</v>
      </c>
      <c r="AZ17" s="34">
        <v>4.3705793929906998E-7</v>
      </c>
      <c r="BA17" s="34">
        <v>7.4463273875699398E-7</v>
      </c>
      <c r="BB17" s="34">
        <v>1.0481203370340101E-8</v>
      </c>
      <c r="BC17" s="34">
        <v>1.9302124754052901E-7</v>
      </c>
    </row>
    <row r="18" spans="1:55" x14ac:dyDescent="0.25">
      <c r="A18" t="s">
        <v>101</v>
      </c>
      <c r="B18" s="34">
        <v>-6.6120616631911399E-6</v>
      </c>
      <c r="C18" s="34">
        <v>1.12478906792259E-6</v>
      </c>
      <c r="D18" s="34">
        <v>-2.7624439423469201E-6</v>
      </c>
      <c r="E18" s="34">
        <v>-5.7525969170129799E-7</v>
      </c>
      <c r="F18" s="34">
        <v>1.2930925782284699E-6</v>
      </c>
      <c r="G18" s="34">
        <v>2.6214717694201099E-6</v>
      </c>
      <c r="H18" s="34">
        <v>6.8529380618306003E-7</v>
      </c>
      <c r="I18" s="34">
        <v>2.92299939212055E-7</v>
      </c>
      <c r="J18" s="34">
        <v>-1.44709828684133E-8</v>
      </c>
      <c r="K18" s="34">
        <v>-7.3853667718004396E-8</v>
      </c>
      <c r="L18" s="34">
        <v>-6.94714811431426E-7</v>
      </c>
      <c r="M18" s="34">
        <v>1.3064292446854501E-7</v>
      </c>
      <c r="N18" s="34">
        <v>-3.1204180181677E-6</v>
      </c>
      <c r="O18" s="34">
        <v>1.07855294634778E-6</v>
      </c>
      <c r="P18" s="34">
        <v>-1.6217180277155399E-6</v>
      </c>
      <c r="Q18" s="34">
        <v>-1.8152058746411001E-6</v>
      </c>
      <c r="R18" s="34">
        <v>2.1864375650234198E-5</v>
      </c>
      <c r="S18" s="34">
        <v>-1.1657547470001499E-6</v>
      </c>
      <c r="T18" s="34">
        <v>-6.6578623258553998E-7</v>
      </c>
      <c r="U18" s="34">
        <v>-1.28343317086154E-6</v>
      </c>
      <c r="V18" s="34">
        <v>-1.84088172414593E-6</v>
      </c>
      <c r="W18" s="34">
        <v>-2.6319420228165799E-6</v>
      </c>
      <c r="X18" s="34">
        <v>-3.2319673080066502E-7</v>
      </c>
      <c r="Y18" s="34">
        <v>1.2537131780571799E-6</v>
      </c>
      <c r="Z18" s="34">
        <v>-9.0925994631799204E-7</v>
      </c>
      <c r="AA18" s="34">
        <v>-1.3730776725315801E-7</v>
      </c>
      <c r="AB18" s="34">
        <v>-5.65897533191438E-8</v>
      </c>
      <c r="AC18" s="34">
        <v>2.31481775615627E-7</v>
      </c>
      <c r="AD18" s="34">
        <v>3.3486963250545799E-7</v>
      </c>
      <c r="AE18" s="34">
        <v>3.1249312894059499E-8</v>
      </c>
      <c r="AF18" s="34">
        <v>1.4940721300891901E-7</v>
      </c>
      <c r="AG18" s="34">
        <v>1.7378102859003199E-7</v>
      </c>
      <c r="AH18" s="34">
        <v>-5.7319944773784805E-7</v>
      </c>
      <c r="AI18" s="34">
        <v>-8.2013551763190603E-8</v>
      </c>
      <c r="AJ18" s="34">
        <v>-6.1554420157686905E-7</v>
      </c>
      <c r="AK18" s="34">
        <v>-9.7167986474628406E-7</v>
      </c>
      <c r="AL18" s="34">
        <v>-9.2392774444422898E-7</v>
      </c>
      <c r="AM18" s="34">
        <v>-1.4183559044740301E-6</v>
      </c>
      <c r="AN18" s="34">
        <v>-6.9684131070313399E-7</v>
      </c>
      <c r="AO18" s="34">
        <v>-1.3969968173033099E-7</v>
      </c>
      <c r="AP18" s="34">
        <v>-3.0402394211046702E-7</v>
      </c>
      <c r="AQ18" s="34">
        <v>-1.9725859583891299E-7</v>
      </c>
      <c r="AR18" s="34">
        <v>-1.4114488365287E-7</v>
      </c>
      <c r="AS18" s="34">
        <v>-2.11227420655474E-8</v>
      </c>
      <c r="AT18" s="34">
        <v>4.3142203774713101E-8</v>
      </c>
      <c r="AU18" s="34">
        <v>-2.4560540506721502E-7</v>
      </c>
      <c r="AV18" s="34">
        <v>4.7112707310897397E-8</v>
      </c>
      <c r="AW18" s="34">
        <v>-1.88312051029575E-7</v>
      </c>
      <c r="AX18" s="34">
        <v>-1.5770929192690299E-7</v>
      </c>
      <c r="AY18" s="34">
        <v>-2.1573356386215499E-7</v>
      </c>
      <c r="AZ18" s="34">
        <v>-6.8939593978081996E-7</v>
      </c>
      <c r="BA18" s="34">
        <v>3.72250410981559E-7</v>
      </c>
      <c r="BB18" s="34">
        <v>1.31202226224545E-6</v>
      </c>
      <c r="BC18" s="34">
        <v>1.3374674596928801E-6</v>
      </c>
    </row>
    <row r="19" spans="1:55" x14ac:dyDescent="0.25">
      <c r="A19" t="s">
        <v>102</v>
      </c>
      <c r="B19" s="34">
        <v>-2.67062554112924E-6</v>
      </c>
      <c r="C19" s="34">
        <v>-2.04778738612977E-7</v>
      </c>
      <c r="D19" s="34">
        <v>-3.5963082025310601E-6</v>
      </c>
      <c r="E19" s="34">
        <v>1.71883170394322E-6</v>
      </c>
      <c r="F19" s="34">
        <v>9.7564709129269802E-7</v>
      </c>
      <c r="G19" s="34">
        <v>7.4259529808192395E-7</v>
      </c>
      <c r="H19" s="34">
        <v>-4.3765232909519997E-6</v>
      </c>
      <c r="I19" s="34">
        <v>-7.4248838902439596E-8</v>
      </c>
      <c r="J19" s="34">
        <v>-9.1148932632419597E-8</v>
      </c>
      <c r="K19" s="34">
        <v>-1.1009057962692099E-6</v>
      </c>
      <c r="L19" s="34">
        <v>-2.2673794191138798E-6</v>
      </c>
      <c r="M19" s="34">
        <v>1.15389328063034E-6</v>
      </c>
      <c r="N19" s="34">
        <v>-5.2781980056481598E-6</v>
      </c>
      <c r="O19" s="34">
        <v>1.6550592148262601E-7</v>
      </c>
      <c r="P19" s="34">
        <v>1.3198984380881099E-8</v>
      </c>
      <c r="Q19" s="34">
        <v>-1.29963764562385E-6</v>
      </c>
      <c r="R19" s="34">
        <v>-1.16575474700014E-6</v>
      </c>
      <c r="S19">
        <v>9.8936567498066411E-4</v>
      </c>
      <c r="T19" s="34">
        <v>1.12224031237806E-5</v>
      </c>
      <c r="U19" s="34">
        <v>9.5860721457007305E-6</v>
      </c>
      <c r="V19" s="34">
        <v>9.1223940518405995E-6</v>
      </c>
      <c r="W19" s="34">
        <v>9.0676976120426496E-6</v>
      </c>
      <c r="X19" s="34">
        <v>1.55856090552055E-6</v>
      </c>
      <c r="Y19" s="34">
        <v>-1.2823684696397801E-5</v>
      </c>
      <c r="Z19" s="34">
        <v>2.88318485288769E-6</v>
      </c>
      <c r="AA19" s="34">
        <v>1.2323500269075399E-6</v>
      </c>
      <c r="AB19" s="34">
        <v>1.3520862249564299E-6</v>
      </c>
      <c r="AC19" s="34">
        <v>6.8433448831764404E-7</v>
      </c>
      <c r="AD19" s="34">
        <v>9.0511688778941404E-7</v>
      </c>
      <c r="AE19" s="34">
        <v>-1.3778146840109501E-6</v>
      </c>
      <c r="AF19" s="34">
        <v>-5.8175660109507701E-6</v>
      </c>
      <c r="AG19" s="34">
        <v>-7.1659225170834898E-7</v>
      </c>
      <c r="AH19" s="34">
        <v>-3.5979760220378998E-6</v>
      </c>
      <c r="AI19" s="34">
        <v>-1.31671205941813E-6</v>
      </c>
      <c r="AJ19" s="34">
        <v>-2.3685401080481501E-6</v>
      </c>
      <c r="AK19" s="34">
        <v>-2.4947556821716099E-6</v>
      </c>
      <c r="AL19" s="34">
        <v>-1.9310689947681898E-6</v>
      </c>
      <c r="AM19" s="34">
        <v>-2.4569843643823299E-6</v>
      </c>
      <c r="AN19" s="34">
        <v>-6.8801738788820604E-7</v>
      </c>
      <c r="AO19" s="34">
        <v>-8.1738479686046399E-8</v>
      </c>
      <c r="AP19" s="34">
        <v>-6.2403554803567297E-7</v>
      </c>
      <c r="AQ19" s="34">
        <v>4.13708379589246E-7</v>
      </c>
      <c r="AR19" s="34">
        <v>8.8351547106217497E-7</v>
      </c>
      <c r="AS19" s="34">
        <v>1.2125106248726699E-6</v>
      </c>
      <c r="AT19" s="34">
        <v>-1.16326714855136E-6</v>
      </c>
      <c r="AU19" s="34">
        <v>-6.8009798749041298E-7</v>
      </c>
      <c r="AV19" s="34">
        <v>-1.1314714606881199E-6</v>
      </c>
      <c r="AW19" s="34">
        <v>2.2303696769900899E-7</v>
      </c>
      <c r="AX19" s="34">
        <v>2.0906937014283002E-6</v>
      </c>
      <c r="AY19" s="34">
        <v>-5.5246330126800704E-6</v>
      </c>
      <c r="AZ19" s="34">
        <v>-8.3647280442064001E-6</v>
      </c>
      <c r="BA19" s="34">
        <v>1.91505640034028E-5</v>
      </c>
      <c r="BB19" s="34">
        <v>7.29890985080081E-6</v>
      </c>
      <c r="BC19" s="34">
        <v>1.9511765752231799E-6</v>
      </c>
    </row>
    <row r="20" spans="1:55" x14ac:dyDescent="0.25">
      <c r="A20" t="s">
        <v>103</v>
      </c>
      <c r="B20" s="34">
        <v>-2.1926383579884499E-5</v>
      </c>
      <c r="C20" s="34">
        <v>-5.8651877812893499E-7</v>
      </c>
      <c r="D20" s="34">
        <v>1.1388887068749E-6</v>
      </c>
      <c r="E20" s="34">
        <v>1.36901647725843E-7</v>
      </c>
      <c r="F20" s="34">
        <v>-2.2005479774806999E-6</v>
      </c>
      <c r="G20" s="34">
        <v>7.0838384389576605E-7</v>
      </c>
      <c r="H20" s="34">
        <v>5.1258815919694205E-7</v>
      </c>
      <c r="I20" s="34">
        <v>1.62869974175703E-7</v>
      </c>
      <c r="J20" s="34">
        <v>7.1368106773028097E-8</v>
      </c>
      <c r="K20" s="34">
        <v>4.9931614959123599E-8</v>
      </c>
      <c r="L20" s="34">
        <v>1.02495150472896E-7</v>
      </c>
      <c r="M20" s="34">
        <v>-1.17927337604029E-6</v>
      </c>
      <c r="N20" s="34">
        <v>4.4925834501500801E-7</v>
      </c>
      <c r="O20" s="34">
        <v>5.3395659018251905E-7</v>
      </c>
      <c r="P20" s="34">
        <v>-3.8475876472145002E-7</v>
      </c>
      <c r="Q20" s="34">
        <v>-2.2497536427698399E-8</v>
      </c>
      <c r="R20" s="34">
        <v>-6.6578623258553998E-7</v>
      </c>
      <c r="S20" s="34">
        <v>1.12224031237806E-5</v>
      </c>
      <c r="T20" s="34">
        <v>2.8857604630187499E-5</v>
      </c>
      <c r="U20" s="34">
        <v>2.0187494476546801E-5</v>
      </c>
      <c r="V20" s="34">
        <v>2.1025241915592399E-5</v>
      </c>
      <c r="W20" s="34">
        <v>2.1648990810759501E-5</v>
      </c>
      <c r="X20" s="34">
        <v>-1.3994509987977401E-6</v>
      </c>
      <c r="Y20" s="34">
        <v>1.2404914388021601E-5</v>
      </c>
      <c r="Z20" s="34">
        <v>-1.2720279515952301E-6</v>
      </c>
      <c r="AA20" s="34">
        <v>-1.3643222764570599E-7</v>
      </c>
      <c r="AB20" s="34">
        <v>-1.86776564479431E-6</v>
      </c>
      <c r="AC20" s="34">
        <v>-1.99705839111452E-6</v>
      </c>
      <c r="AD20" s="34">
        <v>-6.6671119832099105E-7</v>
      </c>
      <c r="AE20" s="34">
        <v>-4.9500584601261396E-7</v>
      </c>
      <c r="AF20" s="34">
        <v>1.15201337593401E-6</v>
      </c>
      <c r="AG20" s="34">
        <v>1.7216525953648999E-6</v>
      </c>
      <c r="AH20" s="34">
        <v>1.58922547700786E-6</v>
      </c>
      <c r="AI20" s="34">
        <v>2.1642905288704002E-6</v>
      </c>
      <c r="AJ20" s="34">
        <v>1.3646806098953201E-6</v>
      </c>
      <c r="AK20" s="34">
        <v>8.6582312496166696E-7</v>
      </c>
      <c r="AL20" s="34">
        <v>9.8528276207166392E-7</v>
      </c>
      <c r="AM20" s="34">
        <v>1.0165570237867001E-6</v>
      </c>
      <c r="AN20" s="34">
        <v>-3.4867507072826001E-7</v>
      </c>
      <c r="AO20" s="34">
        <v>-2.9670101044667098E-7</v>
      </c>
      <c r="AP20" s="34">
        <v>9.7056159700614495E-9</v>
      </c>
      <c r="AQ20" s="34">
        <v>7.6120492567842499E-7</v>
      </c>
      <c r="AR20" s="34">
        <v>3.9622677600695897E-8</v>
      </c>
      <c r="AS20" s="34">
        <v>4.5655812156255897E-9</v>
      </c>
      <c r="AT20" s="34">
        <v>1.0098840548865E-7</v>
      </c>
      <c r="AU20" s="34">
        <v>2.3343900745169599E-7</v>
      </c>
      <c r="AV20" s="34">
        <v>2.4328567778967102E-7</v>
      </c>
      <c r="AW20" s="34">
        <v>-1.60718768667003E-6</v>
      </c>
      <c r="AX20" s="34">
        <v>-1.8211669256324901E-6</v>
      </c>
      <c r="AY20" s="34">
        <v>-4.3295652903173101E-7</v>
      </c>
      <c r="AZ20" s="34">
        <v>1.23153966532968E-6</v>
      </c>
      <c r="BA20" s="34">
        <v>-1.43226109019272E-7</v>
      </c>
      <c r="BB20" s="34">
        <v>1.8772383968449901E-6</v>
      </c>
      <c r="BC20" s="34">
        <v>-1.3340556092909301E-6</v>
      </c>
    </row>
    <row r="21" spans="1:55" x14ac:dyDescent="0.25">
      <c r="A21" t="s">
        <v>104</v>
      </c>
      <c r="B21" s="34">
        <v>-2.6693847072493098E-5</v>
      </c>
      <c r="C21" s="34">
        <v>-3.7643636514205298E-7</v>
      </c>
      <c r="D21" s="34">
        <v>4.5143158600626403E-6</v>
      </c>
      <c r="E21" s="34">
        <v>1.51627866946653E-7</v>
      </c>
      <c r="F21" s="34">
        <v>-4.0359022101887003E-6</v>
      </c>
      <c r="G21" s="34">
        <v>3.0230805395726402E-6</v>
      </c>
      <c r="H21" s="34">
        <v>2.0805021949529298E-6</v>
      </c>
      <c r="I21" s="34">
        <v>7.6754376399173603E-7</v>
      </c>
      <c r="J21" s="34">
        <v>3.7451087569958E-7</v>
      </c>
      <c r="K21" s="34">
        <v>-2.8704782540653401E-7</v>
      </c>
      <c r="L21" s="34">
        <v>-6.0395175229568698E-7</v>
      </c>
      <c r="M21" s="34">
        <v>-2.1417926447943102E-6</v>
      </c>
      <c r="N21" s="34">
        <v>9.7582265259179698E-7</v>
      </c>
      <c r="O21" s="34">
        <v>4.73125102775531E-7</v>
      </c>
      <c r="P21" s="34">
        <v>-1.75553860597341E-6</v>
      </c>
      <c r="Q21" s="34">
        <v>-8.1456320793652796E-7</v>
      </c>
      <c r="R21" s="34">
        <v>-1.28343317086153E-6</v>
      </c>
      <c r="S21" s="34">
        <v>9.5860721457007204E-6</v>
      </c>
      <c r="T21" s="34">
        <v>2.0187494476546801E-5</v>
      </c>
      <c r="U21" s="34">
        <v>4.9838873418986102E-5</v>
      </c>
      <c r="V21" s="34">
        <v>2.6646166303642199E-5</v>
      </c>
      <c r="W21" s="34">
        <v>2.8898176622904301E-5</v>
      </c>
      <c r="X21" s="34">
        <v>-1.58604207062054E-6</v>
      </c>
      <c r="Y21" s="34">
        <v>2.14689500377616E-5</v>
      </c>
      <c r="Z21" s="34">
        <v>-1.5528054317886401E-6</v>
      </c>
      <c r="AA21" s="34">
        <v>3.1920648439656602E-7</v>
      </c>
      <c r="AB21" s="34">
        <v>-3.7438987948134002E-6</v>
      </c>
      <c r="AC21" s="34">
        <v>-4.7186714891008203E-6</v>
      </c>
      <c r="AD21" s="34">
        <v>8.9989963699550004E-7</v>
      </c>
      <c r="AE21" s="34">
        <v>-1.30277088460082E-6</v>
      </c>
      <c r="AF21" s="34">
        <v>2.1139485301740499E-6</v>
      </c>
      <c r="AG21" s="34">
        <v>1.4919555159160199E-6</v>
      </c>
      <c r="AH21" s="34">
        <v>8.3262465909873605E-7</v>
      </c>
      <c r="AI21" s="34">
        <v>1.58015023540317E-6</v>
      </c>
      <c r="AJ21" s="34">
        <v>2.02134237952201E-6</v>
      </c>
      <c r="AK21" s="34">
        <v>7.2553650919175901E-7</v>
      </c>
      <c r="AL21" s="34">
        <v>3.6829843898542398E-7</v>
      </c>
      <c r="AM21" s="34">
        <v>8.24420653836854E-7</v>
      </c>
      <c r="AN21" s="34">
        <v>-1.2322931248358799E-6</v>
      </c>
      <c r="AO21" s="34">
        <v>-3.8115494703381699E-7</v>
      </c>
      <c r="AP21" s="34">
        <v>-6.7796887101390601E-7</v>
      </c>
      <c r="AQ21" s="34">
        <v>1.4703991470071999E-6</v>
      </c>
      <c r="AR21" s="34">
        <v>4.7695702362273905E-7</v>
      </c>
      <c r="AS21" s="34">
        <v>5.36863181542765E-7</v>
      </c>
      <c r="AT21" s="34">
        <v>2.1118076585874999E-7</v>
      </c>
      <c r="AU21" s="34">
        <v>3.6610098089757698E-7</v>
      </c>
      <c r="AV21" s="34">
        <v>2.7552086685053399E-7</v>
      </c>
      <c r="AW21" s="34">
        <v>-5.87289656232181E-6</v>
      </c>
      <c r="AX21" s="34">
        <v>-5.9673935767253603E-6</v>
      </c>
      <c r="AY21" s="34">
        <v>-4.8965848907057905E-7</v>
      </c>
      <c r="AZ21" s="34">
        <v>9.1956188956423097E-7</v>
      </c>
      <c r="BA21" s="34">
        <v>-1.75270945692959E-6</v>
      </c>
      <c r="BB21" s="34">
        <v>3.6942400543128101E-6</v>
      </c>
      <c r="BC21" s="34">
        <v>-8.1158200656321205E-7</v>
      </c>
    </row>
    <row r="22" spans="1:55" x14ac:dyDescent="0.25">
      <c r="A22" t="s">
        <v>105</v>
      </c>
      <c r="B22" s="34">
        <v>-2.9800735455732901E-5</v>
      </c>
      <c r="C22" s="34">
        <v>2.11408675719217E-8</v>
      </c>
      <c r="D22" s="34">
        <v>8.1308688939024595E-6</v>
      </c>
      <c r="E22" s="34">
        <v>-4.5390613559217098E-7</v>
      </c>
      <c r="F22" s="34">
        <v>-4.5899227156047402E-6</v>
      </c>
      <c r="G22" s="34">
        <v>6.6428804651589196E-6</v>
      </c>
      <c r="H22" s="34">
        <v>3.6581020772551E-6</v>
      </c>
      <c r="I22" s="34">
        <v>1.1018629654294099E-6</v>
      </c>
      <c r="J22" s="34">
        <v>8.2613457743001404E-7</v>
      </c>
      <c r="K22" s="34">
        <v>-1.0217669077633099E-6</v>
      </c>
      <c r="L22" s="34">
        <v>-1.7621541819813399E-6</v>
      </c>
      <c r="M22" s="34">
        <v>-2.1523461434412998E-6</v>
      </c>
      <c r="N22" s="34">
        <v>1.8045048137200699E-6</v>
      </c>
      <c r="O22" s="34">
        <v>8.6631855205200701E-7</v>
      </c>
      <c r="P22" s="34">
        <v>-3.01846726513625E-6</v>
      </c>
      <c r="Q22" s="34">
        <v>-1.4927495619696899E-6</v>
      </c>
      <c r="R22" s="34">
        <v>-1.8408817241459099E-6</v>
      </c>
      <c r="S22" s="34">
        <v>9.1223940518405894E-6</v>
      </c>
      <c r="T22" s="34">
        <v>2.1025241915592399E-5</v>
      </c>
      <c r="U22" s="34">
        <v>2.6646166303642199E-5</v>
      </c>
      <c r="V22">
        <v>1.1874484868614E-4</v>
      </c>
      <c r="W22" s="34">
        <v>3.4336200847619702E-5</v>
      </c>
      <c r="X22" s="34">
        <v>-1.41075767293084E-6</v>
      </c>
      <c r="Y22" s="34">
        <v>2.6657131368145998E-5</v>
      </c>
      <c r="Z22" s="34">
        <v>-1.5775691715546101E-6</v>
      </c>
      <c r="AA22" s="34">
        <v>8.5126313996280998E-7</v>
      </c>
      <c r="AB22" s="34">
        <v>-4.9639130079854596E-6</v>
      </c>
      <c r="AC22" s="34">
        <v>-6.7834894332920498E-6</v>
      </c>
      <c r="AD22" s="34">
        <v>3.00264292515555E-6</v>
      </c>
      <c r="AE22" s="34">
        <v>-2.0244155053836999E-6</v>
      </c>
      <c r="AF22" s="34">
        <v>-2.0730817678180599E-6</v>
      </c>
      <c r="AG22" s="34">
        <v>5.1830282329568803E-7</v>
      </c>
      <c r="AH22" s="34">
        <v>1.9723730020950501E-7</v>
      </c>
      <c r="AI22" s="34">
        <v>2.8767082816426602E-6</v>
      </c>
      <c r="AJ22" s="34">
        <v>3.0009025028707599E-6</v>
      </c>
      <c r="AK22" s="34">
        <v>9.4233410675732201E-7</v>
      </c>
      <c r="AL22" s="34">
        <v>-7.7059845231318098E-7</v>
      </c>
      <c r="AM22" s="34">
        <v>4.6528248352859202E-7</v>
      </c>
      <c r="AN22" s="34">
        <v>8.57431262974451E-7</v>
      </c>
      <c r="AO22" s="34">
        <v>1.2317092344052401E-6</v>
      </c>
      <c r="AP22" s="34">
        <v>6.4114692186670904E-8</v>
      </c>
      <c r="AQ22" s="34">
        <v>1.1644167833811801E-6</v>
      </c>
      <c r="AR22" s="34">
        <v>8.9377495898816804E-7</v>
      </c>
      <c r="AS22" s="34">
        <v>4.3943085666293901E-7</v>
      </c>
      <c r="AT22" s="34">
        <v>3.0041221052241603E-8</v>
      </c>
      <c r="AU22" s="34">
        <v>6.4967060001411501E-9</v>
      </c>
      <c r="AV22" s="34">
        <v>5.5662293201766398E-7</v>
      </c>
      <c r="AW22" s="34">
        <v>-1.0709648705699199E-5</v>
      </c>
      <c r="AX22" s="34">
        <v>-1.1012391790187501E-5</v>
      </c>
      <c r="AY22" s="34">
        <v>-3.8638685766782404E-6</v>
      </c>
      <c r="AZ22" s="34">
        <v>8.1687724325776705E-7</v>
      </c>
      <c r="BA22" s="34">
        <v>7.0376432903744702E-6</v>
      </c>
      <c r="BB22" s="34">
        <v>1.4139887559412401E-6</v>
      </c>
      <c r="BC22" s="34">
        <v>-1.2250788334306399E-6</v>
      </c>
    </row>
    <row r="23" spans="1:55" x14ac:dyDescent="0.25">
      <c r="A23" t="s">
        <v>106</v>
      </c>
      <c r="B23" s="34">
        <v>-3.0963736276756301E-5</v>
      </c>
      <c r="C23" s="34">
        <v>9.9908927535799196E-7</v>
      </c>
      <c r="D23" s="34">
        <v>1.0588798561601999E-5</v>
      </c>
      <c r="E23" s="34">
        <v>-7.21403128720808E-7</v>
      </c>
      <c r="F23" s="34">
        <v>-4.5514068024292001E-6</v>
      </c>
      <c r="G23" s="34">
        <v>9.3664744777269801E-6</v>
      </c>
      <c r="H23" s="34">
        <v>4.6195619812776301E-6</v>
      </c>
      <c r="I23" s="34">
        <v>1.93733133600524E-6</v>
      </c>
      <c r="J23" s="34">
        <v>8.6618598604930298E-7</v>
      </c>
      <c r="K23" s="34">
        <v>-1.5727546352902601E-6</v>
      </c>
      <c r="L23" s="34">
        <v>-3.6020978386021801E-6</v>
      </c>
      <c r="M23" s="34">
        <v>-1.7005608216367599E-6</v>
      </c>
      <c r="N23" s="34">
        <v>3.0281960423441299E-6</v>
      </c>
      <c r="O23" s="34">
        <v>1.1262498323824401E-6</v>
      </c>
      <c r="P23" s="34">
        <v>-4.8903894783540801E-6</v>
      </c>
      <c r="Q23" s="34">
        <v>-2.0876391735021701E-6</v>
      </c>
      <c r="R23" s="34">
        <v>-2.6319420228165799E-6</v>
      </c>
      <c r="S23" s="34">
        <v>9.0676976120426107E-6</v>
      </c>
      <c r="T23" s="34">
        <v>2.1648990810759501E-5</v>
      </c>
      <c r="U23" s="34">
        <v>2.8898176622904301E-5</v>
      </c>
      <c r="V23" s="34">
        <v>3.4336200847619601E-5</v>
      </c>
      <c r="W23">
        <v>2.6364875339347999E-4</v>
      </c>
      <c r="X23" s="34">
        <v>-9.6344814297358909E-7</v>
      </c>
      <c r="Y23" s="34">
        <v>3.0058939327571501E-5</v>
      </c>
      <c r="Z23" s="34">
        <v>-7.9489990896737599E-7</v>
      </c>
      <c r="AA23" s="34">
        <v>9.4816342601172101E-7</v>
      </c>
      <c r="AB23" s="34">
        <v>-6.1637091253744198E-6</v>
      </c>
      <c r="AC23" s="34">
        <v>-9.05680533758008E-6</v>
      </c>
      <c r="AD23" s="34">
        <v>3.5863662796904401E-6</v>
      </c>
      <c r="AE23" s="34">
        <v>-3.0153760055183402E-6</v>
      </c>
      <c r="AF23" s="34">
        <v>2.37261609077582E-6</v>
      </c>
      <c r="AG23" s="34">
        <v>5.7431006693003798E-7</v>
      </c>
      <c r="AH23" s="34">
        <v>2.4484902434811099E-6</v>
      </c>
      <c r="AI23" s="34">
        <v>2.0606306485573498E-6</v>
      </c>
      <c r="AJ23" s="34">
        <v>3.8094402068392799E-6</v>
      </c>
      <c r="AK23" s="34">
        <v>3.3469051815761799E-6</v>
      </c>
      <c r="AL23" s="34">
        <v>1.4269226464789099E-6</v>
      </c>
      <c r="AM23" s="34">
        <v>5.09665783340438E-6</v>
      </c>
      <c r="AN23" s="34">
        <v>2.0006428615264999E-6</v>
      </c>
      <c r="AO23" s="34">
        <v>8.5552651381872599E-7</v>
      </c>
      <c r="AP23" s="34">
        <v>6.16903332596778E-7</v>
      </c>
      <c r="AQ23" s="34">
        <v>1.90051112956018E-6</v>
      </c>
      <c r="AR23" s="34">
        <v>6.1232832176181897E-7</v>
      </c>
      <c r="AS23" s="34">
        <v>3.81396394499672E-7</v>
      </c>
      <c r="AT23" s="34">
        <v>2.5083636885235099E-7</v>
      </c>
      <c r="AU23" s="34">
        <v>-6.7824661285058405E-7</v>
      </c>
      <c r="AV23" s="34">
        <v>4.39681698585739E-7</v>
      </c>
      <c r="AW23" s="34">
        <v>-1.6127032814173501E-5</v>
      </c>
      <c r="AX23" s="34">
        <v>-2.01787785866536E-5</v>
      </c>
      <c r="AY23" s="34">
        <v>-4.2944457442936204E-6</v>
      </c>
      <c r="AZ23" s="34">
        <v>5.8404349668690895E-7</v>
      </c>
      <c r="BA23" s="34">
        <v>-4.0259413124346401E-7</v>
      </c>
      <c r="BB23" s="34">
        <v>6.0252577502481603E-6</v>
      </c>
      <c r="BC23" s="34">
        <v>-4.64635840501598E-6</v>
      </c>
    </row>
    <row r="24" spans="1:55" x14ac:dyDescent="0.25">
      <c r="A24" t="s">
        <v>107</v>
      </c>
      <c r="B24" s="34">
        <v>8.7181082016678802E-7</v>
      </c>
      <c r="C24" s="34">
        <v>-8.5993380453978703E-7</v>
      </c>
      <c r="D24" s="34">
        <v>5.2759611478742197E-7</v>
      </c>
      <c r="E24" s="34">
        <v>4.9792973842334602E-7</v>
      </c>
      <c r="F24" s="34">
        <v>1.5580456188352899E-6</v>
      </c>
      <c r="G24" s="34">
        <v>3.0992533023684198E-7</v>
      </c>
      <c r="H24" s="34">
        <v>1.95012254116675E-7</v>
      </c>
      <c r="I24" s="34">
        <v>-1.44623430661542E-7</v>
      </c>
      <c r="J24" s="34">
        <v>-6.83902079009318E-8</v>
      </c>
      <c r="K24" s="34">
        <v>4.0423257417799799E-8</v>
      </c>
      <c r="L24" s="34">
        <v>1.47518364129403E-7</v>
      </c>
      <c r="M24" s="34">
        <v>2.2601061584206399E-7</v>
      </c>
      <c r="N24" s="34">
        <v>-2.7108949875063801E-7</v>
      </c>
      <c r="O24" s="34">
        <v>2.09597569540888E-7</v>
      </c>
      <c r="P24" s="34">
        <v>-1.2257106041705801E-7</v>
      </c>
      <c r="Q24" s="34">
        <v>-5.6947438674907601E-8</v>
      </c>
      <c r="R24" s="34">
        <v>-3.2319673080066603E-7</v>
      </c>
      <c r="S24" s="34">
        <v>1.5585609055205599E-6</v>
      </c>
      <c r="T24" s="34">
        <v>-1.3994509987977401E-6</v>
      </c>
      <c r="U24" s="34">
        <v>-1.58604207062054E-6</v>
      </c>
      <c r="V24" s="34">
        <v>-1.41075767293084E-6</v>
      </c>
      <c r="W24" s="34">
        <v>-9.6344814297358803E-7</v>
      </c>
      <c r="X24" s="34">
        <v>7.7130402845252397E-6</v>
      </c>
      <c r="Y24" s="34">
        <v>-1.9684113312187799E-6</v>
      </c>
      <c r="Z24" s="34">
        <v>1.6203068099542201E-7</v>
      </c>
      <c r="AA24" s="34">
        <v>-1.1404051249274301E-7</v>
      </c>
      <c r="AB24" s="34">
        <v>-7.7410343690618698E-7</v>
      </c>
      <c r="AC24" s="34">
        <v>3.04829370091375E-6</v>
      </c>
      <c r="AD24" s="34">
        <v>8.1279902805129403E-7</v>
      </c>
      <c r="AE24" s="34">
        <v>-4.4357558545888299E-7</v>
      </c>
      <c r="AF24" s="34">
        <v>-5.6444115072107505E-7</v>
      </c>
      <c r="AG24" s="34">
        <v>-1.1511686488415199E-6</v>
      </c>
      <c r="AH24" s="34">
        <v>-3.9299329118087902E-7</v>
      </c>
      <c r="AI24" s="34">
        <v>-4.6200793394622999E-7</v>
      </c>
      <c r="AJ24" s="34">
        <v>8.23556062686664E-9</v>
      </c>
      <c r="AK24" s="34">
        <v>2.3342287753019301E-7</v>
      </c>
      <c r="AL24" s="34">
        <v>2.3808016748217001E-7</v>
      </c>
      <c r="AM24" s="34">
        <v>-3.48052580131855E-8</v>
      </c>
      <c r="AN24" s="34">
        <v>-1.16119435156387E-6</v>
      </c>
      <c r="AO24" s="34">
        <v>-1.70023289776862E-6</v>
      </c>
      <c r="AP24" s="34">
        <v>-2.0602827500305299E-6</v>
      </c>
      <c r="AQ24" s="34">
        <v>-1.7227581797904401E-7</v>
      </c>
      <c r="AR24" s="34">
        <v>1.5007733537318601E-8</v>
      </c>
      <c r="AS24" s="34">
        <v>7.6968326948636094E-8</v>
      </c>
      <c r="AT24" s="34">
        <v>4.7529210848433803E-8</v>
      </c>
      <c r="AU24" s="34">
        <v>1.2155509814499599E-7</v>
      </c>
      <c r="AV24" s="34">
        <v>-7.2316202480754396E-8</v>
      </c>
      <c r="AW24" s="34">
        <v>3.6280331895848901E-6</v>
      </c>
      <c r="AX24" s="34">
        <v>6.0376106358995703E-6</v>
      </c>
      <c r="AY24" s="34">
        <v>-9.7978112851058896E-8</v>
      </c>
      <c r="AZ24" s="34">
        <v>2.9741149700506599E-7</v>
      </c>
      <c r="BA24" s="34">
        <v>-4.9170341400386997E-7</v>
      </c>
      <c r="BB24" s="34">
        <v>2.1361709329840901E-7</v>
      </c>
      <c r="BC24" s="34">
        <v>3.0652591295126001E-8</v>
      </c>
    </row>
    <row r="25" spans="1:55" x14ac:dyDescent="0.25">
      <c r="A25" t="s">
        <v>108</v>
      </c>
      <c r="B25" s="34">
        <v>-6.1352704518687494E-5</v>
      </c>
      <c r="C25" s="34">
        <v>-1.8677278646570699E-6</v>
      </c>
      <c r="D25" s="34">
        <v>2.29146599403736E-5</v>
      </c>
      <c r="E25" s="34">
        <v>1.3857885082232899E-6</v>
      </c>
      <c r="F25" s="34">
        <v>-5.3551392497378904E-6</v>
      </c>
      <c r="G25" s="34">
        <v>1.1440480477396501E-5</v>
      </c>
      <c r="H25" s="34">
        <v>3.9332265989521802E-6</v>
      </c>
      <c r="I25" s="34">
        <v>-3.2077871360114302E-7</v>
      </c>
      <c r="J25" s="34">
        <v>-8.7054165223650205E-8</v>
      </c>
      <c r="K25" s="34">
        <v>2.2573877202602699E-7</v>
      </c>
      <c r="L25" s="34">
        <v>1.21166626254143E-6</v>
      </c>
      <c r="M25" s="34">
        <v>-2.45346887901895E-6</v>
      </c>
      <c r="N25" s="34">
        <v>4.3816236612143797E-6</v>
      </c>
      <c r="O25" s="34">
        <v>-2.3592971316913198E-6</v>
      </c>
      <c r="P25" s="34">
        <v>2.2897474834675502E-6</v>
      </c>
      <c r="Q25" s="34">
        <v>3.2873982626538698E-7</v>
      </c>
      <c r="R25" s="34">
        <v>1.2537131780571501E-6</v>
      </c>
      <c r="S25" s="34">
        <v>-1.2823684696397901E-5</v>
      </c>
      <c r="T25" s="34">
        <v>1.2404914388021501E-5</v>
      </c>
      <c r="U25" s="34">
        <v>2.1468950037761498E-5</v>
      </c>
      <c r="V25" s="34">
        <v>2.66571313681457E-5</v>
      </c>
      <c r="W25" s="34">
        <v>3.0058939327571501E-5</v>
      </c>
      <c r="X25" s="34">
        <v>-1.9684113312187799E-6</v>
      </c>
      <c r="Y25">
        <v>1.14163320140423E-4</v>
      </c>
      <c r="Z25" s="34">
        <v>5.1560161557627797E-8</v>
      </c>
      <c r="AA25" s="34">
        <v>-1.3033893454057799E-6</v>
      </c>
      <c r="AB25" s="34">
        <v>-2.0561064030868799E-7</v>
      </c>
      <c r="AC25" s="34">
        <v>2.56463587022406E-6</v>
      </c>
      <c r="AD25" s="34">
        <v>-1.1257679328981999E-5</v>
      </c>
      <c r="AE25" s="34">
        <v>1.3902961101915501E-6</v>
      </c>
      <c r="AF25" s="34">
        <v>-1.2948269087532201E-6</v>
      </c>
      <c r="AG25" s="34">
        <v>2.3868369259478699E-6</v>
      </c>
      <c r="AH25" s="34">
        <v>4.6967234692764899E-6</v>
      </c>
      <c r="AI25" s="34">
        <v>4.7674409011646796E-6</v>
      </c>
      <c r="AJ25" s="34">
        <v>-2.9322886040280401E-7</v>
      </c>
      <c r="AK25" s="34">
        <v>2.4048249187289801E-6</v>
      </c>
      <c r="AL25" s="34">
        <v>1.27585826418701E-6</v>
      </c>
      <c r="AM25" s="34">
        <v>1.5223974055679001E-6</v>
      </c>
      <c r="AN25" s="34">
        <v>3.8689415186583796E-6</v>
      </c>
      <c r="AO25" s="34">
        <v>2.2945606257977901E-6</v>
      </c>
      <c r="AP25" s="34">
        <v>4.0185036801370198E-6</v>
      </c>
      <c r="AQ25" s="34">
        <v>-9.5242159277887205E-8</v>
      </c>
      <c r="AR25" s="34">
        <v>6.2388885806255296E-8</v>
      </c>
      <c r="AS25" s="34">
        <v>5.5003361769414202E-7</v>
      </c>
      <c r="AT25" s="34">
        <v>5.6674273217134398E-7</v>
      </c>
      <c r="AU25" s="34">
        <v>4.8807318621404403E-7</v>
      </c>
      <c r="AV25" s="34">
        <v>7.6803758182859002E-7</v>
      </c>
      <c r="AW25" s="34">
        <v>8.9781760722159293E-6</v>
      </c>
      <c r="AX25" s="34">
        <v>7.9622020810493795E-6</v>
      </c>
      <c r="AY25" s="34">
        <v>-1.28093561489216E-6</v>
      </c>
      <c r="AZ25" s="34">
        <v>-2.8585510985044801E-7</v>
      </c>
      <c r="BA25" s="34">
        <v>5.1360034218561801E-6</v>
      </c>
      <c r="BB25" s="34">
        <v>-1.7785440000410899E-6</v>
      </c>
      <c r="BC25" s="34">
        <v>-4.5584319221132803E-6</v>
      </c>
    </row>
    <row r="26" spans="1:55" x14ac:dyDescent="0.25">
      <c r="A26" t="s">
        <v>109</v>
      </c>
      <c r="B26" s="34">
        <v>1.26378611399137E-5</v>
      </c>
      <c r="C26" s="34">
        <v>-6.6894922836072002E-7</v>
      </c>
      <c r="D26" s="34">
        <v>-1.06202892678525E-5</v>
      </c>
      <c r="E26" s="34">
        <v>5.2101141672597995E-7</v>
      </c>
      <c r="F26" s="34">
        <v>-4.1010547013216501E-6</v>
      </c>
      <c r="G26" s="34">
        <v>1.60793343286881E-6</v>
      </c>
      <c r="H26" s="34">
        <v>9.0638111024462502E-7</v>
      </c>
      <c r="I26" s="34">
        <v>-1.8566280127193001E-7</v>
      </c>
      <c r="J26" s="34">
        <v>-3.8449242903951702E-8</v>
      </c>
      <c r="K26" s="34">
        <v>1.70341684730856E-7</v>
      </c>
      <c r="L26" s="34">
        <v>3.51835147597992E-7</v>
      </c>
      <c r="M26" s="34">
        <v>3.5740472990479701E-7</v>
      </c>
      <c r="N26" s="34">
        <v>1.6032922468041801E-6</v>
      </c>
      <c r="O26" s="34">
        <v>-1.2520232395607001E-7</v>
      </c>
      <c r="P26" s="34">
        <v>-4.8123066649390503E-8</v>
      </c>
      <c r="Q26" s="34">
        <v>-2.7091066668565E-8</v>
      </c>
      <c r="R26" s="34">
        <v>-9.0925994631800104E-7</v>
      </c>
      <c r="S26" s="34">
        <v>2.8831848528877001E-6</v>
      </c>
      <c r="T26" s="34">
        <v>-1.27202795159524E-6</v>
      </c>
      <c r="U26" s="34">
        <v>-1.55280543178865E-6</v>
      </c>
      <c r="V26" s="34">
        <v>-1.5775691715545701E-6</v>
      </c>
      <c r="W26" s="34">
        <v>-7.9489990896742903E-7</v>
      </c>
      <c r="X26" s="34">
        <v>1.6203068099542201E-7</v>
      </c>
      <c r="Y26" s="34">
        <v>5.1560161557587398E-8</v>
      </c>
      <c r="Z26" s="34">
        <v>9.2069023156276005E-6</v>
      </c>
      <c r="AA26" s="34">
        <v>5.8608325552956597E-7</v>
      </c>
      <c r="AB26" s="34">
        <v>-1.40452638696559E-7</v>
      </c>
      <c r="AC26" s="34">
        <v>-6.8848089308179405E-7</v>
      </c>
      <c r="AD26" s="34">
        <v>-9.6857286349565409E-7</v>
      </c>
      <c r="AE26" s="34">
        <v>1.04532214367567E-7</v>
      </c>
      <c r="AF26" s="34">
        <v>-1.00547366773267E-6</v>
      </c>
      <c r="AG26" s="34">
        <v>-6.1658820243533103E-7</v>
      </c>
      <c r="AH26" s="34">
        <v>-2.71073516783124E-8</v>
      </c>
      <c r="AI26" s="34">
        <v>-1.0969973984080199E-6</v>
      </c>
      <c r="AJ26" s="34">
        <v>-6.834833941422E-7</v>
      </c>
      <c r="AK26" s="34">
        <v>-1.78024216195316E-7</v>
      </c>
      <c r="AL26" s="34">
        <v>-7.6141159033624702E-7</v>
      </c>
      <c r="AM26" s="34">
        <v>-5.5847027245852697E-7</v>
      </c>
      <c r="AN26" s="34">
        <v>5.3078800014191502E-7</v>
      </c>
      <c r="AO26" s="34">
        <v>-2.10760295069643E-7</v>
      </c>
      <c r="AP26" s="34">
        <v>4.5701978573901E-7</v>
      </c>
      <c r="AQ26" s="34">
        <v>-1.4687893857235799E-7</v>
      </c>
      <c r="AR26" s="34">
        <v>-5.8237402086205497E-8</v>
      </c>
      <c r="AS26" s="34">
        <v>-6.3145028770539701E-8</v>
      </c>
      <c r="AT26" s="34">
        <v>-5.2432649805339498E-8</v>
      </c>
      <c r="AU26" s="34">
        <v>-1.85559255881723E-7</v>
      </c>
      <c r="AV26" s="34">
        <v>-1.26248917864282E-7</v>
      </c>
      <c r="AW26" s="34">
        <v>2.0934702323437801E-6</v>
      </c>
      <c r="AX26" s="34">
        <v>2.07588189788945E-6</v>
      </c>
      <c r="AY26" s="34">
        <v>2.0292612711663801E-7</v>
      </c>
      <c r="AZ26" s="34">
        <v>2.8767991707265198E-7</v>
      </c>
      <c r="BA26" s="34">
        <v>1.5562798790590799E-6</v>
      </c>
      <c r="BB26" s="34">
        <v>1.3494563572565E-7</v>
      </c>
      <c r="BC26" s="34">
        <v>-1.91999428387656E-7</v>
      </c>
    </row>
    <row r="27" spans="1:55" x14ac:dyDescent="0.25">
      <c r="A27" t="s">
        <v>110</v>
      </c>
      <c r="B27" s="34">
        <v>5.4398970180788403E-6</v>
      </c>
      <c r="C27" s="34">
        <v>-3.7475998092407801E-6</v>
      </c>
      <c r="D27" s="34">
        <v>-1.5763037161905301E-6</v>
      </c>
      <c r="E27" s="34">
        <v>2.20701877451509E-6</v>
      </c>
      <c r="F27" s="34">
        <v>1.24798065358626E-7</v>
      </c>
      <c r="G27" s="34">
        <v>1.2088386309373101E-6</v>
      </c>
      <c r="H27" s="34">
        <v>1.01439503325418E-6</v>
      </c>
      <c r="I27" s="34">
        <v>-1.9701081647857101E-7</v>
      </c>
      <c r="J27" s="34">
        <v>-2.27820336955242E-7</v>
      </c>
      <c r="K27" s="34">
        <v>-8.1403097612959792E-9</v>
      </c>
      <c r="L27" s="34">
        <v>1.9723957968049901E-7</v>
      </c>
      <c r="M27" s="34">
        <v>3.5646204003305499E-8</v>
      </c>
      <c r="N27" s="34">
        <v>4.6148947849715497E-7</v>
      </c>
      <c r="O27" s="34">
        <v>-7.0457965531620703E-7</v>
      </c>
      <c r="P27" s="34">
        <v>3.1786394675676299E-7</v>
      </c>
      <c r="Q27" s="34">
        <v>-7.9788835979023699E-7</v>
      </c>
      <c r="R27" s="34">
        <v>-1.3730776725315801E-7</v>
      </c>
      <c r="S27" s="34">
        <v>1.2323500269075601E-6</v>
      </c>
      <c r="T27" s="34">
        <v>-1.3643222764569699E-7</v>
      </c>
      <c r="U27" s="34">
        <v>3.1920648439658201E-7</v>
      </c>
      <c r="V27" s="34">
        <v>8.51263139962832E-7</v>
      </c>
      <c r="W27" s="34">
        <v>9.4816342601171402E-7</v>
      </c>
      <c r="X27" s="34">
        <v>-1.1404051249274301E-7</v>
      </c>
      <c r="Y27" s="34">
        <v>-1.3033893454058E-6</v>
      </c>
      <c r="Z27" s="34">
        <v>5.8608325552955697E-7</v>
      </c>
      <c r="AA27" s="34">
        <v>1.29665005386162E-5</v>
      </c>
      <c r="AB27" s="34">
        <v>-8.2047065746485993E-6</v>
      </c>
      <c r="AC27" s="34">
        <v>-1.9879607183554899E-6</v>
      </c>
      <c r="AD27" s="34">
        <v>-2.1242375210066898E-6</v>
      </c>
      <c r="AE27" s="34">
        <v>9.9703650395731993E-7</v>
      </c>
      <c r="AF27" s="34">
        <v>-1.6274111806111601E-6</v>
      </c>
      <c r="AG27" s="34">
        <v>1.2230505373518499E-7</v>
      </c>
      <c r="AH27" s="34">
        <v>1.21648492368364E-7</v>
      </c>
      <c r="AI27" s="34">
        <v>4.1526147952336998E-8</v>
      </c>
      <c r="AJ27" s="34">
        <v>-1.4326595546935299E-6</v>
      </c>
      <c r="AK27" s="34">
        <v>-1.3587278688970099E-7</v>
      </c>
      <c r="AL27" s="34">
        <v>-5.98236283807506E-7</v>
      </c>
      <c r="AM27" s="34">
        <v>-1.0320088741479401E-7</v>
      </c>
      <c r="AN27" s="34">
        <v>-1.2089530656087E-6</v>
      </c>
      <c r="AO27" s="34">
        <v>-2.9635217350242598E-7</v>
      </c>
      <c r="AP27" s="34">
        <v>-1.0407384723223301E-7</v>
      </c>
      <c r="AQ27" s="34">
        <v>-4.1275469185463799E-7</v>
      </c>
      <c r="AR27" s="34">
        <v>-2.4987743408051701E-7</v>
      </c>
      <c r="AS27" s="34">
        <v>-1.16732795117608E-7</v>
      </c>
      <c r="AT27" s="34">
        <v>5.6083265114780199E-8</v>
      </c>
      <c r="AU27" s="34">
        <v>-5.0582291264367003E-8</v>
      </c>
      <c r="AV27" s="34">
        <v>2.3732748176379599E-7</v>
      </c>
      <c r="AW27" s="34">
        <v>-7.2390088207929095E-7</v>
      </c>
      <c r="AX27" s="34">
        <v>-1.41080424224577E-6</v>
      </c>
      <c r="AY27" s="34">
        <v>-2.2580415079119801E-7</v>
      </c>
      <c r="AZ27" s="34">
        <v>7.2783254324486496E-8</v>
      </c>
      <c r="BA27" s="34">
        <v>-2.6724193781874998E-7</v>
      </c>
      <c r="BB27" s="34">
        <v>-6.0750768568053405E-7</v>
      </c>
      <c r="BC27" s="34">
        <v>-9.1425419461504401E-7</v>
      </c>
    </row>
    <row r="28" spans="1:55" x14ac:dyDescent="0.25">
      <c r="A28" t="s">
        <v>111</v>
      </c>
      <c r="B28" s="34">
        <v>-1.3158402493690899E-6</v>
      </c>
      <c r="C28" s="34">
        <v>2.2583292947248499E-6</v>
      </c>
      <c r="D28" s="34">
        <v>-1.28132024869973E-6</v>
      </c>
      <c r="E28" s="34">
        <v>-1.4255463608758799E-6</v>
      </c>
      <c r="F28" s="34">
        <v>-1.1989477834420901E-6</v>
      </c>
      <c r="G28" s="34">
        <v>-1.2270659261769701E-6</v>
      </c>
      <c r="H28" s="34">
        <v>-1.0215996827660001E-6</v>
      </c>
      <c r="I28" s="34">
        <v>6.2701559962589499E-8</v>
      </c>
      <c r="J28" s="34">
        <v>5.1663689756927497E-8</v>
      </c>
      <c r="K28" s="34">
        <v>1.6895696801616201E-7</v>
      </c>
      <c r="L28" s="34">
        <v>5.2930135562423602E-8</v>
      </c>
      <c r="M28" s="34">
        <v>1.1487614089121E-7</v>
      </c>
      <c r="N28" s="34">
        <v>5.5928190981547798E-8</v>
      </c>
      <c r="O28" s="34">
        <v>5.4370871448323403E-7</v>
      </c>
      <c r="P28" s="34">
        <v>-7.3194964645322602E-8</v>
      </c>
      <c r="Q28" s="34">
        <v>4.0902039285942899E-7</v>
      </c>
      <c r="R28" s="34">
        <v>-5.6589753319145898E-8</v>
      </c>
      <c r="S28" s="34">
        <v>1.35208622495642E-6</v>
      </c>
      <c r="T28" s="34">
        <v>-1.86776564479431E-6</v>
      </c>
      <c r="U28" s="34">
        <v>-3.7438987948134099E-6</v>
      </c>
      <c r="V28" s="34">
        <v>-4.9639130079854698E-6</v>
      </c>
      <c r="W28" s="34">
        <v>-6.1637091253744198E-6</v>
      </c>
      <c r="X28" s="34">
        <v>-7.7410343690618602E-7</v>
      </c>
      <c r="Y28" s="34">
        <v>-2.0561064030868601E-7</v>
      </c>
      <c r="Z28" s="34">
        <v>-1.4045263869655601E-7</v>
      </c>
      <c r="AA28" s="34">
        <v>-8.2047065746485993E-6</v>
      </c>
      <c r="AB28" s="34">
        <v>1.06114995873294E-5</v>
      </c>
      <c r="AC28" s="34">
        <v>-2.0713135892480601E-7</v>
      </c>
      <c r="AD28" s="34">
        <v>2.54441688043618E-6</v>
      </c>
      <c r="AE28" s="34">
        <v>-3.2041575658018302E-7</v>
      </c>
      <c r="AF28" s="34">
        <v>2.30604320458065E-7</v>
      </c>
      <c r="AG28" s="34">
        <v>-7.2326884742187195E-7</v>
      </c>
      <c r="AH28" s="34">
        <v>-5.3776492475751405E-7</v>
      </c>
      <c r="AI28" s="34">
        <v>-1.77247489074792E-7</v>
      </c>
      <c r="AJ28" s="34">
        <v>-7.0820427059633902E-7</v>
      </c>
      <c r="AK28" s="34">
        <v>-7.8944020904412096E-7</v>
      </c>
      <c r="AL28" s="34">
        <v>-5.7493237883861505E-7</v>
      </c>
      <c r="AM28" s="34">
        <v>-7.6663266441900603E-7</v>
      </c>
      <c r="AN28" s="34">
        <v>5.9568853862853095E-7</v>
      </c>
      <c r="AO28" s="34">
        <v>-2.1343310419657399E-7</v>
      </c>
      <c r="AP28" s="34">
        <v>-6.6704903514494303E-7</v>
      </c>
      <c r="AQ28" s="34">
        <v>-7.2672461469149297E-8</v>
      </c>
      <c r="AR28" s="34">
        <v>1.42835927441751E-7</v>
      </c>
      <c r="AS28" s="34">
        <v>1.9409500839895201E-7</v>
      </c>
      <c r="AT28" s="34">
        <v>4.7713079098901698E-8</v>
      </c>
      <c r="AU28" s="34">
        <v>2.7219415270602401E-7</v>
      </c>
      <c r="AV28" s="34">
        <v>-1.49004073592979E-7</v>
      </c>
      <c r="AW28" s="34">
        <v>8.0234638049465097E-7</v>
      </c>
      <c r="AX28" s="34">
        <v>2.6435368940086198E-6</v>
      </c>
      <c r="AY28" s="34">
        <v>-2.2329668337430799E-7</v>
      </c>
      <c r="AZ28" s="34">
        <v>-1.09751370927256E-7</v>
      </c>
      <c r="BA28" s="34">
        <v>6.6536800831098201E-7</v>
      </c>
      <c r="BB28" s="34">
        <v>8.1798447952600499E-7</v>
      </c>
      <c r="BC28" s="34">
        <v>1.34592821720773E-7</v>
      </c>
    </row>
    <row r="29" spans="1:55" x14ac:dyDescent="0.25">
      <c r="A29" t="s">
        <v>112</v>
      </c>
      <c r="B29" s="34">
        <v>-6.1465366145488896E-6</v>
      </c>
      <c r="C29" s="34">
        <v>-3.22483779158011E-6</v>
      </c>
      <c r="D29" s="34">
        <v>1.31165612825359E-6</v>
      </c>
      <c r="E29" s="34">
        <v>1.9535610350624399E-6</v>
      </c>
      <c r="F29" s="34">
        <v>-2.2737412808630802E-6</v>
      </c>
      <c r="G29" s="34">
        <v>-7.4381773120637897E-7</v>
      </c>
      <c r="H29" s="34">
        <v>-7.3050084690867697E-7</v>
      </c>
      <c r="I29" s="34">
        <v>2.5644168664714001E-7</v>
      </c>
      <c r="J29" s="34">
        <v>-2.4579298464721502E-7</v>
      </c>
      <c r="K29" s="34">
        <v>-1.3782719015409801E-7</v>
      </c>
      <c r="L29" s="34">
        <v>-4.2355499870066701E-7</v>
      </c>
      <c r="M29" s="34">
        <v>-2.3049965401968801E-7</v>
      </c>
      <c r="N29" s="34">
        <v>7.4008776519270402E-7</v>
      </c>
      <c r="O29" s="34">
        <v>5.9315453758449904E-7</v>
      </c>
      <c r="P29" s="34">
        <v>-5.6367824478538598E-8</v>
      </c>
      <c r="Q29" s="34">
        <v>-7.1795868379566105E-8</v>
      </c>
      <c r="R29" s="34">
        <v>2.3148177561562499E-7</v>
      </c>
      <c r="S29" s="34">
        <v>6.8433448831763504E-7</v>
      </c>
      <c r="T29" s="34">
        <v>-1.9970583911145399E-6</v>
      </c>
      <c r="U29" s="34">
        <v>-4.7186714891008397E-6</v>
      </c>
      <c r="V29" s="34">
        <v>-6.7834894332920701E-6</v>
      </c>
      <c r="W29" s="34">
        <v>-9.05680533758008E-6</v>
      </c>
      <c r="X29" s="34">
        <v>3.04829370091375E-6</v>
      </c>
      <c r="Y29" s="34">
        <v>2.5646358702240701E-6</v>
      </c>
      <c r="Z29" s="34">
        <v>-6.8848089308179002E-7</v>
      </c>
      <c r="AA29" s="34">
        <v>-1.9879607183554899E-6</v>
      </c>
      <c r="AB29" s="34">
        <v>-2.0713135892480601E-7</v>
      </c>
      <c r="AC29" s="34">
        <v>3.7081920054387297E-5</v>
      </c>
      <c r="AD29" s="34">
        <v>1.4727726479400599E-6</v>
      </c>
      <c r="AE29" s="34">
        <v>-5.54513227180838E-7</v>
      </c>
      <c r="AF29" s="34">
        <v>-8.9941256408135202E-8</v>
      </c>
      <c r="AG29" s="34">
        <v>1.1026117614983E-6</v>
      </c>
      <c r="AH29" s="34">
        <v>1.3312710975731399E-6</v>
      </c>
      <c r="AI29" s="34">
        <v>1.5756270021762601E-6</v>
      </c>
      <c r="AJ29" s="34">
        <v>9.8319150275684792E-7</v>
      </c>
      <c r="AK29" s="34">
        <v>-5.7633987882576902E-8</v>
      </c>
      <c r="AL29" s="34">
        <v>6.0775964168581998E-7</v>
      </c>
      <c r="AM29" s="34">
        <v>-1.4951058725012701E-6</v>
      </c>
      <c r="AN29" s="34">
        <v>-1.4342282563956601E-6</v>
      </c>
      <c r="AO29" s="34">
        <v>-1.2427294391750899E-6</v>
      </c>
      <c r="AP29" s="34">
        <v>-1.19660200659879E-6</v>
      </c>
      <c r="AQ29" s="34">
        <v>3.36029353378887E-7</v>
      </c>
      <c r="AR29" s="34">
        <v>-1.4542532352682699E-7</v>
      </c>
      <c r="AS29" s="34">
        <v>-5.2673459978109504E-7</v>
      </c>
      <c r="AT29" s="34">
        <v>-6.6485851152527196E-7</v>
      </c>
      <c r="AU29" s="34">
        <v>-8.9133970887810401E-7</v>
      </c>
      <c r="AV29" s="34">
        <v>-4.8614605434926903E-7</v>
      </c>
      <c r="AW29" s="34">
        <v>-6.3574536177291102E-6</v>
      </c>
      <c r="AX29" s="34">
        <v>-1.02708495025733E-5</v>
      </c>
      <c r="AY29" s="34">
        <v>-6.5642068761446105E-7</v>
      </c>
      <c r="AZ29" s="34">
        <v>1.02812572730573E-6</v>
      </c>
      <c r="BA29" s="34">
        <v>6.8465500236228702E-7</v>
      </c>
      <c r="BB29" s="34">
        <v>-2.3433565372581599E-7</v>
      </c>
      <c r="BC29" s="34">
        <v>-3.7039309940539499E-7</v>
      </c>
    </row>
    <row r="30" spans="1:55" x14ac:dyDescent="0.25">
      <c r="A30" t="s">
        <v>114</v>
      </c>
      <c r="B30" s="34">
        <v>2.3129070591426499E-6</v>
      </c>
      <c r="C30" s="34">
        <v>3.4842198085911899E-6</v>
      </c>
      <c r="D30" s="34">
        <v>3.3375207450606899E-8</v>
      </c>
      <c r="E30" s="34">
        <v>1.56399258274535E-6</v>
      </c>
      <c r="F30" s="34">
        <v>2.3517228009629498E-6</v>
      </c>
      <c r="G30" s="34">
        <v>1.1886691102832999E-5</v>
      </c>
      <c r="H30" s="34">
        <v>3.8547844043220001E-6</v>
      </c>
      <c r="I30" s="34">
        <v>-5.4167344767318596E-7</v>
      </c>
      <c r="J30" s="34">
        <v>-1.1644052916951299E-6</v>
      </c>
      <c r="K30" s="34">
        <v>1.58558642637118E-7</v>
      </c>
      <c r="L30" s="34">
        <v>-8.2881474637323504E-7</v>
      </c>
      <c r="M30" s="34">
        <v>3.7669373851690802E-7</v>
      </c>
      <c r="N30" s="34">
        <v>-1.7693661509324899E-8</v>
      </c>
      <c r="O30" s="34">
        <v>5.7187782779358197E-8</v>
      </c>
      <c r="P30" s="34">
        <v>-9.5987564996842397E-7</v>
      </c>
      <c r="Q30" s="34">
        <v>-4.4016931412596301E-7</v>
      </c>
      <c r="R30" s="34">
        <v>3.3486963250546302E-7</v>
      </c>
      <c r="S30" s="34">
        <v>9.05116887789417E-7</v>
      </c>
      <c r="T30" s="34">
        <v>-6.6671119832098501E-7</v>
      </c>
      <c r="U30" s="34">
        <v>8.9989963699551804E-7</v>
      </c>
      <c r="V30" s="34">
        <v>3.0026429251555898E-6</v>
      </c>
      <c r="W30" s="34">
        <v>3.5863662796904702E-6</v>
      </c>
      <c r="X30" s="34">
        <v>8.1279902805128599E-7</v>
      </c>
      <c r="Y30" s="34">
        <v>-1.1257679328981899E-5</v>
      </c>
      <c r="Z30" s="34">
        <v>-9.6857286349565706E-7</v>
      </c>
      <c r="AA30" s="34">
        <v>-2.1242375210066898E-6</v>
      </c>
      <c r="AB30" s="34">
        <v>2.54441688043618E-6</v>
      </c>
      <c r="AC30" s="34">
        <v>1.4727726479400599E-6</v>
      </c>
      <c r="AD30">
        <v>7.1346510420557596E-4</v>
      </c>
      <c r="AE30" s="34">
        <v>-1.56694966099057E-6</v>
      </c>
      <c r="AF30" s="34">
        <v>-2.2942166961540998E-6</v>
      </c>
      <c r="AG30" s="34">
        <v>-6.5447364863114504E-6</v>
      </c>
      <c r="AH30" s="34">
        <v>-6.2076594223864904E-6</v>
      </c>
      <c r="AI30" s="34">
        <v>-5.4659241873145798E-6</v>
      </c>
      <c r="AJ30" s="34">
        <v>3.45216805894693E-6</v>
      </c>
      <c r="AK30" s="34">
        <v>-1.27040283438331E-6</v>
      </c>
      <c r="AL30" s="34">
        <v>-1.7063597725240401E-6</v>
      </c>
      <c r="AM30" s="34">
        <v>-5.2261600587247296E-7</v>
      </c>
      <c r="AN30" s="34">
        <v>4.2154662935004001E-6</v>
      </c>
      <c r="AO30" s="34">
        <v>4.3967760228795197E-6</v>
      </c>
      <c r="AP30" s="34">
        <v>-1.9589140105355399E-7</v>
      </c>
      <c r="AQ30" s="34">
        <v>2.1187165891293801E-6</v>
      </c>
      <c r="AR30" s="34">
        <v>-5.3931394646792805E-7</v>
      </c>
      <c r="AS30" s="34">
        <v>-3.1332140989083301E-8</v>
      </c>
      <c r="AT30" s="34">
        <v>-7.0725884779770195E-7</v>
      </c>
      <c r="AU30" s="34">
        <v>-1.58878600306591E-6</v>
      </c>
      <c r="AV30" s="34">
        <v>-1.1576000764746999E-6</v>
      </c>
      <c r="AW30" s="34">
        <v>-3.0313936212359E-5</v>
      </c>
      <c r="AX30">
        <v>-1.7320680612148599E-4</v>
      </c>
      <c r="AY30" s="34">
        <v>-1.11866669300848E-5</v>
      </c>
      <c r="AZ30" s="34">
        <v>-1.10696212268288E-7</v>
      </c>
      <c r="BA30" s="34">
        <v>1.10562359576841E-5</v>
      </c>
      <c r="BB30" s="34">
        <v>5.43280297055912E-6</v>
      </c>
      <c r="BC30" s="34">
        <v>-2.6915114814367302E-6</v>
      </c>
    </row>
    <row r="31" spans="1:55" x14ac:dyDescent="0.25">
      <c r="A31" t="s">
        <v>113</v>
      </c>
      <c r="B31" s="34">
        <v>-4.9381710016859702E-6</v>
      </c>
      <c r="C31" s="34">
        <v>3.9165039065225701E-7</v>
      </c>
      <c r="D31" s="34">
        <v>2.3347908472035302E-6</v>
      </c>
      <c r="E31" s="34">
        <v>-1.0593809552604E-6</v>
      </c>
      <c r="F31" s="34">
        <v>3.7969328090163299E-6</v>
      </c>
      <c r="G31" s="34">
        <v>1.8281938594444299E-6</v>
      </c>
      <c r="H31" s="34">
        <v>2.3950107877727098E-6</v>
      </c>
      <c r="I31" s="34">
        <v>3.9007618096487802E-7</v>
      </c>
      <c r="J31" s="34">
        <v>1.4576055917587101E-7</v>
      </c>
      <c r="K31" s="34">
        <v>-4.3029560246703699E-7</v>
      </c>
      <c r="L31" s="34">
        <v>-1.74570154747555E-6</v>
      </c>
      <c r="M31" s="34">
        <v>-8.5966399902244495E-7</v>
      </c>
      <c r="N31" s="34">
        <v>-2.32910346023708E-6</v>
      </c>
      <c r="O31" s="34">
        <v>9.8267671673991307E-9</v>
      </c>
      <c r="P31" s="34">
        <v>-9.2272467435909899E-7</v>
      </c>
      <c r="Q31" s="34">
        <v>-7.7100041939395404E-8</v>
      </c>
      <c r="R31" s="34">
        <v>3.1249312894062702E-8</v>
      </c>
      <c r="S31" s="34">
        <v>-1.3778146840109501E-6</v>
      </c>
      <c r="T31" s="34">
        <v>-4.9500584601262296E-7</v>
      </c>
      <c r="U31" s="34">
        <v>-1.3027708846008499E-6</v>
      </c>
      <c r="V31" s="34">
        <v>-2.0244155053837401E-6</v>
      </c>
      <c r="W31" s="34">
        <v>-3.0153760055183402E-6</v>
      </c>
      <c r="X31" s="34">
        <v>-4.4357558545888299E-7</v>
      </c>
      <c r="Y31" s="34">
        <v>1.3902961101915501E-6</v>
      </c>
      <c r="Z31" s="34">
        <v>1.04532214367568E-7</v>
      </c>
      <c r="AA31" s="34">
        <v>9.9703650395731993E-7</v>
      </c>
      <c r="AB31" s="34">
        <v>-3.20415756580181E-7</v>
      </c>
      <c r="AC31" s="34">
        <v>-5.5451322718084001E-7</v>
      </c>
      <c r="AD31" s="34">
        <v>-1.56694966099057E-6</v>
      </c>
      <c r="AE31" s="34">
        <v>5.6044441916423201E-5</v>
      </c>
      <c r="AF31" s="34">
        <v>1.1795200821774601E-6</v>
      </c>
      <c r="AG31" s="34">
        <v>3.2417966458847898E-7</v>
      </c>
      <c r="AH31" s="34">
        <v>3.0941991920207898E-7</v>
      </c>
      <c r="AI31" s="34">
        <v>-8.72549066744352E-8</v>
      </c>
      <c r="AJ31" s="34">
        <v>1.7706095752920201E-6</v>
      </c>
      <c r="AK31" s="34">
        <v>1.8187287008160999E-8</v>
      </c>
      <c r="AL31" s="34">
        <v>1.2425915829209901E-7</v>
      </c>
      <c r="AM31" s="34">
        <v>-9.6355921967879395E-7</v>
      </c>
      <c r="AN31" s="34">
        <v>-2.72981509633485E-8</v>
      </c>
      <c r="AO31" s="34">
        <v>-4.4682820586079701E-7</v>
      </c>
      <c r="AP31" s="34">
        <v>3.3147432109727998E-7</v>
      </c>
      <c r="AQ31" s="34">
        <v>1.7570111040543699E-6</v>
      </c>
      <c r="AR31" s="34">
        <v>7.8068443085684196E-7</v>
      </c>
      <c r="AS31" s="34">
        <v>1.96633904847321E-7</v>
      </c>
      <c r="AT31" s="34">
        <v>8.8513797362857796E-8</v>
      </c>
      <c r="AU31" s="34">
        <v>1.09913854720078E-7</v>
      </c>
      <c r="AV31" s="34">
        <v>-5.8823946855656201E-7</v>
      </c>
      <c r="AW31" s="34">
        <v>-7.4635992346522698E-7</v>
      </c>
      <c r="AX31" s="34">
        <v>6.6964734193750701E-10</v>
      </c>
      <c r="AY31" s="34">
        <v>-9.6856661082466591E-7</v>
      </c>
      <c r="AZ31" s="34">
        <v>4.03523057841401E-7</v>
      </c>
      <c r="BA31" s="34">
        <v>9.5250537479727304E-7</v>
      </c>
      <c r="BB31" s="34">
        <v>9.7573694649931598E-7</v>
      </c>
      <c r="BC31" s="34">
        <v>6.0718459896580202E-7</v>
      </c>
    </row>
    <row r="32" spans="1:55" x14ac:dyDescent="0.25">
      <c r="A32" t="s">
        <v>116</v>
      </c>
      <c r="B32" s="34">
        <v>-3.6548630449958301E-6</v>
      </c>
      <c r="C32" s="34">
        <v>5.7100947087456498E-8</v>
      </c>
      <c r="D32" s="34">
        <v>2.53950360515098E-7</v>
      </c>
      <c r="E32" s="34">
        <v>-5.8943460074209002E-6</v>
      </c>
      <c r="F32" s="34">
        <v>5.2356382930974103E-7</v>
      </c>
      <c r="G32" s="34">
        <v>2.6058718988834802E-6</v>
      </c>
      <c r="H32" s="34">
        <v>2.8424163424689799E-7</v>
      </c>
      <c r="I32" s="34">
        <v>-9.1224585882967803E-7</v>
      </c>
      <c r="J32" s="34">
        <v>-1.2968646579976001E-6</v>
      </c>
      <c r="K32" s="34">
        <v>-1.6869695597907401E-6</v>
      </c>
      <c r="L32" s="34">
        <v>-2.0449507143229099E-7</v>
      </c>
      <c r="M32" s="34">
        <v>-4.3919447349024698E-7</v>
      </c>
      <c r="N32" s="34">
        <v>-2.7474713796233099E-6</v>
      </c>
      <c r="O32" s="34">
        <v>-2.9871961113677802E-7</v>
      </c>
      <c r="P32" s="34">
        <v>-8.1144953325551403E-7</v>
      </c>
      <c r="Q32" s="34">
        <v>-8.5459432776187501E-7</v>
      </c>
      <c r="R32" s="34">
        <v>1.4940721300891501E-7</v>
      </c>
      <c r="S32" s="34">
        <v>-5.8175660109507802E-6</v>
      </c>
      <c r="T32" s="34">
        <v>1.152013375934E-6</v>
      </c>
      <c r="U32" s="34">
        <v>2.1139485301740499E-6</v>
      </c>
      <c r="V32" s="34">
        <v>-2.0730817678180701E-6</v>
      </c>
      <c r="W32" s="34">
        <v>2.3726160907758302E-6</v>
      </c>
      <c r="X32" s="34">
        <v>-5.6444115072107505E-7</v>
      </c>
      <c r="Y32" s="34">
        <v>-1.2948269087532E-6</v>
      </c>
      <c r="Z32" s="34">
        <v>-1.00547366773267E-6</v>
      </c>
      <c r="AA32" s="34">
        <v>-1.6274111806111601E-6</v>
      </c>
      <c r="AB32" s="34">
        <v>2.3060432045806601E-7</v>
      </c>
      <c r="AC32" s="34">
        <v>-8.9941256408136394E-8</v>
      </c>
      <c r="AD32" s="34">
        <v>-2.2942166961540998E-6</v>
      </c>
      <c r="AE32" s="34">
        <v>1.1795200821774601E-6</v>
      </c>
      <c r="AF32">
        <v>1.0057106176780699E-2</v>
      </c>
      <c r="AG32">
        <v>2.1072446156096E-4</v>
      </c>
      <c r="AH32">
        <v>2.4655222186893201E-4</v>
      </c>
      <c r="AI32">
        <v>2.1820684754553799E-4</v>
      </c>
      <c r="AJ32" s="34">
        <v>9.6052180378769194E-5</v>
      </c>
      <c r="AK32" s="34">
        <v>-3.4477085176180201E-6</v>
      </c>
      <c r="AL32" s="34">
        <v>-5.26530994872776E-5</v>
      </c>
      <c r="AM32" s="34">
        <v>-7.0001465752134796E-6</v>
      </c>
      <c r="AN32">
        <v>-1.13191573400142E-4</v>
      </c>
      <c r="AO32">
        <v>-1.1062083139391399E-4</v>
      </c>
      <c r="AP32">
        <v>-1.13371551347647E-4</v>
      </c>
      <c r="AQ32" s="34">
        <v>-6.48052908001467E-7</v>
      </c>
      <c r="AR32" s="34">
        <v>2.9956046732848501E-6</v>
      </c>
      <c r="AS32" s="34">
        <v>5.3223346805500398E-6</v>
      </c>
      <c r="AT32" s="34">
        <v>5.8595083772515296E-6</v>
      </c>
      <c r="AU32" s="34">
        <v>4.3111765573441401E-6</v>
      </c>
      <c r="AV32" s="34">
        <v>2.3477087974323601E-7</v>
      </c>
      <c r="AW32" s="34">
        <v>4.7010751339083802E-6</v>
      </c>
      <c r="AX32" s="34">
        <v>3.2681822451511799E-6</v>
      </c>
      <c r="AY32" s="34">
        <v>1.6602705432293198E-5</v>
      </c>
      <c r="AZ32" s="34">
        <v>1.5767612669093E-6</v>
      </c>
      <c r="BA32">
        <v>-1.00699167006641E-2</v>
      </c>
      <c r="BB32">
        <v>-1.0853091641594901E-4</v>
      </c>
      <c r="BC32" s="34">
        <v>1.4489966079143099E-6</v>
      </c>
    </row>
    <row r="33" spans="1:55" x14ac:dyDescent="0.25">
      <c r="A33" t="s">
        <v>117</v>
      </c>
      <c r="B33" s="34">
        <v>-1.9571783862849798E-6</v>
      </c>
      <c r="C33" s="34">
        <v>-3.3412631720488602E-7</v>
      </c>
      <c r="D33" s="34">
        <v>-3.5194882540723401E-7</v>
      </c>
      <c r="E33" s="34">
        <v>-1.9702164139227398E-6</v>
      </c>
      <c r="F33" s="34">
        <v>-5.49172817904863E-7</v>
      </c>
      <c r="G33" s="34">
        <v>3.0963556084362E-6</v>
      </c>
      <c r="H33" s="34">
        <v>-1.3801475282256301E-6</v>
      </c>
      <c r="I33" s="34">
        <v>-1.2382744838687999E-6</v>
      </c>
      <c r="J33" s="34">
        <v>-1.2627182334978601E-6</v>
      </c>
      <c r="K33" s="34">
        <v>-1.1499242293335799E-6</v>
      </c>
      <c r="L33" s="34">
        <v>-2.3825242116576199E-7</v>
      </c>
      <c r="M33" s="34">
        <v>-1.9818636409093499E-7</v>
      </c>
      <c r="N33" s="34">
        <v>-1.78790979020066E-6</v>
      </c>
      <c r="O33" s="34">
        <v>-3.2670281831244697E-8</v>
      </c>
      <c r="P33" s="34">
        <v>-3.1924811885107002E-7</v>
      </c>
      <c r="Q33" s="34">
        <v>-3.08977857570437E-7</v>
      </c>
      <c r="R33" s="34">
        <v>1.7378102859003E-7</v>
      </c>
      <c r="S33" s="34">
        <v>-7.1659225170834496E-7</v>
      </c>
      <c r="T33" s="34">
        <v>1.72165259536489E-6</v>
      </c>
      <c r="U33" s="34">
        <v>1.4919555159160301E-6</v>
      </c>
      <c r="V33" s="34">
        <v>5.1830282329570201E-7</v>
      </c>
      <c r="W33" s="34">
        <v>5.7431006693003597E-7</v>
      </c>
      <c r="X33" s="34">
        <v>-1.1511686488415199E-6</v>
      </c>
      <c r="Y33" s="34">
        <v>2.3868369259478902E-6</v>
      </c>
      <c r="Z33" s="34">
        <v>-6.1658820243532796E-7</v>
      </c>
      <c r="AA33" s="34">
        <v>1.22305053735183E-7</v>
      </c>
      <c r="AB33" s="34">
        <v>-7.2326884742187301E-7</v>
      </c>
      <c r="AC33" s="34">
        <v>1.1026117614983E-6</v>
      </c>
      <c r="AD33" s="34">
        <v>-6.5447364863114504E-6</v>
      </c>
      <c r="AE33" s="34">
        <v>3.24179664588482E-7</v>
      </c>
      <c r="AF33">
        <v>2.1072446156096E-4</v>
      </c>
      <c r="AG33">
        <v>2.56618584110716E-3</v>
      </c>
      <c r="AH33">
        <v>6.2863136118022401E-4</v>
      </c>
      <c r="AI33">
        <v>5.0158153993079405E-4</v>
      </c>
      <c r="AJ33" s="34">
        <v>1.7786146011780099E-5</v>
      </c>
      <c r="AK33" s="34">
        <v>-1.09857396859974E-5</v>
      </c>
      <c r="AL33" s="34">
        <v>3.8162769745400901E-6</v>
      </c>
      <c r="AM33" s="34">
        <v>-4.1686672801639002E-7</v>
      </c>
      <c r="AN33">
        <v>-1.47759987143529E-3</v>
      </c>
      <c r="AO33">
        <v>-3.4804608202267697E-4</v>
      </c>
      <c r="AP33">
        <v>-2.7938530798114801E-4</v>
      </c>
      <c r="AQ33" s="34">
        <v>2.62452668308502E-6</v>
      </c>
      <c r="AR33" s="34">
        <v>-1.2235429075243201E-6</v>
      </c>
      <c r="AS33" s="34">
        <v>1.4330950803621901E-6</v>
      </c>
      <c r="AT33" s="34">
        <v>2.16187918581734E-6</v>
      </c>
      <c r="AU33" s="34">
        <v>-1.86278537598884E-6</v>
      </c>
      <c r="AV33" s="34">
        <v>-7.2357399108649004E-7</v>
      </c>
      <c r="AW33" s="34">
        <v>1.8395479829532099E-6</v>
      </c>
      <c r="AX33" s="34">
        <v>-5.05927227472717E-7</v>
      </c>
      <c r="AY33" s="34">
        <v>-1.8416084097958399E-5</v>
      </c>
      <c r="AZ33" s="34">
        <v>-4.8862405293277999E-6</v>
      </c>
      <c r="BA33">
        <v>-1.9525982536301899E-4</v>
      </c>
      <c r="BB33" s="34">
        <v>-4.0469841038921603E-6</v>
      </c>
      <c r="BC33" s="34">
        <v>1.3230839334845399E-5</v>
      </c>
    </row>
    <row r="34" spans="1:55" x14ac:dyDescent="0.25">
      <c r="A34" t="s">
        <v>118</v>
      </c>
      <c r="B34" s="34">
        <v>-2.03421768587176E-6</v>
      </c>
      <c r="C34" s="34">
        <v>-1.00639255297223E-6</v>
      </c>
      <c r="D34" s="34">
        <v>-3.40224994643355E-7</v>
      </c>
      <c r="E34" s="34">
        <v>-1.69526417427973E-6</v>
      </c>
      <c r="F34" s="34">
        <v>-5.0285297266540596E-7</v>
      </c>
      <c r="G34" s="34">
        <v>1.00410144485887E-6</v>
      </c>
      <c r="H34" s="34">
        <v>7.8977842092390797E-8</v>
      </c>
      <c r="I34" s="34">
        <v>-1.2386949354588101E-6</v>
      </c>
      <c r="J34" s="34">
        <v>-3.1409787864216598E-7</v>
      </c>
      <c r="K34" s="34">
        <v>-7.0574793672816395E-7</v>
      </c>
      <c r="L34" s="34">
        <v>-9.0698564563157495E-7</v>
      </c>
      <c r="M34" s="34">
        <v>-6.4219577779684E-7</v>
      </c>
      <c r="N34" s="34">
        <v>-1.51190105620313E-6</v>
      </c>
      <c r="O34" s="34">
        <v>-2.3135761151854099E-7</v>
      </c>
      <c r="P34" s="34">
        <v>-6.1441639393681501E-7</v>
      </c>
      <c r="Q34" s="34">
        <v>-6.5048834463264205E-8</v>
      </c>
      <c r="R34" s="34">
        <v>-5.7319944773785197E-7</v>
      </c>
      <c r="S34" s="34">
        <v>-3.59797602203791E-6</v>
      </c>
      <c r="T34" s="34">
        <v>1.58922547700785E-6</v>
      </c>
      <c r="U34" s="34">
        <v>8.3262465909873901E-7</v>
      </c>
      <c r="V34" s="34">
        <v>1.9723730020951901E-7</v>
      </c>
      <c r="W34" s="34">
        <v>2.4484902434811001E-6</v>
      </c>
      <c r="X34" s="34">
        <v>-3.9299329118087902E-7</v>
      </c>
      <c r="Y34" s="34">
        <v>4.6967234692765001E-6</v>
      </c>
      <c r="Z34" s="34">
        <v>-2.7107351678309502E-8</v>
      </c>
      <c r="AA34" s="34">
        <v>1.2164849236836101E-7</v>
      </c>
      <c r="AB34" s="34">
        <v>-5.3776492475751299E-7</v>
      </c>
      <c r="AC34" s="34">
        <v>1.33127109757313E-6</v>
      </c>
      <c r="AD34" s="34">
        <v>-6.2076594223864802E-6</v>
      </c>
      <c r="AE34" s="34">
        <v>3.0941991920207802E-7</v>
      </c>
      <c r="AF34">
        <v>2.4655222186893201E-4</v>
      </c>
      <c r="AG34">
        <v>6.2863136118022499E-4</v>
      </c>
      <c r="AH34">
        <v>3.1133775705558002E-3</v>
      </c>
      <c r="AI34">
        <v>7.2237244532538701E-4</v>
      </c>
      <c r="AJ34" s="34">
        <v>-1.4156985429004501E-5</v>
      </c>
      <c r="AK34" s="34">
        <v>-8.1491775025481597E-6</v>
      </c>
      <c r="AL34" s="34">
        <v>-1.5813800819670599E-5</v>
      </c>
      <c r="AM34" s="34">
        <v>6.5911679615206701E-6</v>
      </c>
      <c r="AN34">
        <v>-3.7787978910502798E-4</v>
      </c>
      <c r="AO34">
        <v>-1.7463479627751099E-3</v>
      </c>
      <c r="AP34">
        <v>-4.10588930538633E-4</v>
      </c>
      <c r="AQ34" s="34">
        <v>1.2423077005284199E-6</v>
      </c>
      <c r="AR34" s="34">
        <v>1.05269794928681E-7</v>
      </c>
      <c r="AS34" s="34">
        <v>-3.4329704135496699E-6</v>
      </c>
      <c r="AT34" s="34">
        <v>6.5806928041487499E-7</v>
      </c>
      <c r="AU34" s="34">
        <v>3.4525800319680099E-6</v>
      </c>
      <c r="AV34" s="34">
        <v>-2.30982108796814E-7</v>
      </c>
      <c r="AW34" s="34">
        <v>7.4525315254913101E-7</v>
      </c>
      <c r="AX34" s="34">
        <v>1.7246304905611001E-6</v>
      </c>
      <c r="AY34" s="34">
        <v>-1.8666138613106301E-5</v>
      </c>
      <c r="AZ34" s="34">
        <v>-9.0011221188125808E-6</v>
      </c>
      <c r="BA34">
        <v>-2.23479636135144E-4</v>
      </c>
      <c r="BB34" s="34">
        <v>2.75618476605042E-5</v>
      </c>
      <c r="BC34" s="34">
        <v>3.6334107525772203E-5</v>
      </c>
    </row>
    <row r="35" spans="1:55" x14ac:dyDescent="0.25">
      <c r="A35" t="s">
        <v>119</v>
      </c>
      <c r="B35" s="34">
        <v>-4.0730397808650804E-6</v>
      </c>
      <c r="C35" s="34">
        <v>-1.21984984778087E-6</v>
      </c>
      <c r="D35" s="34">
        <v>6.7687882824726797E-7</v>
      </c>
      <c r="E35" s="34">
        <v>-3.9200098501745901E-6</v>
      </c>
      <c r="F35" s="34">
        <v>2.9123699659041702E-7</v>
      </c>
      <c r="G35" s="34">
        <v>6.6937937409719804E-6</v>
      </c>
      <c r="H35" s="34">
        <v>1.11367464074074E-6</v>
      </c>
      <c r="I35" s="34">
        <v>-2.0195636792860699E-6</v>
      </c>
      <c r="J35" s="34">
        <v>-1.8725687289523E-6</v>
      </c>
      <c r="K35" s="34">
        <v>-1.19898276263765E-6</v>
      </c>
      <c r="L35" s="34">
        <v>-5.8900184776653096E-7</v>
      </c>
      <c r="M35" s="34">
        <v>3.5419623375123E-7</v>
      </c>
      <c r="N35" s="34">
        <v>-6.1583319542921904E-7</v>
      </c>
      <c r="O35" s="34">
        <v>8.0108146442976297E-9</v>
      </c>
      <c r="P35" s="34">
        <v>1.1443732983295399E-8</v>
      </c>
      <c r="Q35" s="34">
        <v>7.6089041071675995E-7</v>
      </c>
      <c r="R35" s="34">
        <v>-8.2013551763189095E-8</v>
      </c>
      <c r="S35" s="34">
        <v>-1.31671205941814E-6</v>
      </c>
      <c r="T35" s="34">
        <v>2.1642905288704002E-6</v>
      </c>
      <c r="U35" s="34">
        <v>1.5801502354032001E-6</v>
      </c>
      <c r="V35" s="34">
        <v>2.87670828164265E-6</v>
      </c>
      <c r="W35" s="34">
        <v>2.0606306485573498E-6</v>
      </c>
      <c r="X35" s="34">
        <v>-4.6200793394622899E-7</v>
      </c>
      <c r="Y35" s="34">
        <v>4.7674409011646898E-6</v>
      </c>
      <c r="Z35" s="34">
        <v>-1.0969973984080199E-6</v>
      </c>
      <c r="AA35" s="34">
        <v>4.1526147952338798E-8</v>
      </c>
      <c r="AB35" s="34">
        <v>-1.7724748907479499E-7</v>
      </c>
      <c r="AC35" s="34">
        <v>1.5756270021762601E-6</v>
      </c>
      <c r="AD35" s="34">
        <v>-5.4659241873145696E-6</v>
      </c>
      <c r="AE35" s="34">
        <v>-8.7254906674438297E-8</v>
      </c>
      <c r="AF35">
        <v>2.1820684754553799E-4</v>
      </c>
      <c r="AG35">
        <v>5.0158153993079297E-4</v>
      </c>
      <c r="AH35">
        <v>7.2237244532538701E-4</v>
      </c>
      <c r="AI35">
        <v>2.4997458742547001E-3</v>
      </c>
      <c r="AJ35" s="34">
        <v>-5.3463372713784401E-6</v>
      </c>
      <c r="AK35" s="34">
        <v>-3.8155164668129402E-6</v>
      </c>
      <c r="AL35" s="34">
        <v>-1.0703452425505001E-5</v>
      </c>
      <c r="AM35" s="34">
        <v>-4.4318841912637599E-5</v>
      </c>
      <c r="AN35">
        <v>-2.7416942943890002E-4</v>
      </c>
      <c r="AO35">
        <v>-4.2826636043045898E-4</v>
      </c>
      <c r="AP35">
        <v>-1.3834032108138499E-3</v>
      </c>
      <c r="AQ35" s="34">
        <v>-1.70549255796342E-8</v>
      </c>
      <c r="AR35" s="34">
        <v>6.7375070004232201E-7</v>
      </c>
      <c r="AS35" s="34">
        <v>4.3359203905699402E-8</v>
      </c>
      <c r="AT35" s="34">
        <v>-2.4172050114659799E-6</v>
      </c>
      <c r="AU35" s="34">
        <v>-5.0025831761536299E-6</v>
      </c>
      <c r="AV35" s="34">
        <v>-2.6245378584508002E-6</v>
      </c>
      <c r="AW35" s="34">
        <v>8.4846722953540797E-7</v>
      </c>
      <c r="AX35" s="34">
        <v>5.0606459982479201E-7</v>
      </c>
      <c r="AY35" s="34">
        <v>-2.37038372770709E-5</v>
      </c>
      <c r="AZ35" s="34">
        <v>-1.6565499588940999E-6</v>
      </c>
      <c r="BA35">
        <v>-1.8358794856053001E-4</v>
      </c>
      <c r="BB35" s="34">
        <v>2.59377581302778E-5</v>
      </c>
      <c r="BC35" s="34">
        <v>2.05968657557691E-6</v>
      </c>
    </row>
    <row r="36" spans="1:55" x14ac:dyDescent="0.25">
      <c r="A36" t="s">
        <v>120</v>
      </c>
      <c r="B36" s="34">
        <v>-5.7564968942917696E-6</v>
      </c>
      <c r="C36" s="34">
        <v>-5.1857092842474901E-7</v>
      </c>
      <c r="D36" s="34">
        <v>-1.8780117437568E-6</v>
      </c>
      <c r="E36" s="34">
        <v>-5.1140261998041997E-6</v>
      </c>
      <c r="F36" s="34">
        <v>-1.31631054057588E-6</v>
      </c>
      <c r="G36" s="34">
        <v>3.3861774402713901E-7</v>
      </c>
      <c r="H36" s="34">
        <v>1.8177901366564801E-7</v>
      </c>
      <c r="I36" s="34">
        <v>3.1768111216097499E-7</v>
      </c>
      <c r="J36" s="34">
        <v>5.7132942931900697E-7</v>
      </c>
      <c r="K36" s="34">
        <v>3.24398324487411E-7</v>
      </c>
      <c r="L36" s="34">
        <v>9.2158891382197598E-8</v>
      </c>
      <c r="M36" s="34">
        <v>5.3437294088370599E-7</v>
      </c>
      <c r="N36" s="34">
        <v>-1.48469829942175E-6</v>
      </c>
      <c r="O36" s="34">
        <v>1.0270093693771599E-6</v>
      </c>
      <c r="P36" s="34">
        <v>5.1209855068395896E-7</v>
      </c>
      <c r="Q36" s="34">
        <v>1.1810398808984199E-6</v>
      </c>
      <c r="R36" s="34">
        <v>-6.1554420157686905E-7</v>
      </c>
      <c r="S36" s="34">
        <v>-2.3685401080481598E-6</v>
      </c>
      <c r="T36" s="34">
        <v>1.3646806098953201E-6</v>
      </c>
      <c r="U36" s="34">
        <v>2.0213423795219999E-6</v>
      </c>
      <c r="V36" s="34">
        <v>3.0009025028707502E-6</v>
      </c>
      <c r="W36" s="34">
        <v>3.8094402068392901E-6</v>
      </c>
      <c r="X36" s="34">
        <v>8.2355606268666499E-9</v>
      </c>
      <c r="Y36" s="34">
        <v>-2.9322886040277902E-7</v>
      </c>
      <c r="Z36" s="34">
        <v>-6.8348339414219598E-7</v>
      </c>
      <c r="AA36" s="34">
        <v>-1.4326595546935299E-6</v>
      </c>
      <c r="AB36" s="34">
        <v>-7.0820427059633997E-7</v>
      </c>
      <c r="AC36" s="34">
        <v>9.8319150275684496E-7</v>
      </c>
      <c r="AD36" s="34">
        <v>3.45216805894693E-6</v>
      </c>
      <c r="AE36" s="34">
        <v>1.7706095752920201E-6</v>
      </c>
      <c r="AF36" s="34">
        <v>9.6052180378769194E-5</v>
      </c>
      <c r="AG36" s="34">
        <v>1.7786146011780099E-5</v>
      </c>
      <c r="AH36" s="34">
        <v>-1.4156985429004501E-5</v>
      </c>
      <c r="AI36" s="34">
        <v>-5.3463372713784299E-6</v>
      </c>
      <c r="AJ36">
        <v>3.5290852518416599E-3</v>
      </c>
      <c r="AK36">
        <v>2.31256947924224E-4</v>
      </c>
      <c r="AL36">
        <v>1.14818707764659E-4</v>
      </c>
      <c r="AM36" s="34">
        <v>9.4937924813876605E-5</v>
      </c>
      <c r="AN36" s="34">
        <v>-1.6500511781707001E-5</v>
      </c>
      <c r="AO36" s="34">
        <v>9.7666394095532802E-6</v>
      </c>
      <c r="AP36" s="34">
        <v>1.4782196865909901E-6</v>
      </c>
      <c r="AQ36" s="34">
        <v>2.0325602818045399E-6</v>
      </c>
      <c r="AR36" s="34">
        <v>3.0691865428503299E-6</v>
      </c>
      <c r="AS36" s="34">
        <v>3.0418780409512701E-6</v>
      </c>
      <c r="AT36" s="34">
        <v>5.0471949064083398E-6</v>
      </c>
      <c r="AU36" s="34">
        <v>1.4905621051582499E-6</v>
      </c>
      <c r="AV36" s="34">
        <v>7.4880244456852503E-7</v>
      </c>
      <c r="AW36" s="34">
        <v>-2.2448107901023699E-6</v>
      </c>
      <c r="AX36" s="34">
        <v>-3.4815785194936499E-6</v>
      </c>
      <c r="AY36" s="34">
        <v>1.3603235558179401E-5</v>
      </c>
      <c r="AZ36" s="34">
        <v>1.81592997715481E-5</v>
      </c>
      <c r="BA36">
        <v>-1.05124724037883E-4</v>
      </c>
      <c r="BB36">
        <v>-3.5373327864215501E-3</v>
      </c>
      <c r="BC36" s="34">
        <v>-1.9754918248083E-5</v>
      </c>
    </row>
    <row r="37" spans="1:55" x14ac:dyDescent="0.25">
      <c r="A37" t="s">
        <v>121</v>
      </c>
      <c r="B37" s="34">
        <v>-3.7296770814839398E-6</v>
      </c>
      <c r="C37" s="34">
        <v>-3.4540622903578099E-6</v>
      </c>
      <c r="D37" s="34">
        <v>-1.1168759157829399E-6</v>
      </c>
      <c r="E37" s="34">
        <v>-1.51564777360223E-6</v>
      </c>
      <c r="F37" s="34">
        <v>-2.2856494009404999E-6</v>
      </c>
      <c r="G37" s="34">
        <v>1.30432662887094E-6</v>
      </c>
      <c r="H37" s="34">
        <v>2.8092635359523301E-6</v>
      </c>
      <c r="I37" s="34">
        <v>4.0264013554127398E-7</v>
      </c>
      <c r="J37" s="34">
        <v>7.4041403267992903E-7</v>
      </c>
      <c r="K37" s="34">
        <v>-7.3709437738882903E-7</v>
      </c>
      <c r="L37" s="34">
        <v>-1.4808099018978599E-6</v>
      </c>
      <c r="M37" s="34">
        <v>3.82188539701297E-8</v>
      </c>
      <c r="N37" s="34">
        <v>-2.7906485719590701E-6</v>
      </c>
      <c r="O37" s="34">
        <v>-6.5486251516409894E-8</v>
      </c>
      <c r="P37" s="34">
        <v>-5.4008573748490705E-7</v>
      </c>
      <c r="Q37" s="34">
        <v>4.3970231716362499E-7</v>
      </c>
      <c r="R37" s="34">
        <v>-9.716798647462849E-7</v>
      </c>
      <c r="S37" s="34">
        <v>-2.4947556821716201E-6</v>
      </c>
      <c r="T37" s="34">
        <v>8.6582312496165796E-7</v>
      </c>
      <c r="U37" s="34">
        <v>7.2553650919174704E-7</v>
      </c>
      <c r="V37" s="34">
        <v>9.4233410675732E-7</v>
      </c>
      <c r="W37" s="34">
        <v>3.3469051815761799E-6</v>
      </c>
      <c r="X37" s="34">
        <v>2.3342287753019301E-7</v>
      </c>
      <c r="Y37" s="34">
        <v>2.4048249187289898E-6</v>
      </c>
      <c r="Z37" s="34">
        <v>-1.78024216195312E-7</v>
      </c>
      <c r="AA37" s="34">
        <v>-1.3587278688969901E-7</v>
      </c>
      <c r="AB37" s="34">
        <v>-7.8944020904412298E-7</v>
      </c>
      <c r="AC37" s="34">
        <v>-5.7633987882578497E-8</v>
      </c>
      <c r="AD37" s="34">
        <v>-1.2704028343833199E-6</v>
      </c>
      <c r="AE37" s="34">
        <v>1.8187287008162901E-8</v>
      </c>
      <c r="AF37" s="34">
        <v>-3.4477085176179901E-6</v>
      </c>
      <c r="AG37" s="34">
        <v>-1.09857396859974E-5</v>
      </c>
      <c r="AH37" s="34">
        <v>-8.1491775025481597E-6</v>
      </c>
      <c r="AI37" s="34">
        <v>-3.8155164668129402E-6</v>
      </c>
      <c r="AJ37">
        <v>2.31256947924224E-4</v>
      </c>
      <c r="AK37">
        <v>1.62037927122725E-3</v>
      </c>
      <c r="AL37">
        <v>3.8097122808082497E-4</v>
      </c>
      <c r="AM37">
        <v>2.1566474799696801E-4</v>
      </c>
      <c r="AN37" s="34">
        <v>-1.9127871703303399E-6</v>
      </c>
      <c r="AO37" s="34">
        <v>-3.4167412969556202E-6</v>
      </c>
      <c r="AP37" s="34">
        <v>-4.9854549078794997E-6</v>
      </c>
      <c r="AQ37" s="34">
        <v>1.44606329117363E-6</v>
      </c>
      <c r="AR37" s="34">
        <v>1.4730629568254899E-6</v>
      </c>
      <c r="AS37" s="34">
        <v>2.3492761677458601E-6</v>
      </c>
      <c r="AT37" s="34">
        <v>2.7241356353271399E-6</v>
      </c>
      <c r="AU37" s="34">
        <v>1.7893829799867899E-6</v>
      </c>
      <c r="AV37" s="34">
        <v>-2.8532614587513699E-7</v>
      </c>
      <c r="AW37" s="34">
        <v>-2.50352455150331E-6</v>
      </c>
      <c r="AX37" s="34">
        <v>-4.2042367949679001E-6</v>
      </c>
      <c r="AY37" s="34">
        <v>-4.4910950597922699E-5</v>
      </c>
      <c r="AZ37" s="34">
        <v>5.8794333963039696E-7</v>
      </c>
      <c r="BA37" s="34">
        <v>4.4337042702259601E-5</v>
      </c>
      <c r="BB37">
        <v>-1.8204131009127601E-4</v>
      </c>
      <c r="BC37" s="34">
        <v>-4.1858377514102096E-6</v>
      </c>
    </row>
    <row r="38" spans="1:55" x14ac:dyDescent="0.25">
      <c r="A38" t="s">
        <v>200</v>
      </c>
      <c r="B38" s="34">
        <v>-3.6495311908915299E-6</v>
      </c>
      <c r="C38" s="34">
        <v>-3.7186667983098401E-6</v>
      </c>
      <c r="D38" s="34">
        <v>-6.9001219495220801E-7</v>
      </c>
      <c r="E38" s="34">
        <v>-4.7727968949922299E-6</v>
      </c>
      <c r="F38" s="34">
        <v>-9.5130478603329898E-7</v>
      </c>
      <c r="G38" s="34">
        <v>2.1651850396284401E-6</v>
      </c>
      <c r="H38" s="34">
        <v>3.5393248395575702E-6</v>
      </c>
      <c r="I38" s="34">
        <v>-4.9333690914662898E-7</v>
      </c>
      <c r="J38" s="34">
        <v>3.3071369727823697E-7</v>
      </c>
      <c r="K38" s="34">
        <v>-9.9125059824679309E-7</v>
      </c>
      <c r="L38" s="34">
        <v>-3.1904108091797702E-6</v>
      </c>
      <c r="M38" s="34">
        <v>1.36919610169071E-7</v>
      </c>
      <c r="N38" s="34">
        <v>-3.4242259049719001E-6</v>
      </c>
      <c r="O38" s="34">
        <v>4.2684380989498298E-7</v>
      </c>
      <c r="P38" s="34">
        <v>3.5316090170951299E-8</v>
      </c>
      <c r="Q38" s="34">
        <v>6.8737156532892201E-7</v>
      </c>
      <c r="R38" s="34">
        <v>-9.2392774444422496E-7</v>
      </c>
      <c r="S38" s="34">
        <v>-1.9310689947681898E-6</v>
      </c>
      <c r="T38" s="34">
        <v>9.8528276207167196E-7</v>
      </c>
      <c r="U38" s="34">
        <v>3.6829843898542699E-7</v>
      </c>
      <c r="V38" s="34">
        <v>-7.70598452313183E-7</v>
      </c>
      <c r="W38" s="34">
        <v>1.42692264647893E-6</v>
      </c>
      <c r="X38" s="34">
        <v>2.3808016748217001E-7</v>
      </c>
      <c r="Y38" s="34">
        <v>1.2758582641870299E-6</v>
      </c>
      <c r="Z38" s="34">
        <v>-7.6141159033624205E-7</v>
      </c>
      <c r="AA38" s="34">
        <v>-5.9823628380750801E-7</v>
      </c>
      <c r="AB38" s="34">
        <v>-5.7493237883861399E-7</v>
      </c>
      <c r="AC38" s="34">
        <v>6.07759641685824E-7</v>
      </c>
      <c r="AD38" s="34">
        <v>-1.7063597725240401E-6</v>
      </c>
      <c r="AE38" s="34">
        <v>1.2425915829209801E-7</v>
      </c>
      <c r="AF38" s="34">
        <v>-5.26530994872776E-5</v>
      </c>
      <c r="AG38" s="34">
        <v>3.8162769745401003E-6</v>
      </c>
      <c r="AH38" s="34">
        <v>-1.5813800819670599E-5</v>
      </c>
      <c r="AI38" s="34">
        <v>-1.0703452425505001E-5</v>
      </c>
      <c r="AJ38">
        <v>1.14818707764659E-4</v>
      </c>
      <c r="AK38">
        <v>3.8097122808082497E-4</v>
      </c>
      <c r="AL38">
        <v>2.2499349158142E-3</v>
      </c>
      <c r="AM38">
        <v>4.7225980980786898E-4</v>
      </c>
      <c r="AN38" s="34">
        <v>-6.32146578729085E-6</v>
      </c>
      <c r="AO38" s="34">
        <v>-1.06396480225597E-5</v>
      </c>
      <c r="AP38" s="34">
        <v>7.2735632195511904E-6</v>
      </c>
      <c r="AQ38" s="34">
        <v>3.1222595188793999E-7</v>
      </c>
      <c r="AR38" s="34">
        <v>8.5289844882610298E-7</v>
      </c>
      <c r="AS38" s="34">
        <v>-2.7224381028725001E-7</v>
      </c>
      <c r="AT38" s="34">
        <v>6.31850400514021E-7</v>
      </c>
      <c r="AU38" s="34">
        <v>9.3947101108687895E-7</v>
      </c>
      <c r="AV38" s="34">
        <v>-9.8638430088618091E-7</v>
      </c>
      <c r="AW38" s="34">
        <v>-3.3811044282951602E-6</v>
      </c>
      <c r="AX38" s="34">
        <v>-2.3954192886229898E-6</v>
      </c>
      <c r="AY38" s="34">
        <v>-3.0470184436784999E-5</v>
      </c>
      <c r="AZ38" s="34">
        <v>-4.7120247797937302E-6</v>
      </c>
      <c r="BA38" s="34">
        <v>7.2603068599045995E-5</v>
      </c>
      <c r="BB38" s="34">
        <v>-7.9216336436046606E-5</v>
      </c>
      <c r="BC38" s="34">
        <v>1.2199010258568401E-6</v>
      </c>
    </row>
    <row r="39" spans="1:55" x14ac:dyDescent="0.25">
      <c r="A39" t="s">
        <v>201</v>
      </c>
      <c r="B39" s="34">
        <v>-3.1196091504954398E-6</v>
      </c>
      <c r="C39" s="34">
        <v>-4.4307234832032696E-6</v>
      </c>
      <c r="D39" s="34">
        <v>-6.9587662180938602E-7</v>
      </c>
      <c r="E39" s="34">
        <v>-1.26767861279823E-5</v>
      </c>
      <c r="F39" s="34">
        <v>-2.1286190190162299E-6</v>
      </c>
      <c r="G39" s="34">
        <v>1.4906338781462299E-6</v>
      </c>
      <c r="H39" s="34">
        <v>3.4072428876739703E-8</v>
      </c>
      <c r="I39" s="34">
        <v>4.38495912697231E-7</v>
      </c>
      <c r="J39" s="34">
        <v>-1.0368537054114499E-7</v>
      </c>
      <c r="K39" s="34">
        <v>-6.3705216807178904E-7</v>
      </c>
      <c r="L39" s="34">
        <v>-2.2936098145329402E-6</v>
      </c>
      <c r="M39" s="34">
        <v>1.5770212587962399E-7</v>
      </c>
      <c r="N39" s="34">
        <v>-4.3429948976398802E-6</v>
      </c>
      <c r="O39" s="34">
        <v>3.0827471287371098E-7</v>
      </c>
      <c r="P39" s="34">
        <v>-4.5375600191644402E-7</v>
      </c>
      <c r="Q39" s="34">
        <v>1.3362308677933199E-6</v>
      </c>
      <c r="R39" s="34">
        <v>-1.4183559044740199E-6</v>
      </c>
      <c r="S39" s="34">
        <v>-2.4569843643823299E-6</v>
      </c>
      <c r="T39" s="34">
        <v>1.0165570237866799E-6</v>
      </c>
      <c r="U39" s="34">
        <v>8.2442065383683896E-7</v>
      </c>
      <c r="V39" s="34">
        <v>4.6528248352857403E-7</v>
      </c>
      <c r="W39" s="34">
        <v>5.09665783340438E-6</v>
      </c>
      <c r="X39" s="34">
        <v>-3.4805258013185301E-8</v>
      </c>
      <c r="Y39" s="34">
        <v>1.5223974055679001E-6</v>
      </c>
      <c r="Z39" s="34">
        <v>-5.5847027245852496E-7</v>
      </c>
      <c r="AA39" s="34">
        <v>-1.0320088741479401E-7</v>
      </c>
      <c r="AB39" s="34">
        <v>-7.6663266441900698E-7</v>
      </c>
      <c r="AC39" s="34">
        <v>-1.4951058725012701E-6</v>
      </c>
      <c r="AD39" s="34">
        <v>-5.2261600587248101E-7</v>
      </c>
      <c r="AE39" s="34">
        <v>-9.6355921967879395E-7</v>
      </c>
      <c r="AF39" s="34">
        <v>-7.0001465752134601E-6</v>
      </c>
      <c r="AG39" s="34">
        <v>-4.1686672801638399E-7</v>
      </c>
      <c r="AH39" s="34">
        <v>6.5911679615206701E-6</v>
      </c>
      <c r="AI39" s="34">
        <v>-4.4318841912637599E-5</v>
      </c>
      <c r="AJ39" s="34">
        <v>9.4937924813876605E-5</v>
      </c>
      <c r="AK39">
        <v>2.1566474799696801E-4</v>
      </c>
      <c r="AL39">
        <v>4.7225980980786898E-4</v>
      </c>
      <c r="AM39">
        <v>1.7211375667675699E-3</v>
      </c>
      <c r="AN39" s="34">
        <v>-2.28721851491801E-6</v>
      </c>
      <c r="AO39" s="34">
        <v>-1.0126156957060101E-5</v>
      </c>
      <c r="AP39" s="34">
        <v>6.6365821615580999E-6</v>
      </c>
      <c r="AQ39" s="34">
        <v>1.2208012205781099E-6</v>
      </c>
      <c r="AR39" s="34">
        <v>1.24851483843771E-6</v>
      </c>
      <c r="AS39" s="34">
        <v>-1.62434233193394E-6</v>
      </c>
      <c r="AT39" s="34">
        <v>-4.7850079296642401E-7</v>
      </c>
      <c r="AU39" s="34">
        <v>-2.1491359647091901E-6</v>
      </c>
      <c r="AV39" s="34">
        <v>-2.3491972144037901E-6</v>
      </c>
      <c r="AW39" s="34">
        <v>-2.5544941216618902E-6</v>
      </c>
      <c r="AX39" s="34">
        <v>-3.36963974254887E-6</v>
      </c>
      <c r="AY39" s="34">
        <v>-4.93315797950519E-5</v>
      </c>
      <c r="AZ39" s="34">
        <v>2.5762837625200701E-8</v>
      </c>
      <c r="BA39" s="34">
        <v>4.8870232657068698E-5</v>
      </c>
      <c r="BB39" s="34">
        <v>-4.0461446744869503E-5</v>
      </c>
      <c r="BC39" s="34">
        <v>-2.1075797745577899E-6</v>
      </c>
    </row>
    <row r="40" spans="1:55" x14ac:dyDescent="0.25">
      <c r="A40" t="s">
        <v>123</v>
      </c>
      <c r="B40" s="34">
        <v>-1.3924274924604299E-6</v>
      </c>
      <c r="C40" s="34">
        <v>-2.1160392511714E-6</v>
      </c>
      <c r="D40" s="34">
        <v>-4.2943082546149902E-6</v>
      </c>
      <c r="E40" s="34">
        <v>-1.08219788262382E-6</v>
      </c>
      <c r="F40" s="34">
        <v>1.71634434483542E-6</v>
      </c>
      <c r="G40" s="34">
        <v>-4.6788264682213999E-6</v>
      </c>
      <c r="H40" s="34">
        <v>2.5296442864279301E-7</v>
      </c>
      <c r="I40" s="34">
        <v>6.3455635105396297E-7</v>
      </c>
      <c r="J40" s="34">
        <v>4.6994511489576699E-7</v>
      </c>
      <c r="K40" s="34">
        <v>1.1346437435589201E-7</v>
      </c>
      <c r="L40" s="34">
        <v>3.9941605440373598E-8</v>
      </c>
      <c r="M40" s="34">
        <v>-1.0640569840890599E-6</v>
      </c>
      <c r="N40" s="34">
        <v>-2.4954904799893001E-6</v>
      </c>
      <c r="O40" s="34">
        <v>-5.9554115223050502E-8</v>
      </c>
      <c r="P40" s="34">
        <v>5.0184592059041704E-7</v>
      </c>
      <c r="Q40" s="34">
        <v>1.8556643836705499E-7</v>
      </c>
      <c r="R40" s="34">
        <v>-6.96841310703127E-7</v>
      </c>
      <c r="S40" s="34">
        <v>-6.8801738788821102E-7</v>
      </c>
      <c r="T40" s="34">
        <v>-3.4867507072823301E-7</v>
      </c>
      <c r="U40" s="34">
        <v>-1.23229312483587E-6</v>
      </c>
      <c r="V40" s="34">
        <v>8.5743126297446497E-7</v>
      </c>
      <c r="W40" s="34">
        <v>2.00064286152653E-6</v>
      </c>
      <c r="X40" s="34">
        <v>-1.16119435156387E-6</v>
      </c>
      <c r="Y40" s="34">
        <v>3.8689415186584398E-6</v>
      </c>
      <c r="Z40" s="34">
        <v>5.3078800014190899E-7</v>
      </c>
      <c r="AA40" s="34">
        <v>-1.20895306560869E-6</v>
      </c>
      <c r="AB40" s="34">
        <v>5.9568853862852799E-7</v>
      </c>
      <c r="AC40" s="34">
        <v>-1.4342282563956601E-6</v>
      </c>
      <c r="AD40" s="34">
        <v>4.2154662935003899E-6</v>
      </c>
      <c r="AE40" s="34">
        <v>-2.7298150963346501E-8</v>
      </c>
      <c r="AF40">
        <v>-1.13191573400142E-4</v>
      </c>
      <c r="AG40">
        <v>-1.47759987143529E-3</v>
      </c>
      <c r="AH40">
        <v>-3.7787978910502901E-4</v>
      </c>
      <c r="AI40">
        <v>-2.7416942943890002E-4</v>
      </c>
      <c r="AJ40" s="34">
        <v>-1.6500511781707001E-5</v>
      </c>
      <c r="AK40" s="34">
        <v>-1.9127871703303399E-6</v>
      </c>
      <c r="AL40" s="34">
        <v>-6.3214657872908601E-6</v>
      </c>
      <c r="AM40" s="34">
        <v>-2.28721851491801E-6</v>
      </c>
      <c r="AN40">
        <v>1.8633046141041101E-3</v>
      </c>
      <c r="AO40">
        <v>4.00228031870902E-4</v>
      </c>
      <c r="AP40">
        <v>3.0119377293004099E-4</v>
      </c>
      <c r="AQ40" s="34">
        <v>8.84166224420835E-7</v>
      </c>
      <c r="AR40" s="34">
        <v>2.4214349748347101E-6</v>
      </c>
      <c r="AS40" s="34">
        <v>1.0669340201940199E-6</v>
      </c>
      <c r="AT40" s="34">
        <v>-1.0945312885667699E-6</v>
      </c>
      <c r="AU40" s="34">
        <v>2.6745308844047799E-6</v>
      </c>
      <c r="AV40" s="34">
        <v>5.0751458865026496E-7</v>
      </c>
      <c r="AW40" s="34">
        <v>-3.8958589331633904E-6</v>
      </c>
      <c r="AX40" s="34">
        <v>-2.60565594585478E-6</v>
      </c>
      <c r="AY40" s="34">
        <v>4.3386258792357901E-6</v>
      </c>
      <c r="AZ40" s="34">
        <v>6.5322141716685501E-6</v>
      </c>
      <c r="BA40">
        <v>1.21154143484783E-4</v>
      </c>
      <c r="BB40" s="34">
        <v>1.8851107073419199E-5</v>
      </c>
      <c r="BC40" s="34">
        <v>-2.6286766766384799E-6</v>
      </c>
    </row>
    <row r="41" spans="1:55" x14ac:dyDescent="0.25">
      <c r="A41" t="s">
        <v>124</v>
      </c>
      <c r="B41" s="34">
        <v>-1.91377966018306E-6</v>
      </c>
      <c r="C41" s="34">
        <v>-2.4401885396182599E-6</v>
      </c>
      <c r="D41" s="34">
        <v>-3.5895373653531001E-6</v>
      </c>
      <c r="E41" s="34">
        <v>-2.77866026550332E-6</v>
      </c>
      <c r="F41" s="34">
        <v>2.02608756969096E-6</v>
      </c>
      <c r="G41" s="34">
        <v>-4.4703945265210899E-6</v>
      </c>
      <c r="H41" s="34">
        <v>-1.6217022651981999E-6</v>
      </c>
      <c r="I41" s="34">
        <v>7.7788473915140302E-7</v>
      </c>
      <c r="J41" s="34">
        <v>3.1339735800960597E-7</v>
      </c>
      <c r="K41" s="34">
        <v>2.3423796067653699E-7</v>
      </c>
      <c r="L41" s="34">
        <v>1.03542599796135E-6</v>
      </c>
      <c r="M41" s="34">
        <v>-3.3991324853532801E-7</v>
      </c>
      <c r="N41" s="34">
        <v>-2.9153743476233501E-6</v>
      </c>
      <c r="O41" s="34">
        <v>1.86160249787979E-7</v>
      </c>
      <c r="P41" s="34">
        <v>7.2903101883850004E-7</v>
      </c>
      <c r="Q41" s="34">
        <v>3.1366036950188601E-7</v>
      </c>
      <c r="R41" s="34">
        <v>-1.3969968173033001E-7</v>
      </c>
      <c r="S41" s="34">
        <v>-8.1738479686048E-8</v>
      </c>
      <c r="T41" s="34">
        <v>-2.9670101044665298E-7</v>
      </c>
      <c r="U41" s="34">
        <v>-3.8115494703381201E-7</v>
      </c>
      <c r="V41" s="34">
        <v>1.2317092344052299E-6</v>
      </c>
      <c r="W41" s="34">
        <v>8.5552651381875998E-7</v>
      </c>
      <c r="X41" s="34">
        <v>-1.70023289776862E-6</v>
      </c>
      <c r="Y41" s="34">
        <v>2.2945606257978299E-6</v>
      </c>
      <c r="Z41" s="34">
        <v>-2.1076029506965001E-7</v>
      </c>
      <c r="AA41" s="34">
        <v>-2.9635217350243E-7</v>
      </c>
      <c r="AB41" s="34">
        <v>-2.13433104196571E-7</v>
      </c>
      <c r="AC41" s="34">
        <v>-1.24272943917508E-6</v>
      </c>
      <c r="AD41" s="34">
        <v>4.3967760228795103E-6</v>
      </c>
      <c r="AE41" s="34">
        <v>-4.4682820586079002E-7</v>
      </c>
      <c r="AF41">
        <v>-1.1062083139391399E-4</v>
      </c>
      <c r="AG41">
        <v>-3.4804608202267697E-4</v>
      </c>
      <c r="AH41">
        <v>-1.7463479627751099E-3</v>
      </c>
      <c r="AI41">
        <v>-4.28266360430458E-4</v>
      </c>
      <c r="AJ41" s="34">
        <v>9.76663940955327E-6</v>
      </c>
      <c r="AK41" s="34">
        <v>-3.41674129695561E-6</v>
      </c>
      <c r="AL41" s="34">
        <v>-1.06396480225597E-5</v>
      </c>
      <c r="AM41" s="34">
        <v>-1.0126156957060101E-5</v>
      </c>
      <c r="AN41">
        <v>4.00228031870902E-4</v>
      </c>
      <c r="AO41">
        <v>2.2458604186277398E-3</v>
      </c>
      <c r="AP41">
        <v>4.6126734210895002E-4</v>
      </c>
      <c r="AQ41" s="34">
        <v>-6.2190374532443105E-7</v>
      </c>
      <c r="AR41" s="34">
        <v>-2.4632987915838901E-7</v>
      </c>
      <c r="AS41" s="34">
        <v>9.7174542118928504E-7</v>
      </c>
      <c r="AT41" s="34">
        <v>9.0354977889007294E-8</v>
      </c>
      <c r="AU41" s="34">
        <v>-3.63062982176608E-6</v>
      </c>
      <c r="AV41" s="34">
        <v>4.1941654321889199E-7</v>
      </c>
      <c r="AW41" s="34">
        <v>-5.1456432960308903E-6</v>
      </c>
      <c r="AX41" s="34">
        <v>-6.1597700759397702E-6</v>
      </c>
      <c r="AY41" s="34">
        <v>5.2653847051437799E-6</v>
      </c>
      <c r="AZ41" s="34">
        <v>5.2363552598229899E-6</v>
      </c>
      <c r="BA41">
        <v>1.0828999442261599E-4</v>
      </c>
      <c r="BB41" s="34">
        <v>-7.9772156445482692E-6</v>
      </c>
      <c r="BC41" s="34">
        <v>5.1607918930439601E-6</v>
      </c>
    </row>
    <row r="42" spans="1:55" x14ac:dyDescent="0.25">
      <c r="A42" t="s">
        <v>125</v>
      </c>
      <c r="B42" s="34">
        <v>-1.8739892199176699E-6</v>
      </c>
      <c r="C42" s="34">
        <v>-3.12577122643364E-6</v>
      </c>
      <c r="D42" s="34">
        <v>-4.3675075985740901E-6</v>
      </c>
      <c r="E42" s="34">
        <v>-1.2317808174703599E-5</v>
      </c>
      <c r="F42" s="34">
        <v>1.7802889646241499E-6</v>
      </c>
      <c r="G42" s="34">
        <v>-4.3115564175106898E-6</v>
      </c>
      <c r="H42" s="34">
        <v>-2.7305408604242499E-6</v>
      </c>
      <c r="I42" s="34">
        <v>1.9939253656617501E-6</v>
      </c>
      <c r="J42" s="34">
        <v>1.35267020543704E-6</v>
      </c>
      <c r="K42" s="34">
        <v>1.08792918881202E-6</v>
      </c>
      <c r="L42" s="34">
        <v>1.33126670917685E-6</v>
      </c>
      <c r="M42" s="34">
        <v>-9.7213415808483607E-7</v>
      </c>
      <c r="N42" s="34">
        <v>-3.7751350704553099E-6</v>
      </c>
      <c r="O42" s="34">
        <v>9.8609033115776705E-8</v>
      </c>
      <c r="P42" s="34">
        <v>3.9132798960366001E-7</v>
      </c>
      <c r="Q42" s="34">
        <v>7.9514210868295195E-8</v>
      </c>
      <c r="R42" s="34">
        <v>-3.04023942110473E-7</v>
      </c>
      <c r="S42" s="34">
        <v>-6.2403554803567001E-7</v>
      </c>
      <c r="T42" s="34">
        <v>9.7056159700572507E-9</v>
      </c>
      <c r="U42" s="34">
        <v>-6.7796887101392698E-7</v>
      </c>
      <c r="V42" s="34">
        <v>6.4114692186682498E-8</v>
      </c>
      <c r="W42" s="34">
        <v>6.1690333259678002E-7</v>
      </c>
      <c r="X42" s="34">
        <v>-2.0602827500305299E-6</v>
      </c>
      <c r="Y42" s="34">
        <v>4.0185036801370096E-6</v>
      </c>
      <c r="Z42" s="34">
        <v>4.5701978573901101E-7</v>
      </c>
      <c r="AA42" s="34">
        <v>-1.04073847232232E-7</v>
      </c>
      <c r="AB42" s="34">
        <v>-6.6704903514494303E-7</v>
      </c>
      <c r="AC42" s="34">
        <v>-1.19660200659879E-6</v>
      </c>
      <c r="AD42" s="34">
        <v>-1.9589140105356699E-7</v>
      </c>
      <c r="AE42" s="34">
        <v>3.31474321097284E-7</v>
      </c>
      <c r="AF42">
        <v>-1.13371551347647E-4</v>
      </c>
      <c r="AG42">
        <v>-2.7938530798114801E-4</v>
      </c>
      <c r="AH42">
        <v>-4.1058893053863202E-4</v>
      </c>
      <c r="AI42">
        <v>-1.3834032108138499E-3</v>
      </c>
      <c r="AJ42" s="34">
        <v>1.478219686591E-6</v>
      </c>
      <c r="AK42" s="34">
        <v>-4.9854549078795098E-6</v>
      </c>
      <c r="AL42" s="34">
        <v>7.2735632195511904E-6</v>
      </c>
      <c r="AM42" s="34">
        <v>6.6365821615580999E-6</v>
      </c>
      <c r="AN42">
        <v>3.0119377293004099E-4</v>
      </c>
      <c r="AO42">
        <v>4.6126734210895002E-4</v>
      </c>
      <c r="AP42">
        <v>1.7228981235988001E-3</v>
      </c>
      <c r="AQ42" s="34">
        <v>2.7158141865508398E-6</v>
      </c>
      <c r="AR42" s="34">
        <v>1.5947183461953E-6</v>
      </c>
      <c r="AS42" s="34">
        <v>4.7343989335576799E-7</v>
      </c>
      <c r="AT42" s="34">
        <v>-4.2131767609917401E-7</v>
      </c>
      <c r="AU42" s="34">
        <v>1.08699412182242E-6</v>
      </c>
      <c r="AV42" s="34">
        <v>1.4618033584486399E-6</v>
      </c>
      <c r="AW42" s="34">
        <v>-5.3644375580602604E-6</v>
      </c>
      <c r="AX42" s="34">
        <v>-5.5870136291812297E-6</v>
      </c>
      <c r="AY42" s="34">
        <v>1.66962909590748E-5</v>
      </c>
      <c r="AZ42" s="34">
        <v>2.7386200027442801E-6</v>
      </c>
      <c r="BA42" s="34">
        <v>9.2001151388652701E-5</v>
      </c>
      <c r="BB42" s="34">
        <v>-1.99738297202468E-5</v>
      </c>
      <c r="BC42" s="34">
        <v>-5.1331511501357797E-6</v>
      </c>
    </row>
    <row r="43" spans="1:55" x14ac:dyDescent="0.25">
      <c r="A43" t="s">
        <v>127</v>
      </c>
      <c r="B43" s="34">
        <v>-7.0130088283964299E-6</v>
      </c>
      <c r="C43" s="34">
        <v>-3.6930886279521398E-7</v>
      </c>
      <c r="D43" s="34">
        <v>2.0357657896449499E-6</v>
      </c>
      <c r="E43" s="34">
        <v>-1.4201466038167199E-6</v>
      </c>
      <c r="F43" s="34">
        <v>1.39983890579908E-6</v>
      </c>
      <c r="G43" s="34">
        <v>9.3877476491663698E-7</v>
      </c>
      <c r="H43" s="34">
        <v>1.12306767119512E-6</v>
      </c>
      <c r="I43" s="34">
        <v>-4.7415165631456803E-8</v>
      </c>
      <c r="J43" s="34">
        <v>9.1003999411070696E-8</v>
      </c>
      <c r="K43" s="34">
        <v>4.8604986570632799E-7</v>
      </c>
      <c r="L43" s="34">
        <v>5.3466379412630404E-7</v>
      </c>
      <c r="M43" s="34">
        <v>-1.7048231462013699E-7</v>
      </c>
      <c r="N43" s="34">
        <v>-6.0338875446504903E-7</v>
      </c>
      <c r="O43" s="34">
        <v>4.4999948391697803E-7</v>
      </c>
      <c r="P43" s="34">
        <v>5.5195530482335302E-7</v>
      </c>
      <c r="Q43" s="34">
        <v>4.55529498368804E-7</v>
      </c>
      <c r="R43" s="34">
        <v>-1.9725859583891101E-7</v>
      </c>
      <c r="S43" s="34">
        <v>4.1370837958924198E-7</v>
      </c>
      <c r="T43" s="34">
        <v>7.6120492567843399E-7</v>
      </c>
      <c r="U43" s="34">
        <v>1.4703991470072101E-6</v>
      </c>
      <c r="V43" s="34">
        <v>1.1644167833811801E-6</v>
      </c>
      <c r="W43" s="34">
        <v>1.9005111295602101E-6</v>
      </c>
      <c r="X43" s="34">
        <v>-1.7227581797904499E-7</v>
      </c>
      <c r="Y43" s="34">
        <v>-9.5242159277821706E-8</v>
      </c>
      <c r="Z43" s="34">
        <v>-1.4687893857236101E-7</v>
      </c>
      <c r="AA43" s="34">
        <v>-4.1275469185464498E-7</v>
      </c>
      <c r="AB43" s="34">
        <v>-7.26724614691462E-8</v>
      </c>
      <c r="AC43" s="34">
        <v>3.3602935337889701E-7</v>
      </c>
      <c r="AD43" s="34">
        <v>2.1187165891293801E-6</v>
      </c>
      <c r="AE43" s="34">
        <v>1.7570111040543801E-6</v>
      </c>
      <c r="AF43" s="34">
        <v>-6.4805290800145197E-7</v>
      </c>
      <c r="AG43" s="34">
        <v>2.62452668308502E-6</v>
      </c>
      <c r="AH43" s="34">
        <v>1.24230770052841E-6</v>
      </c>
      <c r="AI43" s="34">
        <v>-1.70549255796307E-8</v>
      </c>
      <c r="AJ43" s="34">
        <v>2.0325602818045501E-6</v>
      </c>
      <c r="AK43" s="34">
        <v>1.44606329117364E-6</v>
      </c>
      <c r="AL43" s="34">
        <v>3.1222595188794402E-7</v>
      </c>
      <c r="AM43" s="34">
        <v>1.2208012205781199E-6</v>
      </c>
      <c r="AN43" s="34">
        <v>8.8416622442083701E-7</v>
      </c>
      <c r="AO43" s="34">
        <v>-6.2190374532442205E-7</v>
      </c>
      <c r="AP43" s="34">
        <v>2.71581418655085E-6</v>
      </c>
      <c r="AQ43">
        <v>4.10527032870242E-4</v>
      </c>
      <c r="AR43" s="34">
        <v>1.5597114960409E-5</v>
      </c>
      <c r="AS43" s="34">
        <v>2.3311430292406501E-5</v>
      </c>
      <c r="AT43" s="34">
        <v>1.9878840571772901E-5</v>
      </c>
      <c r="AU43" s="34">
        <v>1.4181044470219299E-5</v>
      </c>
      <c r="AV43" s="34">
        <v>6.1831179791162496E-6</v>
      </c>
      <c r="AW43" s="34">
        <v>-2.3160697221688099E-9</v>
      </c>
      <c r="AX43" s="34">
        <v>-3.5219937809500901E-8</v>
      </c>
      <c r="AY43" s="34">
        <v>5.9404099507985799E-6</v>
      </c>
      <c r="AZ43" s="34">
        <v>-2.1081369815555299E-6</v>
      </c>
      <c r="BA43" s="34">
        <v>1.83395118049687E-6</v>
      </c>
      <c r="BB43" s="34">
        <v>-4.0515202061792998E-6</v>
      </c>
      <c r="BC43">
        <v>-4.0341023459411398E-4</v>
      </c>
    </row>
    <row r="44" spans="1:55" x14ac:dyDescent="0.25">
      <c r="A44" t="s">
        <v>128</v>
      </c>
      <c r="B44" s="34">
        <v>-5.1693067230420998E-6</v>
      </c>
      <c r="C44" s="34">
        <v>-1.8449045391589201E-6</v>
      </c>
      <c r="D44" s="34">
        <v>-2.01244733293998E-7</v>
      </c>
      <c r="E44" s="34">
        <v>-5.8753724435142199E-7</v>
      </c>
      <c r="F44" s="34">
        <v>1.4716758380418901E-6</v>
      </c>
      <c r="G44" s="34">
        <v>1.34298492693646E-6</v>
      </c>
      <c r="H44" s="34">
        <v>4.1208951909687101E-7</v>
      </c>
      <c r="I44" s="34">
        <v>-4.2491743222297901E-7</v>
      </c>
      <c r="J44" s="34">
        <v>4.4114572373205699E-8</v>
      </c>
      <c r="K44" s="34">
        <v>4.2881853045360503E-8</v>
      </c>
      <c r="L44" s="34">
        <v>1.03455034940504E-7</v>
      </c>
      <c r="M44" s="34">
        <v>-2.9217262852053198E-7</v>
      </c>
      <c r="N44" s="34">
        <v>-3.0321146157114699E-7</v>
      </c>
      <c r="O44" s="34">
        <v>5.0252820518537601E-7</v>
      </c>
      <c r="P44" s="34">
        <v>-7.5603993348481101E-8</v>
      </c>
      <c r="Q44" s="34">
        <v>4.8165484348172899E-7</v>
      </c>
      <c r="R44" s="34">
        <v>-1.4114488365287299E-7</v>
      </c>
      <c r="S44" s="34">
        <v>8.8351547106216597E-7</v>
      </c>
      <c r="T44" s="34">
        <v>3.9622677600689902E-8</v>
      </c>
      <c r="U44" s="34">
        <v>4.7695702362272899E-7</v>
      </c>
      <c r="V44" s="34">
        <v>8.9377495898815004E-7</v>
      </c>
      <c r="W44" s="34">
        <v>6.1232832176181802E-7</v>
      </c>
      <c r="X44" s="34">
        <v>1.5007733537318899E-8</v>
      </c>
      <c r="Y44" s="34">
        <v>6.2388885806253694E-8</v>
      </c>
      <c r="Z44" s="34">
        <v>-5.8237402086201997E-8</v>
      </c>
      <c r="AA44" s="34">
        <v>-2.4987743408051802E-7</v>
      </c>
      <c r="AB44" s="34">
        <v>1.42835927441752E-7</v>
      </c>
      <c r="AC44" s="34">
        <v>-1.4542532352682601E-7</v>
      </c>
      <c r="AD44" s="34">
        <v>-5.3931394646793101E-7</v>
      </c>
      <c r="AE44" s="34">
        <v>7.8068443085684196E-7</v>
      </c>
      <c r="AF44" s="34">
        <v>2.9956046732848598E-6</v>
      </c>
      <c r="AG44" s="34">
        <v>-1.2235429075243201E-6</v>
      </c>
      <c r="AH44" s="34">
        <v>1.05269794928678E-7</v>
      </c>
      <c r="AI44" s="34">
        <v>6.7375070004232603E-7</v>
      </c>
      <c r="AJ44" s="34">
        <v>3.0691865428503299E-6</v>
      </c>
      <c r="AK44" s="34">
        <v>1.4730629568254899E-6</v>
      </c>
      <c r="AL44" s="34">
        <v>8.5289844882610605E-7</v>
      </c>
      <c r="AM44" s="34">
        <v>1.24851483843771E-6</v>
      </c>
      <c r="AN44" s="34">
        <v>2.4214349748347101E-6</v>
      </c>
      <c r="AO44" s="34">
        <v>-2.4632987915838398E-7</v>
      </c>
      <c r="AP44" s="34">
        <v>1.5947183461953E-6</v>
      </c>
      <c r="AQ44" s="34">
        <v>1.5597114960409E-5</v>
      </c>
      <c r="AR44">
        <v>2.0312514030968099E-4</v>
      </c>
      <c r="AS44" s="34">
        <v>5.0169232472684698E-5</v>
      </c>
      <c r="AT44" s="34">
        <v>3.5004850223898398E-5</v>
      </c>
      <c r="AU44" s="34">
        <v>2.6280032708617301E-5</v>
      </c>
      <c r="AV44" s="34">
        <v>7.9546948729205108E-6</v>
      </c>
      <c r="AW44" s="34">
        <v>-2.9852684486791898E-7</v>
      </c>
      <c r="AX44" s="34">
        <v>7.0517008854609904E-7</v>
      </c>
      <c r="AY44" s="34">
        <v>1.24727444551708E-6</v>
      </c>
      <c r="AZ44" s="34">
        <v>-1.20085533213036E-5</v>
      </c>
      <c r="BA44" s="34">
        <v>-1.05312963790263E-6</v>
      </c>
      <c r="BB44" s="34">
        <v>-1.06369023184777E-6</v>
      </c>
      <c r="BC44" s="34">
        <v>1.9445175465460399E-6</v>
      </c>
    </row>
    <row r="45" spans="1:55" x14ac:dyDescent="0.25">
      <c r="A45" t="s">
        <v>129</v>
      </c>
      <c r="B45" s="34">
        <v>-5.2083904919859501E-6</v>
      </c>
      <c r="C45" s="34">
        <v>-2.1228016065638299E-6</v>
      </c>
      <c r="D45" s="34">
        <v>2.6172546541207599E-7</v>
      </c>
      <c r="E45" s="34">
        <v>-8.6820070187607295E-7</v>
      </c>
      <c r="F45" s="34">
        <v>8.9429514399114599E-7</v>
      </c>
      <c r="G45" s="34">
        <v>1.54632042343829E-6</v>
      </c>
      <c r="H45" s="34">
        <v>2.5062799038521298E-7</v>
      </c>
      <c r="I45" s="34">
        <v>-2.23871564859465E-7</v>
      </c>
      <c r="J45" s="34">
        <v>1.12561918394789E-7</v>
      </c>
      <c r="K45" s="34">
        <v>-1.4697274665876501E-7</v>
      </c>
      <c r="L45" s="34">
        <v>-1.42854402317687E-7</v>
      </c>
      <c r="M45" s="34">
        <v>-4.4484333172652702E-7</v>
      </c>
      <c r="N45" s="34">
        <v>-4.59460477284537E-7</v>
      </c>
      <c r="O45" s="34">
        <v>5.1041840626444896E-7</v>
      </c>
      <c r="P45" s="34">
        <v>1.6875708114318701E-7</v>
      </c>
      <c r="Q45" s="34">
        <v>1.2353108966319101E-7</v>
      </c>
      <c r="R45" s="34">
        <v>-2.1122742065544399E-8</v>
      </c>
      <c r="S45" s="34">
        <v>1.21251062487266E-6</v>
      </c>
      <c r="T45" s="34">
        <v>4.5655812156175999E-9</v>
      </c>
      <c r="U45" s="34">
        <v>5.3686318154275103E-7</v>
      </c>
      <c r="V45" s="34">
        <v>4.3943085666291598E-7</v>
      </c>
      <c r="W45" s="34">
        <v>3.8139639449967602E-7</v>
      </c>
      <c r="X45" s="34">
        <v>7.6968326948635498E-8</v>
      </c>
      <c r="Y45" s="34">
        <v>5.5003361769414202E-7</v>
      </c>
      <c r="Z45" s="34">
        <v>-6.3145028770529695E-8</v>
      </c>
      <c r="AA45" s="34">
        <v>-1.16732795117606E-7</v>
      </c>
      <c r="AB45" s="34">
        <v>1.94095008398951E-7</v>
      </c>
      <c r="AC45" s="34">
        <v>-5.2673459978109896E-7</v>
      </c>
      <c r="AD45" s="34">
        <v>-3.1332140989080899E-8</v>
      </c>
      <c r="AE45" s="34">
        <v>1.9663390484731801E-7</v>
      </c>
      <c r="AF45" s="34">
        <v>5.3223346805500398E-6</v>
      </c>
      <c r="AG45" s="34">
        <v>1.4330950803621801E-6</v>
      </c>
      <c r="AH45" s="34">
        <v>-3.4329704135496699E-6</v>
      </c>
      <c r="AI45" s="34">
        <v>4.3359203905706099E-8</v>
      </c>
      <c r="AJ45" s="34">
        <v>3.0418780409512701E-6</v>
      </c>
      <c r="AK45" s="34">
        <v>2.3492761677458601E-6</v>
      </c>
      <c r="AL45" s="34">
        <v>-2.7224381028725901E-7</v>
      </c>
      <c r="AM45" s="34">
        <v>-1.62434233193393E-6</v>
      </c>
      <c r="AN45" s="34">
        <v>1.0669340201940199E-6</v>
      </c>
      <c r="AO45" s="34">
        <v>9.7174542118927996E-7</v>
      </c>
      <c r="AP45" s="34">
        <v>4.7343989335575799E-7</v>
      </c>
      <c r="AQ45" s="34">
        <v>2.3311430292406501E-5</v>
      </c>
      <c r="AR45" s="34">
        <v>5.0169232472684698E-5</v>
      </c>
      <c r="AS45">
        <v>2.32873846474777E-4</v>
      </c>
      <c r="AT45" s="34">
        <v>5.9827462887157303E-5</v>
      </c>
      <c r="AU45" s="34">
        <v>4.3706044491416198E-5</v>
      </c>
      <c r="AV45" s="34">
        <v>1.11634121560497E-5</v>
      </c>
      <c r="AW45" s="34">
        <v>-3.6297329394953299E-7</v>
      </c>
      <c r="AX45" s="34">
        <v>5.3596909089599604E-7</v>
      </c>
      <c r="AY45" s="34">
        <v>1.72877680794644E-6</v>
      </c>
      <c r="AZ45" s="34">
        <v>-3.03601062568962E-5</v>
      </c>
      <c r="BA45" s="34">
        <v>-1.1521165635401399E-5</v>
      </c>
      <c r="BB45" s="34">
        <v>-3.3381536002699802E-6</v>
      </c>
      <c r="BC45" s="34">
        <v>1.23472498299139E-5</v>
      </c>
    </row>
    <row r="46" spans="1:55" x14ac:dyDescent="0.25">
      <c r="A46" t="s">
        <v>130</v>
      </c>
      <c r="B46" s="34">
        <v>-5.0029032741669602E-6</v>
      </c>
      <c r="C46" s="34">
        <v>-2.3760968015873298E-6</v>
      </c>
      <c r="D46" s="34">
        <v>8.98908432710556E-7</v>
      </c>
      <c r="E46" s="34">
        <v>-1.45275519606849E-6</v>
      </c>
      <c r="F46" s="34">
        <v>1.1962679468521E-6</v>
      </c>
      <c r="G46" s="34">
        <v>2.2105893365044601E-6</v>
      </c>
      <c r="H46" s="34">
        <v>6.0988061456419198E-7</v>
      </c>
      <c r="I46" s="34">
        <v>-3.6382125627555002E-7</v>
      </c>
      <c r="J46" s="34">
        <v>-3.5238628278627602E-7</v>
      </c>
      <c r="K46" s="34">
        <v>-6.9741206385842005E-7</v>
      </c>
      <c r="L46" s="34">
        <v>-4.8823170808735903E-7</v>
      </c>
      <c r="M46" s="34">
        <v>-6.8375700494183903E-7</v>
      </c>
      <c r="N46" s="34">
        <v>-4.0203236260340102E-7</v>
      </c>
      <c r="O46" s="34">
        <v>2.7714842628206898E-7</v>
      </c>
      <c r="P46" s="34">
        <v>-2.10798960777073E-7</v>
      </c>
      <c r="Q46" s="34">
        <v>-1.7588052305908101E-8</v>
      </c>
      <c r="R46" s="34">
        <v>4.3142203774714901E-8</v>
      </c>
      <c r="S46" s="34">
        <v>-1.1632671485513699E-6</v>
      </c>
      <c r="T46" s="34">
        <v>1.00988405488652E-7</v>
      </c>
      <c r="U46" s="34">
        <v>2.1118076585874001E-7</v>
      </c>
      <c r="V46" s="34">
        <v>3.0041221052210798E-8</v>
      </c>
      <c r="W46" s="34">
        <v>2.5083636885234998E-7</v>
      </c>
      <c r="X46" s="34">
        <v>4.7529210848433499E-8</v>
      </c>
      <c r="Y46" s="34">
        <v>5.66742732171357E-7</v>
      </c>
      <c r="Z46" s="34">
        <v>-5.2432649805327799E-8</v>
      </c>
      <c r="AA46" s="34">
        <v>5.6083265114781602E-8</v>
      </c>
      <c r="AB46" s="34">
        <v>4.77130790989024E-8</v>
      </c>
      <c r="AC46" s="34">
        <v>-6.6485851152527799E-7</v>
      </c>
      <c r="AD46" s="34">
        <v>-7.0725884779770704E-7</v>
      </c>
      <c r="AE46" s="34">
        <v>8.8513797362854501E-8</v>
      </c>
      <c r="AF46" s="34">
        <v>5.8595083772515203E-6</v>
      </c>
      <c r="AG46" s="34">
        <v>2.1618791858173298E-6</v>
      </c>
      <c r="AH46" s="34">
        <v>6.5806928041486895E-7</v>
      </c>
      <c r="AI46" s="34">
        <v>-2.4172050114659799E-6</v>
      </c>
      <c r="AJ46" s="34">
        <v>5.0471949064083398E-6</v>
      </c>
      <c r="AK46" s="34">
        <v>2.7241356353271399E-6</v>
      </c>
      <c r="AL46" s="34">
        <v>6.3185040051402195E-7</v>
      </c>
      <c r="AM46" s="34">
        <v>-4.7850079296641797E-7</v>
      </c>
      <c r="AN46" s="34">
        <v>-1.0945312885667699E-6</v>
      </c>
      <c r="AO46" s="34">
        <v>9.0354977889007996E-8</v>
      </c>
      <c r="AP46" s="34">
        <v>-4.21317676099182E-7</v>
      </c>
      <c r="AQ46" s="34">
        <v>1.9878840571772901E-5</v>
      </c>
      <c r="AR46" s="34">
        <v>3.5004850223898398E-5</v>
      </c>
      <c r="AS46" s="34">
        <v>5.9827462887157303E-5</v>
      </c>
      <c r="AT46">
        <v>2.6327021575411902E-4</v>
      </c>
      <c r="AU46" s="34">
        <v>6.7370662092797702E-5</v>
      </c>
      <c r="AV46" s="34">
        <v>1.5981927360737899E-5</v>
      </c>
      <c r="AW46" s="34">
        <v>-1.6067893594899301E-7</v>
      </c>
      <c r="AX46" s="34">
        <v>1.12573135977832E-6</v>
      </c>
      <c r="AY46" s="34">
        <v>-9.6441819115825207E-7</v>
      </c>
      <c r="AZ46" s="34">
        <v>-2.9417304152926701E-5</v>
      </c>
      <c r="BA46" s="34">
        <v>-5.6349175473290599E-6</v>
      </c>
      <c r="BB46" s="34">
        <v>-1.41820556338825E-6</v>
      </c>
      <c r="BC46" s="34">
        <v>1.4939297095832901E-5</v>
      </c>
    </row>
    <row r="47" spans="1:55" x14ac:dyDescent="0.25">
      <c r="A47" t="s">
        <v>131</v>
      </c>
      <c r="B47" s="34">
        <v>-5.4450193514393898E-6</v>
      </c>
      <c r="C47" s="34">
        <v>-2.5207013352462898E-6</v>
      </c>
      <c r="D47" s="34">
        <v>1.43264109136088E-6</v>
      </c>
      <c r="E47" s="34">
        <v>-1.3041568706279301E-6</v>
      </c>
      <c r="F47" s="34">
        <v>1.4526266876305099E-6</v>
      </c>
      <c r="G47" s="34">
        <v>1.2869689349773101E-6</v>
      </c>
      <c r="H47" s="34">
        <v>-1.8377690336377099E-7</v>
      </c>
      <c r="I47" s="34">
        <v>-3.6946630994152597E-7</v>
      </c>
      <c r="J47" s="34">
        <v>-1.4218740362673599E-7</v>
      </c>
      <c r="K47" s="34">
        <v>-7.3070362290123803E-7</v>
      </c>
      <c r="L47" s="34">
        <v>-3.1512098481587601E-7</v>
      </c>
      <c r="M47" s="34">
        <v>-7.7541463037205599E-7</v>
      </c>
      <c r="N47" s="34">
        <v>-6.0842779248535897E-7</v>
      </c>
      <c r="O47" s="34">
        <v>1.94804143310128E-7</v>
      </c>
      <c r="P47" s="34">
        <v>1.4795778828800399E-7</v>
      </c>
      <c r="Q47" s="34">
        <v>-2.3618788017220401E-9</v>
      </c>
      <c r="R47" s="34">
        <v>-2.4560540506722302E-7</v>
      </c>
      <c r="S47" s="34">
        <v>-6.8009798749041997E-7</v>
      </c>
      <c r="T47" s="34">
        <v>2.3343900745168501E-7</v>
      </c>
      <c r="U47" s="34">
        <v>3.6610098089755601E-7</v>
      </c>
      <c r="V47" s="34">
        <v>6.4967060001187004E-9</v>
      </c>
      <c r="W47" s="34">
        <v>-6.7824661285058701E-7</v>
      </c>
      <c r="X47" s="34">
        <v>1.2155509814499599E-7</v>
      </c>
      <c r="Y47" s="34">
        <v>4.8807318621403503E-7</v>
      </c>
      <c r="Z47" s="34">
        <v>-1.85559255881715E-7</v>
      </c>
      <c r="AA47" s="34">
        <v>-5.0582291264369001E-8</v>
      </c>
      <c r="AB47" s="34">
        <v>2.7219415270602597E-7</v>
      </c>
      <c r="AC47" s="34">
        <v>-8.9133970887809998E-7</v>
      </c>
      <c r="AD47" s="34">
        <v>-1.58878600306592E-6</v>
      </c>
      <c r="AE47" s="34">
        <v>1.0991385472007301E-7</v>
      </c>
      <c r="AF47" s="34">
        <v>4.3111765573441299E-6</v>
      </c>
      <c r="AG47" s="34">
        <v>-1.86278537598884E-6</v>
      </c>
      <c r="AH47" s="34">
        <v>3.4525800319680099E-6</v>
      </c>
      <c r="AI47" s="34">
        <v>-5.0025831761536299E-6</v>
      </c>
      <c r="AJ47" s="34">
        <v>1.4905621051582499E-6</v>
      </c>
      <c r="AK47" s="34">
        <v>1.7893829799867899E-6</v>
      </c>
      <c r="AL47" s="34">
        <v>9.3947101108687397E-7</v>
      </c>
      <c r="AM47" s="34">
        <v>-2.1491359647091901E-6</v>
      </c>
      <c r="AN47" s="34">
        <v>2.6745308844047799E-6</v>
      </c>
      <c r="AO47" s="34">
        <v>-3.63062982176608E-6</v>
      </c>
      <c r="AP47" s="34">
        <v>1.08699412182241E-6</v>
      </c>
      <c r="AQ47" s="34">
        <v>1.4181044470219199E-5</v>
      </c>
      <c r="AR47" s="34">
        <v>2.6280032708617301E-5</v>
      </c>
      <c r="AS47" s="34">
        <v>4.3706044491416198E-5</v>
      </c>
      <c r="AT47" s="34">
        <v>6.7370662092797702E-5</v>
      </c>
      <c r="AU47">
        <v>2.8381801466578202E-4</v>
      </c>
      <c r="AV47" s="34">
        <v>2.1860738132568601E-5</v>
      </c>
      <c r="AW47" s="34">
        <v>2.1011911465914899E-7</v>
      </c>
      <c r="AX47" s="34">
        <v>1.572413950431E-6</v>
      </c>
      <c r="AY47" s="34">
        <v>1.6771586448796801E-6</v>
      </c>
      <c r="AZ47" s="34">
        <v>-2.4155345001611401E-5</v>
      </c>
      <c r="BA47" s="34">
        <v>-1.0056008453133399E-5</v>
      </c>
      <c r="BB47" s="34">
        <v>-8.32609650803332E-6</v>
      </c>
      <c r="BC47" s="34">
        <v>1.5490316139807999E-5</v>
      </c>
    </row>
    <row r="48" spans="1:55" x14ac:dyDescent="0.25">
      <c r="A48" t="s">
        <v>203</v>
      </c>
      <c r="B48" s="34">
        <v>-6.8241215578694698E-6</v>
      </c>
      <c r="C48" s="34">
        <v>-2.7456123565034801E-6</v>
      </c>
      <c r="D48" s="34">
        <v>3.7188734455204101E-6</v>
      </c>
      <c r="E48" s="34">
        <v>-1.89058751107467E-6</v>
      </c>
      <c r="F48" s="34">
        <v>1.26764094407551E-6</v>
      </c>
      <c r="G48" s="34">
        <v>2.2127556462049799E-6</v>
      </c>
      <c r="H48" s="34">
        <v>7.8320748354024101E-7</v>
      </c>
      <c r="I48" s="34">
        <v>-1.3873082404056599E-7</v>
      </c>
      <c r="J48" s="34">
        <v>-2.8812591360596602E-7</v>
      </c>
      <c r="K48" s="34">
        <v>-5.55190234250396E-7</v>
      </c>
      <c r="L48" s="34">
        <v>-2.92636009073781E-7</v>
      </c>
      <c r="M48" s="34">
        <v>-4.7539939352855402E-7</v>
      </c>
      <c r="N48" s="34">
        <v>-1.10217269937954E-6</v>
      </c>
      <c r="O48" s="34">
        <v>2.7719155131017401E-7</v>
      </c>
      <c r="P48" s="34">
        <v>9.6605791390346195E-8</v>
      </c>
      <c r="Q48" s="34">
        <v>1.4805588881291499E-7</v>
      </c>
      <c r="R48" s="34">
        <v>4.7112707310893599E-8</v>
      </c>
      <c r="S48" s="34">
        <v>-1.1314714606881199E-6</v>
      </c>
      <c r="T48" s="34">
        <v>2.4328567778965101E-7</v>
      </c>
      <c r="U48" s="34">
        <v>2.7552086685052001E-7</v>
      </c>
      <c r="V48" s="34">
        <v>5.5662293201763603E-7</v>
      </c>
      <c r="W48" s="34">
        <v>4.3968169858575102E-7</v>
      </c>
      <c r="X48" s="34">
        <v>-7.2316202480753007E-8</v>
      </c>
      <c r="Y48" s="34">
        <v>7.6803758182858399E-7</v>
      </c>
      <c r="Z48" s="34">
        <v>-1.2624891786427099E-7</v>
      </c>
      <c r="AA48" s="34">
        <v>2.3732748176379699E-7</v>
      </c>
      <c r="AB48" s="34">
        <v>-1.49004073592979E-7</v>
      </c>
      <c r="AC48" s="34">
        <v>-4.8614605434926395E-7</v>
      </c>
      <c r="AD48" s="34">
        <v>-1.1576000764747101E-6</v>
      </c>
      <c r="AE48" s="34">
        <v>-5.8823946855656402E-7</v>
      </c>
      <c r="AF48" s="34">
        <v>2.3477087974323699E-7</v>
      </c>
      <c r="AG48" s="34">
        <v>-7.2357399108648697E-7</v>
      </c>
      <c r="AH48" s="34">
        <v>-2.3098210879682101E-7</v>
      </c>
      <c r="AI48" s="34">
        <v>-2.6245378584508099E-6</v>
      </c>
      <c r="AJ48" s="34">
        <v>7.4880244456852704E-7</v>
      </c>
      <c r="AK48" s="34">
        <v>-2.8532614587514001E-7</v>
      </c>
      <c r="AL48" s="34">
        <v>-9.8638430088618302E-7</v>
      </c>
      <c r="AM48" s="34">
        <v>-2.3491972144037901E-6</v>
      </c>
      <c r="AN48" s="34">
        <v>5.07514588650253E-7</v>
      </c>
      <c r="AO48" s="34">
        <v>4.1941654321889299E-7</v>
      </c>
      <c r="AP48" s="34">
        <v>1.4618033584486399E-6</v>
      </c>
      <c r="AQ48" s="34">
        <v>6.1831179791162403E-6</v>
      </c>
      <c r="AR48" s="34">
        <v>7.9546948729205006E-6</v>
      </c>
      <c r="AS48" s="34">
        <v>1.11634121560497E-5</v>
      </c>
      <c r="AT48" s="34">
        <v>1.5981927360737899E-5</v>
      </c>
      <c r="AU48" s="34">
        <v>2.1860738132568601E-5</v>
      </c>
      <c r="AV48" s="34">
        <v>6.05849371284638E-5</v>
      </c>
      <c r="AW48" s="34">
        <v>-2.67939315656657E-7</v>
      </c>
      <c r="AX48" s="34">
        <v>5.5989723756330895E-7</v>
      </c>
      <c r="AY48" s="34">
        <v>-8.8697932089047696E-8</v>
      </c>
      <c r="AZ48" s="34">
        <v>-1.7132323269555199E-5</v>
      </c>
      <c r="BA48" s="34">
        <v>1.16807655828788E-6</v>
      </c>
      <c r="BB48" s="34">
        <v>1.75430672918632E-6</v>
      </c>
      <c r="BC48" s="34">
        <v>1.63627050446148E-5</v>
      </c>
    </row>
    <row r="49" spans="1:55" x14ac:dyDescent="0.25">
      <c r="A49" t="s">
        <v>126</v>
      </c>
      <c r="B49" s="34">
        <v>-1.03538475117318E-6</v>
      </c>
      <c r="C49" s="34">
        <v>-1.8386784112893799E-6</v>
      </c>
      <c r="D49" s="34">
        <v>-2.8399826516868698E-6</v>
      </c>
      <c r="E49" s="34">
        <v>1.0345409210522701E-6</v>
      </c>
      <c r="F49" s="34">
        <v>-6.1687117045260896E-6</v>
      </c>
      <c r="G49" s="34">
        <v>-1.08955769523282E-5</v>
      </c>
      <c r="H49" s="34">
        <v>-5.8365301937027202E-6</v>
      </c>
      <c r="I49" s="34">
        <v>1.36750803609065E-7</v>
      </c>
      <c r="J49" s="34">
        <v>8.5066118769536004E-8</v>
      </c>
      <c r="K49" s="34">
        <v>-7.1646408756244597E-7</v>
      </c>
      <c r="L49" s="34">
        <v>-1.3978268167654999E-6</v>
      </c>
      <c r="M49" s="34">
        <v>-8.3750991696296698E-7</v>
      </c>
      <c r="N49" s="34">
        <v>7.6664470744773904E-8</v>
      </c>
      <c r="O49" s="34">
        <v>4.0003015330781801E-7</v>
      </c>
      <c r="P49" s="34">
        <v>-4.6471529633592398E-7</v>
      </c>
      <c r="Q49" s="34">
        <v>-1.5213517058360099E-9</v>
      </c>
      <c r="R49" s="34">
        <v>-1.8831205102956301E-7</v>
      </c>
      <c r="S49" s="34">
        <v>2.2303696769900899E-7</v>
      </c>
      <c r="T49" s="34">
        <v>-1.6071876866700201E-6</v>
      </c>
      <c r="U49" s="34">
        <v>-5.8728965623217998E-6</v>
      </c>
      <c r="V49" s="34">
        <v>-1.0709648705699199E-5</v>
      </c>
      <c r="W49" s="34">
        <v>-1.6127032814173501E-5</v>
      </c>
      <c r="X49" s="34">
        <v>3.6280331895848901E-6</v>
      </c>
      <c r="Y49" s="34">
        <v>8.9781760722159802E-6</v>
      </c>
      <c r="Z49" s="34">
        <v>2.0934702323437801E-6</v>
      </c>
      <c r="AA49" s="34">
        <v>-7.2390088207928905E-7</v>
      </c>
      <c r="AB49" s="34">
        <v>8.0234638049465404E-7</v>
      </c>
      <c r="AC49" s="34">
        <v>-6.3574536177291E-6</v>
      </c>
      <c r="AD49" s="34">
        <v>-3.0313936212359E-5</v>
      </c>
      <c r="AE49" s="34">
        <v>-7.46359923465222E-7</v>
      </c>
      <c r="AF49" s="34">
        <v>4.7010751339083904E-6</v>
      </c>
      <c r="AG49" s="34">
        <v>1.8395479829532099E-6</v>
      </c>
      <c r="AH49" s="34">
        <v>7.4525315254913599E-7</v>
      </c>
      <c r="AI49" s="34">
        <v>8.4846722953540395E-7</v>
      </c>
      <c r="AJ49" s="34">
        <v>-2.2448107901023699E-6</v>
      </c>
      <c r="AK49" s="34">
        <v>-2.50352455150331E-6</v>
      </c>
      <c r="AL49" s="34">
        <v>-3.38110442829515E-6</v>
      </c>
      <c r="AM49" s="34">
        <v>-2.55449412166188E-6</v>
      </c>
      <c r="AN49" s="34">
        <v>-3.8958589331633997E-6</v>
      </c>
      <c r="AO49" s="34">
        <v>-5.1456432960308801E-6</v>
      </c>
      <c r="AP49" s="34">
        <v>-5.3644375580602604E-6</v>
      </c>
      <c r="AQ49" s="34">
        <v>-2.3160697221678698E-9</v>
      </c>
      <c r="AR49" s="34">
        <v>-2.9852684486792697E-7</v>
      </c>
      <c r="AS49" s="34">
        <v>-3.6297329394952701E-7</v>
      </c>
      <c r="AT49" s="34">
        <v>-1.6067893594899301E-7</v>
      </c>
      <c r="AU49" s="34">
        <v>2.1011911465915E-7</v>
      </c>
      <c r="AV49" s="34">
        <v>-2.6793931565665298E-7</v>
      </c>
      <c r="AW49">
        <v>1.09848604778422E-4</v>
      </c>
      <c r="AX49" s="34">
        <v>3.25418134379756E-5</v>
      </c>
      <c r="AY49" s="34">
        <v>-3.3805056824078101E-6</v>
      </c>
      <c r="AZ49" s="34">
        <v>-2.5141934634489199E-6</v>
      </c>
      <c r="BA49" s="34">
        <v>-3.7554200049762701E-6</v>
      </c>
      <c r="BB49" s="34">
        <v>8.4355909845690398E-6</v>
      </c>
      <c r="BC49" s="34">
        <v>6.4378941835035098E-6</v>
      </c>
    </row>
    <row r="50" spans="1:55" x14ac:dyDescent="0.25">
      <c r="A50" t="s">
        <v>202</v>
      </c>
      <c r="B50" s="34">
        <v>-4.31905808434012E-7</v>
      </c>
      <c r="C50" s="34">
        <v>-3.1157598879429901E-6</v>
      </c>
      <c r="D50" s="34">
        <v>-3.8803511835150297E-6</v>
      </c>
      <c r="E50" s="34">
        <v>-3.40516776420118E-6</v>
      </c>
      <c r="F50" s="34">
        <v>-5.8991339280045098E-6</v>
      </c>
      <c r="G50" s="34">
        <v>-1.55402816069979E-5</v>
      </c>
      <c r="H50" s="34">
        <v>-5.4700874329332199E-6</v>
      </c>
      <c r="I50" s="34">
        <v>2.5384941911496399E-7</v>
      </c>
      <c r="J50" s="34">
        <v>2.6509685648177502E-7</v>
      </c>
      <c r="K50" s="34">
        <v>-6.1138051831923998E-7</v>
      </c>
      <c r="L50" s="34">
        <v>-1.49468556528523E-6</v>
      </c>
      <c r="M50" s="34">
        <v>-6.8749738733441796E-7</v>
      </c>
      <c r="N50" s="34">
        <v>-3.5009873275671398E-7</v>
      </c>
      <c r="O50" s="34">
        <v>4.0490442024316402E-7</v>
      </c>
      <c r="P50" s="34">
        <v>-9.9558753000562697E-7</v>
      </c>
      <c r="Q50" s="34">
        <v>1.7966657370254001E-7</v>
      </c>
      <c r="R50" s="34">
        <v>-1.5770929192690701E-7</v>
      </c>
      <c r="S50" s="34">
        <v>2.0906937014282798E-6</v>
      </c>
      <c r="T50" s="34">
        <v>-1.8211669256324901E-6</v>
      </c>
      <c r="U50" s="34">
        <v>-5.9673935767253696E-6</v>
      </c>
      <c r="V50" s="34">
        <v>-1.1012391790187501E-5</v>
      </c>
      <c r="W50" s="34">
        <v>-2.01787785866536E-5</v>
      </c>
      <c r="X50" s="34">
        <v>6.0376106358995602E-6</v>
      </c>
      <c r="Y50" s="34">
        <v>7.9622020810493405E-6</v>
      </c>
      <c r="Z50" s="34">
        <v>2.0758818978894602E-6</v>
      </c>
      <c r="AA50" s="34">
        <v>-1.41080424224577E-6</v>
      </c>
      <c r="AB50" s="34">
        <v>2.6435368940086198E-6</v>
      </c>
      <c r="AC50" s="34">
        <v>-1.02708495025733E-5</v>
      </c>
      <c r="AD50">
        <v>-1.7320680612148599E-4</v>
      </c>
      <c r="AE50" s="34">
        <v>6.6964734193532398E-10</v>
      </c>
      <c r="AF50" s="34">
        <v>3.2681822451511799E-6</v>
      </c>
      <c r="AG50" s="34">
        <v>-5.0592722747270598E-7</v>
      </c>
      <c r="AH50" s="34">
        <v>1.72463049056112E-6</v>
      </c>
      <c r="AI50" s="34">
        <v>5.0606459982480101E-7</v>
      </c>
      <c r="AJ50" s="34">
        <v>-3.4815785194936402E-6</v>
      </c>
      <c r="AK50" s="34">
        <v>-4.2042367949679001E-6</v>
      </c>
      <c r="AL50" s="34">
        <v>-2.3954192886229898E-6</v>
      </c>
      <c r="AM50" s="34">
        <v>-3.3696397425488802E-6</v>
      </c>
      <c r="AN50" s="34">
        <v>-2.6056559458547901E-6</v>
      </c>
      <c r="AO50" s="34">
        <v>-6.1597700759397804E-6</v>
      </c>
      <c r="AP50" s="34">
        <v>-5.5870136291812297E-6</v>
      </c>
      <c r="AQ50" s="34">
        <v>-3.5219937809499597E-8</v>
      </c>
      <c r="AR50" s="34">
        <v>7.0517008854609205E-7</v>
      </c>
      <c r="AS50" s="34">
        <v>5.3596909089599996E-7</v>
      </c>
      <c r="AT50" s="34">
        <v>1.12573135977832E-6</v>
      </c>
      <c r="AU50" s="34">
        <v>1.572413950431E-6</v>
      </c>
      <c r="AV50" s="34">
        <v>5.5989723756330705E-7</v>
      </c>
      <c r="AW50" s="34">
        <v>3.25418134379756E-5</v>
      </c>
      <c r="AX50">
        <v>2.2032860820766001E-4</v>
      </c>
      <c r="AY50" s="34">
        <v>-3.5461441604439502E-6</v>
      </c>
      <c r="AZ50" s="34">
        <v>-4.36885167280848E-7</v>
      </c>
      <c r="BA50" s="34">
        <v>2.82982205514029E-7</v>
      </c>
      <c r="BB50" s="34">
        <v>8.6427414531846004E-6</v>
      </c>
      <c r="BC50" s="34">
        <v>3.1443813351420399E-6</v>
      </c>
    </row>
    <row r="51" spans="1:55" x14ac:dyDescent="0.25">
      <c r="A51" t="s">
        <v>133</v>
      </c>
      <c r="B51" s="34">
        <v>7.2459649853503696E-7</v>
      </c>
      <c r="C51" s="34">
        <v>-1.82358747891112E-6</v>
      </c>
      <c r="D51" s="34">
        <v>-4.1681040093094004E-6</v>
      </c>
      <c r="E51" s="34">
        <v>3.51057637651291E-6</v>
      </c>
      <c r="F51" s="34">
        <v>5.0547943020618302E-6</v>
      </c>
      <c r="G51" s="34">
        <v>1.8158023119120301E-6</v>
      </c>
      <c r="H51" s="34">
        <v>5.4021918603274601E-9</v>
      </c>
      <c r="I51" s="34">
        <v>3.8353464602635602E-7</v>
      </c>
      <c r="J51" s="34">
        <v>6.0986973039838804E-7</v>
      </c>
      <c r="K51" s="34">
        <v>-8.0805604287534697E-7</v>
      </c>
      <c r="L51" s="34">
        <v>-1.74450953339879E-6</v>
      </c>
      <c r="M51" s="34">
        <v>1.94087897815947E-7</v>
      </c>
      <c r="N51" s="34">
        <v>-5.9140368543175303E-6</v>
      </c>
      <c r="O51" s="34">
        <v>3.5691220077181602E-7</v>
      </c>
      <c r="P51" s="34">
        <v>4.2766592753781501E-7</v>
      </c>
      <c r="Q51" s="34">
        <v>-2.2283411933802401E-7</v>
      </c>
      <c r="R51" s="34">
        <v>-2.1573356386215899E-7</v>
      </c>
      <c r="S51" s="34">
        <v>-5.5246330126800704E-6</v>
      </c>
      <c r="T51" s="34">
        <v>-4.3295652903173699E-7</v>
      </c>
      <c r="U51" s="34">
        <v>-4.8965848907058604E-7</v>
      </c>
      <c r="V51" s="34">
        <v>-3.8638685766782497E-6</v>
      </c>
      <c r="W51" s="34">
        <v>-4.2944457442936399E-6</v>
      </c>
      <c r="X51" s="34">
        <v>-9.7978112851058605E-8</v>
      </c>
      <c r="Y51" s="34">
        <v>-1.28093561489216E-6</v>
      </c>
      <c r="Z51" s="34">
        <v>2.0292612711664201E-7</v>
      </c>
      <c r="AA51" s="34">
        <v>-2.25804150791197E-7</v>
      </c>
      <c r="AB51" s="34">
        <v>-2.2329668337430699E-7</v>
      </c>
      <c r="AC51" s="34">
        <v>-6.5642068761446295E-7</v>
      </c>
      <c r="AD51" s="34">
        <v>-1.11866669300848E-5</v>
      </c>
      <c r="AE51" s="34">
        <v>-9.6856661082466591E-7</v>
      </c>
      <c r="AF51" s="34">
        <v>1.6602705432291101E-5</v>
      </c>
      <c r="AG51" s="34">
        <v>-1.8416084097958399E-5</v>
      </c>
      <c r="AH51" s="34">
        <v>-1.8666138613106301E-5</v>
      </c>
      <c r="AI51" s="34">
        <v>-2.37038372770709E-5</v>
      </c>
      <c r="AJ51" s="34">
        <v>1.3603235558179501E-5</v>
      </c>
      <c r="AK51" s="34">
        <v>-4.4910950597922598E-5</v>
      </c>
      <c r="AL51" s="34">
        <v>-3.0470184436784999E-5</v>
      </c>
      <c r="AM51" s="34">
        <v>-4.93315797950519E-5</v>
      </c>
      <c r="AN51" s="34">
        <v>4.3386258792358104E-6</v>
      </c>
      <c r="AO51" s="34">
        <v>5.2653847051437799E-6</v>
      </c>
      <c r="AP51" s="34">
        <v>1.66962909590748E-5</v>
      </c>
      <c r="AQ51" s="34">
        <v>5.9404099507985799E-6</v>
      </c>
      <c r="AR51" s="34">
        <v>1.24727444551708E-6</v>
      </c>
      <c r="AS51" s="34">
        <v>1.72877680794644E-6</v>
      </c>
      <c r="AT51" s="34">
        <v>-9.6441819115825101E-7</v>
      </c>
      <c r="AU51" s="34">
        <v>1.6771586448796801E-6</v>
      </c>
      <c r="AV51" s="34">
        <v>-8.8697932089056299E-8</v>
      </c>
      <c r="AW51" s="34">
        <v>-3.3805056824078198E-6</v>
      </c>
      <c r="AX51" s="34">
        <v>-3.5461441604439502E-6</v>
      </c>
      <c r="AY51">
        <v>4.44991513766214E-3</v>
      </c>
      <c r="AZ51" s="34">
        <v>3.9082539560467704E-6</v>
      </c>
      <c r="BA51">
        <v>-4.4014204496527097E-3</v>
      </c>
      <c r="BB51">
        <v>-4.3402443807056502E-3</v>
      </c>
      <c r="BC51" s="34">
        <v>-5.4501049878070997E-6</v>
      </c>
    </row>
    <row r="52" spans="1:55" x14ac:dyDescent="0.25">
      <c r="A52" t="s">
        <v>134</v>
      </c>
      <c r="B52" s="34">
        <v>-1.13852248378513E-6</v>
      </c>
      <c r="C52" s="34">
        <v>-1.2298475353699201E-6</v>
      </c>
      <c r="D52" s="34">
        <v>-2.6343185324220302E-6</v>
      </c>
      <c r="E52" s="34">
        <v>4.2603528407675897E-6</v>
      </c>
      <c r="F52" s="34">
        <v>4.4383546281359202E-7</v>
      </c>
      <c r="G52" s="34">
        <v>6.6991950024169806E-8</v>
      </c>
      <c r="H52" s="34">
        <v>7.5465661891323897E-7</v>
      </c>
      <c r="I52" s="34">
        <v>2.3489462458999799E-7</v>
      </c>
      <c r="J52" s="34">
        <v>7.6572695787082704E-7</v>
      </c>
      <c r="K52" s="34">
        <v>9.5740944816721606E-7</v>
      </c>
      <c r="L52" s="34">
        <v>-8.0056688436194295E-7</v>
      </c>
      <c r="M52" s="34">
        <v>-1.8854672553659999E-7</v>
      </c>
      <c r="N52" s="34">
        <v>-1.5168023565492499E-6</v>
      </c>
      <c r="O52" s="34">
        <v>1.1571699875251401E-6</v>
      </c>
      <c r="P52" s="34">
        <v>-7.7199711462273395E-7</v>
      </c>
      <c r="Q52" s="34">
        <v>4.3705793929907602E-7</v>
      </c>
      <c r="R52" s="34">
        <v>-6.8939593978081499E-7</v>
      </c>
      <c r="S52" s="34">
        <v>-8.3647280442064001E-6</v>
      </c>
      <c r="T52" s="34">
        <v>1.23153966532968E-6</v>
      </c>
      <c r="U52" s="34">
        <v>9.1956188956423605E-7</v>
      </c>
      <c r="V52" s="34">
        <v>8.1687724325776896E-7</v>
      </c>
      <c r="W52" s="34">
        <v>5.8404349668691096E-7</v>
      </c>
      <c r="X52" s="34">
        <v>2.9741149700506599E-7</v>
      </c>
      <c r="Y52" s="34">
        <v>-2.8585510985043298E-7</v>
      </c>
      <c r="Z52" s="34">
        <v>2.8767991707265299E-7</v>
      </c>
      <c r="AA52" s="34">
        <v>7.2783254324485503E-8</v>
      </c>
      <c r="AB52" s="34">
        <v>-1.09751370927256E-7</v>
      </c>
      <c r="AC52" s="34">
        <v>1.02812572730573E-6</v>
      </c>
      <c r="AD52" s="34">
        <v>-1.1069621226828699E-7</v>
      </c>
      <c r="AE52" s="34">
        <v>4.0352305784140402E-7</v>
      </c>
      <c r="AF52" s="34">
        <v>1.5767612669093E-6</v>
      </c>
      <c r="AG52" s="34">
        <v>-4.8862405293277999E-6</v>
      </c>
      <c r="AH52" s="34">
        <v>-9.0011221188125808E-6</v>
      </c>
      <c r="AI52" s="34">
        <v>-1.6565499588941101E-6</v>
      </c>
      <c r="AJ52" s="34">
        <v>1.81592997715481E-5</v>
      </c>
      <c r="AK52" s="34">
        <v>5.8794333963039898E-7</v>
      </c>
      <c r="AL52" s="34">
        <v>-4.7120247797937302E-6</v>
      </c>
      <c r="AM52" s="34">
        <v>2.57628376252022E-8</v>
      </c>
      <c r="AN52" s="34">
        <v>6.5322141716685501E-6</v>
      </c>
      <c r="AO52" s="34">
        <v>5.2363552598229899E-6</v>
      </c>
      <c r="AP52" s="34">
        <v>2.7386200027442801E-6</v>
      </c>
      <c r="AQ52" s="34">
        <v>-2.1081369815555401E-6</v>
      </c>
      <c r="AR52" s="34">
        <v>-1.20085533213036E-5</v>
      </c>
      <c r="AS52" s="34">
        <v>-3.03601062568962E-5</v>
      </c>
      <c r="AT52" s="34">
        <v>-2.9417304152926599E-5</v>
      </c>
      <c r="AU52" s="34">
        <v>-2.4155345001611401E-5</v>
      </c>
      <c r="AV52" s="34">
        <v>-1.7132323269555101E-5</v>
      </c>
      <c r="AW52" s="34">
        <v>-2.5141934634489199E-6</v>
      </c>
      <c r="AX52" s="34">
        <v>-4.3688516728085001E-7</v>
      </c>
      <c r="AY52" s="34">
        <v>3.9082539560467704E-6</v>
      </c>
      <c r="AZ52">
        <v>1.0896984651707501E-3</v>
      </c>
      <c r="BA52" s="34">
        <v>-6.42662597502523E-7</v>
      </c>
      <c r="BB52" s="34">
        <v>-1.7872916993622499E-5</v>
      </c>
      <c r="BC52">
        <v>-1.08501944258556E-3</v>
      </c>
    </row>
    <row r="53" spans="1:55" x14ac:dyDescent="0.25">
      <c r="A53" t="s">
        <v>135</v>
      </c>
      <c r="B53" s="34">
        <v>3.1183910144423902E-7</v>
      </c>
      <c r="C53" s="34">
        <v>-6.8244416862520999E-7</v>
      </c>
      <c r="D53" s="34">
        <v>-1.24781051397853E-6</v>
      </c>
      <c r="E53" s="34">
        <v>6.0190886225387097E-6</v>
      </c>
      <c r="F53" s="34">
        <v>-3.8854725742521102E-6</v>
      </c>
      <c r="G53" s="34">
        <v>-3.4298522432484501E-6</v>
      </c>
      <c r="H53" s="34">
        <v>1.6309624036133899E-6</v>
      </c>
      <c r="I53" s="34">
        <v>2.4853986956860802E-6</v>
      </c>
      <c r="J53" s="34">
        <v>3.6008814719245402E-6</v>
      </c>
      <c r="K53" s="34">
        <v>2.56106093837701E-6</v>
      </c>
      <c r="L53" s="34">
        <v>2.2715757548388001E-6</v>
      </c>
      <c r="M53" s="34">
        <v>-9.30143397361771E-8</v>
      </c>
      <c r="N53" s="34">
        <v>1.3712134391618001E-7</v>
      </c>
      <c r="O53" s="34">
        <v>1.68909198433712E-7</v>
      </c>
      <c r="P53" s="34">
        <v>-1.78995313537404E-6</v>
      </c>
      <c r="Q53" s="34">
        <v>7.4463273875699101E-7</v>
      </c>
      <c r="R53" s="34">
        <v>3.7225041098156202E-7</v>
      </c>
      <c r="S53" s="34">
        <v>1.91505640034028E-5</v>
      </c>
      <c r="T53" s="34">
        <v>-1.4322610901927099E-7</v>
      </c>
      <c r="U53" s="34">
        <v>-1.7527094569296099E-6</v>
      </c>
      <c r="V53" s="34">
        <v>7.0376432903744803E-6</v>
      </c>
      <c r="W53" s="34">
        <v>-4.0259413124347503E-7</v>
      </c>
      <c r="X53" s="34">
        <v>-4.9170341400387103E-7</v>
      </c>
      <c r="Y53" s="34">
        <v>5.1360034218561403E-6</v>
      </c>
      <c r="Z53" s="34">
        <v>1.55627987905907E-6</v>
      </c>
      <c r="AA53" s="34">
        <v>-2.6724193781875098E-7</v>
      </c>
      <c r="AB53" s="34">
        <v>6.6536800831098403E-7</v>
      </c>
      <c r="AC53" s="34">
        <v>6.8465500236228903E-7</v>
      </c>
      <c r="AD53" s="34">
        <v>1.10562359576841E-5</v>
      </c>
      <c r="AE53" s="34">
        <v>9.5250537479726701E-7</v>
      </c>
      <c r="AF53">
        <v>-1.00699167006641E-2</v>
      </c>
      <c r="AG53">
        <v>-1.9525982536301899E-4</v>
      </c>
      <c r="AH53">
        <v>-2.23479636135144E-4</v>
      </c>
      <c r="AI53">
        <v>-1.8358794856053001E-4</v>
      </c>
      <c r="AJ53">
        <v>-1.05124724037883E-4</v>
      </c>
      <c r="AK53" s="34">
        <v>4.4337042702259601E-5</v>
      </c>
      <c r="AL53" s="34">
        <v>7.2603068599045995E-5</v>
      </c>
      <c r="AM53" s="34">
        <v>4.8870232657068698E-5</v>
      </c>
      <c r="AN53">
        <v>1.21154143484783E-4</v>
      </c>
      <c r="AO53">
        <v>1.0828999442261599E-4</v>
      </c>
      <c r="AP53" s="34">
        <v>9.2001151388652701E-5</v>
      </c>
      <c r="AQ53" s="34">
        <v>1.83395118049687E-6</v>
      </c>
      <c r="AR53" s="34">
        <v>-1.05312963790264E-6</v>
      </c>
      <c r="AS53" s="34">
        <v>-1.1521165635401399E-5</v>
      </c>
      <c r="AT53" s="34">
        <v>-5.6349175473290599E-6</v>
      </c>
      <c r="AU53" s="34">
        <v>-1.0056008453133399E-5</v>
      </c>
      <c r="AV53" s="34">
        <v>1.16807655828788E-6</v>
      </c>
      <c r="AW53" s="34">
        <v>-3.7554200049762599E-6</v>
      </c>
      <c r="AX53" s="34">
        <v>2.82982205514029E-7</v>
      </c>
      <c r="AY53">
        <v>-4.4014204496527097E-3</v>
      </c>
      <c r="AZ53" s="34">
        <v>-6.4266259750252205E-7</v>
      </c>
      <c r="BA53">
        <v>2.6659577064285098E-2</v>
      </c>
      <c r="BB53">
        <v>4.0510595982931096E-3</v>
      </c>
      <c r="BC53" s="34">
        <v>-2.1823070162110102E-6</v>
      </c>
    </row>
    <row r="54" spans="1:55" x14ac:dyDescent="0.25">
      <c r="A54" t="s">
        <v>136</v>
      </c>
      <c r="B54" s="34">
        <v>-6.6819985079529999E-7</v>
      </c>
      <c r="C54" s="34">
        <v>-2.0962275118132E-7</v>
      </c>
      <c r="D54" s="34">
        <v>5.8062059793075003E-6</v>
      </c>
      <c r="E54" s="34">
        <v>6.4542794610516996E-6</v>
      </c>
      <c r="F54" s="34">
        <v>-3.0592683302923199E-7</v>
      </c>
      <c r="G54" s="34">
        <v>-7.5382580981202903E-6</v>
      </c>
      <c r="H54" s="34">
        <v>-2.2360615834912899E-6</v>
      </c>
      <c r="I54" s="34">
        <v>-1.38720959681576E-6</v>
      </c>
      <c r="J54" s="34">
        <v>-3.2157568152078101E-6</v>
      </c>
      <c r="K54" s="34">
        <v>-8.1177685133704001E-7</v>
      </c>
      <c r="L54" s="34">
        <v>8.0534590285363896E-7</v>
      </c>
      <c r="M54" s="34">
        <v>-4.60620353045888E-8</v>
      </c>
      <c r="N54" s="34">
        <v>3.8633248577214601E-6</v>
      </c>
      <c r="O54" s="34">
        <v>-5.21924119302808E-7</v>
      </c>
      <c r="P54" s="34">
        <v>-3.1252294188789902E-6</v>
      </c>
      <c r="Q54" s="34">
        <v>1.0481203370340101E-8</v>
      </c>
      <c r="R54" s="34">
        <v>1.3120222622454599E-6</v>
      </c>
      <c r="S54" s="34">
        <v>7.2989098508008202E-6</v>
      </c>
      <c r="T54" s="34">
        <v>1.8772383968449799E-6</v>
      </c>
      <c r="U54" s="34">
        <v>3.6942400543128101E-6</v>
      </c>
      <c r="V54" s="34">
        <v>1.4139887559412299E-6</v>
      </c>
      <c r="W54" s="34">
        <v>6.0252577502481696E-6</v>
      </c>
      <c r="X54" s="34">
        <v>2.1361709329840901E-7</v>
      </c>
      <c r="Y54" s="34">
        <v>-1.77854400004112E-6</v>
      </c>
      <c r="Z54" s="34">
        <v>1.3494563572564801E-7</v>
      </c>
      <c r="AA54" s="34">
        <v>-6.0750768568053902E-7</v>
      </c>
      <c r="AB54" s="34">
        <v>8.1798447952600997E-7</v>
      </c>
      <c r="AC54" s="34">
        <v>-2.3433565372581401E-7</v>
      </c>
      <c r="AD54" s="34">
        <v>5.4328029705591301E-6</v>
      </c>
      <c r="AE54" s="34">
        <v>9.7573694649931704E-7</v>
      </c>
      <c r="AF54">
        <v>-1.08530916415947E-4</v>
      </c>
      <c r="AG54" s="34">
        <v>-4.0469841038921696E-6</v>
      </c>
      <c r="AH54" s="34">
        <v>2.75618476605042E-5</v>
      </c>
      <c r="AI54" s="34">
        <v>2.59377581302778E-5</v>
      </c>
      <c r="AJ54">
        <v>-3.5373327864215601E-3</v>
      </c>
      <c r="AK54">
        <v>-1.8204131009127601E-4</v>
      </c>
      <c r="AL54" s="34">
        <v>-7.9216336436046606E-5</v>
      </c>
      <c r="AM54" s="34">
        <v>-4.0461446744869503E-5</v>
      </c>
      <c r="AN54" s="34">
        <v>1.8851107073419199E-5</v>
      </c>
      <c r="AO54" s="34">
        <v>-7.9772156445482607E-6</v>
      </c>
      <c r="AP54" s="34">
        <v>-1.99738297202468E-5</v>
      </c>
      <c r="AQ54" s="34">
        <v>-4.0515202061792998E-6</v>
      </c>
      <c r="AR54" s="34">
        <v>-1.06369023184777E-6</v>
      </c>
      <c r="AS54" s="34">
        <v>-3.3381536002699802E-6</v>
      </c>
      <c r="AT54" s="34">
        <v>-1.41820556338826E-6</v>
      </c>
      <c r="AU54" s="34">
        <v>-8.32609650803332E-6</v>
      </c>
      <c r="AV54" s="34">
        <v>1.75430672918632E-6</v>
      </c>
      <c r="AW54" s="34">
        <v>8.4355909845690398E-6</v>
      </c>
      <c r="AX54" s="34">
        <v>8.6427414531846106E-6</v>
      </c>
      <c r="AY54">
        <v>-4.3402443807056502E-3</v>
      </c>
      <c r="AZ54" s="34">
        <v>-1.7872916993622499E-5</v>
      </c>
      <c r="BA54">
        <v>4.0510595982931096E-3</v>
      </c>
      <c r="BB54">
        <v>3.2999805221348502E-2</v>
      </c>
      <c r="BC54" s="34">
        <v>2.35437110745175E-5</v>
      </c>
    </row>
    <row r="55" spans="1:55" x14ac:dyDescent="0.25">
      <c r="A55" t="s">
        <v>137</v>
      </c>
      <c r="B55" s="34">
        <v>4.0227327062951998E-6</v>
      </c>
      <c r="C55" s="34">
        <v>-2.1905624978383701E-7</v>
      </c>
      <c r="D55" s="34">
        <v>-2.4992168221055602E-6</v>
      </c>
      <c r="E55" s="34">
        <v>9.642366884905601E-7</v>
      </c>
      <c r="F55" s="34">
        <v>3.8315019206770697E-6</v>
      </c>
      <c r="G55" s="34">
        <v>5.3690073534851903E-6</v>
      </c>
      <c r="H55" s="34">
        <v>5.5641042852523995E-7</v>
      </c>
      <c r="I55" s="34">
        <v>6.4201257333485196E-7</v>
      </c>
      <c r="J55" s="34">
        <v>-1.47115513107912E-6</v>
      </c>
      <c r="K55" s="34">
        <v>4.2356324224979798E-7</v>
      </c>
      <c r="L55" s="34">
        <v>2.7658179359846002E-6</v>
      </c>
      <c r="M55" s="34">
        <v>-1.3734978029839001E-6</v>
      </c>
      <c r="N55" s="34">
        <v>-5.2885259447326E-6</v>
      </c>
      <c r="O55" s="34">
        <v>1.15091913707962E-6</v>
      </c>
      <c r="P55" s="34">
        <v>-1.12798687575805E-6</v>
      </c>
      <c r="Q55" s="34">
        <v>1.93021247540527E-7</v>
      </c>
      <c r="R55" s="34">
        <v>1.3374674596928801E-6</v>
      </c>
      <c r="S55" s="34">
        <v>1.9511765752231799E-6</v>
      </c>
      <c r="T55" s="34">
        <v>-1.3340556092909099E-6</v>
      </c>
      <c r="U55" s="34">
        <v>-8.1158200656319903E-7</v>
      </c>
      <c r="V55" s="34">
        <v>-1.22507883343062E-6</v>
      </c>
      <c r="W55" s="34">
        <v>-4.6463584050159698E-6</v>
      </c>
      <c r="X55" s="34">
        <v>3.0652591295125802E-8</v>
      </c>
      <c r="Y55" s="34">
        <v>-4.5584319221132701E-6</v>
      </c>
      <c r="Z55" s="34">
        <v>-1.9199942838766E-7</v>
      </c>
      <c r="AA55" s="34">
        <v>-9.14254194615042E-7</v>
      </c>
      <c r="AB55" s="34">
        <v>1.34592821720772E-7</v>
      </c>
      <c r="AC55" s="34">
        <v>-3.7039309940539202E-7</v>
      </c>
      <c r="AD55" s="34">
        <v>-2.6915114814367399E-6</v>
      </c>
      <c r="AE55" s="34">
        <v>6.07184598965798E-7</v>
      </c>
      <c r="AF55" s="34">
        <v>1.4489966079143201E-6</v>
      </c>
      <c r="AG55" s="34">
        <v>1.3230839334845399E-5</v>
      </c>
      <c r="AH55" s="34">
        <v>3.6334107525772203E-5</v>
      </c>
      <c r="AI55" s="34">
        <v>2.05968657557691E-6</v>
      </c>
      <c r="AJ55" s="34">
        <v>-1.9754918248083E-5</v>
      </c>
      <c r="AK55" s="34">
        <v>-4.1858377514102096E-6</v>
      </c>
      <c r="AL55" s="34">
        <v>1.2199010258568401E-6</v>
      </c>
      <c r="AM55" s="34">
        <v>-2.1075797745577899E-6</v>
      </c>
      <c r="AN55" s="34">
        <v>-2.6286766766384799E-6</v>
      </c>
      <c r="AO55" s="34">
        <v>5.1607918930439702E-6</v>
      </c>
      <c r="AP55" s="34">
        <v>-5.1331511501357797E-6</v>
      </c>
      <c r="AQ55">
        <v>-4.0341023459411398E-4</v>
      </c>
      <c r="AR55" s="34">
        <v>1.9445175465460399E-6</v>
      </c>
      <c r="AS55" s="34">
        <v>1.23472498299139E-5</v>
      </c>
      <c r="AT55" s="34">
        <v>1.4939297095832901E-5</v>
      </c>
      <c r="AU55" s="34">
        <v>1.5490316139807999E-5</v>
      </c>
      <c r="AV55" s="34">
        <v>1.63627050446148E-5</v>
      </c>
      <c r="AW55" s="34">
        <v>6.4378941835035098E-6</v>
      </c>
      <c r="AX55" s="34">
        <v>3.1443813351420399E-6</v>
      </c>
      <c r="AY55" s="34">
        <v>-5.4501049878070997E-6</v>
      </c>
      <c r="AZ55">
        <v>-1.08501944258556E-3</v>
      </c>
      <c r="BA55" s="34">
        <v>-2.182307016211E-6</v>
      </c>
      <c r="BB55" s="34">
        <v>2.35437110745175E-5</v>
      </c>
      <c r="BC55">
        <v>2.2717576255156802E-2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V48"/>
  <sheetViews>
    <sheetView workbookViewId="0">
      <selection activeCell="R35" sqref="R35"/>
    </sheetView>
  </sheetViews>
  <sheetFormatPr defaultRowHeight="15" x14ac:dyDescent="0.25"/>
  <sheetData>
    <row r="1" spans="1:48" x14ac:dyDescent="0.25">
      <c r="B1" t="s">
        <v>88</v>
      </c>
      <c r="C1" t="s">
        <v>115</v>
      </c>
      <c r="D1" t="s">
        <v>89</v>
      </c>
      <c r="E1" t="s">
        <v>237</v>
      </c>
      <c r="F1" t="s">
        <v>90</v>
      </c>
      <c r="G1" t="s">
        <v>91</v>
      </c>
      <c r="H1" t="s">
        <v>92</v>
      </c>
      <c r="I1" t="s">
        <v>93</v>
      </c>
      <c r="J1" t="s">
        <v>94</v>
      </c>
      <c r="K1" t="s">
        <v>95</v>
      </c>
      <c r="L1" t="s">
        <v>96</v>
      </c>
      <c r="M1" t="s">
        <v>97</v>
      </c>
      <c r="N1" t="s">
        <v>98</v>
      </c>
      <c r="O1" t="s">
        <v>99</v>
      </c>
      <c r="P1" t="s">
        <v>100</v>
      </c>
      <c r="Q1" t="s">
        <v>238</v>
      </c>
      <c r="R1" t="s">
        <v>102</v>
      </c>
      <c r="S1" t="s">
        <v>103</v>
      </c>
      <c r="T1" t="s">
        <v>104</v>
      </c>
      <c r="U1" t="s">
        <v>105</v>
      </c>
      <c r="V1" t="s">
        <v>106</v>
      </c>
      <c r="W1" t="s">
        <v>107</v>
      </c>
      <c r="X1" t="s">
        <v>112</v>
      </c>
      <c r="Y1" t="s">
        <v>114</v>
      </c>
      <c r="Z1" t="s">
        <v>113</v>
      </c>
      <c r="AA1" t="s">
        <v>116</v>
      </c>
      <c r="AB1" t="s">
        <v>117</v>
      </c>
      <c r="AC1" t="s">
        <v>138</v>
      </c>
      <c r="AD1" t="s">
        <v>120</v>
      </c>
      <c r="AE1" t="s">
        <v>121</v>
      </c>
      <c r="AF1" t="s">
        <v>122</v>
      </c>
      <c r="AG1" t="s">
        <v>139</v>
      </c>
      <c r="AH1" t="s">
        <v>140</v>
      </c>
      <c r="AI1" t="s">
        <v>127</v>
      </c>
      <c r="AJ1" t="s">
        <v>128</v>
      </c>
      <c r="AK1" t="s">
        <v>129</v>
      </c>
      <c r="AL1" t="s">
        <v>130</v>
      </c>
      <c r="AM1" t="s">
        <v>131</v>
      </c>
      <c r="AN1" t="s">
        <v>203</v>
      </c>
      <c r="AO1" t="s">
        <v>126</v>
      </c>
      <c r="AP1" t="s">
        <v>202</v>
      </c>
      <c r="AQ1" t="s">
        <v>133</v>
      </c>
      <c r="AR1" t="s">
        <v>134</v>
      </c>
      <c r="AS1" t="s">
        <v>141</v>
      </c>
      <c r="AT1" t="s">
        <v>135</v>
      </c>
      <c r="AU1" t="s">
        <v>136</v>
      </c>
      <c r="AV1" t="s">
        <v>137</v>
      </c>
    </row>
    <row r="2" spans="1:48" x14ac:dyDescent="0.25">
      <c r="A2" t="s">
        <v>88</v>
      </c>
      <c r="B2">
        <v>507.51510563271103</v>
      </c>
      <c r="C2">
        <v>6.5988135885263004</v>
      </c>
      <c r="D2">
        <v>-42.664824129611603</v>
      </c>
      <c r="E2">
        <v>6.0740681153932501</v>
      </c>
      <c r="F2">
        <v>-5.1357383549721497E-2</v>
      </c>
      <c r="G2">
        <v>-46.962971838422597</v>
      </c>
      <c r="H2">
        <v>-130.14510654086601</v>
      </c>
      <c r="I2">
        <v>-287.55016530434199</v>
      </c>
      <c r="J2">
        <v>-268.16407054196799</v>
      </c>
      <c r="K2">
        <v>-253.20389513203</v>
      </c>
      <c r="L2">
        <v>-253.91167529377901</v>
      </c>
      <c r="M2">
        <v>-59.139711066006001</v>
      </c>
      <c r="N2">
        <v>-67.8489404066258</v>
      </c>
      <c r="O2">
        <v>-134.10094314211199</v>
      </c>
      <c r="P2">
        <v>-118.55124054975001</v>
      </c>
      <c r="Q2">
        <v>-154.31840636288501</v>
      </c>
      <c r="R2">
        <v>-114.991307647735</v>
      </c>
      <c r="S2">
        <v>-127.350489989789</v>
      </c>
      <c r="T2">
        <v>-133.99249183984901</v>
      </c>
      <c r="U2">
        <v>-164.74486775918899</v>
      </c>
      <c r="V2">
        <v>-154.27948912476199</v>
      </c>
      <c r="W2">
        <v>0.29528943818620201</v>
      </c>
      <c r="X2">
        <v>-19.035015026105199</v>
      </c>
      <c r="Y2">
        <v>-113.31665684681001</v>
      </c>
      <c r="Z2">
        <v>-65.348105517135707</v>
      </c>
      <c r="AA2">
        <v>25.0696384806491</v>
      </c>
      <c r="AB2">
        <v>115.757740262586</v>
      </c>
      <c r="AC2">
        <v>30.302464754036698</v>
      </c>
      <c r="AD2">
        <v>15.3500705737928</v>
      </c>
      <c r="AE2">
        <v>340.75093014979097</v>
      </c>
      <c r="AF2">
        <v>-25.0876283163593</v>
      </c>
      <c r="AG2">
        <v>-5.3006459936186801</v>
      </c>
      <c r="AH2">
        <v>6.5189741361427904</v>
      </c>
      <c r="AI2">
        <v>-31.809337589463802</v>
      </c>
      <c r="AJ2">
        <v>-31.1080126138115</v>
      </c>
      <c r="AK2">
        <v>-0.89210596498879702</v>
      </c>
      <c r="AL2">
        <v>16.706903022379201</v>
      </c>
      <c r="AM2">
        <v>2.1864257012833699</v>
      </c>
      <c r="AN2">
        <v>-5.9561713057569596</v>
      </c>
      <c r="AO2">
        <v>48.231651311723297</v>
      </c>
      <c r="AP2">
        <v>29.450604266608199</v>
      </c>
      <c r="AQ2">
        <v>-43.822731107939603</v>
      </c>
      <c r="AR2">
        <v>56.460305656925797</v>
      </c>
      <c r="AS2">
        <v>-18.784756331943999</v>
      </c>
      <c r="AT2">
        <v>-74.265825285888496</v>
      </c>
      <c r="AU2">
        <v>65.911934383535097</v>
      </c>
      <c r="AV2">
        <v>-43.310251535848401</v>
      </c>
    </row>
    <row r="3" spans="1:48" x14ac:dyDescent="0.25">
      <c r="A3" t="s">
        <v>115</v>
      </c>
      <c r="B3">
        <v>6.5988135885264096</v>
      </c>
      <c r="C3">
        <v>73.486467870677203</v>
      </c>
      <c r="D3">
        <v>2.5301338353209699</v>
      </c>
      <c r="E3">
        <v>-41.274632238928596</v>
      </c>
      <c r="F3">
        <v>41.797347257572298</v>
      </c>
      <c r="G3">
        <v>25.1519937802437</v>
      </c>
      <c r="H3">
        <v>39.736452494653001</v>
      </c>
      <c r="I3">
        <v>-3.83417482405999</v>
      </c>
      <c r="J3">
        <v>-8.1233029816999702E-2</v>
      </c>
      <c r="K3">
        <v>0.65873372738383396</v>
      </c>
      <c r="L3">
        <v>16.6243892210905</v>
      </c>
      <c r="M3">
        <v>-3.1514864162349201</v>
      </c>
      <c r="N3">
        <v>19.734979816857201</v>
      </c>
      <c r="O3">
        <v>-1.0795109701588399</v>
      </c>
      <c r="P3">
        <v>-2.78737469877797</v>
      </c>
      <c r="Q3">
        <v>-14.236162618820799</v>
      </c>
      <c r="R3">
        <v>-56.340728777523402</v>
      </c>
      <c r="S3">
        <v>0.454383588070502</v>
      </c>
      <c r="T3">
        <v>9.8494763688187703</v>
      </c>
      <c r="U3">
        <v>20.01564948919</v>
      </c>
      <c r="V3">
        <v>-25.2309274962007</v>
      </c>
      <c r="W3">
        <v>-9.0838742255011393</v>
      </c>
      <c r="X3">
        <v>-39.523649695501803</v>
      </c>
      <c r="Y3">
        <v>54.954087275376203</v>
      </c>
      <c r="Z3">
        <v>2.3236122345082699</v>
      </c>
      <c r="AA3">
        <v>20.8876708796213</v>
      </c>
      <c r="AB3">
        <v>23.1179507314116</v>
      </c>
      <c r="AC3">
        <v>6.9342873252068502</v>
      </c>
      <c r="AD3">
        <v>-23.916917482188602</v>
      </c>
      <c r="AE3">
        <v>-62.867022755790103</v>
      </c>
      <c r="AF3">
        <v>-33.630522472390098</v>
      </c>
      <c r="AG3">
        <v>-15.480143450738201</v>
      </c>
      <c r="AH3">
        <v>-31.946128767364101</v>
      </c>
      <c r="AI3">
        <v>-24.876108929034199</v>
      </c>
      <c r="AJ3">
        <v>-30.359663735862899</v>
      </c>
      <c r="AK3">
        <v>-53.051263629861701</v>
      </c>
      <c r="AL3">
        <v>-38.315501405299102</v>
      </c>
      <c r="AM3">
        <v>-39.273610732505098</v>
      </c>
      <c r="AN3">
        <v>-53.382375339254999</v>
      </c>
      <c r="AO3">
        <v>-10.5103539288893</v>
      </c>
      <c r="AP3">
        <v>-27.8035584447119</v>
      </c>
      <c r="AQ3">
        <v>-31.5304328100686</v>
      </c>
      <c r="AR3">
        <v>-41.898571381317304</v>
      </c>
      <c r="AS3">
        <v>-18.510269266266501</v>
      </c>
      <c r="AT3">
        <v>-23.6344292864196</v>
      </c>
      <c r="AU3">
        <v>-0.70097359138557302</v>
      </c>
      <c r="AV3">
        <v>38.209878802017002</v>
      </c>
    </row>
    <row r="4" spans="1:48" x14ac:dyDescent="0.25">
      <c r="A4" t="s">
        <v>89</v>
      </c>
      <c r="B4">
        <v>-42.664824129611802</v>
      </c>
      <c r="C4">
        <v>2.5301338353209699</v>
      </c>
      <c r="D4">
        <v>194.056062186931</v>
      </c>
      <c r="E4">
        <v>3.4040671910417601</v>
      </c>
      <c r="F4">
        <v>33.7871214457628</v>
      </c>
      <c r="G4">
        <v>-16.212243580917999</v>
      </c>
      <c r="H4">
        <v>-3.6818614541532901</v>
      </c>
      <c r="I4">
        <v>-6.2984656528914504</v>
      </c>
      <c r="J4">
        <v>-1.8868379062587299</v>
      </c>
      <c r="K4">
        <v>-30.142840489899601</v>
      </c>
      <c r="L4">
        <v>-3.23679279861422</v>
      </c>
      <c r="M4">
        <v>-7.66046918241529</v>
      </c>
      <c r="N4">
        <v>-20.133876623841601</v>
      </c>
      <c r="O4">
        <v>-18.9779870520589</v>
      </c>
      <c r="P4">
        <v>-9.2810449674395308</v>
      </c>
      <c r="Q4">
        <v>2.2152185085506799</v>
      </c>
      <c r="R4">
        <v>-20.949897282218199</v>
      </c>
      <c r="S4">
        <v>-38.557468264752501</v>
      </c>
      <c r="T4">
        <v>-27.938913070289001</v>
      </c>
      <c r="U4">
        <v>-0.161661013901782</v>
      </c>
      <c r="V4">
        <v>43.3798343992664</v>
      </c>
      <c r="W4">
        <v>7.1736767522223204</v>
      </c>
      <c r="X4">
        <v>-1.2182380804252499</v>
      </c>
      <c r="Y4">
        <v>81.231539864701304</v>
      </c>
      <c r="Z4">
        <v>38.6028279607782</v>
      </c>
      <c r="AA4">
        <v>-51.571685450793602</v>
      </c>
      <c r="AB4">
        <v>-16.183761621008699</v>
      </c>
      <c r="AC4">
        <v>-20.308610444027401</v>
      </c>
      <c r="AD4">
        <v>-46.884295212231898</v>
      </c>
      <c r="AE4">
        <v>-126.81154113248</v>
      </c>
      <c r="AF4">
        <v>-2.67091195674851</v>
      </c>
      <c r="AG4">
        <v>-57.165209252738798</v>
      </c>
      <c r="AH4">
        <v>-44.6309449729211</v>
      </c>
      <c r="AI4">
        <v>-6.6209941266160204</v>
      </c>
      <c r="AJ4">
        <v>-25.105937190576999</v>
      </c>
      <c r="AK4">
        <v>-35.225259743526301</v>
      </c>
      <c r="AL4">
        <v>-38.578615399091497</v>
      </c>
      <c r="AM4">
        <v>3.66840043160231</v>
      </c>
      <c r="AN4">
        <v>-12.705542703896899</v>
      </c>
      <c r="AO4">
        <v>-9.9103711349417303</v>
      </c>
      <c r="AP4">
        <v>-28.2550360999345</v>
      </c>
      <c r="AQ4">
        <v>69.904198935659295</v>
      </c>
      <c r="AR4">
        <v>9.3418750120221592</v>
      </c>
      <c r="AS4">
        <v>54.262637919090203</v>
      </c>
      <c r="AT4">
        <v>-46.913224310295199</v>
      </c>
      <c r="AU4">
        <v>-18.504964601523501</v>
      </c>
      <c r="AV4">
        <v>-25.1200703065449</v>
      </c>
    </row>
    <row r="5" spans="1:48" x14ac:dyDescent="0.25">
      <c r="A5" t="s">
        <v>237</v>
      </c>
      <c r="B5">
        <v>6.0740681153936098</v>
      </c>
      <c r="C5">
        <v>-41.274632238928596</v>
      </c>
      <c r="D5">
        <v>3.4040671910417002</v>
      </c>
      <c r="E5">
        <v>2057.2722606100401</v>
      </c>
      <c r="F5">
        <v>125.859897570312</v>
      </c>
      <c r="G5">
        <v>0.83945190528385505</v>
      </c>
      <c r="H5">
        <v>-56.291402604029798</v>
      </c>
      <c r="I5">
        <v>-8.9983642445091299</v>
      </c>
      <c r="J5">
        <v>-11.235638412382899</v>
      </c>
      <c r="K5">
        <v>-54.295879057727802</v>
      </c>
      <c r="L5">
        <v>-78.109173173261198</v>
      </c>
      <c r="M5">
        <v>-6.8741813558451801</v>
      </c>
      <c r="N5">
        <v>-61.636116941706199</v>
      </c>
      <c r="O5">
        <v>-63.5952280767128</v>
      </c>
      <c r="P5">
        <v>-39.485693166819502</v>
      </c>
      <c r="Q5">
        <v>-40.672775938950799</v>
      </c>
      <c r="R5">
        <v>1854.6816646918201</v>
      </c>
      <c r="S5">
        <v>9.9112110510256297</v>
      </c>
      <c r="T5">
        <v>-9.8923441780635706</v>
      </c>
      <c r="U5">
        <v>-40.253274616749501</v>
      </c>
      <c r="V5">
        <v>270.19729416174403</v>
      </c>
      <c r="W5">
        <v>10.9812989328054</v>
      </c>
      <c r="X5">
        <v>142.38519651375901</v>
      </c>
      <c r="Y5">
        <v>20.324340602110102</v>
      </c>
      <c r="Z5">
        <v>-32.588185829689202</v>
      </c>
      <c r="AA5">
        <v>-101.74313983493199</v>
      </c>
      <c r="AB5">
        <v>-159.64783744961099</v>
      </c>
      <c r="AC5">
        <v>-204.12872786325099</v>
      </c>
      <c r="AD5">
        <v>-98.861503437650498</v>
      </c>
      <c r="AE5">
        <v>-267.99627341244798</v>
      </c>
      <c r="AF5">
        <v>-190.120951791084</v>
      </c>
      <c r="AG5">
        <v>24.9650237776195</v>
      </c>
      <c r="AH5">
        <v>-34.065237905572801</v>
      </c>
      <c r="AI5">
        <v>-15.090078696007099</v>
      </c>
      <c r="AJ5">
        <v>-128.68760763636101</v>
      </c>
      <c r="AK5">
        <v>-144.393018874521</v>
      </c>
      <c r="AL5">
        <v>-172.99138336129201</v>
      </c>
      <c r="AM5">
        <v>-135.314552544771</v>
      </c>
      <c r="AN5">
        <v>-108.560206411171</v>
      </c>
      <c r="AO5">
        <v>-68.762137670986306</v>
      </c>
      <c r="AP5">
        <v>-183.31375464371001</v>
      </c>
      <c r="AQ5">
        <v>25.644626191400299</v>
      </c>
      <c r="AR5">
        <v>55.112747618709797</v>
      </c>
      <c r="AS5">
        <v>40.719338890221401</v>
      </c>
      <c r="AT5">
        <v>81.517689036796099</v>
      </c>
      <c r="AU5">
        <v>106.031129411425</v>
      </c>
      <c r="AV5">
        <v>5.6951354080521401</v>
      </c>
    </row>
    <row r="6" spans="1:48" x14ac:dyDescent="0.25">
      <c r="A6" t="s">
        <v>90</v>
      </c>
      <c r="B6">
        <v>-5.1357383549893797E-2</v>
      </c>
      <c r="C6">
        <v>41.797347257572397</v>
      </c>
      <c r="D6">
        <v>33.7871214457628</v>
      </c>
      <c r="E6">
        <v>125.859897570312</v>
      </c>
      <c r="F6">
        <v>4599.5257485781904</v>
      </c>
      <c r="G6">
        <v>125.301363871258</v>
      </c>
      <c r="H6">
        <v>68.324984839458494</v>
      </c>
      <c r="I6">
        <v>-30.673577474570401</v>
      </c>
      <c r="J6">
        <v>-41.8652693383955</v>
      </c>
      <c r="K6">
        <v>-128.408637750656</v>
      </c>
      <c r="L6">
        <v>-245.94760801401301</v>
      </c>
      <c r="M6">
        <v>74.540297330869294</v>
      </c>
      <c r="N6">
        <v>82.881624322273694</v>
      </c>
      <c r="O6">
        <v>69.344962434640394</v>
      </c>
      <c r="P6">
        <v>91.439050687344505</v>
      </c>
      <c r="Q6">
        <v>-30.754095705835699</v>
      </c>
      <c r="R6">
        <v>-159.90072462341499</v>
      </c>
      <c r="S6">
        <v>-115.310187594984</v>
      </c>
      <c r="T6">
        <v>-160.99083154137099</v>
      </c>
      <c r="U6">
        <v>-144.39722492789599</v>
      </c>
      <c r="V6">
        <v>-227.335964857444</v>
      </c>
      <c r="W6">
        <v>22.189919943194901</v>
      </c>
      <c r="X6">
        <v>28.885085965791198</v>
      </c>
      <c r="Y6">
        <v>348.28104826256703</v>
      </c>
      <c r="Z6">
        <v>17.524565970576202</v>
      </c>
      <c r="AA6">
        <v>-28.118128981368201</v>
      </c>
      <c r="AB6">
        <v>-10.7633365868192</v>
      </c>
      <c r="AC6">
        <v>-13.403493453196401</v>
      </c>
      <c r="AD6">
        <v>-99.048772495285604</v>
      </c>
      <c r="AE6">
        <v>-211.37017621691299</v>
      </c>
      <c r="AF6">
        <v>68.0767698351532</v>
      </c>
      <c r="AG6">
        <v>-8.9407868811668507</v>
      </c>
      <c r="AH6">
        <v>-3.5166631029997402</v>
      </c>
      <c r="AI6">
        <v>0.88005847240229595</v>
      </c>
      <c r="AJ6">
        <v>25.075984718791101</v>
      </c>
      <c r="AK6">
        <v>-7.9801799980114803</v>
      </c>
      <c r="AL6">
        <v>-3.7283884131441001</v>
      </c>
      <c r="AM6">
        <v>-22.3674877095463</v>
      </c>
      <c r="AN6">
        <v>86.444248733667607</v>
      </c>
      <c r="AO6">
        <v>21.134722507261699</v>
      </c>
      <c r="AP6">
        <v>-3.3561887894120899</v>
      </c>
      <c r="AQ6">
        <v>-52.568316119041697</v>
      </c>
      <c r="AR6">
        <v>-106.193167325432</v>
      </c>
      <c r="AS6">
        <v>28.5661473442049</v>
      </c>
      <c r="AT6">
        <v>-6.5339640916758901</v>
      </c>
      <c r="AU6">
        <v>242.441502416791</v>
      </c>
      <c r="AV6">
        <v>131.01042126887799</v>
      </c>
    </row>
    <row r="7" spans="1:48" x14ac:dyDescent="0.25">
      <c r="A7" t="s">
        <v>91</v>
      </c>
      <c r="B7">
        <v>-46.962971838422803</v>
      </c>
      <c r="C7">
        <v>25.1519937802437</v>
      </c>
      <c r="D7">
        <v>-16.212243580917999</v>
      </c>
      <c r="E7">
        <v>0.83945190528387004</v>
      </c>
      <c r="F7">
        <v>125.301363871258</v>
      </c>
      <c r="G7">
        <v>2280.2417693501102</v>
      </c>
      <c r="H7">
        <v>102.88163904247099</v>
      </c>
      <c r="I7">
        <v>12.97932154566</v>
      </c>
      <c r="J7">
        <v>-3.29821473614758</v>
      </c>
      <c r="K7">
        <v>-136.44789862997399</v>
      </c>
      <c r="L7">
        <v>-59.894595055112099</v>
      </c>
      <c r="M7">
        <v>71.624386613862498</v>
      </c>
      <c r="N7">
        <v>78.648484462375293</v>
      </c>
      <c r="O7">
        <v>7.77009947773423</v>
      </c>
      <c r="P7">
        <v>16.399975615089499</v>
      </c>
      <c r="Q7">
        <v>-43.403833801949702</v>
      </c>
      <c r="R7">
        <v>-213.86001180286601</v>
      </c>
      <c r="S7">
        <v>-15.278159942352801</v>
      </c>
      <c r="T7">
        <v>11.3960224185395</v>
      </c>
      <c r="U7">
        <v>25.6102321766475</v>
      </c>
      <c r="V7">
        <v>57.923170115174997</v>
      </c>
      <c r="W7">
        <v>8.7706748136851793</v>
      </c>
      <c r="X7">
        <v>8.0476203129002393</v>
      </c>
      <c r="Y7">
        <v>241.34752578976099</v>
      </c>
      <c r="Z7">
        <v>10.77749771629</v>
      </c>
      <c r="AA7">
        <v>328.33265977303103</v>
      </c>
      <c r="AB7">
        <v>-45.766700269052102</v>
      </c>
      <c r="AC7">
        <v>67.690666419976395</v>
      </c>
      <c r="AD7">
        <v>-5.7888731491900103</v>
      </c>
      <c r="AE7">
        <v>-95.132005260832997</v>
      </c>
      <c r="AF7">
        <v>-16.689988441998</v>
      </c>
      <c r="AG7">
        <v>-29.867695864481899</v>
      </c>
      <c r="AH7">
        <v>-23.145994623699501</v>
      </c>
      <c r="AI7">
        <v>13.3045290594001</v>
      </c>
      <c r="AJ7">
        <v>49.797425042716597</v>
      </c>
      <c r="AK7">
        <v>-12.520116291822101</v>
      </c>
      <c r="AL7">
        <v>-13.8293146152043</v>
      </c>
      <c r="AM7">
        <v>10.221173842933499</v>
      </c>
      <c r="AN7">
        <v>0.18658408180837299</v>
      </c>
      <c r="AO7">
        <v>-144.55820764785</v>
      </c>
      <c r="AP7">
        <v>-179.865807479251</v>
      </c>
      <c r="AQ7">
        <v>-49.385002807353402</v>
      </c>
      <c r="AR7">
        <v>-48.1769999241886</v>
      </c>
      <c r="AS7">
        <v>-314.252353290999</v>
      </c>
      <c r="AT7">
        <v>-379.76759884231097</v>
      </c>
      <c r="AU7">
        <v>804.97053632636698</v>
      </c>
      <c r="AV7">
        <v>93.737431449313902</v>
      </c>
    </row>
    <row r="8" spans="1:48" x14ac:dyDescent="0.25">
      <c r="A8" t="s">
        <v>92</v>
      </c>
      <c r="B8">
        <v>-130.14510654086601</v>
      </c>
      <c r="C8">
        <v>39.736452494653001</v>
      </c>
      <c r="D8">
        <v>-3.6818614541532999</v>
      </c>
      <c r="E8">
        <v>-56.291402604029699</v>
      </c>
      <c r="F8">
        <v>68.324984839458494</v>
      </c>
      <c r="G8">
        <v>102.88163904247099</v>
      </c>
      <c r="H8">
        <v>2394.8828362251502</v>
      </c>
      <c r="I8">
        <v>39.586301029345201</v>
      </c>
      <c r="J8">
        <v>29.6900629608073</v>
      </c>
      <c r="K8">
        <v>-57.964919549820799</v>
      </c>
      <c r="L8">
        <v>40.8890443868086</v>
      </c>
      <c r="M8">
        <v>6.9235997890866194E-2</v>
      </c>
      <c r="N8">
        <v>-31.943613155375601</v>
      </c>
      <c r="O8">
        <v>16.450238532652399</v>
      </c>
      <c r="P8">
        <v>-2.4299543164612798</v>
      </c>
      <c r="Q8">
        <v>44.926643657265501</v>
      </c>
      <c r="R8">
        <v>-266.27464199591498</v>
      </c>
      <c r="S8">
        <v>3.5844841522118802</v>
      </c>
      <c r="T8">
        <v>23.834011274620199</v>
      </c>
      <c r="U8">
        <v>362.983882675725</v>
      </c>
      <c r="V8">
        <v>-27.9516497888877</v>
      </c>
      <c r="W8">
        <v>-29.335317899101099</v>
      </c>
      <c r="X8">
        <v>60.970041665679702</v>
      </c>
      <c r="Y8">
        <v>45.657257247617601</v>
      </c>
      <c r="Z8">
        <v>224.24059121599399</v>
      </c>
      <c r="AA8">
        <v>14.790848784993599</v>
      </c>
      <c r="AB8">
        <v>-52.959098019844099</v>
      </c>
      <c r="AC8">
        <v>-17.731691496078199</v>
      </c>
      <c r="AD8">
        <v>258.24237976295598</v>
      </c>
      <c r="AE8">
        <v>1062.9637683210899</v>
      </c>
      <c r="AF8">
        <v>70.970605750993599</v>
      </c>
      <c r="AG8">
        <v>0.133319512240752</v>
      </c>
      <c r="AH8">
        <v>10.685050198966101</v>
      </c>
      <c r="AI8">
        <v>7.2507235028744601</v>
      </c>
      <c r="AJ8">
        <v>-12.726522525610999</v>
      </c>
      <c r="AK8">
        <v>16.456668260803301</v>
      </c>
      <c r="AL8">
        <v>49.300505298880701</v>
      </c>
      <c r="AM8">
        <v>17.264597091778398</v>
      </c>
      <c r="AN8">
        <v>20.222591852416802</v>
      </c>
      <c r="AO8">
        <v>-120.999941288008</v>
      </c>
      <c r="AP8">
        <v>-149.43431695696299</v>
      </c>
      <c r="AQ8">
        <v>-73.449481434812697</v>
      </c>
      <c r="AR8">
        <v>-26.771769940031799</v>
      </c>
      <c r="AS8">
        <v>10.030424185624501</v>
      </c>
      <c r="AT8">
        <v>174.91027454629901</v>
      </c>
      <c r="AU8">
        <v>-251.666170810994</v>
      </c>
      <c r="AV8">
        <v>27.3657257404865</v>
      </c>
    </row>
    <row r="9" spans="1:48" x14ac:dyDescent="0.25">
      <c r="A9" t="s">
        <v>93</v>
      </c>
      <c r="B9">
        <v>-287.55016530434102</v>
      </c>
      <c r="C9">
        <v>-3.8341748240599398</v>
      </c>
      <c r="D9">
        <v>-6.2984656528914797</v>
      </c>
      <c r="E9">
        <v>-8.9983642445092595</v>
      </c>
      <c r="F9">
        <v>-30.6735774745705</v>
      </c>
      <c r="G9">
        <v>12.9793215456599</v>
      </c>
      <c r="H9">
        <v>39.586301029345201</v>
      </c>
      <c r="I9">
        <v>395.43172777313998</v>
      </c>
      <c r="J9">
        <v>280.71976105143898</v>
      </c>
      <c r="K9">
        <v>272.97863943468798</v>
      </c>
      <c r="L9">
        <v>275.05303921138102</v>
      </c>
      <c r="M9">
        <v>4.1064304642474196</v>
      </c>
      <c r="N9">
        <v>34.103037283614803</v>
      </c>
      <c r="O9">
        <v>2.4222558816937201</v>
      </c>
      <c r="P9">
        <v>-25.724046118040398</v>
      </c>
      <c r="Q9">
        <v>17.3389840505303</v>
      </c>
      <c r="R9">
        <v>172.36461064910199</v>
      </c>
      <c r="S9">
        <v>-0.93533345457860895</v>
      </c>
      <c r="T9">
        <v>30.176305298289599</v>
      </c>
      <c r="U9">
        <v>26.0527698259659</v>
      </c>
      <c r="V9">
        <v>-9.2844070305227007</v>
      </c>
      <c r="W9">
        <v>-1.7228902539247299</v>
      </c>
      <c r="X9">
        <v>-13.921523067638899</v>
      </c>
      <c r="Y9">
        <v>34.324394782524799</v>
      </c>
      <c r="Z9">
        <v>6.1861811590964599</v>
      </c>
      <c r="AA9">
        <v>-38.717642737757799</v>
      </c>
      <c r="AB9">
        <v>-98.032430235873804</v>
      </c>
      <c r="AC9">
        <v>-27.7842155606434</v>
      </c>
      <c r="AD9">
        <v>-28.2365931806976</v>
      </c>
      <c r="AE9">
        <v>-413.18165945567699</v>
      </c>
      <c r="AF9">
        <v>-21.7428113414806</v>
      </c>
      <c r="AG9">
        <v>-1.2772206194295399</v>
      </c>
      <c r="AH9">
        <v>-1.4150762416662399</v>
      </c>
      <c r="AI9">
        <v>4.9426406360376998</v>
      </c>
      <c r="AJ9">
        <v>8.0597518148227305</v>
      </c>
      <c r="AK9">
        <v>8.2999714351342995</v>
      </c>
      <c r="AL9">
        <v>-4.4197716944523604</v>
      </c>
      <c r="AM9">
        <v>-22.4487351234724</v>
      </c>
      <c r="AN9">
        <v>10.3122801927589</v>
      </c>
      <c r="AO9">
        <v>-7.4832549446912902</v>
      </c>
      <c r="AP9">
        <v>5.8400403726481196</v>
      </c>
      <c r="AQ9">
        <v>2.7269008030188999</v>
      </c>
      <c r="AR9">
        <v>0.74170392081638803</v>
      </c>
      <c r="AS9">
        <v>27.0142048425509</v>
      </c>
      <c r="AT9">
        <v>36.7420795810988</v>
      </c>
      <c r="AU9">
        <v>-2.41024513409045</v>
      </c>
      <c r="AV9">
        <v>-3.4526928190538699</v>
      </c>
    </row>
    <row r="10" spans="1:48" x14ac:dyDescent="0.25">
      <c r="A10" t="s">
        <v>94</v>
      </c>
      <c r="B10">
        <v>-268.16407054196799</v>
      </c>
      <c r="C10">
        <v>-8.1233029816954003E-2</v>
      </c>
      <c r="D10">
        <v>-1.8868379062587699</v>
      </c>
      <c r="E10">
        <v>-11.235638412382899</v>
      </c>
      <c r="F10">
        <v>-41.8652693383955</v>
      </c>
      <c r="G10">
        <v>-3.29821473614758</v>
      </c>
      <c r="H10">
        <v>29.690062960807399</v>
      </c>
      <c r="I10">
        <v>280.71976105143898</v>
      </c>
      <c r="J10">
        <v>472.176767922343</v>
      </c>
      <c r="K10">
        <v>277.73980394059902</v>
      </c>
      <c r="L10">
        <v>282.10426923574602</v>
      </c>
      <c r="M10">
        <v>-7.40398109498142</v>
      </c>
      <c r="N10">
        <v>16.588135178948001</v>
      </c>
      <c r="O10">
        <v>-14.0353122128948</v>
      </c>
      <c r="P10">
        <v>-34.854415644242003</v>
      </c>
      <c r="Q10">
        <v>-3.06006316184531</v>
      </c>
      <c r="R10">
        <v>52.683497717870999</v>
      </c>
      <c r="S10">
        <v>8.8716194312274794</v>
      </c>
      <c r="T10">
        <v>14.260395774373301</v>
      </c>
      <c r="U10">
        <v>16.845959401328798</v>
      </c>
      <c r="V10">
        <v>-85.965608791359102</v>
      </c>
      <c r="W10">
        <v>-0.61654298470885804</v>
      </c>
      <c r="X10">
        <v>-17.052229404307202</v>
      </c>
      <c r="Y10">
        <v>-25.688998189093901</v>
      </c>
      <c r="Z10">
        <v>-1.3348360763209901</v>
      </c>
      <c r="AA10">
        <v>-12.465659897076</v>
      </c>
      <c r="AB10">
        <v>-60.908362987757201</v>
      </c>
      <c r="AC10">
        <v>-30.7018188770612</v>
      </c>
      <c r="AD10">
        <v>-48.611061460723803</v>
      </c>
      <c r="AE10">
        <v>-419.31041258502103</v>
      </c>
      <c r="AF10">
        <v>7.3123510415838302</v>
      </c>
      <c r="AG10">
        <v>2.2209887709540501</v>
      </c>
      <c r="AH10">
        <v>-7.2257629529387604</v>
      </c>
      <c r="AI10">
        <v>4.08257679562346</v>
      </c>
      <c r="AJ10">
        <v>4.1888834507201702</v>
      </c>
      <c r="AK10">
        <v>6.5075603302774896</v>
      </c>
      <c r="AL10">
        <v>8.61558655324332</v>
      </c>
      <c r="AM10">
        <v>-33.822441810957699</v>
      </c>
      <c r="AN10">
        <v>-2.99006555971896</v>
      </c>
      <c r="AO10">
        <v>-14.317755905235201</v>
      </c>
      <c r="AP10">
        <v>18.473122485394899</v>
      </c>
      <c r="AQ10">
        <v>48.330804205739497</v>
      </c>
      <c r="AR10">
        <v>29.051306603253099</v>
      </c>
      <c r="AS10">
        <v>14.373411573120499</v>
      </c>
      <c r="AT10">
        <v>17.845083511675298</v>
      </c>
      <c r="AU10">
        <v>-69.804048615126106</v>
      </c>
      <c r="AV10">
        <v>-27.693879477012501</v>
      </c>
    </row>
    <row r="11" spans="1:48" x14ac:dyDescent="0.25">
      <c r="A11" t="s">
        <v>95</v>
      </c>
      <c r="B11">
        <v>-253.20389513203</v>
      </c>
      <c r="C11">
        <v>0.65873372738388503</v>
      </c>
      <c r="D11">
        <v>-30.1428404898998</v>
      </c>
      <c r="E11">
        <v>-54.295879057727902</v>
      </c>
      <c r="F11">
        <v>-128.408637750656</v>
      </c>
      <c r="G11">
        <v>-136.44789862997399</v>
      </c>
      <c r="H11">
        <v>-57.964919549820699</v>
      </c>
      <c r="I11">
        <v>272.97863943468798</v>
      </c>
      <c r="J11">
        <v>277.73980394059902</v>
      </c>
      <c r="K11">
        <v>712.49609646606098</v>
      </c>
      <c r="L11">
        <v>298.87164672647799</v>
      </c>
      <c r="M11">
        <v>-50.177281991159298</v>
      </c>
      <c r="N11">
        <v>-63.579474260192299</v>
      </c>
      <c r="O11">
        <v>-3.956183628957</v>
      </c>
      <c r="P11">
        <v>7.3037735207986101</v>
      </c>
      <c r="Q11">
        <v>66.068478081561494</v>
      </c>
      <c r="R11">
        <v>7.6404757153993899</v>
      </c>
      <c r="S11">
        <v>50.921983647941303</v>
      </c>
      <c r="T11">
        <v>3.1301514516778499</v>
      </c>
      <c r="U11">
        <v>-8.45736489528608</v>
      </c>
      <c r="V11">
        <v>-153.06439620015999</v>
      </c>
      <c r="W11">
        <v>-15.577365810249599</v>
      </c>
      <c r="X11">
        <v>-45.441754935367001</v>
      </c>
      <c r="Y11">
        <v>140.98482782777299</v>
      </c>
      <c r="Z11">
        <v>-47.3582299610786</v>
      </c>
      <c r="AA11">
        <v>-10.2904206403604</v>
      </c>
      <c r="AB11">
        <v>-86.676975414661598</v>
      </c>
      <c r="AC11">
        <v>-38.974978515484402</v>
      </c>
      <c r="AD11">
        <v>-52.772687417749999</v>
      </c>
      <c r="AE11">
        <v>-403.04697415916797</v>
      </c>
      <c r="AF11">
        <v>-35.727015701614903</v>
      </c>
      <c r="AG11">
        <v>-0.54664848608615701</v>
      </c>
      <c r="AH11">
        <v>5.8849473110366901</v>
      </c>
      <c r="AI11">
        <v>-11.1809557020923</v>
      </c>
      <c r="AJ11">
        <v>15.7490924975311</v>
      </c>
      <c r="AK11">
        <v>42.116531219816302</v>
      </c>
      <c r="AL11">
        <v>-22.846850331716801</v>
      </c>
      <c r="AM11">
        <v>-39.084633818086601</v>
      </c>
      <c r="AN11">
        <v>-17.081366048031299</v>
      </c>
      <c r="AO11">
        <v>-42.919824087757</v>
      </c>
      <c r="AP11">
        <v>-10.2664537637239</v>
      </c>
      <c r="AQ11">
        <v>-21.388285438718</v>
      </c>
      <c r="AR11">
        <v>-30.408193848386599</v>
      </c>
      <c r="AS11">
        <v>11.0460521555369</v>
      </c>
      <c r="AT11">
        <v>51.975218490721197</v>
      </c>
      <c r="AU11">
        <v>96.097482664952693</v>
      </c>
      <c r="AV11">
        <v>39.1621642271989</v>
      </c>
    </row>
    <row r="12" spans="1:48" x14ac:dyDescent="0.25">
      <c r="A12" t="s">
        <v>96</v>
      </c>
      <c r="B12">
        <v>-253.91167529377799</v>
      </c>
      <c r="C12">
        <v>16.624389221090599</v>
      </c>
      <c r="D12">
        <v>-3.2367927986144198</v>
      </c>
      <c r="E12">
        <v>-78.109173173261595</v>
      </c>
      <c r="F12">
        <v>-245.94760801401301</v>
      </c>
      <c r="G12">
        <v>-59.894595055112298</v>
      </c>
      <c r="H12">
        <v>40.8890443868085</v>
      </c>
      <c r="I12">
        <v>275.05303921138102</v>
      </c>
      <c r="J12">
        <v>282.10426923574602</v>
      </c>
      <c r="K12">
        <v>298.87164672647799</v>
      </c>
      <c r="L12">
        <v>706.80703867866396</v>
      </c>
      <c r="M12">
        <v>-21.650558355297999</v>
      </c>
      <c r="N12">
        <v>-51.7541704540578</v>
      </c>
      <c r="O12">
        <v>-14.1018067612419</v>
      </c>
      <c r="P12">
        <v>-28.394268444756602</v>
      </c>
      <c r="Q12">
        <v>-5.4077148250311398</v>
      </c>
      <c r="R12">
        <v>252.162753124478</v>
      </c>
      <c r="S12">
        <v>15.236829924066599</v>
      </c>
      <c r="T12">
        <v>-2.43512886788778</v>
      </c>
      <c r="U12">
        <v>28.703235958253199</v>
      </c>
      <c r="V12">
        <v>-142.25724024015699</v>
      </c>
      <c r="W12">
        <v>-8.5638552845925897</v>
      </c>
      <c r="X12">
        <v>-19.560752323130899</v>
      </c>
      <c r="Y12">
        <v>-11.9992055300426</v>
      </c>
      <c r="Z12">
        <v>12.060633071804199</v>
      </c>
      <c r="AA12">
        <v>41.9385602179049</v>
      </c>
      <c r="AB12">
        <v>-86.461036881725207</v>
      </c>
      <c r="AC12">
        <v>-37.021256646910203</v>
      </c>
      <c r="AD12">
        <v>-45.847849347317798</v>
      </c>
      <c r="AE12">
        <v>-427.28591878902398</v>
      </c>
      <c r="AF12">
        <v>-22.567082752248702</v>
      </c>
      <c r="AG12">
        <v>12.158758282780299</v>
      </c>
      <c r="AH12">
        <v>-2.9276354402883</v>
      </c>
      <c r="AI12">
        <v>1.8577868595361999</v>
      </c>
      <c r="AJ12">
        <v>-16.280697091194401</v>
      </c>
      <c r="AK12">
        <v>65.973030297378799</v>
      </c>
      <c r="AL12">
        <v>11.169004533316</v>
      </c>
      <c r="AM12">
        <v>-41.567751263722698</v>
      </c>
      <c r="AN12">
        <v>-26.6743223863635</v>
      </c>
      <c r="AO12">
        <v>-37.768514475101398</v>
      </c>
      <c r="AP12">
        <v>-56.374832380134102</v>
      </c>
      <c r="AQ12">
        <v>-90.978548905097995</v>
      </c>
      <c r="AR12">
        <v>-21.073618631214998</v>
      </c>
      <c r="AS12">
        <v>-64.669087931585096</v>
      </c>
      <c r="AT12">
        <v>63.1101631628948</v>
      </c>
      <c r="AU12">
        <v>-5.2937858360950001</v>
      </c>
      <c r="AV12">
        <v>-3.5295021734912999</v>
      </c>
    </row>
    <row r="13" spans="1:48" x14ac:dyDescent="0.25">
      <c r="A13" t="s">
        <v>97</v>
      </c>
      <c r="B13">
        <v>-59.139711066005901</v>
      </c>
      <c r="C13">
        <v>-3.1514864162348801</v>
      </c>
      <c r="D13">
        <v>-7.6604691824153299</v>
      </c>
      <c r="E13">
        <v>-6.87418135584526</v>
      </c>
      <c r="F13">
        <v>74.540297330869294</v>
      </c>
      <c r="G13">
        <v>71.624386613862399</v>
      </c>
      <c r="H13">
        <v>6.92359978908791E-2</v>
      </c>
      <c r="I13">
        <v>4.1064304642474099</v>
      </c>
      <c r="J13">
        <v>-7.4039810949815497</v>
      </c>
      <c r="K13">
        <v>-50.177281991159496</v>
      </c>
      <c r="L13">
        <v>-21.650558355297999</v>
      </c>
      <c r="M13">
        <v>211.57977569889499</v>
      </c>
      <c r="N13">
        <v>95.254412708336105</v>
      </c>
      <c r="O13">
        <v>-3.4031903505037602</v>
      </c>
      <c r="P13">
        <v>1.4063737531404801</v>
      </c>
      <c r="Q13">
        <v>-21.643424602898101</v>
      </c>
      <c r="R13">
        <v>-128.995010676471</v>
      </c>
      <c r="S13">
        <v>-25.5629618068144</v>
      </c>
      <c r="T13">
        <v>-19.8263500742761</v>
      </c>
      <c r="U13">
        <v>-18.936885732779</v>
      </c>
      <c r="V13">
        <v>36.863995160733602</v>
      </c>
      <c r="W13">
        <v>7.9990244279007303</v>
      </c>
      <c r="X13">
        <v>4.0618836044922997</v>
      </c>
      <c r="Y13">
        <v>-16.7990364824267</v>
      </c>
      <c r="Z13">
        <v>11.4846255951717</v>
      </c>
      <c r="AA13">
        <v>-4.1619019705065696</v>
      </c>
      <c r="AB13">
        <v>-55.138711478939697</v>
      </c>
      <c r="AC13">
        <v>-24.798028265466101</v>
      </c>
      <c r="AD13">
        <v>-32.618469046947197</v>
      </c>
      <c r="AE13">
        <v>-163.56937374468299</v>
      </c>
      <c r="AF13">
        <v>23.795610606992</v>
      </c>
      <c r="AG13">
        <v>-11.056801364107001</v>
      </c>
      <c r="AH13">
        <v>12.4002113825095</v>
      </c>
      <c r="AI13">
        <v>1.7857138793060101</v>
      </c>
      <c r="AJ13">
        <v>-3.64905663152352</v>
      </c>
      <c r="AK13">
        <v>19.128843993892701</v>
      </c>
      <c r="AL13">
        <v>-10.2677554004997</v>
      </c>
      <c r="AM13">
        <v>26.222781261193099</v>
      </c>
      <c r="AN13">
        <v>-22.3989349153821</v>
      </c>
      <c r="AO13">
        <v>18.532931930819998</v>
      </c>
      <c r="AP13">
        <v>2.8469805985571202</v>
      </c>
      <c r="AQ13">
        <v>-9.1106047972282198</v>
      </c>
      <c r="AR13">
        <v>-9.6254534608927909</v>
      </c>
      <c r="AS13">
        <v>-6.9666822434744002</v>
      </c>
      <c r="AT13">
        <v>18.714878660810399</v>
      </c>
      <c r="AU13">
        <v>44.826635569331003</v>
      </c>
      <c r="AV13">
        <v>7.3304236742008504</v>
      </c>
    </row>
    <row r="14" spans="1:48" x14ac:dyDescent="0.25">
      <c r="A14" t="s">
        <v>98</v>
      </c>
      <c r="B14">
        <v>-67.8489404066259</v>
      </c>
      <c r="C14">
        <v>19.734979816857201</v>
      </c>
      <c r="D14">
        <v>-20.133876623841601</v>
      </c>
      <c r="E14">
        <v>-61.636116941706199</v>
      </c>
      <c r="F14">
        <v>82.881624322273694</v>
      </c>
      <c r="G14">
        <v>78.648484462375293</v>
      </c>
      <c r="H14">
        <v>-31.943613155375498</v>
      </c>
      <c r="I14">
        <v>34.103037283614803</v>
      </c>
      <c r="J14">
        <v>16.5881351789482</v>
      </c>
      <c r="K14">
        <v>-63.5794742601921</v>
      </c>
      <c r="L14">
        <v>-51.754170454057501</v>
      </c>
      <c r="M14">
        <v>95.254412708336105</v>
      </c>
      <c r="N14">
        <v>569.01809485449905</v>
      </c>
      <c r="O14">
        <v>16.841224221274899</v>
      </c>
      <c r="P14">
        <v>-26.065071717882802</v>
      </c>
      <c r="Q14">
        <v>-35.088891119308201</v>
      </c>
      <c r="R14">
        <v>-314.92012593182102</v>
      </c>
      <c r="S14">
        <v>-29.348008067030101</v>
      </c>
      <c r="T14">
        <v>-1.87186839320686</v>
      </c>
      <c r="U14">
        <v>-9.7413323006965697</v>
      </c>
      <c r="V14">
        <v>-8.2178484339263704</v>
      </c>
      <c r="W14">
        <v>11.2234465587706</v>
      </c>
      <c r="X14">
        <v>2.28390607133568</v>
      </c>
      <c r="Y14">
        <v>-4.2332951205475498</v>
      </c>
      <c r="Z14">
        <v>-11.7148256316011</v>
      </c>
      <c r="AA14">
        <v>14.596001686887099</v>
      </c>
      <c r="AB14">
        <v>19.1650873279373</v>
      </c>
      <c r="AC14">
        <v>-39.680354709025302</v>
      </c>
      <c r="AD14">
        <v>-39.885914150018301</v>
      </c>
      <c r="AE14">
        <v>-219.10773301688499</v>
      </c>
      <c r="AF14">
        <v>-92.144968032767295</v>
      </c>
      <c r="AG14">
        <v>-18.3543722235868</v>
      </c>
      <c r="AH14">
        <v>-45.049984901083803</v>
      </c>
      <c r="AI14">
        <v>-10.2983070820382</v>
      </c>
      <c r="AJ14">
        <v>1.44784070774834</v>
      </c>
      <c r="AK14">
        <v>47.240984477827702</v>
      </c>
      <c r="AL14">
        <v>15.110813495992399</v>
      </c>
      <c r="AM14">
        <v>-20.6750736820246</v>
      </c>
      <c r="AN14">
        <v>4.2238446956731499</v>
      </c>
      <c r="AO14">
        <v>-12.3237961142461</v>
      </c>
      <c r="AP14">
        <v>16.6213802271809</v>
      </c>
      <c r="AQ14">
        <v>-0.79920930187146799</v>
      </c>
      <c r="AR14">
        <v>-93.867911954211806</v>
      </c>
      <c r="AS14">
        <v>-81.085614758470797</v>
      </c>
      <c r="AT14">
        <v>-69.171092194992198</v>
      </c>
      <c r="AU14">
        <v>11.631140204131899</v>
      </c>
      <c r="AV14">
        <v>7.9616547880202697</v>
      </c>
    </row>
    <row r="15" spans="1:48" x14ac:dyDescent="0.25">
      <c r="A15" t="s">
        <v>99</v>
      </c>
      <c r="B15">
        <v>-134.10094314211199</v>
      </c>
      <c r="C15">
        <v>-1.0795109701588199</v>
      </c>
      <c r="D15">
        <v>-18.977987052058999</v>
      </c>
      <c r="E15">
        <v>-63.595228076712999</v>
      </c>
      <c r="F15">
        <v>69.344962434640493</v>
      </c>
      <c r="G15">
        <v>7.7700994777342904</v>
      </c>
      <c r="H15">
        <v>16.450238532652399</v>
      </c>
      <c r="I15">
        <v>2.4222558816937898</v>
      </c>
      <c r="J15">
        <v>-14.0353122128947</v>
      </c>
      <c r="K15">
        <v>-3.9561836289569401</v>
      </c>
      <c r="L15">
        <v>-14.1018067612418</v>
      </c>
      <c r="M15">
        <v>-3.4031903505035999</v>
      </c>
      <c r="N15">
        <v>16.841224221274899</v>
      </c>
      <c r="O15">
        <v>249.40990770648099</v>
      </c>
      <c r="P15">
        <v>141.57000149904499</v>
      </c>
      <c r="Q15">
        <v>141.00922854873701</v>
      </c>
      <c r="R15">
        <v>-193.75162902082801</v>
      </c>
      <c r="S15">
        <v>4.4953811268830703</v>
      </c>
      <c r="T15">
        <v>8.1749179769447</v>
      </c>
      <c r="U15">
        <v>16.189452971821801</v>
      </c>
      <c r="V15">
        <v>35.108538324624</v>
      </c>
      <c r="W15">
        <v>1.2302582335682</v>
      </c>
      <c r="X15">
        <v>-3.8417781772721802</v>
      </c>
      <c r="Y15">
        <v>-12.447390008034899</v>
      </c>
      <c r="Z15">
        <v>4.8735596408108703</v>
      </c>
      <c r="AA15">
        <v>-1.51936230310172</v>
      </c>
      <c r="AB15">
        <v>27.122510613653301</v>
      </c>
      <c r="AC15">
        <v>26.380909274828099</v>
      </c>
      <c r="AD15">
        <v>40.024792267264502</v>
      </c>
      <c r="AE15">
        <v>72.276022573469405</v>
      </c>
      <c r="AF15">
        <v>-16.7546816099327</v>
      </c>
      <c r="AG15">
        <v>10.128250109197699</v>
      </c>
      <c r="AH15">
        <v>-8.4667373943052606</v>
      </c>
      <c r="AI15">
        <v>12.684180803483301</v>
      </c>
      <c r="AJ15">
        <v>14.887336961726801</v>
      </c>
      <c r="AK15">
        <v>-15.8811117992158</v>
      </c>
      <c r="AL15">
        <v>-18.178651190800199</v>
      </c>
      <c r="AM15">
        <v>5.4242265299877097</v>
      </c>
      <c r="AN15">
        <v>10.619206750663899</v>
      </c>
      <c r="AO15">
        <v>-3.1319000038142003E-2</v>
      </c>
      <c r="AP15">
        <v>4.2604664454841403</v>
      </c>
      <c r="AQ15">
        <v>23.945667123787</v>
      </c>
      <c r="AR15">
        <v>-26.591730936150899</v>
      </c>
      <c r="AS15">
        <v>20.827325683105698</v>
      </c>
      <c r="AT15">
        <v>-2.53218249709521</v>
      </c>
      <c r="AU15">
        <v>-67.419019955815401</v>
      </c>
      <c r="AV15">
        <v>11.7032552663924</v>
      </c>
    </row>
    <row r="16" spans="1:48" x14ac:dyDescent="0.25">
      <c r="A16" t="s">
        <v>100</v>
      </c>
      <c r="B16">
        <v>-118.55124054975001</v>
      </c>
      <c r="C16">
        <v>-2.7873746987779602</v>
      </c>
      <c r="D16">
        <v>-9.2810449674395699</v>
      </c>
      <c r="E16">
        <v>-39.485693166819601</v>
      </c>
      <c r="F16">
        <v>91.439050687344604</v>
      </c>
      <c r="G16">
        <v>16.399975615089399</v>
      </c>
      <c r="H16">
        <v>-2.4299543164612998</v>
      </c>
      <c r="I16">
        <v>-25.724046118040601</v>
      </c>
      <c r="J16">
        <v>-34.854415644242202</v>
      </c>
      <c r="K16">
        <v>7.3037735207985097</v>
      </c>
      <c r="L16">
        <v>-28.394268444756602</v>
      </c>
      <c r="M16">
        <v>1.40637375314052</v>
      </c>
      <c r="N16">
        <v>-26.065071717882901</v>
      </c>
      <c r="O16">
        <v>141.57000149904499</v>
      </c>
      <c r="P16">
        <v>511.15972137852498</v>
      </c>
      <c r="Q16">
        <v>138.18592624442101</v>
      </c>
      <c r="R16">
        <v>8.7335739468681997</v>
      </c>
      <c r="S16">
        <v>7.0194554174339601</v>
      </c>
      <c r="T16">
        <v>-22.888430668445199</v>
      </c>
      <c r="U16">
        <v>-35.411542728840601</v>
      </c>
      <c r="V16">
        <v>6.9918508253016798</v>
      </c>
      <c r="W16">
        <v>-1.3877705429776599</v>
      </c>
      <c r="X16">
        <v>1.7260781056121901</v>
      </c>
      <c r="Y16">
        <v>109.175283261871</v>
      </c>
      <c r="Z16">
        <v>14.9506829080978</v>
      </c>
      <c r="AA16">
        <v>23.011785810909899</v>
      </c>
      <c r="AB16">
        <v>90.711789791533604</v>
      </c>
      <c r="AC16">
        <v>33.1489655504487</v>
      </c>
      <c r="AD16">
        <v>31.7770194299728</v>
      </c>
      <c r="AE16">
        <v>428.68699138827799</v>
      </c>
      <c r="AF16">
        <v>-16.434973120174401</v>
      </c>
      <c r="AG16">
        <v>-13.3516200714145</v>
      </c>
      <c r="AH16">
        <v>-47.021302246327998</v>
      </c>
      <c r="AI16">
        <v>1.5351677436781599</v>
      </c>
      <c r="AJ16">
        <v>0.74074405565642398</v>
      </c>
      <c r="AK16">
        <v>-37.884459739046598</v>
      </c>
      <c r="AL16">
        <v>-7.1153200351091499</v>
      </c>
      <c r="AM16">
        <v>-4.8934170231762799</v>
      </c>
      <c r="AN16">
        <v>28.321273049263102</v>
      </c>
      <c r="AO16">
        <v>-13.2453459613155</v>
      </c>
      <c r="AP16">
        <v>-3.61246520303937</v>
      </c>
      <c r="AQ16">
        <v>-19.638580484748299</v>
      </c>
      <c r="AR16">
        <v>-61.012167580917101</v>
      </c>
      <c r="AS16">
        <v>-7.1029325581730003</v>
      </c>
      <c r="AT16">
        <v>-19.4095670890799</v>
      </c>
      <c r="AU16">
        <v>-41.451769739954301</v>
      </c>
      <c r="AV16">
        <v>43.259417072374802</v>
      </c>
    </row>
    <row r="17" spans="1:48" x14ac:dyDescent="0.25">
      <c r="A17" t="s">
        <v>238</v>
      </c>
      <c r="B17">
        <v>-154.31840636288501</v>
      </c>
      <c r="C17">
        <v>-14.2361626188207</v>
      </c>
      <c r="D17">
        <v>2.2152185085506799</v>
      </c>
      <c r="E17">
        <v>-40.6727759389507</v>
      </c>
      <c r="F17">
        <v>-30.754095705835699</v>
      </c>
      <c r="G17">
        <v>-43.403833801949702</v>
      </c>
      <c r="H17">
        <v>44.926643657265501</v>
      </c>
      <c r="I17">
        <v>17.3389840505303</v>
      </c>
      <c r="J17">
        <v>-3.0600631618451302</v>
      </c>
      <c r="K17">
        <v>66.068478081561693</v>
      </c>
      <c r="L17">
        <v>-5.4077148250308804</v>
      </c>
      <c r="M17">
        <v>-21.643424602898001</v>
      </c>
      <c r="N17">
        <v>-35.0888911193083</v>
      </c>
      <c r="O17">
        <v>141.00922854873701</v>
      </c>
      <c r="P17">
        <v>138.18592624442101</v>
      </c>
      <c r="Q17">
        <v>406.69716137287702</v>
      </c>
      <c r="R17">
        <v>-193.14435202540099</v>
      </c>
      <c r="S17">
        <v>28.181000726237102</v>
      </c>
      <c r="T17">
        <v>2.44725456427628</v>
      </c>
      <c r="U17">
        <v>26.004071059377502</v>
      </c>
      <c r="V17">
        <v>71.615149633639405</v>
      </c>
      <c r="W17">
        <v>-10.2037798847002</v>
      </c>
      <c r="X17">
        <v>-6.7878023768425599</v>
      </c>
      <c r="Y17">
        <v>7.5838389800021702</v>
      </c>
      <c r="Z17">
        <v>24.592001645417401</v>
      </c>
      <c r="AA17">
        <v>-22.347383517249899</v>
      </c>
      <c r="AB17">
        <v>-3.2233274167416002</v>
      </c>
      <c r="AC17">
        <v>28.521253451538598</v>
      </c>
      <c r="AD17">
        <v>-16.829218157795498</v>
      </c>
      <c r="AE17">
        <v>1.2973756695849299</v>
      </c>
      <c r="AF17">
        <v>-4.8338624955790204</v>
      </c>
      <c r="AG17">
        <v>2.5003828836263802</v>
      </c>
      <c r="AH17">
        <v>-17.6421732780667</v>
      </c>
      <c r="AI17">
        <v>-2.9188458023167301</v>
      </c>
      <c r="AJ17">
        <v>5.5717703209645002</v>
      </c>
      <c r="AK17">
        <v>-39.023543864818997</v>
      </c>
      <c r="AL17">
        <v>-56.036209000920799</v>
      </c>
      <c r="AM17">
        <v>-33.209873338316001</v>
      </c>
      <c r="AN17">
        <v>-35.542058453060498</v>
      </c>
      <c r="AO17">
        <v>-33.894229470151799</v>
      </c>
      <c r="AP17">
        <v>-19.9494951844379</v>
      </c>
      <c r="AQ17">
        <v>-19.2567917274522</v>
      </c>
      <c r="AR17">
        <v>-36.657729159614803</v>
      </c>
      <c r="AS17">
        <v>20.6136061172413</v>
      </c>
      <c r="AT17">
        <v>122.854485652523</v>
      </c>
      <c r="AU17">
        <v>3.6202142352046298</v>
      </c>
      <c r="AV17">
        <v>2.9468732380676599</v>
      </c>
    </row>
    <row r="18" spans="1:48" x14ac:dyDescent="0.25">
      <c r="A18" t="s">
        <v>102</v>
      </c>
      <c r="B18">
        <v>-114.991307647735</v>
      </c>
      <c r="C18">
        <v>-56.340728777523402</v>
      </c>
      <c r="D18">
        <v>-20.949897282218298</v>
      </c>
      <c r="E18">
        <v>1854.6816646918301</v>
      </c>
      <c r="F18">
        <v>-159.90072462341499</v>
      </c>
      <c r="G18">
        <v>-213.86001180286601</v>
      </c>
      <c r="H18">
        <v>-266.27464199591498</v>
      </c>
      <c r="I18">
        <v>172.36461064910199</v>
      </c>
      <c r="J18">
        <v>52.683497717870701</v>
      </c>
      <c r="K18">
        <v>7.6404757153995897</v>
      </c>
      <c r="L18">
        <v>252.162753124478</v>
      </c>
      <c r="M18">
        <v>-128.995010676471</v>
      </c>
      <c r="N18">
        <v>-314.92012593182102</v>
      </c>
      <c r="O18">
        <v>-193.75162902082801</v>
      </c>
      <c r="P18">
        <v>8.7335739468681197</v>
      </c>
      <c r="Q18">
        <v>-193.14435202540099</v>
      </c>
      <c r="R18">
        <v>28611.212552958801</v>
      </c>
      <c r="S18">
        <v>101.13305163774299</v>
      </c>
      <c r="T18">
        <v>62.637066322765001</v>
      </c>
      <c r="U18">
        <v>26.673899105860698</v>
      </c>
      <c r="V18">
        <v>13.0734702439297</v>
      </c>
      <c r="W18">
        <v>101.50143667249201</v>
      </c>
      <c r="X18">
        <v>458.452855780368</v>
      </c>
      <c r="Y18">
        <v>49.666432640570299</v>
      </c>
      <c r="Z18">
        <v>-128.26227401614</v>
      </c>
      <c r="AA18">
        <v>-327.33087282949703</v>
      </c>
      <c r="AB18">
        <v>-135.337028574611</v>
      </c>
      <c r="AC18">
        <v>-103.86410874110599</v>
      </c>
      <c r="AD18">
        <v>-6.41299267229234</v>
      </c>
      <c r="AE18">
        <v>562.93250003534899</v>
      </c>
      <c r="AF18">
        <v>-72.310918215407895</v>
      </c>
      <c r="AG18">
        <v>-22.857110901895702</v>
      </c>
      <c r="AH18">
        <v>-9.08448276917788</v>
      </c>
      <c r="AI18">
        <v>-104.200709539049</v>
      </c>
      <c r="AJ18">
        <v>-135.05175008754901</v>
      </c>
      <c r="AK18">
        <v>-177.72809315463499</v>
      </c>
      <c r="AL18">
        <v>-101.30363703824</v>
      </c>
      <c r="AM18">
        <v>-178.669878709172</v>
      </c>
      <c r="AN18">
        <v>-171.67722130881401</v>
      </c>
      <c r="AO18">
        <v>-47.368836586472298</v>
      </c>
      <c r="AP18">
        <v>-117.45883710925099</v>
      </c>
      <c r="AQ18">
        <v>-200.07023619717501</v>
      </c>
      <c r="AR18">
        <v>-353.64908937991902</v>
      </c>
      <c r="AS18">
        <v>342.541491063384</v>
      </c>
      <c r="AT18">
        <v>460.92524494283498</v>
      </c>
      <c r="AU18">
        <v>-112.928234720525</v>
      </c>
      <c r="AV18">
        <v>327.89117160195298</v>
      </c>
    </row>
    <row r="19" spans="1:48" x14ac:dyDescent="0.25">
      <c r="A19" t="s">
        <v>103</v>
      </c>
      <c r="B19">
        <v>-127.350489989789</v>
      </c>
      <c r="C19">
        <v>0.45438358807054902</v>
      </c>
      <c r="D19">
        <v>-38.557468264752401</v>
      </c>
      <c r="E19">
        <v>9.9112110510255906</v>
      </c>
      <c r="F19">
        <v>-115.310187594984</v>
      </c>
      <c r="G19">
        <v>-15.2781599423529</v>
      </c>
      <c r="H19">
        <v>3.5844841522119202</v>
      </c>
      <c r="I19">
        <v>-0.93533345457883499</v>
      </c>
      <c r="J19">
        <v>8.8716194312272894</v>
      </c>
      <c r="K19">
        <v>50.921983647941403</v>
      </c>
      <c r="L19">
        <v>15.236829924066599</v>
      </c>
      <c r="M19">
        <v>-25.5629618068144</v>
      </c>
      <c r="N19">
        <v>-29.3480080670302</v>
      </c>
      <c r="O19">
        <v>4.4953811268830499</v>
      </c>
      <c r="P19">
        <v>7.019455417434</v>
      </c>
      <c r="Q19">
        <v>28.181000726237102</v>
      </c>
      <c r="R19">
        <v>101.13305163774299</v>
      </c>
      <c r="S19">
        <v>259.26273489172598</v>
      </c>
      <c r="T19">
        <v>159.45463798834399</v>
      </c>
      <c r="U19">
        <v>156.27063289402</v>
      </c>
      <c r="V19">
        <v>145.15377138263401</v>
      </c>
      <c r="W19">
        <v>-17.347559015830701</v>
      </c>
      <c r="X19">
        <v>-32.073218084513897</v>
      </c>
      <c r="Y19">
        <v>35.515923632009198</v>
      </c>
      <c r="Z19">
        <v>-25.917929581889702</v>
      </c>
      <c r="AA19">
        <v>13.567337243357199</v>
      </c>
      <c r="AB19">
        <v>-67.567111901977697</v>
      </c>
      <c r="AC19">
        <v>-11.3030474031236</v>
      </c>
      <c r="AD19">
        <v>-12.3986683878818</v>
      </c>
      <c r="AE19">
        <v>70.351279758441194</v>
      </c>
      <c r="AF19">
        <v>20.254514070555501</v>
      </c>
      <c r="AG19">
        <v>10.4624910160813</v>
      </c>
      <c r="AH19">
        <v>-6.4985769242854099</v>
      </c>
      <c r="AI19">
        <v>-8.2182123632712791</v>
      </c>
      <c r="AJ19">
        <v>2.8726821409086201</v>
      </c>
      <c r="AK19">
        <v>-28.0254248489452</v>
      </c>
      <c r="AL19">
        <v>-25.915064189647602</v>
      </c>
      <c r="AM19">
        <v>-30.599833729738201</v>
      </c>
      <c r="AN19">
        <v>-21.932748228855001</v>
      </c>
      <c r="AO19">
        <v>-51.752156638229003</v>
      </c>
      <c r="AP19">
        <v>-39.531756801095902</v>
      </c>
      <c r="AQ19">
        <v>7.7475134196518196</v>
      </c>
      <c r="AR19">
        <v>-23.556630011057099</v>
      </c>
      <c r="AS19">
        <v>-37.855171208606698</v>
      </c>
      <c r="AT19">
        <v>-2.6490690696842302E-3</v>
      </c>
      <c r="AU19">
        <v>-43.229611277496097</v>
      </c>
      <c r="AV19">
        <v>50.561753032988101</v>
      </c>
    </row>
    <row r="20" spans="1:48" x14ac:dyDescent="0.25">
      <c r="A20" t="s">
        <v>104</v>
      </c>
      <c r="B20">
        <v>-133.99249183984799</v>
      </c>
      <c r="C20">
        <v>9.8494763688188094</v>
      </c>
      <c r="D20">
        <v>-27.938913070289001</v>
      </c>
      <c r="E20">
        <v>-9.8923441780637607</v>
      </c>
      <c r="F20">
        <v>-160.99083154137099</v>
      </c>
      <c r="G20">
        <v>11.396022418539401</v>
      </c>
      <c r="H20">
        <v>23.834011274620298</v>
      </c>
      <c r="I20">
        <v>30.176305298289499</v>
      </c>
      <c r="J20">
        <v>14.2603957743731</v>
      </c>
      <c r="K20">
        <v>3.1301514516779698</v>
      </c>
      <c r="L20">
        <v>-2.43512886788761</v>
      </c>
      <c r="M20">
        <v>-19.8263500742761</v>
      </c>
      <c r="N20">
        <v>-1.87186839320695</v>
      </c>
      <c r="O20">
        <v>8.1749179769446894</v>
      </c>
      <c r="P20">
        <v>-22.8884306684451</v>
      </c>
      <c r="Q20">
        <v>2.4472545642761401</v>
      </c>
      <c r="R20">
        <v>62.637066322764902</v>
      </c>
      <c r="S20">
        <v>159.45463798834399</v>
      </c>
      <c r="T20">
        <v>409.11267421770799</v>
      </c>
      <c r="U20">
        <v>179.133988693183</v>
      </c>
      <c r="V20">
        <v>177.86337549812299</v>
      </c>
      <c r="W20">
        <v>-17.585931964566001</v>
      </c>
      <c r="X20">
        <v>-59.295173324031197</v>
      </c>
      <c r="Y20">
        <v>109.797219867766</v>
      </c>
      <c r="Z20">
        <v>-31.005734033465199</v>
      </c>
      <c r="AA20">
        <v>-33.308961755029102</v>
      </c>
      <c r="AB20">
        <v>-87.008231844463893</v>
      </c>
      <c r="AC20">
        <v>-24.685551022455801</v>
      </c>
      <c r="AD20">
        <v>21.057854241384199</v>
      </c>
      <c r="AE20">
        <v>-0.221191808146565</v>
      </c>
      <c r="AF20">
        <v>5.9123288082655199</v>
      </c>
      <c r="AG20">
        <v>-0.23614623460471701</v>
      </c>
      <c r="AH20">
        <v>-3.49666913890242</v>
      </c>
      <c r="AI20">
        <v>-2.3179393441103802</v>
      </c>
      <c r="AJ20">
        <v>7.36973628900801</v>
      </c>
      <c r="AK20">
        <v>-38.687989535262901</v>
      </c>
      <c r="AL20">
        <v>19.764646212735499</v>
      </c>
      <c r="AM20">
        <v>19.757194243796899</v>
      </c>
      <c r="AN20">
        <v>-7.3795138884022897</v>
      </c>
      <c r="AO20">
        <v>-95.058579306671106</v>
      </c>
      <c r="AP20">
        <v>-78.815744720321206</v>
      </c>
      <c r="AQ20">
        <v>77.316658682140698</v>
      </c>
      <c r="AR20">
        <v>-2.4220027895778098</v>
      </c>
      <c r="AS20">
        <v>42.260560465241703</v>
      </c>
      <c r="AT20">
        <v>32.377835167745303</v>
      </c>
      <c r="AU20">
        <v>-142.30313480815099</v>
      </c>
      <c r="AV20">
        <v>38.751586677339901</v>
      </c>
    </row>
    <row r="21" spans="1:48" x14ac:dyDescent="0.25">
      <c r="A21" t="s">
        <v>105</v>
      </c>
      <c r="B21">
        <v>-164.744867759188</v>
      </c>
      <c r="C21">
        <v>20.01564948919</v>
      </c>
      <c r="D21">
        <v>-0.16166101390184201</v>
      </c>
      <c r="E21">
        <v>-40.2532746167496</v>
      </c>
      <c r="F21">
        <v>-144.39722492789599</v>
      </c>
      <c r="G21">
        <v>25.6102321766475</v>
      </c>
      <c r="H21">
        <v>362.983882675725</v>
      </c>
      <c r="I21">
        <v>26.0527698259659</v>
      </c>
      <c r="J21">
        <v>16.845959401328798</v>
      </c>
      <c r="K21">
        <v>-8.4573648952858491</v>
      </c>
      <c r="L21">
        <v>28.703235958253298</v>
      </c>
      <c r="M21">
        <v>-18.936885732778901</v>
      </c>
      <c r="N21">
        <v>-9.7413323006965697</v>
      </c>
      <c r="O21">
        <v>16.189452971821801</v>
      </c>
      <c r="P21">
        <v>-35.411542728840402</v>
      </c>
      <c r="Q21">
        <v>26.004071059377502</v>
      </c>
      <c r="R21">
        <v>26.673899105860698</v>
      </c>
      <c r="S21">
        <v>156.27063289402</v>
      </c>
      <c r="T21">
        <v>179.133988693183</v>
      </c>
      <c r="U21">
        <v>1239.17075709557</v>
      </c>
      <c r="V21">
        <v>193.96948536891</v>
      </c>
      <c r="W21">
        <v>-25.6720974250584</v>
      </c>
      <c r="X21">
        <v>-35.188712452010698</v>
      </c>
      <c r="Y21">
        <v>-47.157307157507802</v>
      </c>
      <c r="Z21">
        <v>44.548023905538201</v>
      </c>
      <c r="AA21">
        <v>-38.246090245330599</v>
      </c>
      <c r="AB21">
        <v>-55.780252036571</v>
      </c>
      <c r="AC21">
        <v>-35.435623825478302</v>
      </c>
      <c r="AD21">
        <v>-26.625395691226998</v>
      </c>
      <c r="AE21">
        <v>-111.60233672047001</v>
      </c>
      <c r="AF21">
        <v>-29.4014917855901</v>
      </c>
      <c r="AG21">
        <v>-7.0579051695690902</v>
      </c>
      <c r="AH21">
        <v>-7.2756072575664703</v>
      </c>
      <c r="AI21">
        <v>-13.1240990495264</v>
      </c>
      <c r="AJ21">
        <v>5.3214505479434102</v>
      </c>
      <c r="AK21">
        <v>-23.090404684407002</v>
      </c>
      <c r="AL21">
        <v>-19.198149836619699</v>
      </c>
      <c r="AM21">
        <v>3.9782831388456898</v>
      </c>
      <c r="AN21">
        <v>-25.8303942241782</v>
      </c>
      <c r="AO21">
        <v>-191.51747260345201</v>
      </c>
      <c r="AP21">
        <v>-191.56760135780601</v>
      </c>
      <c r="AQ21">
        <v>-112.774786198486</v>
      </c>
      <c r="AR21">
        <v>-90.466876542213299</v>
      </c>
      <c r="AS21">
        <v>31.44222715275</v>
      </c>
      <c r="AT21">
        <v>179.22339328914001</v>
      </c>
      <c r="AU21">
        <v>58.471604106347897</v>
      </c>
      <c r="AV21">
        <v>133.583493134836</v>
      </c>
    </row>
    <row r="22" spans="1:48" x14ac:dyDescent="0.25">
      <c r="A22" t="s">
        <v>106</v>
      </c>
      <c r="B22">
        <v>-154.27948912476199</v>
      </c>
      <c r="C22">
        <v>-25.2309274962007</v>
      </c>
      <c r="D22">
        <v>43.379834399266301</v>
      </c>
      <c r="E22">
        <v>270.19729416174403</v>
      </c>
      <c r="F22">
        <v>-227.335964857444</v>
      </c>
      <c r="G22">
        <v>57.923170115174997</v>
      </c>
      <c r="H22">
        <v>-27.9516497888876</v>
      </c>
      <c r="I22">
        <v>-9.2844070305226492</v>
      </c>
      <c r="J22">
        <v>-85.965608791359003</v>
      </c>
      <c r="K22">
        <v>-153.06439620015999</v>
      </c>
      <c r="L22">
        <v>-142.25724024015699</v>
      </c>
      <c r="M22">
        <v>36.863995160733502</v>
      </c>
      <c r="N22">
        <v>-8.2178484339264202</v>
      </c>
      <c r="O22">
        <v>35.108538324624099</v>
      </c>
      <c r="P22">
        <v>6.9918508253018903</v>
      </c>
      <c r="Q22">
        <v>71.615149633639604</v>
      </c>
      <c r="R22">
        <v>13.0734702439301</v>
      </c>
      <c r="S22">
        <v>145.15377138263401</v>
      </c>
      <c r="T22">
        <v>177.86337549812299</v>
      </c>
      <c r="U22">
        <v>193.96948536890901</v>
      </c>
      <c r="V22">
        <v>4325.7484297890596</v>
      </c>
      <c r="W22">
        <v>-12.638986452134001</v>
      </c>
      <c r="X22">
        <v>78.942888942431907</v>
      </c>
      <c r="Y22">
        <v>-22.417574130600102</v>
      </c>
      <c r="Z22">
        <v>84.309087071692005</v>
      </c>
      <c r="AA22">
        <v>-124.832640409123</v>
      </c>
      <c r="AB22">
        <v>-258.43305691722099</v>
      </c>
      <c r="AC22">
        <v>-201.05933014066099</v>
      </c>
      <c r="AD22">
        <v>-38.524493700418901</v>
      </c>
      <c r="AE22">
        <v>-116.285964501181</v>
      </c>
      <c r="AF22">
        <v>-5.6155749049446397</v>
      </c>
      <c r="AG22">
        <v>6.7570728111227796</v>
      </c>
      <c r="AH22">
        <v>125.355618235873</v>
      </c>
      <c r="AI22">
        <v>-15.8978921759303</v>
      </c>
      <c r="AJ22">
        <v>-43.609202985161097</v>
      </c>
      <c r="AK22">
        <v>-92.713102202819201</v>
      </c>
      <c r="AL22">
        <v>-82.4680004698034</v>
      </c>
      <c r="AM22">
        <v>-74.4772506483813</v>
      </c>
      <c r="AN22">
        <v>-26.742597744738902</v>
      </c>
      <c r="AO22">
        <v>-412.65234926702499</v>
      </c>
      <c r="AP22">
        <v>-469.56303893218899</v>
      </c>
      <c r="AQ22">
        <v>53.771522620124003</v>
      </c>
      <c r="AR22">
        <v>4.2454022990397497</v>
      </c>
      <c r="AS22">
        <v>89.388632623727204</v>
      </c>
      <c r="AT22">
        <v>-92.212513934839905</v>
      </c>
      <c r="AU22">
        <v>-56.577851579833997</v>
      </c>
      <c r="AV22">
        <v>53.010790546836397</v>
      </c>
    </row>
    <row r="23" spans="1:48" x14ac:dyDescent="0.25">
      <c r="A23" t="s">
        <v>107</v>
      </c>
      <c r="B23">
        <v>0.29528943818618297</v>
      </c>
      <c r="C23">
        <v>-9.0838742255011393</v>
      </c>
      <c r="D23">
        <v>7.1736767522222999</v>
      </c>
      <c r="E23">
        <v>10.9812989328053</v>
      </c>
      <c r="F23">
        <v>22.189919943194901</v>
      </c>
      <c r="G23">
        <v>8.7706748136852006</v>
      </c>
      <c r="H23">
        <v>-29.335317899101099</v>
      </c>
      <c r="I23">
        <v>-1.7228902539247399</v>
      </c>
      <c r="J23">
        <v>-0.61654298470886204</v>
      </c>
      <c r="K23">
        <v>-15.577365810249599</v>
      </c>
      <c r="L23">
        <v>-8.5638552845926004</v>
      </c>
      <c r="M23">
        <v>7.9990244279007197</v>
      </c>
      <c r="N23">
        <v>11.2234465587706</v>
      </c>
      <c r="O23">
        <v>1.23025823356819</v>
      </c>
      <c r="P23">
        <v>-1.3877705429776701</v>
      </c>
      <c r="Q23">
        <v>-10.2037798847002</v>
      </c>
      <c r="R23">
        <v>101.50143667249201</v>
      </c>
      <c r="S23">
        <v>-17.347559015830701</v>
      </c>
      <c r="T23">
        <v>-17.5859319645661</v>
      </c>
      <c r="U23">
        <v>-25.6720974250584</v>
      </c>
      <c r="V23">
        <v>-12.638986452134001</v>
      </c>
      <c r="W23">
        <v>70.116430821286102</v>
      </c>
      <c r="X23">
        <v>23.8397640463713</v>
      </c>
      <c r="Y23">
        <v>-19.924698199696799</v>
      </c>
      <c r="Z23">
        <v>0.107841509172585</v>
      </c>
      <c r="AA23">
        <v>-17.523183123138299</v>
      </c>
      <c r="AB23">
        <v>13.3698771300957</v>
      </c>
      <c r="AC23">
        <v>-5.10870146728307</v>
      </c>
      <c r="AD23">
        <v>-3.8105283066895899</v>
      </c>
      <c r="AE23">
        <v>-32.109387583138798</v>
      </c>
      <c r="AF23">
        <v>-0.95381283994720301</v>
      </c>
      <c r="AG23">
        <v>-15.098907885368501</v>
      </c>
      <c r="AH23">
        <v>-14.490658421531</v>
      </c>
      <c r="AI23">
        <v>-2.8780559493825701</v>
      </c>
      <c r="AJ23">
        <v>-4.3609389986387797</v>
      </c>
      <c r="AK23">
        <v>9.1125218714006007</v>
      </c>
      <c r="AL23">
        <v>-0.27370724979793998</v>
      </c>
      <c r="AM23">
        <v>11.2546078560633</v>
      </c>
      <c r="AN23">
        <v>-1.4714346335338999</v>
      </c>
      <c r="AO23">
        <v>36.485527050020302</v>
      </c>
      <c r="AP23">
        <v>67.059590599488899</v>
      </c>
      <c r="AQ23">
        <v>0.25868924814037098</v>
      </c>
      <c r="AR23">
        <v>-15.359360545475701</v>
      </c>
      <c r="AS23">
        <v>13.6111508922328</v>
      </c>
      <c r="AT23">
        <v>-16.323455773454601</v>
      </c>
      <c r="AU23">
        <v>47.897255451186602</v>
      </c>
      <c r="AV23">
        <v>30.786036447673499</v>
      </c>
    </row>
    <row r="24" spans="1:48" x14ac:dyDescent="0.25">
      <c r="A24" t="s">
        <v>112</v>
      </c>
      <c r="B24">
        <v>-19.035015026105299</v>
      </c>
      <c r="C24">
        <v>-39.523649695501803</v>
      </c>
      <c r="D24">
        <v>-1.2182380804252799</v>
      </c>
      <c r="E24">
        <v>142.38519651375901</v>
      </c>
      <c r="F24">
        <v>28.885085965791198</v>
      </c>
      <c r="G24">
        <v>8.0476203129002304</v>
      </c>
      <c r="H24">
        <v>60.970041665679702</v>
      </c>
      <c r="I24">
        <v>-13.921523067638899</v>
      </c>
      <c r="J24">
        <v>-17.052229404307099</v>
      </c>
      <c r="K24">
        <v>-45.441754935366902</v>
      </c>
      <c r="L24">
        <v>-19.5607523231307</v>
      </c>
      <c r="M24">
        <v>4.0618836044923396</v>
      </c>
      <c r="N24">
        <v>2.28390607133568</v>
      </c>
      <c r="O24">
        <v>-3.84177817727219</v>
      </c>
      <c r="P24">
        <v>1.7260781056121299</v>
      </c>
      <c r="Q24">
        <v>-6.7878023768425697</v>
      </c>
      <c r="R24">
        <v>458.452855780368</v>
      </c>
      <c r="S24">
        <v>-32.073218084513897</v>
      </c>
      <c r="T24">
        <v>-59.295173324031197</v>
      </c>
      <c r="U24">
        <v>-35.188712452010698</v>
      </c>
      <c r="V24">
        <v>78.942888942431907</v>
      </c>
      <c r="W24">
        <v>23.8397640463713</v>
      </c>
      <c r="X24">
        <v>398.38219687400903</v>
      </c>
      <c r="Y24">
        <v>64.466248970399505</v>
      </c>
      <c r="Z24">
        <v>18.540582931903501</v>
      </c>
      <c r="AA24">
        <v>-17.651692091718001</v>
      </c>
      <c r="AB24">
        <v>44.352152597693099</v>
      </c>
      <c r="AC24">
        <v>-1.61195978669386</v>
      </c>
      <c r="AD24">
        <v>-6.6521267740685799</v>
      </c>
      <c r="AE24">
        <v>-89.164232722114804</v>
      </c>
      <c r="AF24">
        <v>-6.3400418324104901</v>
      </c>
      <c r="AG24">
        <v>-22.094403421340601</v>
      </c>
      <c r="AH24">
        <v>-12.298672875409</v>
      </c>
      <c r="AI24">
        <v>-13.1501562406287</v>
      </c>
      <c r="AJ24">
        <v>-36.290672645478999</v>
      </c>
      <c r="AK24">
        <v>-23.304835423610399</v>
      </c>
      <c r="AL24">
        <v>14.450364142827899</v>
      </c>
      <c r="AM24">
        <v>-31.234257518555101</v>
      </c>
      <c r="AN24">
        <v>-29.123699406409401</v>
      </c>
      <c r="AO24">
        <v>-78.887766009131795</v>
      </c>
      <c r="AP24">
        <v>-137.02125623338901</v>
      </c>
      <c r="AQ24">
        <v>64.877922252002506</v>
      </c>
      <c r="AR24">
        <v>4.7521022649841198</v>
      </c>
      <c r="AS24">
        <v>65.004124314454799</v>
      </c>
      <c r="AT24">
        <v>25.309386950695799</v>
      </c>
      <c r="AU24">
        <v>4.22334446574125</v>
      </c>
      <c r="AV24">
        <v>-18.6188391022764</v>
      </c>
    </row>
    <row r="25" spans="1:48" x14ac:dyDescent="0.25">
      <c r="A25" t="s">
        <v>114</v>
      </c>
      <c r="B25">
        <v>-113.31665684681001</v>
      </c>
      <c r="C25">
        <v>54.954087275376203</v>
      </c>
      <c r="D25">
        <v>81.231539864701105</v>
      </c>
      <c r="E25">
        <v>20.324340602109999</v>
      </c>
      <c r="F25">
        <v>348.28104826256703</v>
      </c>
      <c r="G25">
        <v>241.34752578976099</v>
      </c>
      <c r="H25">
        <v>45.657257247617501</v>
      </c>
      <c r="I25">
        <v>34.324394782524898</v>
      </c>
      <c r="J25">
        <v>-25.688998189094001</v>
      </c>
      <c r="K25">
        <v>140.98482782777401</v>
      </c>
      <c r="L25">
        <v>-11.999205530042399</v>
      </c>
      <c r="M25">
        <v>-16.799036482426601</v>
      </c>
      <c r="N25">
        <v>-4.2332951205476297</v>
      </c>
      <c r="O25">
        <v>-12.4473900080348</v>
      </c>
      <c r="P25">
        <v>109.175283261871</v>
      </c>
      <c r="Q25">
        <v>7.58383898000233</v>
      </c>
      <c r="R25">
        <v>49.666432640570299</v>
      </c>
      <c r="S25">
        <v>35.515923632009098</v>
      </c>
      <c r="T25">
        <v>109.797219867766</v>
      </c>
      <c r="U25">
        <v>-47.157307157507702</v>
      </c>
      <c r="V25">
        <v>-22.417574130599998</v>
      </c>
      <c r="W25">
        <v>-19.924698199696799</v>
      </c>
      <c r="X25">
        <v>64.466248970399903</v>
      </c>
      <c r="Y25">
        <v>14115.870040087901</v>
      </c>
      <c r="Z25">
        <v>55.072890055791397</v>
      </c>
      <c r="AA25">
        <v>-88.919430697571897</v>
      </c>
      <c r="AB25">
        <v>-170.01421120637301</v>
      </c>
      <c r="AC25">
        <v>-69.334242127547398</v>
      </c>
      <c r="AD25">
        <v>-55.218794600713103</v>
      </c>
      <c r="AE25">
        <v>42.744742060980798</v>
      </c>
      <c r="AF25">
        <v>273.191482832595</v>
      </c>
      <c r="AG25">
        <v>-188.876232799744</v>
      </c>
      <c r="AH25">
        <v>-204.73128615859201</v>
      </c>
      <c r="AI25">
        <v>-52.211598875295103</v>
      </c>
      <c r="AJ25">
        <v>-33.642600173176902</v>
      </c>
      <c r="AK25">
        <v>37.756036800150497</v>
      </c>
      <c r="AL25">
        <v>-6.1172296187240596</v>
      </c>
      <c r="AM25">
        <v>74.206664329320006</v>
      </c>
      <c r="AN25">
        <v>-163.08534708329401</v>
      </c>
      <c r="AO25">
        <v>-262.21444805196899</v>
      </c>
      <c r="AP25">
        <v>-2188.6990794169801</v>
      </c>
      <c r="AQ25">
        <v>-431.79946378700998</v>
      </c>
      <c r="AR25">
        <v>-180.61226065274499</v>
      </c>
      <c r="AS25">
        <v>269.25287796583899</v>
      </c>
      <c r="AT25">
        <v>569.55067714728705</v>
      </c>
      <c r="AU25">
        <v>1772.5284822738399</v>
      </c>
      <c r="AV25">
        <v>132.70731101655699</v>
      </c>
    </row>
    <row r="26" spans="1:48" x14ac:dyDescent="0.25">
      <c r="A26" t="s">
        <v>113</v>
      </c>
      <c r="B26">
        <v>-65.348105517135807</v>
      </c>
      <c r="C26">
        <v>2.3236122345082899</v>
      </c>
      <c r="D26">
        <v>38.6028279607781</v>
      </c>
      <c r="E26">
        <v>-32.588185829689202</v>
      </c>
      <c r="F26">
        <v>17.524565970576202</v>
      </c>
      <c r="G26">
        <v>10.77749771629</v>
      </c>
      <c r="H26">
        <v>224.24059121599399</v>
      </c>
      <c r="I26">
        <v>6.1861811590964901</v>
      </c>
      <c r="J26">
        <v>-1.3348360763210301</v>
      </c>
      <c r="K26">
        <v>-47.358229961078699</v>
      </c>
      <c r="L26">
        <v>12.060633071804199</v>
      </c>
      <c r="M26">
        <v>11.4846255951717</v>
      </c>
      <c r="N26">
        <v>-11.7148256316011</v>
      </c>
      <c r="O26">
        <v>4.8735596408109103</v>
      </c>
      <c r="P26">
        <v>14.9506829080978</v>
      </c>
      <c r="Q26">
        <v>24.592001645417302</v>
      </c>
      <c r="R26">
        <v>-128.26227401614</v>
      </c>
      <c r="S26">
        <v>-25.917929581889702</v>
      </c>
      <c r="T26">
        <v>-31.005734033465099</v>
      </c>
      <c r="U26">
        <v>44.548023905538301</v>
      </c>
      <c r="V26">
        <v>84.309087071692105</v>
      </c>
      <c r="W26">
        <v>0.107841509172585</v>
      </c>
      <c r="X26">
        <v>18.540582931903401</v>
      </c>
      <c r="Y26">
        <v>55.072890055791497</v>
      </c>
      <c r="Z26">
        <v>618.82757554467901</v>
      </c>
      <c r="AA26">
        <v>12.659788521036599</v>
      </c>
      <c r="AB26">
        <v>71.878482518602098</v>
      </c>
      <c r="AC26">
        <v>36.7154642156449</v>
      </c>
      <c r="AD26">
        <v>-27.531644041642998</v>
      </c>
      <c r="AE26">
        <v>-134.87413073558599</v>
      </c>
      <c r="AF26">
        <v>8.6263673209813804E-4</v>
      </c>
      <c r="AG26">
        <v>-12.927676779378899</v>
      </c>
      <c r="AH26">
        <v>-16.7646396696843</v>
      </c>
      <c r="AI26">
        <v>-9.5033103240186207</v>
      </c>
      <c r="AJ26">
        <v>-3.7848342298772999</v>
      </c>
      <c r="AK26">
        <v>-59.716202704521699</v>
      </c>
      <c r="AL26">
        <v>-53.883432800375601</v>
      </c>
      <c r="AM26">
        <v>-49.440897308718498</v>
      </c>
      <c r="AN26">
        <v>-27.715686005969399</v>
      </c>
      <c r="AO26">
        <v>-38.040623694157901</v>
      </c>
      <c r="AP26">
        <v>-20.035383152627901</v>
      </c>
      <c r="AQ26">
        <v>-62.037617133698603</v>
      </c>
      <c r="AR26">
        <v>-1.5903577196763801</v>
      </c>
      <c r="AS26">
        <v>-11.5729469449271</v>
      </c>
      <c r="AT26">
        <v>98.929424080659601</v>
      </c>
      <c r="AU26">
        <v>72.114798554817597</v>
      </c>
      <c r="AV26">
        <v>5.4182232025571198</v>
      </c>
    </row>
    <row r="27" spans="1:48" x14ac:dyDescent="0.25">
      <c r="A27" t="s">
        <v>116</v>
      </c>
      <c r="B27">
        <v>25.0696384806492</v>
      </c>
      <c r="C27">
        <v>20.8876708796213</v>
      </c>
      <c r="D27">
        <v>-51.571685450793503</v>
      </c>
      <c r="E27">
        <v>-101.74313983493199</v>
      </c>
      <c r="F27">
        <v>-28.118128981368098</v>
      </c>
      <c r="G27">
        <v>328.33265977303103</v>
      </c>
      <c r="H27">
        <v>14.7908487849935</v>
      </c>
      <c r="I27">
        <v>-38.717642737757899</v>
      </c>
      <c r="J27">
        <v>-12.465659897076099</v>
      </c>
      <c r="K27">
        <v>-10.2904206403605</v>
      </c>
      <c r="L27">
        <v>41.938560217905</v>
      </c>
      <c r="M27">
        <v>-4.1619019705065998</v>
      </c>
      <c r="N27">
        <v>14.596001686887099</v>
      </c>
      <c r="O27">
        <v>-1.5193623031015899</v>
      </c>
      <c r="P27">
        <v>23.011785810909998</v>
      </c>
      <c r="Q27">
        <v>-22.3473835172496</v>
      </c>
      <c r="R27">
        <v>-327.33087282949703</v>
      </c>
      <c r="S27">
        <v>13.5673372433574</v>
      </c>
      <c r="T27">
        <v>-33.308961755029003</v>
      </c>
      <c r="U27">
        <v>-38.246090245330699</v>
      </c>
      <c r="V27">
        <v>-124.832640409123</v>
      </c>
      <c r="W27">
        <v>-17.523183123138299</v>
      </c>
      <c r="X27">
        <v>-17.6516920917181</v>
      </c>
      <c r="Y27">
        <v>-88.919430697571997</v>
      </c>
      <c r="Z27">
        <v>12.659788521036599</v>
      </c>
      <c r="AA27">
        <v>28003.584489765799</v>
      </c>
      <c r="AB27">
        <v>3923.53440631274</v>
      </c>
      <c r="AC27">
        <v>1924.7785110719899</v>
      </c>
      <c r="AD27">
        <v>105.61169148788299</v>
      </c>
      <c r="AE27">
        <v>-54.964477922901203</v>
      </c>
      <c r="AF27">
        <v>-110.242051983255</v>
      </c>
      <c r="AG27">
        <v>-45.740769996678999</v>
      </c>
      <c r="AH27">
        <v>-1401.0069136715199</v>
      </c>
      <c r="AI27">
        <v>2.5195767106905902</v>
      </c>
      <c r="AJ27">
        <v>-47.471907679542802</v>
      </c>
      <c r="AK27">
        <v>-51.605703835770299</v>
      </c>
      <c r="AL27">
        <v>-31.092328493779501</v>
      </c>
      <c r="AM27">
        <v>125.07597230847</v>
      </c>
      <c r="AN27">
        <v>-62.738241227930203</v>
      </c>
      <c r="AO27">
        <v>17.072097708175299</v>
      </c>
      <c r="AP27">
        <v>-58.340276300555502</v>
      </c>
      <c r="AQ27">
        <v>420.89368086790699</v>
      </c>
      <c r="AR27">
        <v>225.18478605253699</v>
      </c>
      <c r="AS27">
        <v>-27675.007329002299</v>
      </c>
      <c r="AT27">
        <v>-19982.397987639699</v>
      </c>
      <c r="AU27">
        <v>-1977.40169039539</v>
      </c>
      <c r="AV27">
        <v>-429.18273966825899</v>
      </c>
    </row>
    <row r="28" spans="1:48" x14ac:dyDescent="0.25">
      <c r="A28" t="s">
        <v>117</v>
      </c>
      <c r="B28">
        <v>115.757740262586</v>
      </c>
      <c r="C28">
        <v>23.1179507314117</v>
      </c>
      <c r="D28">
        <v>-16.1837616210086</v>
      </c>
      <c r="E28">
        <v>-159.64783744960999</v>
      </c>
      <c r="F28">
        <v>-10.7633365868192</v>
      </c>
      <c r="G28">
        <v>-45.766700269052002</v>
      </c>
      <c r="H28">
        <v>-52.959098019844099</v>
      </c>
      <c r="I28">
        <v>-98.032430235873704</v>
      </c>
      <c r="J28">
        <v>-60.9083629877574</v>
      </c>
      <c r="K28">
        <v>-86.676975414661499</v>
      </c>
      <c r="L28">
        <v>-86.461036881725093</v>
      </c>
      <c r="M28">
        <v>-55.138711478939697</v>
      </c>
      <c r="N28">
        <v>19.1650873279374</v>
      </c>
      <c r="O28">
        <v>27.1225106136534</v>
      </c>
      <c r="P28">
        <v>90.711789791533704</v>
      </c>
      <c r="Q28">
        <v>-3.2233274167417001</v>
      </c>
      <c r="R28">
        <v>-135.337028574611</v>
      </c>
      <c r="S28">
        <v>-67.567111901977597</v>
      </c>
      <c r="T28">
        <v>-87.008231844463893</v>
      </c>
      <c r="U28">
        <v>-55.780252036571</v>
      </c>
      <c r="V28">
        <v>-258.43305691722099</v>
      </c>
      <c r="W28">
        <v>13.3698771300957</v>
      </c>
      <c r="X28">
        <v>44.352152597693099</v>
      </c>
      <c r="Y28">
        <v>-170.01421120637301</v>
      </c>
      <c r="Z28">
        <v>71.878482518602098</v>
      </c>
      <c r="AA28">
        <v>3923.53440631274</v>
      </c>
      <c r="AB28">
        <v>23559.2589551329</v>
      </c>
      <c r="AC28">
        <v>7750.8159506742204</v>
      </c>
      <c r="AD28">
        <v>-353.30532174171901</v>
      </c>
      <c r="AE28">
        <v>-463.35778443534099</v>
      </c>
      <c r="AF28">
        <v>165.02547012002199</v>
      </c>
      <c r="AG28">
        <v>-1008.4970070266299</v>
      </c>
      <c r="AH28">
        <v>-5026.2442214175298</v>
      </c>
      <c r="AI28">
        <v>-47.407812076063202</v>
      </c>
      <c r="AJ28">
        <v>-123.265419700875</v>
      </c>
      <c r="AK28">
        <v>20.225681397363701</v>
      </c>
      <c r="AL28">
        <v>-21.0373161514743</v>
      </c>
      <c r="AM28">
        <v>44.195844797886799</v>
      </c>
      <c r="AN28">
        <v>-47.6273569974041</v>
      </c>
      <c r="AO28">
        <v>99.456210389497599</v>
      </c>
      <c r="AP28">
        <v>65.138160475639296</v>
      </c>
      <c r="AQ28">
        <v>672.31506000653201</v>
      </c>
      <c r="AR28">
        <v>224.26178335015899</v>
      </c>
      <c r="AS28">
        <v>-1345.83464616528</v>
      </c>
      <c r="AT28">
        <v>-3897.88250535103</v>
      </c>
      <c r="AU28">
        <v>-352.44069207764801</v>
      </c>
      <c r="AV28">
        <v>-122.657454525734</v>
      </c>
    </row>
    <row r="29" spans="1:48" x14ac:dyDescent="0.25">
      <c r="A29" t="s">
        <v>138</v>
      </c>
      <c r="B29">
        <v>30.302464754036802</v>
      </c>
      <c r="C29">
        <v>6.9342873252068502</v>
      </c>
      <c r="D29">
        <v>-20.308610444027401</v>
      </c>
      <c r="E29">
        <v>-204.12872786325099</v>
      </c>
      <c r="F29">
        <v>-13.403493453196401</v>
      </c>
      <c r="G29">
        <v>67.690666419976594</v>
      </c>
      <c r="H29">
        <v>-17.731691496078199</v>
      </c>
      <c r="I29">
        <v>-27.7842155606434</v>
      </c>
      <c r="J29">
        <v>-30.701818877061399</v>
      </c>
      <c r="K29">
        <v>-38.974978515484302</v>
      </c>
      <c r="L29">
        <v>-37.021256646910302</v>
      </c>
      <c r="M29">
        <v>-24.798028265466002</v>
      </c>
      <c r="N29">
        <v>-39.680354709025401</v>
      </c>
      <c r="O29">
        <v>26.380909274828099</v>
      </c>
      <c r="P29">
        <v>33.1489655504487</v>
      </c>
      <c r="Q29">
        <v>28.521253451538499</v>
      </c>
      <c r="R29">
        <v>-103.864108741107</v>
      </c>
      <c r="S29">
        <v>-11.3030474031236</v>
      </c>
      <c r="T29">
        <v>-24.685551022455801</v>
      </c>
      <c r="U29">
        <v>-35.435623825478302</v>
      </c>
      <c r="V29">
        <v>-201.05933014066099</v>
      </c>
      <c r="W29">
        <v>-5.1087014672830797</v>
      </c>
      <c r="X29">
        <v>-1.61195978669389</v>
      </c>
      <c r="Y29">
        <v>-69.334242127547398</v>
      </c>
      <c r="Z29">
        <v>36.7154642156449</v>
      </c>
      <c r="AA29">
        <v>1924.7785110719899</v>
      </c>
      <c r="AB29">
        <v>7750.8159506742204</v>
      </c>
      <c r="AC29">
        <v>13753.7996604199</v>
      </c>
      <c r="AD29">
        <v>-170.24853649269301</v>
      </c>
      <c r="AE29">
        <v>-236.75759805260299</v>
      </c>
      <c r="AF29">
        <v>27.511539916364502</v>
      </c>
      <c r="AG29">
        <v>-546.78992244962899</v>
      </c>
      <c r="AH29">
        <v>-5502.7659243871103</v>
      </c>
      <c r="AI29">
        <v>17.628475893397098</v>
      </c>
      <c r="AJ29">
        <v>-27.427553278231599</v>
      </c>
      <c r="AK29">
        <v>-21.214736704038302</v>
      </c>
      <c r="AL29">
        <v>23.8449466924056</v>
      </c>
      <c r="AM29">
        <v>25.597719436710999</v>
      </c>
      <c r="AN29">
        <v>-12.208782866019201</v>
      </c>
      <c r="AO29">
        <v>50.024733611268701</v>
      </c>
      <c r="AP29">
        <v>74.199295947146297</v>
      </c>
      <c r="AQ29">
        <v>-634.65778070305896</v>
      </c>
      <c r="AR29">
        <v>10.801280408358901</v>
      </c>
      <c r="AS29">
        <v>-1079.45788084427</v>
      </c>
      <c r="AT29">
        <v>-832.47107847079803</v>
      </c>
      <c r="AU29">
        <v>796.27700387860796</v>
      </c>
      <c r="AV29">
        <v>16.9898928690959</v>
      </c>
    </row>
    <row r="30" spans="1:48" x14ac:dyDescent="0.25">
      <c r="A30" t="s">
        <v>120</v>
      </c>
      <c r="B30">
        <v>15.3500705737928</v>
      </c>
      <c r="C30">
        <v>-23.916917482188602</v>
      </c>
      <c r="D30">
        <v>-46.884295212231898</v>
      </c>
      <c r="E30">
        <v>-98.861503437650498</v>
      </c>
      <c r="F30">
        <v>-99.048772495285604</v>
      </c>
      <c r="G30">
        <v>-5.7888731491900201</v>
      </c>
      <c r="H30">
        <v>258.24237976295598</v>
      </c>
      <c r="I30">
        <v>-28.236593180697501</v>
      </c>
      <c r="J30">
        <v>-48.611061460723803</v>
      </c>
      <c r="K30">
        <v>-52.7726874177499</v>
      </c>
      <c r="L30">
        <v>-45.847849347317798</v>
      </c>
      <c r="M30">
        <v>-32.618469046947197</v>
      </c>
      <c r="N30">
        <v>-39.885914150018301</v>
      </c>
      <c r="O30">
        <v>40.024792267264502</v>
      </c>
      <c r="P30">
        <v>31.7770194299728</v>
      </c>
      <c r="Q30">
        <v>-16.829218157795498</v>
      </c>
      <c r="R30">
        <v>-6.4129926722922299</v>
      </c>
      <c r="S30">
        <v>-12.3986683878818</v>
      </c>
      <c r="T30">
        <v>21.057854241384302</v>
      </c>
      <c r="U30">
        <v>-26.625395691226899</v>
      </c>
      <c r="V30">
        <v>-38.524493700419001</v>
      </c>
      <c r="W30">
        <v>-3.8105283066895899</v>
      </c>
      <c r="X30">
        <v>-6.6521267740685799</v>
      </c>
      <c r="Y30">
        <v>-55.218794600712997</v>
      </c>
      <c r="Z30">
        <v>-27.531644041642899</v>
      </c>
      <c r="AA30">
        <v>105.61169148788299</v>
      </c>
      <c r="AB30">
        <v>-353.30532174171901</v>
      </c>
      <c r="AC30">
        <v>-170.24853649269301</v>
      </c>
      <c r="AD30">
        <v>20188.301055776901</v>
      </c>
      <c r="AE30">
        <v>8316.6735112630395</v>
      </c>
      <c r="AF30">
        <v>1950.9974986597399</v>
      </c>
      <c r="AG30">
        <v>60.991011035104698</v>
      </c>
      <c r="AH30">
        <v>192.36718311728501</v>
      </c>
      <c r="AI30">
        <v>69.521421047202594</v>
      </c>
      <c r="AJ30">
        <v>208.83760057649499</v>
      </c>
      <c r="AK30">
        <v>113.671516565537</v>
      </c>
      <c r="AL30">
        <v>493.60568064235702</v>
      </c>
      <c r="AM30">
        <v>321.85488012995802</v>
      </c>
      <c r="AN30">
        <v>50.905453486608103</v>
      </c>
      <c r="AO30">
        <v>-19.739753457257699</v>
      </c>
      <c r="AP30">
        <v>0.65834217070537304</v>
      </c>
      <c r="AQ30">
        <v>-806.48981991549203</v>
      </c>
      <c r="AR30">
        <v>-743.51002044931101</v>
      </c>
      <c r="AS30">
        <v>-140.65358188866699</v>
      </c>
      <c r="AT30">
        <v>564.38113865493699</v>
      </c>
      <c r="AU30">
        <v>-19375.131530904899</v>
      </c>
      <c r="AV30">
        <v>5.60723780092429</v>
      </c>
    </row>
    <row r="31" spans="1:48" x14ac:dyDescent="0.25">
      <c r="A31" t="s">
        <v>121</v>
      </c>
      <c r="B31">
        <v>340.75093014979001</v>
      </c>
      <c r="C31">
        <v>-62.867022755790003</v>
      </c>
      <c r="D31">
        <v>-126.81154113248</v>
      </c>
      <c r="E31">
        <v>-267.99627341244798</v>
      </c>
      <c r="F31">
        <v>-211.37017621691299</v>
      </c>
      <c r="G31">
        <v>-95.132005260832997</v>
      </c>
      <c r="H31">
        <v>1062.9637683210899</v>
      </c>
      <c r="I31">
        <v>-413.18165945567699</v>
      </c>
      <c r="J31">
        <v>-419.31041258502103</v>
      </c>
      <c r="K31">
        <v>-403.04697415916797</v>
      </c>
      <c r="L31">
        <v>-427.28591878902398</v>
      </c>
      <c r="M31">
        <v>-163.56937374468299</v>
      </c>
      <c r="N31">
        <v>-219.10773301688499</v>
      </c>
      <c r="O31">
        <v>72.276022573469405</v>
      </c>
      <c r="P31">
        <v>428.68699138827799</v>
      </c>
      <c r="Q31">
        <v>1.29737566958511</v>
      </c>
      <c r="R31">
        <v>562.93250003535002</v>
      </c>
      <c r="S31">
        <v>70.351279758441393</v>
      </c>
      <c r="T31">
        <v>-0.221191808146535</v>
      </c>
      <c r="U31">
        <v>-111.60233672047001</v>
      </c>
      <c r="V31">
        <v>-116.285964501181</v>
      </c>
      <c r="W31">
        <v>-32.109387583138798</v>
      </c>
      <c r="X31">
        <v>-89.164232722114804</v>
      </c>
      <c r="Y31">
        <v>42.744742060980798</v>
      </c>
      <c r="Z31">
        <v>-134.87413073558599</v>
      </c>
      <c r="AA31">
        <v>-54.964477922900898</v>
      </c>
      <c r="AB31">
        <v>-463.35778443534002</v>
      </c>
      <c r="AC31">
        <v>-236.75759805260299</v>
      </c>
      <c r="AD31">
        <v>8316.6735112630395</v>
      </c>
      <c r="AE31">
        <v>87831.5772085106</v>
      </c>
      <c r="AF31">
        <v>4511.56841876813</v>
      </c>
      <c r="AG31">
        <v>-224.90600687400701</v>
      </c>
      <c r="AH31">
        <v>-255.09951869642299</v>
      </c>
      <c r="AI31">
        <v>-66.279721385935304</v>
      </c>
      <c r="AJ31">
        <v>-112.215704695597</v>
      </c>
      <c r="AK31">
        <v>119.307724489637</v>
      </c>
      <c r="AL31">
        <v>503.09478447789002</v>
      </c>
      <c r="AM31">
        <v>1104.1648812660901</v>
      </c>
      <c r="AN31">
        <v>216.60746871088199</v>
      </c>
      <c r="AO31">
        <v>-43.799568955449502</v>
      </c>
      <c r="AP31">
        <v>-62.4215405511084</v>
      </c>
      <c r="AQ31">
        <v>-6020.9498785309997</v>
      </c>
      <c r="AR31">
        <v>-1069.8037807877199</v>
      </c>
      <c r="AS31">
        <v>199.37759299217601</v>
      </c>
      <c r="AT31">
        <v>5815.2130279317298</v>
      </c>
      <c r="AU31">
        <v>-2441.47180379362</v>
      </c>
      <c r="AV31">
        <v>518.61166992224003</v>
      </c>
    </row>
    <row r="32" spans="1:48" x14ac:dyDescent="0.25">
      <c r="A32" t="s">
        <v>122</v>
      </c>
      <c r="B32">
        <v>-25.0876283163593</v>
      </c>
      <c r="C32">
        <v>-33.630522472390098</v>
      </c>
      <c r="D32">
        <v>-2.6709119567484501</v>
      </c>
      <c r="E32">
        <v>-190.120951791084</v>
      </c>
      <c r="F32">
        <v>68.076769835153101</v>
      </c>
      <c r="G32">
        <v>-16.6899884419981</v>
      </c>
      <c r="H32">
        <v>70.970605750993599</v>
      </c>
      <c r="I32">
        <v>-21.7428113414806</v>
      </c>
      <c r="J32">
        <v>7.3123510415837503</v>
      </c>
      <c r="K32">
        <v>-35.727015701615002</v>
      </c>
      <c r="L32">
        <v>-22.567082752248702</v>
      </c>
      <c r="M32">
        <v>23.7956106069919</v>
      </c>
      <c r="N32">
        <v>-92.144968032767295</v>
      </c>
      <c r="O32">
        <v>-16.7546816099327</v>
      </c>
      <c r="P32">
        <v>-16.434973120174401</v>
      </c>
      <c r="Q32">
        <v>-4.8338624955790204</v>
      </c>
      <c r="R32">
        <v>-72.310918215407796</v>
      </c>
      <c r="S32">
        <v>20.254514070555601</v>
      </c>
      <c r="T32">
        <v>5.9123288082655296</v>
      </c>
      <c r="U32">
        <v>-29.4014917855901</v>
      </c>
      <c r="V32">
        <v>-5.6155749049446104</v>
      </c>
      <c r="W32">
        <v>-0.953812839947208</v>
      </c>
      <c r="X32">
        <v>-6.3400418324104697</v>
      </c>
      <c r="Y32">
        <v>273.19148283259398</v>
      </c>
      <c r="Z32">
        <v>8.6263673210349595E-4</v>
      </c>
      <c r="AA32">
        <v>-110.242051983255</v>
      </c>
      <c r="AB32">
        <v>165.02547012002199</v>
      </c>
      <c r="AC32">
        <v>27.511539916364399</v>
      </c>
      <c r="AD32">
        <v>1950.9974986597399</v>
      </c>
      <c r="AE32">
        <v>4511.56841876813</v>
      </c>
      <c r="AF32">
        <v>18731.2843746701</v>
      </c>
      <c r="AG32">
        <v>-63.770043972352603</v>
      </c>
      <c r="AH32">
        <v>82.464983651694098</v>
      </c>
      <c r="AI32">
        <v>-24.431009385311999</v>
      </c>
      <c r="AJ32">
        <v>-27.228307099669699</v>
      </c>
      <c r="AK32">
        <v>31.389445441919701</v>
      </c>
      <c r="AL32">
        <v>-16.182527885855801</v>
      </c>
      <c r="AM32">
        <v>-49.7544898010701</v>
      </c>
      <c r="AN32">
        <v>-22.5191457525194</v>
      </c>
      <c r="AO32">
        <v>-50.6116623140679</v>
      </c>
      <c r="AP32">
        <v>101.96749978331</v>
      </c>
      <c r="AQ32">
        <v>-2658.4223290884202</v>
      </c>
      <c r="AR32">
        <v>-265.57523966585097</v>
      </c>
      <c r="AS32">
        <v>119.35458327084901</v>
      </c>
      <c r="AT32">
        <v>2258.38267678477</v>
      </c>
      <c r="AU32">
        <v>666.07318331130602</v>
      </c>
      <c r="AV32">
        <v>109.529663819552</v>
      </c>
    </row>
    <row r="33" spans="1:48" x14ac:dyDescent="0.25">
      <c r="A33" t="s">
        <v>139</v>
      </c>
      <c r="B33">
        <v>-5.3006459936188302</v>
      </c>
      <c r="C33">
        <v>-15.480143450738201</v>
      </c>
      <c r="D33">
        <v>-57.165209252738798</v>
      </c>
      <c r="E33">
        <v>24.9650237776195</v>
      </c>
      <c r="F33">
        <v>-8.9407868811668596</v>
      </c>
      <c r="G33">
        <v>-29.867695864481799</v>
      </c>
      <c r="H33">
        <v>0.13331951224077801</v>
      </c>
      <c r="I33">
        <v>-1.2772206194294999</v>
      </c>
      <c r="J33">
        <v>2.22098877095415</v>
      </c>
      <c r="K33">
        <v>-0.54664848608612504</v>
      </c>
      <c r="L33">
        <v>12.158758282780299</v>
      </c>
      <c r="M33">
        <v>-11.056801364106899</v>
      </c>
      <c r="N33">
        <v>-18.3543722235868</v>
      </c>
      <c r="O33">
        <v>10.128250109197699</v>
      </c>
      <c r="P33">
        <v>-13.3516200714145</v>
      </c>
      <c r="Q33">
        <v>2.5003828836264899</v>
      </c>
      <c r="R33">
        <v>-22.857110901895599</v>
      </c>
      <c r="S33">
        <v>10.4624910160813</v>
      </c>
      <c r="T33">
        <v>-0.23614623460460299</v>
      </c>
      <c r="U33">
        <v>-7.0579051695689596</v>
      </c>
      <c r="V33">
        <v>6.7570728111228604</v>
      </c>
      <c r="W33">
        <v>-15.098907885368501</v>
      </c>
      <c r="X33">
        <v>-22.094403421340601</v>
      </c>
      <c r="Y33">
        <v>-188.876232799744</v>
      </c>
      <c r="Z33">
        <v>-12.927676779378899</v>
      </c>
      <c r="AA33">
        <v>-45.7407699966896</v>
      </c>
      <c r="AB33">
        <v>-1008.4970070266299</v>
      </c>
      <c r="AC33">
        <v>-546.78992244962899</v>
      </c>
      <c r="AD33">
        <v>60.991011035104698</v>
      </c>
      <c r="AE33">
        <v>-224.90600687400701</v>
      </c>
      <c r="AF33">
        <v>-63.770043972352603</v>
      </c>
      <c r="AG33">
        <v>13056.027748169299</v>
      </c>
      <c r="AH33">
        <v>678.28290571015805</v>
      </c>
      <c r="AI33">
        <v>20.683260936930701</v>
      </c>
      <c r="AJ33">
        <v>13.454975445856499</v>
      </c>
      <c r="AK33">
        <v>-37.645383053687802</v>
      </c>
      <c r="AL33">
        <v>-21.964338074297501</v>
      </c>
      <c r="AM33">
        <v>-49.659105427093998</v>
      </c>
      <c r="AN33">
        <v>-20.1351176794305</v>
      </c>
      <c r="AO33">
        <v>-60.977896039434498</v>
      </c>
      <c r="AP33">
        <v>-29.458535301786199</v>
      </c>
      <c r="AQ33">
        <v>118.924005264423</v>
      </c>
      <c r="AR33">
        <v>58.969011771828796</v>
      </c>
      <c r="AS33">
        <v>-13003.563858848</v>
      </c>
      <c r="AT33">
        <v>17.874762807669399</v>
      </c>
      <c r="AU33">
        <v>-233.42330313094601</v>
      </c>
      <c r="AV33">
        <v>-12.1356568104834</v>
      </c>
    </row>
    <row r="34" spans="1:48" x14ac:dyDescent="0.25">
      <c r="A34" t="s">
        <v>140</v>
      </c>
      <c r="B34">
        <v>6.5189741361428304</v>
      </c>
      <c r="C34">
        <v>-31.946128767364101</v>
      </c>
      <c r="D34">
        <v>-44.6309449729211</v>
      </c>
      <c r="E34">
        <v>-34.0652379055729</v>
      </c>
      <c r="F34">
        <v>-3.5166631029997499</v>
      </c>
      <c r="G34">
        <v>-23.145994623699501</v>
      </c>
      <c r="H34">
        <v>10.685050198966101</v>
      </c>
      <c r="I34">
        <v>-1.4150762416661899</v>
      </c>
      <c r="J34">
        <v>-7.2257629529386103</v>
      </c>
      <c r="K34">
        <v>5.8849473110366599</v>
      </c>
      <c r="L34">
        <v>-2.9276354402883098</v>
      </c>
      <c r="M34">
        <v>12.4002113825095</v>
      </c>
      <c r="N34">
        <v>-45.049984901083697</v>
      </c>
      <c r="O34">
        <v>-8.4667373943052695</v>
      </c>
      <c r="P34">
        <v>-47.021302246327998</v>
      </c>
      <c r="Q34">
        <v>-17.6421732780667</v>
      </c>
      <c r="R34">
        <v>-9.0844827691778391</v>
      </c>
      <c r="S34">
        <v>-6.4985769242853797</v>
      </c>
      <c r="T34">
        <v>-3.49666913890242</v>
      </c>
      <c r="U34">
        <v>-7.2756072575664499</v>
      </c>
      <c r="V34">
        <v>125.355618235873</v>
      </c>
      <c r="W34">
        <v>-14.490658421531</v>
      </c>
      <c r="X34">
        <v>-12.298672875409</v>
      </c>
      <c r="Y34">
        <v>-204.73128615859201</v>
      </c>
      <c r="Z34">
        <v>-16.7646396696843</v>
      </c>
      <c r="AA34">
        <v>-1401.0069136715199</v>
      </c>
      <c r="AB34">
        <v>-5026.2442214175198</v>
      </c>
      <c r="AC34">
        <v>-5502.7659243871103</v>
      </c>
      <c r="AD34">
        <v>192.36718311728501</v>
      </c>
      <c r="AE34">
        <v>-255.09951869642299</v>
      </c>
      <c r="AF34">
        <v>82.464983651693899</v>
      </c>
      <c r="AG34">
        <v>678.28290571015805</v>
      </c>
      <c r="AH34">
        <v>6771.8050302839601</v>
      </c>
      <c r="AI34">
        <v>19.425843425553801</v>
      </c>
      <c r="AJ34">
        <v>-2.35392113769699</v>
      </c>
      <c r="AK34">
        <v>14.647501646994799</v>
      </c>
      <c r="AL34">
        <v>-17.102880582381999</v>
      </c>
      <c r="AM34">
        <v>-74.386722473850696</v>
      </c>
      <c r="AN34">
        <v>10.822972774942301</v>
      </c>
      <c r="AO34">
        <v>-114.31602963502399</v>
      </c>
      <c r="AP34">
        <v>102.82259124420401</v>
      </c>
      <c r="AQ34">
        <v>329.19385474491497</v>
      </c>
      <c r="AR34">
        <v>-107.154812276645</v>
      </c>
      <c r="AS34">
        <v>1039.75514624981</v>
      </c>
      <c r="AT34">
        <v>603.02761015188196</v>
      </c>
      <c r="AU34">
        <v>-667.55365618170504</v>
      </c>
      <c r="AV34">
        <v>61.959680485505402</v>
      </c>
    </row>
    <row r="35" spans="1:48" x14ac:dyDescent="0.25">
      <c r="A35" t="s">
        <v>127</v>
      </c>
      <c r="B35">
        <v>-31.809337589463698</v>
      </c>
      <c r="C35">
        <v>-24.876108929034199</v>
      </c>
      <c r="D35">
        <v>-6.6209941266159698</v>
      </c>
      <c r="E35">
        <v>-15.0900786960072</v>
      </c>
      <c r="F35">
        <v>0.88005847240231405</v>
      </c>
      <c r="G35">
        <v>13.3045290594001</v>
      </c>
      <c r="H35">
        <v>7.2507235028744903</v>
      </c>
      <c r="I35">
        <v>4.9426406360377397</v>
      </c>
      <c r="J35">
        <v>4.0825767956235204</v>
      </c>
      <c r="K35">
        <v>-11.1809557020922</v>
      </c>
      <c r="L35">
        <v>1.8577868595362701</v>
      </c>
      <c r="M35">
        <v>1.7857138793061</v>
      </c>
      <c r="N35">
        <v>-10.2983070820382</v>
      </c>
      <c r="O35">
        <v>12.6841808034832</v>
      </c>
      <c r="P35">
        <v>1.5351677436782201</v>
      </c>
      <c r="Q35">
        <v>-2.9188458023167301</v>
      </c>
      <c r="R35">
        <v>-104.200709539049</v>
      </c>
      <c r="S35">
        <v>-8.2182123632711495</v>
      </c>
      <c r="T35">
        <v>-2.3179393441103202</v>
      </c>
      <c r="U35">
        <v>-13.124099049526301</v>
      </c>
      <c r="V35">
        <v>-15.8978921759303</v>
      </c>
      <c r="W35">
        <v>-2.8780559493825701</v>
      </c>
      <c r="X35">
        <v>-13.1501562406287</v>
      </c>
      <c r="Y35">
        <v>-52.211598875295103</v>
      </c>
      <c r="Z35">
        <v>-9.5033103240186101</v>
      </c>
      <c r="AA35">
        <v>2.5195767106906199</v>
      </c>
      <c r="AB35">
        <v>-47.407812076063202</v>
      </c>
      <c r="AC35">
        <v>17.628475893397098</v>
      </c>
      <c r="AD35">
        <v>69.521421047202594</v>
      </c>
      <c r="AE35">
        <v>-66.279721385935304</v>
      </c>
      <c r="AF35">
        <v>-24.431009385311999</v>
      </c>
      <c r="AG35">
        <v>20.683260936930601</v>
      </c>
      <c r="AH35">
        <v>19.425843425553801</v>
      </c>
      <c r="AI35">
        <v>3175.1674443540401</v>
      </c>
      <c r="AJ35">
        <v>612.30370843805701</v>
      </c>
      <c r="AK35">
        <v>504.20598151324799</v>
      </c>
      <c r="AL35">
        <v>385.08312518058102</v>
      </c>
      <c r="AM35">
        <v>176.82335352485799</v>
      </c>
      <c r="AN35">
        <v>68.606976229453693</v>
      </c>
      <c r="AO35">
        <v>0.311517649571874</v>
      </c>
      <c r="AP35">
        <v>-3.3214600050830101</v>
      </c>
      <c r="AQ35">
        <v>-91.826408906058205</v>
      </c>
      <c r="AR35">
        <v>-61.699695897801597</v>
      </c>
      <c r="AS35">
        <v>-17.987552397412902</v>
      </c>
      <c r="AT35">
        <v>76.0192737487004</v>
      </c>
      <c r="AU35">
        <v>-62.245162289238898</v>
      </c>
      <c r="AV35">
        <v>-3063.08913090136</v>
      </c>
    </row>
    <row r="36" spans="1:48" x14ac:dyDescent="0.25">
      <c r="A36" t="s">
        <v>128</v>
      </c>
      <c r="B36">
        <v>-31.108012613811798</v>
      </c>
      <c r="C36">
        <v>-30.359663735862899</v>
      </c>
      <c r="D36">
        <v>-25.105937190576999</v>
      </c>
      <c r="E36">
        <v>-128.68760763636101</v>
      </c>
      <c r="F36">
        <v>25.075984718791101</v>
      </c>
      <c r="G36">
        <v>49.797425042716597</v>
      </c>
      <c r="H36">
        <v>-12.726522525610999</v>
      </c>
      <c r="I36">
        <v>8.05975181482283</v>
      </c>
      <c r="J36">
        <v>4.18888345072014</v>
      </c>
      <c r="K36">
        <v>15.7490924975311</v>
      </c>
      <c r="L36">
        <v>-16.280697091194298</v>
      </c>
      <c r="M36">
        <v>-3.6490566315234898</v>
      </c>
      <c r="N36">
        <v>1.4478407077483799</v>
      </c>
      <c r="O36">
        <v>14.887336961726801</v>
      </c>
      <c r="P36">
        <v>0.74074405565652202</v>
      </c>
      <c r="Q36">
        <v>5.5717703209645197</v>
      </c>
      <c r="R36">
        <v>-135.05175008754901</v>
      </c>
      <c r="S36">
        <v>2.8726821409087702</v>
      </c>
      <c r="T36">
        <v>7.3697362890081104</v>
      </c>
      <c r="U36">
        <v>5.3214505479434298</v>
      </c>
      <c r="V36">
        <v>-43.609202985161197</v>
      </c>
      <c r="W36">
        <v>-4.3609389986387699</v>
      </c>
      <c r="X36">
        <v>-36.290672645478999</v>
      </c>
      <c r="Y36">
        <v>-33.642600173177001</v>
      </c>
      <c r="Z36">
        <v>-3.7848342298773101</v>
      </c>
      <c r="AA36">
        <v>-47.471907679542902</v>
      </c>
      <c r="AB36">
        <v>-123.265419700875</v>
      </c>
      <c r="AC36">
        <v>-27.427553278231599</v>
      </c>
      <c r="AD36">
        <v>208.83760057649499</v>
      </c>
      <c r="AE36">
        <v>-112.215704695597</v>
      </c>
      <c r="AF36">
        <v>-27.228307099669699</v>
      </c>
      <c r="AG36">
        <v>13.454975445856499</v>
      </c>
      <c r="AH36">
        <v>-2.3539211376968998</v>
      </c>
      <c r="AI36">
        <v>612.30370843805701</v>
      </c>
      <c r="AJ36">
        <v>7343.3016087426304</v>
      </c>
      <c r="AK36">
        <v>1470.06916294695</v>
      </c>
      <c r="AL36">
        <v>884.24371753785897</v>
      </c>
      <c r="AM36">
        <v>345.31477447352802</v>
      </c>
      <c r="AN36">
        <v>100.775782751341</v>
      </c>
      <c r="AO36">
        <v>-6.8973547019100003</v>
      </c>
      <c r="AP36">
        <v>17.009985299264201</v>
      </c>
      <c r="AQ36">
        <v>-339.23293201969699</v>
      </c>
      <c r="AR36">
        <v>-1580.15631164773</v>
      </c>
      <c r="AS36">
        <v>18.192269010502802</v>
      </c>
      <c r="AT36">
        <v>531.892171227164</v>
      </c>
      <c r="AU36">
        <v>-17.052721154715499</v>
      </c>
      <c r="AV36">
        <v>1020.45992373775</v>
      </c>
    </row>
    <row r="37" spans="1:48" x14ac:dyDescent="0.25">
      <c r="A37" t="s">
        <v>129</v>
      </c>
      <c r="B37">
        <v>-0.89210596498914996</v>
      </c>
      <c r="C37">
        <v>-53.051263629861701</v>
      </c>
      <c r="D37">
        <v>-35.225259743526301</v>
      </c>
      <c r="E37">
        <v>-144.393018874522</v>
      </c>
      <c r="F37">
        <v>-7.9801799980114501</v>
      </c>
      <c r="G37">
        <v>-12.520116291822101</v>
      </c>
      <c r="H37">
        <v>16.456668260803301</v>
      </c>
      <c r="I37">
        <v>8.2999714351344291</v>
      </c>
      <c r="J37">
        <v>6.5075603302775997</v>
      </c>
      <c r="K37">
        <v>42.116531219816601</v>
      </c>
      <c r="L37">
        <v>65.973030297378997</v>
      </c>
      <c r="M37">
        <v>19.128843993892701</v>
      </c>
      <c r="N37">
        <v>47.240984477827702</v>
      </c>
      <c r="O37">
        <v>-15.881111799215899</v>
      </c>
      <c r="P37">
        <v>-37.884459739046498</v>
      </c>
      <c r="Q37">
        <v>-39.023543864818997</v>
      </c>
      <c r="R37">
        <v>-177.72809315463499</v>
      </c>
      <c r="S37">
        <v>-28.025424848945001</v>
      </c>
      <c r="T37">
        <v>-38.687989535262801</v>
      </c>
      <c r="U37">
        <v>-23.090404684406899</v>
      </c>
      <c r="V37">
        <v>-92.713102202819201</v>
      </c>
      <c r="W37">
        <v>9.11252187140059</v>
      </c>
      <c r="X37">
        <v>-23.304835423610399</v>
      </c>
      <c r="Y37">
        <v>37.756036800150603</v>
      </c>
      <c r="Z37">
        <v>-59.716202704521699</v>
      </c>
      <c r="AA37">
        <v>-51.605703835770299</v>
      </c>
      <c r="AB37">
        <v>20.225681397363601</v>
      </c>
      <c r="AC37">
        <v>-21.214736704038199</v>
      </c>
      <c r="AD37">
        <v>113.671516565537</v>
      </c>
      <c r="AE37">
        <v>119.307724489637</v>
      </c>
      <c r="AF37">
        <v>31.389445441919801</v>
      </c>
      <c r="AG37">
        <v>-37.645383053687702</v>
      </c>
      <c r="AH37">
        <v>14.647501646994799</v>
      </c>
      <c r="AI37">
        <v>504.20598151324799</v>
      </c>
      <c r="AJ37">
        <v>1470.06916294695</v>
      </c>
      <c r="AK37">
        <v>7740.0633611414896</v>
      </c>
      <c r="AL37">
        <v>2262.6723117043598</v>
      </c>
      <c r="AM37">
        <v>723.91631910343699</v>
      </c>
      <c r="AN37">
        <v>124.98287791067899</v>
      </c>
      <c r="AO37">
        <v>-5.5485669141130796</v>
      </c>
      <c r="AP37">
        <v>-13.559921287706199</v>
      </c>
      <c r="AQ37">
        <v>-263.64556095916402</v>
      </c>
      <c r="AR37">
        <v>-995.84372544370206</v>
      </c>
      <c r="AS37">
        <v>203.812400497916</v>
      </c>
      <c r="AT37">
        <v>106.182710208541</v>
      </c>
      <c r="AU37">
        <v>49.040206317513203</v>
      </c>
      <c r="AV37">
        <v>546.42643960309704</v>
      </c>
    </row>
    <row r="38" spans="1:48" x14ac:dyDescent="0.25">
      <c r="A38" t="s">
        <v>130</v>
      </c>
      <c r="B38">
        <v>16.706903022380001</v>
      </c>
      <c r="C38">
        <v>-38.315501405299102</v>
      </c>
      <c r="D38">
        <v>-38.578615399091603</v>
      </c>
      <c r="E38">
        <v>-172.99138336129201</v>
      </c>
      <c r="F38">
        <v>-3.7283884131440699</v>
      </c>
      <c r="G38">
        <v>-13.8293146152043</v>
      </c>
      <c r="H38">
        <v>49.300505298880701</v>
      </c>
      <c r="I38">
        <v>-4.41977169445257</v>
      </c>
      <c r="J38">
        <v>8.6155865532430909</v>
      </c>
      <c r="K38">
        <v>-22.846850331716801</v>
      </c>
      <c r="L38">
        <v>11.169004533315899</v>
      </c>
      <c r="M38">
        <v>-10.2677554004997</v>
      </c>
      <c r="N38">
        <v>15.110813495992399</v>
      </c>
      <c r="O38">
        <v>-18.178651190800199</v>
      </c>
      <c r="P38">
        <v>-7.1153200351091899</v>
      </c>
      <c r="Q38">
        <v>-56.036209000920898</v>
      </c>
      <c r="R38">
        <v>-101.30363703824101</v>
      </c>
      <c r="S38">
        <v>-25.915064189647701</v>
      </c>
      <c r="T38">
        <v>19.764646212735599</v>
      </c>
      <c r="U38">
        <v>-19.198149836619699</v>
      </c>
      <c r="V38">
        <v>-82.468000469803499</v>
      </c>
      <c r="W38">
        <v>-0.27370724979794703</v>
      </c>
      <c r="X38">
        <v>14.450364142827899</v>
      </c>
      <c r="Y38">
        <v>-6.1172296187240898</v>
      </c>
      <c r="Z38">
        <v>-53.883432800375601</v>
      </c>
      <c r="AA38">
        <v>-31.092328493779402</v>
      </c>
      <c r="AB38">
        <v>-21.0373161514743</v>
      </c>
      <c r="AC38">
        <v>23.8449466924055</v>
      </c>
      <c r="AD38">
        <v>493.60568064235702</v>
      </c>
      <c r="AE38">
        <v>503.09478447789002</v>
      </c>
      <c r="AF38">
        <v>-16.182527885855901</v>
      </c>
      <c r="AG38">
        <v>-21.964338074297501</v>
      </c>
      <c r="AH38">
        <v>-17.1028805823819</v>
      </c>
      <c r="AI38">
        <v>385.08312518058102</v>
      </c>
      <c r="AJ38">
        <v>884.24371753785897</v>
      </c>
      <c r="AK38">
        <v>2262.6723117043598</v>
      </c>
      <c r="AL38">
        <v>7949.3557456956396</v>
      </c>
      <c r="AM38">
        <v>1830.2257320215899</v>
      </c>
      <c r="AN38">
        <v>224.77385697152101</v>
      </c>
      <c r="AO38">
        <v>-23.320608115536501</v>
      </c>
      <c r="AP38">
        <v>-71.659548749665902</v>
      </c>
      <c r="AQ38">
        <v>-220.62677968440801</v>
      </c>
      <c r="AR38">
        <v>-723.44743811734099</v>
      </c>
      <c r="AS38">
        <v>77.092758815626794</v>
      </c>
      <c r="AT38">
        <v>115.131600683451</v>
      </c>
      <c r="AU38">
        <v>-352.69059824830799</v>
      </c>
      <c r="AV38">
        <v>380.12284465302901</v>
      </c>
    </row>
    <row r="39" spans="1:48" x14ac:dyDescent="0.25">
      <c r="A39" t="s">
        <v>131</v>
      </c>
      <c r="B39">
        <v>2.1864257012836501</v>
      </c>
      <c r="C39">
        <v>-39.273610732505098</v>
      </c>
      <c r="D39">
        <v>3.66840043160235</v>
      </c>
      <c r="E39">
        <v>-135.314552544771</v>
      </c>
      <c r="F39">
        <v>-22.3674877095463</v>
      </c>
      <c r="G39">
        <v>10.221173842933499</v>
      </c>
      <c r="H39">
        <v>17.264597091778398</v>
      </c>
      <c r="I39">
        <v>-22.448735123472499</v>
      </c>
      <c r="J39">
        <v>-33.822441810957898</v>
      </c>
      <c r="K39">
        <v>-39.084633818086502</v>
      </c>
      <c r="L39">
        <v>-41.567751263722798</v>
      </c>
      <c r="M39">
        <v>26.222781261193099</v>
      </c>
      <c r="N39">
        <v>-20.675073682024699</v>
      </c>
      <c r="O39">
        <v>5.4242265299875099</v>
      </c>
      <c r="P39">
        <v>-4.8934170231762399</v>
      </c>
      <c r="Q39">
        <v>-33.2098733383161</v>
      </c>
      <c r="R39">
        <v>-178.669878709172</v>
      </c>
      <c r="S39">
        <v>-30.599833729738101</v>
      </c>
      <c r="T39">
        <v>19.7571942437968</v>
      </c>
      <c r="U39">
        <v>3.9782831388456099</v>
      </c>
      <c r="V39">
        <v>-74.4772506483813</v>
      </c>
      <c r="W39">
        <v>11.2546078560633</v>
      </c>
      <c r="X39">
        <v>-31.234257518555001</v>
      </c>
      <c r="Y39">
        <v>74.206664329319906</v>
      </c>
      <c r="Z39">
        <v>-49.440897308718498</v>
      </c>
      <c r="AA39">
        <v>125.07597230847</v>
      </c>
      <c r="AB39">
        <v>44.195844797886799</v>
      </c>
      <c r="AC39">
        <v>25.597719436710999</v>
      </c>
      <c r="AD39">
        <v>321.85488012995802</v>
      </c>
      <c r="AE39">
        <v>1104.1648812660901</v>
      </c>
      <c r="AF39">
        <v>-49.7544898010701</v>
      </c>
      <c r="AG39">
        <v>-49.659105427094097</v>
      </c>
      <c r="AH39">
        <v>-74.386722473850597</v>
      </c>
      <c r="AI39">
        <v>176.82335352485799</v>
      </c>
      <c r="AJ39">
        <v>345.31477447352802</v>
      </c>
      <c r="AK39">
        <v>723.91631910343597</v>
      </c>
      <c r="AL39">
        <v>1830.2257320215899</v>
      </c>
      <c r="AM39">
        <v>7372.4213941329199</v>
      </c>
      <c r="AN39">
        <v>393.95659965037902</v>
      </c>
      <c r="AO39">
        <v>27.559053791071801</v>
      </c>
      <c r="AP39">
        <v>11.3645781096139</v>
      </c>
      <c r="AQ39">
        <v>-187.30633603319799</v>
      </c>
      <c r="AR39">
        <v>-539.15859450087999</v>
      </c>
      <c r="AS39">
        <v>-53.465066553259199</v>
      </c>
      <c r="AT39">
        <v>-286.96668769952402</v>
      </c>
      <c r="AU39">
        <v>-258.415646284052</v>
      </c>
      <c r="AV39">
        <v>408.506025241126</v>
      </c>
    </row>
    <row r="40" spans="1:48" x14ac:dyDescent="0.25">
      <c r="A40" t="s">
        <v>203</v>
      </c>
      <c r="B40">
        <v>-5.9561713057573797</v>
      </c>
      <c r="C40">
        <v>-53.382375339254999</v>
      </c>
      <c r="D40">
        <v>-12.7055427038968</v>
      </c>
      <c r="E40">
        <v>-108.560206411171</v>
      </c>
      <c r="F40">
        <v>86.444248733667706</v>
      </c>
      <c r="G40">
        <v>0.18658408180844899</v>
      </c>
      <c r="H40">
        <v>20.222591852416901</v>
      </c>
      <c r="I40">
        <v>10.312280192759101</v>
      </c>
      <c r="J40">
        <v>-2.9900655597188699</v>
      </c>
      <c r="K40">
        <v>-17.0813660480311</v>
      </c>
      <c r="L40">
        <v>-26.674322386363301</v>
      </c>
      <c r="M40">
        <v>-22.398934915382</v>
      </c>
      <c r="N40">
        <v>4.2238446956732503</v>
      </c>
      <c r="O40">
        <v>10.619206750663899</v>
      </c>
      <c r="P40">
        <v>28.321273049263102</v>
      </c>
      <c r="Q40">
        <v>-35.542058453060299</v>
      </c>
      <c r="R40">
        <v>-171.67722130881299</v>
      </c>
      <c r="S40">
        <v>-21.932748228854699</v>
      </c>
      <c r="T40">
        <v>-7.3795138884020801</v>
      </c>
      <c r="U40">
        <v>-25.8303942241781</v>
      </c>
      <c r="V40">
        <v>-26.742597744738799</v>
      </c>
      <c r="W40">
        <v>-1.4714346335339099</v>
      </c>
      <c r="X40">
        <v>-29.123699406409301</v>
      </c>
      <c r="Y40">
        <v>-163.08534708329401</v>
      </c>
      <c r="Z40">
        <v>-27.715686005969399</v>
      </c>
      <c r="AA40">
        <v>-62.738241227930203</v>
      </c>
      <c r="AB40">
        <v>-47.6273569974041</v>
      </c>
      <c r="AC40">
        <v>-12.208782866019201</v>
      </c>
      <c r="AD40">
        <v>50.905453486608103</v>
      </c>
      <c r="AE40">
        <v>216.60746871088199</v>
      </c>
      <c r="AF40">
        <v>-22.5191457525194</v>
      </c>
      <c r="AG40">
        <v>-20.135117679430401</v>
      </c>
      <c r="AH40">
        <v>10.822972774942301</v>
      </c>
      <c r="AI40">
        <v>68.606976229453693</v>
      </c>
      <c r="AJ40">
        <v>100.775782751341</v>
      </c>
      <c r="AK40">
        <v>124.98287791067899</v>
      </c>
      <c r="AL40">
        <v>224.77385697152101</v>
      </c>
      <c r="AM40">
        <v>393.95659965037902</v>
      </c>
      <c r="AN40">
        <v>1419.4079496848501</v>
      </c>
      <c r="AO40">
        <v>-16.162567790034601</v>
      </c>
      <c r="AP40">
        <v>53.984293421972801</v>
      </c>
      <c r="AQ40">
        <v>96.418576916430794</v>
      </c>
      <c r="AR40">
        <v>-177.47040715024499</v>
      </c>
      <c r="AS40">
        <v>50.229218859292097</v>
      </c>
      <c r="AT40">
        <v>84.884150127023801</v>
      </c>
      <c r="AU40">
        <v>-226.83457838667201</v>
      </c>
      <c r="AV40">
        <v>179.21621603632701</v>
      </c>
    </row>
    <row r="41" spans="1:48" x14ac:dyDescent="0.25">
      <c r="A41" t="s">
        <v>126</v>
      </c>
      <c r="B41">
        <v>48.231651311723297</v>
      </c>
      <c r="C41">
        <v>-10.5103539288893</v>
      </c>
      <c r="D41">
        <v>-9.9103711349417107</v>
      </c>
      <c r="E41">
        <v>-68.762137670986306</v>
      </c>
      <c r="F41">
        <v>21.134722507261699</v>
      </c>
      <c r="G41">
        <v>-144.55820764785</v>
      </c>
      <c r="H41">
        <v>-120.99994128800699</v>
      </c>
      <c r="I41">
        <v>-7.4832549446914101</v>
      </c>
      <c r="J41">
        <v>-14.3177559052353</v>
      </c>
      <c r="K41">
        <v>-42.919824087757199</v>
      </c>
      <c r="L41">
        <v>-37.768514475101597</v>
      </c>
      <c r="M41">
        <v>18.532931930820101</v>
      </c>
      <c r="N41">
        <v>-12.3237961142461</v>
      </c>
      <c r="O41">
        <v>-3.1319000038234401E-2</v>
      </c>
      <c r="P41">
        <v>-13.2453459613155</v>
      </c>
      <c r="Q41">
        <v>-33.894229470151899</v>
      </c>
      <c r="R41">
        <v>-47.368836586472398</v>
      </c>
      <c r="S41">
        <v>-51.752156638229003</v>
      </c>
      <c r="T41">
        <v>-95.058579306671206</v>
      </c>
      <c r="U41">
        <v>-191.51747260345201</v>
      </c>
      <c r="V41">
        <v>-412.65234926702499</v>
      </c>
      <c r="W41">
        <v>36.485527050020302</v>
      </c>
      <c r="X41">
        <v>-78.887766009131795</v>
      </c>
      <c r="Y41">
        <v>-262.21444805196802</v>
      </c>
      <c r="Z41">
        <v>-38.040623694157901</v>
      </c>
      <c r="AA41">
        <v>17.072097708175399</v>
      </c>
      <c r="AB41">
        <v>99.456210389497699</v>
      </c>
      <c r="AC41">
        <v>50.0247336112688</v>
      </c>
      <c r="AD41">
        <v>-19.739753457257802</v>
      </c>
      <c r="AE41">
        <v>-43.799568955449502</v>
      </c>
      <c r="AF41">
        <v>-50.6116623140679</v>
      </c>
      <c r="AG41">
        <v>-60.977896039434597</v>
      </c>
      <c r="AH41">
        <v>-114.31602963502399</v>
      </c>
      <c r="AI41">
        <v>0.311517649571869</v>
      </c>
      <c r="AJ41">
        <v>-6.8973547019100696</v>
      </c>
      <c r="AK41">
        <v>-5.5485669141131098</v>
      </c>
      <c r="AL41">
        <v>-23.320608115536601</v>
      </c>
      <c r="AM41">
        <v>27.559053791071801</v>
      </c>
      <c r="AN41">
        <v>-16.162567790034601</v>
      </c>
      <c r="AO41">
        <v>1249.78697838839</v>
      </c>
      <c r="AP41">
        <v>285.31937634210999</v>
      </c>
      <c r="AQ41">
        <v>-125.132735486708</v>
      </c>
      <c r="AR41">
        <v>130.195652378848</v>
      </c>
      <c r="AS41">
        <v>4.1985388928014302</v>
      </c>
      <c r="AT41">
        <v>162.75488231943001</v>
      </c>
      <c r="AU41">
        <v>40.965511917161002</v>
      </c>
      <c r="AV41">
        <v>-174.33542114376399</v>
      </c>
    </row>
    <row r="42" spans="1:48" x14ac:dyDescent="0.25">
      <c r="A42" t="s">
        <v>202</v>
      </c>
      <c r="B42">
        <v>29.4506042666087</v>
      </c>
      <c r="C42">
        <v>-27.8035584447118</v>
      </c>
      <c r="D42">
        <v>-28.2550360999345</v>
      </c>
      <c r="E42">
        <v>-183.31375464371001</v>
      </c>
      <c r="F42">
        <v>-3.3561887894119602</v>
      </c>
      <c r="G42">
        <v>-179.865807479251</v>
      </c>
      <c r="H42">
        <v>-149.43431695696299</v>
      </c>
      <c r="I42">
        <v>5.8400403726478096</v>
      </c>
      <c r="J42">
        <v>18.4731224853947</v>
      </c>
      <c r="K42">
        <v>-10.2664537637244</v>
      </c>
      <c r="L42">
        <v>-56.374832380134499</v>
      </c>
      <c r="M42">
        <v>2.8469805985570198</v>
      </c>
      <c r="N42">
        <v>16.6213802271809</v>
      </c>
      <c r="O42">
        <v>4.2604664454838703</v>
      </c>
      <c r="P42">
        <v>-3.6124652030395401</v>
      </c>
      <c r="Q42">
        <v>-19.949495184438199</v>
      </c>
      <c r="R42">
        <v>-117.45883710925099</v>
      </c>
      <c r="S42">
        <v>-39.531756801095902</v>
      </c>
      <c r="T42">
        <v>-78.815744720321305</v>
      </c>
      <c r="U42">
        <v>-191.56760135780601</v>
      </c>
      <c r="V42">
        <v>-469.56303893218899</v>
      </c>
      <c r="W42">
        <v>67.059590599488899</v>
      </c>
      <c r="X42">
        <v>-137.02125623338901</v>
      </c>
      <c r="Y42">
        <v>-2188.6990794169801</v>
      </c>
      <c r="Z42">
        <v>-20.035383152627901</v>
      </c>
      <c r="AA42">
        <v>-58.340276300555701</v>
      </c>
      <c r="AB42">
        <v>65.138160475639395</v>
      </c>
      <c r="AC42">
        <v>74.199295947146297</v>
      </c>
      <c r="AD42">
        <v>0.65834217070527801</v>
      </c>
      <c r="AE42">
        <v>-62.4215405511084</v>
      </c>
      <c r="AF42">
        <v>101.96749978331</v>
      </c>
      <c r="AG42">
        <v>-29.458535301786299</v>
      </c>
      <c r="AH42">
        <v>102.82259124420401</v>
      </c>
      <c r="AI42">
        <v>-3.32146000508307</v>
      </c>
      <c r="AJ42">
        <v>17.009985299264098</v>
      </c>
      <c r="AK42">
        <v>-13.5599212877061</v>
      </c>
      <c r="AL42">
        <v>-71.659548749665902</v>
      </c>
      <c r="AM42">
        <v>11.364578109613801</v>
      </c>
      <c r="AN42">
        <v>53.984293421972701</v>
      </c>
      <c r="AO42">
        <v>285.31937634210999</v>
      </c>
      <c r="AP42">
        <v>2585.8474300080002</v>
      </c>
      <c r="AQ42">
        <v>60.405293553539799</v>
      </c>
      <c r="AR42">
        <v>114.558054771328</v>
      </c>
      <c r="AS42">
        <v>48.857797118692297</v>
      </c>
      <c r="AT42">
        <v>281.37378965075698</v>
      </c>
      <c r="AU42">
        <v>70.779868599856002</v>
      </c>
      <c r="AV42">
        <v>-149.45424121833099</v>
      </c>
    </row>
    <row r="43" spans="1:48" x14ac:dyDescent="0.25">
      <c r="A43" t="s">
        <v>133</v>
      </c>
      <c r="B43">
        <v>-43.822731107939397</v>
      </c>
      <c r="C43">
        <v>-31.5304328100686</v>
      </c>
      <c r="D43">
        <v>69.904198935659196</v>
      </c>
      <c r="E43">
        <v>25.644626191400199</v>
      </c>
      <c r="F43">
        <v>-52.568316119041803</v>
      </c>
      <c r="G43">
        <v>-49.385002807353402</v>
      </c>
      <c r="H43">
        <v>-73.449481434812796</v>
      </c>
      <c r="I43">
        <v>2.7269008030189399</v>
      </c>
      <c r="J43">
        <v>48.330804205739398</v>
      </c>
      <c r="K43">
        <v>-21.388285438718299</v>
      </c>
      <c r="L43">
        <v>-90.978548905098194</v>
      </c>
      <c r="M43">
        <v>-9.1106047972282003</v>
      </c>
      <c r="N43">
        <v>-0.79920930187137496</v>
      </c>
      <c r="O43">
        <v>23.945667123787</v>
      </c>
      <c r="P43">
        <v>-19.6385804847482</v>
      </c>
      <c r="Q43">
        <v>-19.2567917274521</v>
      </c>
      <c r="R43">
        <v>-200.07023619717501</v>
      </c>
      <c r="S43">
        <v>7.7475134196516899</v>
      </c>
      <c r="T43">
        <v>77.316658682140798</v>
      </c>
      <c r="U43">
        <v>-112.774786198486</v>
      </c>
      <c r="V43">
        <v>53.771522620124003</v>
      </c>
      <c r="W43">
        <v>0.258689248140406</v>
      </c>
      <c r="X43">
        <v>64.877922252002605</v>
      </c>
      <c r="Y43">
        <v>-431.79946378700902</v>
      </c>
      <c r="Z43">
        <v>-62.037617133698603</v>
      </c>
      <c r="AA43">
        <v>420.89368086788397</v>
      </c>
      <c r="AB43">
        <v>672.31506000653201</v>
      </c>
      <c r="AC43">
        <v>-634.65778070305896</v>
      </c>
      <c r="AD43">
        <v>-806.48981991549397</v>
      </c>
      <c r="AE43">
        <v>-6020.9498785309997</v>
      </c>
      <c r="AF43">
        <v>-2658.4223290884202</v>
      </c>
      <c r="AG43">
        <v>118.92400526441899</v>
      </c>
      <c r="AH43">
        <v>329.19385474491497</v>
      </c>
      <c r="AI43">
        <v>-91.826408906058205</v>
      </c>
      <c r="AJ43">
        <v>-339.23293201969699</v>
      </c>
      <c r="AK43">
        <v>-263.64556095916402</v>
      </c>
      <c r="AL43">
        <v>-220.62677968440801</v>
      </c>
      <c r="AM43">
        <v>-187.30633603319799</v>
      </c>
      <c r="AN43">
        <v>96.418576916430894</v>
      </c>
      <c r="AO43">
        <v>-125.132735486709</v>
      </c>
      <c r="AP43">
        <v>60.4052935535396</v>
      </c>
      <c r="AQ43">
        <v>241009.91709580901</v>
      </c>
      <c r="AR43">
        <v>152.176163127998</v>
      </c>
      <c r="AS43">
        <v>3955.5079927248898</v>
      </c>
      <c r="AT43">
        <v>-236245.67222963501</v>
      </c>
      <c r="AU43">
        <v>-233281.56762727999</v>
      </c>
      <c r="AV43">
        <v>23.278387049704399</v>
      </c>
    </row>
    <row r="44" spans="1:48" x14ac:dyDescent="0.25">
      <c r="A44" t="s">
        <v>134</v>
      </c>
      <c r="B44">
        <v>56.4603056569253</v>
      </c>
      <c r="C44">
        <v>-41.898571381317197</v>
      </c>
      <c r="D44">
        <v>9.3418750120222391</v>
      </c>
      <c r="E44">
        <v>55.112747618709903</v>
      </c>
      <c r="F44">
        <v>-106.19316732543101</v>
      </c>
      <c r="G44">
        <v>-48.1769999241886</v>
      </c>
      <c r="H44">
        <v>-26.7717699400317</v>
      </c>
      <c r="I44">
        <v>0.74170392081660697</v>
      </c>
      <c r="J44">
        <v>29.051306603253199</v>
      </c>
      <c r="K44">
        <v>-30.4081938483865</v>
      </c>
      <c r="L44">
        <v>-21.073618631214899</v>
      </c>
      <c r="M44">
        <v>-9.6254534608928193</v>
      </c>
      <c r="N44">
        <v>-93.867911954211706</v>
      </c>
      <c r="O44">
        <v>-26.5917309361508</v>
      </c>
      <c r="P44">
        <v>-61.012167580916902</v>
      </c>
      <c r="Q44">
        <v>-36.657729159614803</v>
      </c>
      <c r="R44">
        <v>-353.64908937991902</v>
      </c>
      <c r="S44">
        <v>-23.556630011056999</v>
      </c>
      <c r="T44">
        <v>-2.4220027895776401</v>
      </c>
      <c r="U44">
        <v>-90.4668765422131</v>
      </c>
      <c r="V44">
        <v>4.2454022990398599</v>
      </c>
      <c r="W44">
        <v>-15.359360545475701</v>
      </c>
      <c r="X44">
        <v>4.7521022649840603</v>
      </c>
      <c r="Y44">
        <v>-180.61226065274499</v>
      </c>
      <c r="Z44">
        <v>-1.5903577196762999</v>
      </c>
      <c r="AA44">
        <v>225.18478605253699</v>
      </c>
      <c r="AB44">
        <v>224.26178335015899</v>
      </c>
      <c r="AC44">
        <v>10.801280408359</v>
      </c>
      <c r="AD44">
        <v>-743.51002044931101</v>
      </c>
      <c r="AE44">
        <v>-1069.8037807877199</v>
      </c>
      <c r="AF44">
        <v>-265.57523966585097</v>
      </c>
      <c r="AG44">
        <v>58.969011771828903</v>
      </c>
      <c r="AH44">
        <v>-107.154812276645</v>
      </c>
      <c r="AI44">
        <v>-61.699695897801803</v>
      </c>
      <c r="AJ44">
        <v>-1580.15631164773</v>
      </c>
      <c r="AK44">
        <v>-995.84372544370206</v>
      </c>
      <c r="AL44">
        <v>-723.44743811734202</v>
      </c>
      <c r="AM44">
        <v>-539.15859450087999</v>
      </c>
      <c r="AN44">
        <v>-177.47040715024499</v>
      </c>
      <c r="AO44">
        <v>130.195652378848</v>
      </c>
      <c r="AP44">
        <v>114.558054771329</v>
      </c>
      <c r="AQ44">
        <v>152.176163127998</v>
      </c>
      <c r="AR44">
        <v>20985.794607015701</v>
      </c>
      <c r="AS44">
        <v>-240.54477530939999</v>
      </c>
      <c r="AT44">
        <v>-356.758995572093</v>
      </c>
      <c r="AU44">
        <v>696.85476395703097</v>
      </c>
      <c r="AV44">
        <v>-20879.4413589787</v>
      </c>
    </row>
    <row r="45" spans="1:48" x14ac:dyDescent="0.25">
      <c r="A45" t="s">
        <v>141</v>
      </c>
      <c r="B45">
        <v>-18.784756331943999</v>
      </c>
      <c r="C45">
        <v>-18.510269266266501</v>
      </c>
      <c r="D45">
        <v>54.262637919090203</v>
      </c>
      <c r="E45">
        <v>40.719338890221501</v>
      </c>
      <c r="F45">
        <v>28.5661473442049</v>
      </c>
      <c r="G45">
        <v>-314.252353290999</v>
      </c>
      <c r="H45">
        <v>10.030424185624501</v>
      </c>
      <c r="I45">
        <v>27.014204842550999</v>
      </c>
      <c r="J45">
        <v>14.373411573120601</v>
      </c>
      <c r="K45">
        <v>11.046052155537</v>
      </c>
      <c r="L45">
        <v>-64.669087931585295</v>
      </c>
      <c r="M45">
        <v>-6.96668224347445</v>
      </c>
      <c r="N45">
        <v>-81.085614758470697</v>
      </c>
      <c r="O45">
        <v>20.827325683105499</v>
      </c>
      <c r="P45">
        <v>-7.1029325581730998</v>
      </c>
      <c r="Q45">
        <v>20.613606117241002</v>
      </c>
      <c r="R45">
        <v>342.541491063384</v>
      </c>
      <c r="S45">
        <v>-37.855171208606798</v>
      </c>
      <c r="T45">
        <v>42.260560465241603</v>
      </c>
      <c r="U45">
        <v>31.442227152749901</v>
      </c>
      <c r="V45">
        <v>89.388632623727005</v>
      </c>
      <c r="W45">
        <v>13.6111508922328</v>
      </c>
      <c r="X45">
        <v>65.004124314454899</v>
      </c>
      <c r="Y45">
        <v>269.25287796584001</v>
      </c>
      <c r="Z45">
        <v>-11.572946944927001</v>
      </c>
      <c r="AA45">
        <v>-27675.007329002299</v>
      </c>
      <c r="AB45">
        <v>-1345.83464616528</v>
      </c>
      <c r="AC45">
        <v>-1079.45788084428</v>
      </c>
      <c r="AD45">
        <v>-140.653581888666</v>
      </c>
      <c r="AE45">
        <v>199.37759299217601</v>
      </c>
      <c r="AF45">
        <v>119.35458327084901</v>
      </c>
      <c r="AG45">
        <v>-13003.563858848</v>
      </c>
      <c r="AH45">
        <v>1039.75514624981</v>
      </c>
      <c r="AI45">
        <v>-17.987552397413001</v>
      </c>
      <c r="AJ45">
        <v>18.1922690105025</v>
      </c>
      <c r="AK45">
        <v>203.812400497916</v>
      </c>
      <c r="AL45">
        <v>77.092758815626794</v>
      </c>
      <c r="AM45">
        <v>-53.465066553259298</v>
      </c>
      <c r="AN45">
        <v>50.229218859292203</v>
      </c>
      <c r="AO45">
        <v>4.1985388928014604</v>
      </c>
      <c r="AP45">
        <v>48.857797118692197</v>
      </c>
      <c r="AQ45">
        <v>3955.5079927248999</v>
      </c>
      <c r="AR45">
        <v>-240.544775309399</v>
      </c>
      <c r="AS45">
        <v>51408.777493409601</v>
      </c>
      <c r="AT45">
        <v>12091.963588283101</v>
      </c>
      <c r="AU45">
        <v>-1436.66587725256</v>
      </c>
      <c r="AV45">
        <v>416.90125890166098</v>
      </c>
    </row>
    <row r="46" spans="1:48" x14ac:dyDescent="0.25">
      <c r="A46" t="s">
        <v>135</v>
      </c>
      <c r="B46">
        <v>-74.265825285888894</v>
      </c>
      <c r="C46">
        <v>-23.634429286419699</v>
      </c>
      <c r="D46">
        <v>-46.913224310295</v>
      </c>
      <c r="E46">
        <v>81.517689036796298</v>
      </c>
      <c r="F46">
        <v>-6.5339640916758901</v>
      </c>
      <c r="G46">
        <v>-379.76759884231097</v>
      </c>
      <c r="H46">
        <v>174.9102745463</v>
      </c>
      <c r="I46">
        <v>36.742079581098999</v>
      </c>
      <c r="J46">
        <v>17.845083511675799</v>
      </c>
      <c r="K46">
        <v>51.975218490721701</v>
      </c>
      <c r="L46">
        <v>63.110163162894999</v>
      </c>
      <c r="M46">
        <v>18.714878660810399</v>
      </c>
      <c r="N46">
        <v>-69.171092194992198</v>
      </c>
      <c r="O46">
        <v>-2.5321824970951101</v>
      </c>
      <c r="P46">
        <v>-19.4095670890798</v>
      </c>
      <c r="Q46">
        <v>122.854485652523</v>
      </c>
      <c r="R46">
        <v>460.92524494283498</v>
      </c>
      <c r="S46">
        <v>-2.64906906982258E-3</v>
      </c>
      <c r="T46">
        <v>32.377835167744998</v>
      </c>
      <c r="U46">
        <v>179.22339328913901</v>
      </c>
      <c r="V46">
        <v>-92.212513934839706</v>
      </c>
      <c r="W46">
        <v>-16.3234557734547</v>
      </c>
      <c r="X46">
        <v>25.309386950695799</v>
      </c>
      <c r="Y46">
        <v>569.55067714728602</v>
      </c>
      <c r="Z46">
        <v>98.929424080659601</v>
      </c>
      <c r="AA46">
        <v>-19982.397987639699</v>
      </c>
      <c r="AB46">
        <v>-3897.88250535104</v>
      </c>
      <c r="AC46">
        <v>-832.47107847079803</v>
      </c>
      <c r="AD46">
        <v>564.38113865493904</v>
      </c>
      <c r="AE46">
        <v>5815.2130279317298</v>
      </c>
      <c r="AF46">
        <v>2258.38267678477</v>
      </c>
      <c r="AG46">
        <v>17.8747628076704</v>
      </c>
      <c r="AH46">
        <v>603.02761015188298</v>
      </c>
      <c r="AI46">
        <v>76.019273748700499</v>
      </c>
      <c r="AJ46">
        <v>531.892171227164</v>
      </c>
      <c r="AK46">
        <v>106.182710208541</v>
      </c>
      <c r="AL46">
        <v>115.131600683451</v>
      </c>
      <c r="AM46">
        <v>-286.96668769952402</v>
      </c>
      <c r="AN46">
        <v>84.884150127023801</v>
      </c>
      <c r="AO46">
        <v>162.754882319431</v>
      </c>
      <c r="AP46">
        <v>281.37378965075601</v>
      </c>
      <c r="AQ46">
        <v>-236245.67222963501</v>
      </c>
      <c r="AR46">
        <v>-356.75899557209402</v>
      </c>
      <c r="AS46">
        <v>12091.963588283101</v>
      </c>
      <c r="AT46">
        <v>449215.032409276</v>
      </c>
      <c r="AU46">
        <v>226484.50039449899</v>
      </c>
      <c r="AV46">
        <v>389.93625864622601</v>
      </c>
    </row>
    <row r="47" spans="1:48" x14ac:dyDescent="0.25">
      <c r="A47" t="s">
        <v>136</v>
      </c>
      <c r="B47">
        <v>65.911934383535495</v>
      </c>
      <c r="C47">
        <v>-0.70097359138551696</v>
      </c>
      <c r="D47">
        <v>-18.504964601523799</v>
      </c>
      <c r="E47">
        <v>106.031129411425</v>
      </c>
      <c r="F47">
        <v>242.441502416791</v>
      </c>
      <c r="G47">
        <v>804.97053632636698</v>
      </c>
      <c r="H47">
        <v>-251.666170810994</v>
      </c>
      <c r="I47">
        <v>-2.4102451340909301</v>
      </c>
      <c r="J47">
        <v>-69.804048615126405</v>
      </c>
      <c r="K47">
        <v>96.097482664952807</v>
      </c>
      <c r="L47">
        <v>-5.2937858360952497</v>
      </c>
      <c r="M47">
        <v>44.826635569330897</v>
      </c>
      <c r="N47">
        <v>11.6311402041318</v>
      </c>
      <c r="O47">
        <v>-67.419019955815401</v>
      </c>
      <c r="P47">
        <v>-41.4517697399545</v>
      </c>
      <c r="Q47">
        <v>3.6202142352045099</v>
      </c>
      <c r="R47">
        <v>-112.92823472052601</v>
      </c>
      <c r="S47">
        <v>-43.229611277496197</v>
      </c>
      <c r="T47">
        <v>-142.30313480815201</v>
      </c>
      <c r="U47">
        <v>58.471604106347499</v>
      </c>
      <c r="V47">
        <v>-56.577851579833997</v>
      </c>
      <c r="W47">
        <v>47.897255451186503</v>
      </c>
      <c r="X47">
        <v>4.22334446574121</v>
      </c>
      <c r="Y47">
        <v>1772.5284822738299</v>
      </c>
      <c r="Z47">
        <v>72.114798554817497</v>
      </c>
      <c r="AA47">
        <v>-1977.40169039536</v>
      </c>
      <c r="AB47">
        <v>-352.44069207764801</v>
      </c>
      <c r="AC47">
        <v>796.27700387860796</v>
      </c>
      <c r="AD47">
        <v>-19375.131530904899</v>
      </c>
      <c r="AE47">
        <v>-2441.47180379362</v>
      </c>
      <c r="AF47">
        <v>666.07318331130602</v>
      </c>
      <c r="AG47">
        <v>-233.42330313094399</v>
      </c>
      <c r="AH47">
        <v>-667.55365618170504</v>
      </c>
      <c r="AI47">
        <v>-62.245162289238898</v>
      </c>
      <c r="AJ47">
        <v>-17.052721154715599</v>
      </c>
      <c r="AK47">
        <v>49.040206317513103</v>
      </c>
      <c r="AL47">
        <v>-352.69059824830799</v>
      </c>
      <c r="AM47">
        <v>-258.415646284052</v>
      </c>
      <c r="AN47">
        <v>-226.83457838667201</v>
      </c>
      <c r="AO47">
        <v>40.965511917161201</v>
      </c>
      <c r="AP47">
        <v>70.779868599856201</v>
      </c>
      <c r="AQ47">
        <v>-233281.56762727999</v>
      </c>
      <c r="AR47">
        <v>696.85476395703097</v>
      </c>
      <c r="AS47">
        <v>-1436.66587725256</v>
      </c>
      <c r="AT47">
        <v>226484.50039449899</v>
      </c>
      <c r="AU47">
        <v>469076.48171419598</v>
      </c>
      <c r="AV47">
        <v>25.239005099894701</v>
      </c>
    </row>
    <row r="48" spans="1:48" x14ac:dyDescent="0.25">
      <c r="A48" t="s">
        <v>137</v>
      </c>
      <c r="B48">
        <v>-43.310251535848202</v>
      </c>
      <c r="C48">
        <v>38.209878802017002</v>
      </c>
      <c r="D48">
        <v>-25.1200703065449</v>
      </c>
      <c r="E48">
        <v>5.6951354080519803</v>
      </c>
      <c r="F48">
        <v>131.01042126887799</v>
      </c>
      <c r="G48">
        <v>93.737431449313902</v>
      </c>
      <c r="H48">
        <v>27.3657257404865</v>
      </c>
      <c r="I48">
        <v>-3.4526928190540298</v>
      </c>
      <c r="J48">
        <v>-27.693879477012601</v>
      </c>
      <c r="K48">
        <v>39.1621642271989</v>
      </c>
      <c r="L48">
        <v>-3.5295021734914398</v>
      </c>
      <c r="M48">
        <v>7.33042367420079</v>
      </c>
      <c r="N48">
        <v>7.9616547880202102</v>
      </c>
      <c r="O48">
        <v>11.7032552663924</v>
      </c>
      <c r="P48">
        <v>43.259417072374802</v>
      </c>
      <c r="Q48">
        <v>2.9468732380676901</v>
      </c>
      <c r="R48">
        <v>327.89117160195298</v>
      </c>
      <c r="S48">
        <v>50.561753032988001</v>
      </c>
      <c r="T48">
        <v>38.751586677339702</v>
      </c>
      <c r="U48">
        <v>133.583493134836</v>
      </c>
      <c r="V48">
        <v>53.010790546836297</v>
      </c>
      <c r="W48">
        <v>30.786036447673499</v>
      </c>
      <c r="X48">
        <v>-18.6188391022764</v>
      </c>
      <c r="Y48">
        <v>132.70731101655699</v>
      </c>
      <c r="Z48">
        <v>5.4182232025570398</v>
      </c>
      <c r="AA48">
        <v>-429.18273966825899</v>
      </c>
      <c r="AB48">
        <v>-122.657454525734</v>
      </c>
      <c r="AC48">
        <v>16.9898928690959</v>
      </c>
      <c r="AD48">
        <v>5.6072378009242296</v>
      </c>
      <c r="AE48">
        <v>518.61166992224003</v>
      </c>
      <c r="AF48">
        <v>109.529663819552</v>
      </c>
      <c r="AG48">
        <v>-12.1356568104834</v>
      </c>
      <c r="AH48">
        <v>61.959680485505501</v>
      </c>
      <c r="AI48">
        <v>-3063.08913090136</v>
      </c>
      <c r="AJ48">
        <v>1020.45992373775</v>
      </c>
      <c r="AK48">
        <v>546.42643960309704</v>
      </c>
      <c r="AL48">
        <v>380.12284465302901</v>
      </c>
      <c r="AM48">
        <v>408.506025241126</v>
      </c>
      <c r="AN48">
        <v>179.21621603632701</v>
      </c>
      <c r="AO48">
        <v>-174.33542114376399</v>
      </c>
      <c r="AP48">
        <v>-149.45424121833099</v>
      </c>
      <c r="AQ48">
        <v>23.278387049704499</v>
      </c>
      <c r="AR48">
        <v>-20879.4413589787</v>
      </c>
      <c r="AS48">
        <v>416.90125890166098</v>
      </c>
      <c r="AT48">
        <v>389.93625864622499</v>
      </c>
      <c r="AU48">
        <v>25.239005099894602</v>
      </c>
      <c r="AV48">
        <v>84620.822517204797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BA53"/>
  <sheetViews>
    <sheetView topLeftCell="Q1" workbookViewId="0">
      <selection activeCell="R35" sqref="R35"/>
    </sheetView>
  </sheetViews>
  <sheetFormatPr defaultRowHeight="15" x14ac:dyDescent="0.25"/>
  <sheetData>
    <row r="1" spans="1:53" x14ac:dyDescent="0.25">
      <c r="B1" t="s">
        <v>88</v>
      </c>
      <c r="C1" t="s">
        <v>115</v>
      </c>
      <c r="D1" t="s">
        <v>89</v>
      </c>
      <c r="E1" t="s">
        <v>237</v>
      </c>
      <c r="F1" t="s">
        <v>90</v>
      </c>
      <c r="G1" t="s">
        <v>91</v>
      </c>
      <c r="H1" t="s">
        <v>92</v>
      </c>
      <c r="I1" t="s">
        <v>93</v>
      </c>
      <c r="J1" t="s">
        <v>94</v>
      </c>
      <c r="K1" t="s">
        <v>95</v>
      </c>
      <c r="L1" t="s">
        <v>96</v>
      </c>
      <c r="M1" t="s">
        <v>97</v>
      </c>
      <c r="N1" t="s">
        <v>98</v>
      </c>
      <c r="O1" t="s">
        <v>99</v>
      </c>
      <c r="P1" t="s">
        <v>100</v>
      </c>
      <c r="Q1" t="s">
        <v>238</v>
      </c>
      <c r="R1" t="s">
        <v>101</v>
      </c>
      <c r="S1" t="s">
        <v>102</v>
      </c>
      <c r="T1" t="s">
        <v>103</v>
      </c>
      <c r="U1" t="s">
        <v>104</v>
      </c>
      <c r="V1" t="s">
        <v>105</v>
      </c>
      <c r="W1" t="s">
        <v>106</v>
      </c>
      <c r="X1" t="s">
        <v>109</v>
      </c>
      <c r="Y1" t="s">
        <v>110</v>
      </c>
      <c r="Z1" t="s">
        <v>112</v>
      </c>
      <c r="AA1" t="s">
        <v>114</v>
      </c>
      <c r="AB1" t="s">
        <v>113</v>
      </c>
      <c r="AC1" t="s">
        <v>144</v>
      </c>
      <c r="AD1" t="s">
        <v>142</v>
      </c>
      <c r="AE1" t="s">
        <v>143</v>
      </c>
      <c r="AF1" t="s">
        <v>145</v>
      </c>
      <c r="AG1" t="s">
        <v>116</v>
      </c>
      <c r="AH1" t="s">
        <v>117</v>
      </c>
      <c r="AI1" t="s">
        <v>138</v>
      </c>
      <c r="AJ1" t="s">
        <v>120</v>
      </c>
      <c r="AK1" t="s">
        <v>121</v>
      </c>
      <c r="AL1" t="s">
        <v>122</v>
      </c>
      <c r="AM1" t="s">
        <v>123</v>
      </c>
      <c r="AN1" t="s">
        <v>146</v>
      </c>
      <c r="AO1" t="s">
        <v>127</v>
      </c>
      <c r="AP1" t="s">
        <v>128</v>
      </c>
      <c r="AQ1" t="s">
        <v>129</v>
      </c>
      <c r="AR1" t="s">
        <v>130</v>
      </c>
      <c r="AS1" t="s">
        <v>131</v>
      </c>
      <c r="AT1" t="s">
        <v>203</v>
      </c>
      <c r="AU1" t="s">
        <v>126</v>
      </c>
      <c r="AV1" t="s">
        <v>202</v>
      </c>
      <c r="AW1" t="s">
        <v>133</v>
      </c>
      <c r="AX1" t="s">
        <v>134</v>
      </c>
      <c r="AY1" t="s">
        <v>135</v>
      </c>
      <c r="AZ1" t="s">
        <v>136</v>
      </c>
      <c r="BA1" t="s">
        <v>137</v>
      </c>
    </row>
    <row r="2" spans="1:53" x14ac:dyDescent="0.25">
      <c r="A2" t="s">
        <v>88</v>
      </c>
      <c r="B2">
        <v>1.20741792492653E-3</v>
      </c>
      <c r="C2" s="34">
        <v>-2.5057792928289002E-5</v>
      </c>
      <c r="D2">
        <v>-1.24823318332712E-4</v>
      </c>
      <c r="E2" s="34">
        <v>4.7402339240254799E-7</v>
      </c>
      <c r="F2" s="34">
        <v>-5.28007490885792E-5</v>
      </c>
      <c r="G2" s="34">
        <v>-6.0757728806087997E-5</v>
      </c>
      <c r="H2" s="34">
        <v>-5.48898636250696E-5</v>
      </c>
      <c r="I2">
        <v>-1.7031922052375799E-4</v>
      </c>
      <c r="J2">
        <v>-1.70319364885082E-4</v>
      </c>
      <c r="K2">
        <v>-1.5541439796087499E-4</v>
      </c>
      <c r="L2">
        <v>-1.4703313579018899E-4</v>
      </c>
      <c r="M2" s="34">
        <v>-4.6191577001768697E-5</v>
      </c>
      <c r="N2" s="34">
        <v>-4.5546768622624898E-5</v>
      </c>
      <c r="O2" s="34">
        <v>-8.8280423270442E-5</v>
      </c>
      <c r="P2" s="34">
        <v>-7.4632887910921694E-5</v>
      </c>
      <c r="Q2" s="34">
        <v>-8.8321987624501695E-5</v>
      </c>
      <c r="R2" s="34">
        <v>-2.64694066467542E-5</v>
      </c>
      <c r="S2">
        <v>-1.34844938798089E-4</v>
      </c>
      <c r="T2">
        <v>-1.15024248431338E-4</v>
      </c>
      <c r="U2">
        <v>-1.1837028069835201E-4</v>
      </c>
      <c r="V2">
        <v>-1.2448888722907899E-4</v>
      </c>
      <c r="W2">
        <v>-1.20724160799261E-4</v>
      </c>
      <c r="X2" s="34">
        <v>4.8322169807570399E-5</v>
      </c>
      <c r="Y2" s="34">
        <v>2.15719798230421E-5</v>
      </c>
      <c r="Z2" s="34">
        <v>-3.4872465047214199E-5</v>
      </c>
      <c r="AA2" s="34">
        <v>-2.6693100244647699E-6</v>
      </c>
      <c r="AB2" s="34">
        <v>-1.9077048885355E-5</v>
      </c>
      <c r="AC2">
        <v>-7.6067956791534301E-4</v>
      </c>
      <c r="AD2">
        <v>-7.8700567676202003E-4</v>
      </c>
      <c r="AE2">
        <v>-7.5507300365769696E-4</v>
      </c>
      <c r="AF2">
        <v>-7.2554342992418104E-4</v>
      </c>
      <c r="AG2" s="34">
        <v>-3.5350641478617002E-5</v>
      </c>
      <c r="AH2" s="34">
        <v>-2.1230402861811902E-5</v>
      </c>
      <c r="AI2" s="34">
        <v>-2.0551233960560801E-5</v>
      </c>
      <c r="AJ2" s="34">
        <v>-2.4315465529392901E-5</v>
      </c>
      <c r="AK2" s="34">
        <v>-1.8384374766915901E-5</v>
      </c>
      <c r="AL2" s="34">
        <v>-2.2174593490065301E-5</v>
      </c>
      <c r="AM2" s="34">
        <v>1.25313071526829E-5</v>
      </c>
      <c r="AN2" s="34">
        <v>1.02794673108754E-5</v>
      </c>
      <c r="AO2" s="34">
        <v>-3.8994128270660701E-5</v>
      </c>
      <c r="AP2" s="34">
        <v>-1.78006434983583E-5</v>
      </c>
      <c r="AQ2" s="34">
        <v>-1.9878400239830101E-5</v>
      </c>
      <c r="AR2" s="34">
        <v>-2.55506070427221E-5</v>
      </c>
      <c r="AS2" s="34">
        <v>-2.37751161496898E-5</v>
      </c>
      <c r="AT2" s="34">
        <v>-3.0562289894873497E-5</v>
      </c>
      <c r="AU2" s="34">
        <v>4.1627437308498002E-6</v>
      </c>
      <c r="AV2" s="34">
        <v>1.00956620698017E-5</v>
      </c>
      <c r="AW2" s="34">
        <v>-8.7074626915393604E-6</v>
      </c>
      <c r="AX2" s="34">
        <v>1.1713768671747299E-6</v>
      </c>
      <c r="AY2" s="34">
        <v>1.09862991960826E-5</v>
      </c>
      <c r="AZ2" s="34">
        <v>-3.1210872038632701E-6</v>
      </c>
      <c r="BA2" s="34">
        <v>-1.20196777195858E-5</v>
      </c>
    </row>
    <row r="3" spans="1:53" x14ac:dyDescent="0.25">
      <c r="A3" t="s">
        <v>115</v>
      </c>
      <c r="B3" s="34">
        <v>-2.5057792928289002E-5</v>
      </c>
      <c r="C3" s="34">
        <v>6.4247523804985697E-5</v>
      </c>
      <c r="D3" s="34">
        <v>4.0293215724751503E-6</v>
      </c>
      <c r="E3" s="34">
        <v>-3.6519166935275797E-5</v>
      </c>
      <c r="F3" s="34">
        <v>2.99450996194172E-5</v>
      </c>
      <c r="G3" s="34">
        <v>1.473643014316E-5</v>
      </c>
      <c r="H3" s="34">
        <v>1.8890895368991999E-5</v>
      </c>
      <c r="I3" s="34">
        <v>-3.37244990395454E-6</v>
      </c>
      <c r="J3" s="34">
        <v>-2.03427044147977E-6</v>
      </c>
      <c r="K3" s="34">
        <v>6.1115112429056199E-8</v>
      </c>
      <c r="L3" s="34">
        <v>3.5583983318262498E-6</v>
      </c>
      <c r="M3" s="34">
        <v>-8.0380285808274003E-6</v>
      </c>
      <c r="N3" s="34">
        <v>4.4349226639345198E-6</v>
      </c>
      <c r="O3" s="34">
        <v>1.6577256741846599E-6</v>
      </c>
      <c r="P3" s="34">
        <v>2.6896025845282399E-6</v>
      </c>
      <c r="Q3" s="34">
        <v>-3.2469055135780701E-6</v>
      </c>
      <c r="R3" s="34">
        <v>5.5800950792153698E-6</v>
      </c>
      <c r="S3" s="34">
        <v>-5.7758312442903401E-6</v>
      </c>
      <c r="T3" s="34">
        <v>-2.8403180749955198E-6</v>
      </c>
      <c r="U3" s="34">
        <v>1.58549862846736E-6</v>
      </c>
      <c r="V3" s="34">
        <v>5.2826870261660197E-6</v>
      </c>
      <c r="W3" s="34">
        <v>1.46669073956198E-5</v>
      </c>
      <c r="X3" s="34">
        <v>-4.96257861870888E-6</v>
      </c>
      <c r="Y3" s="34">
        <v>-8.5427832846393308E-6</v>
      </c>
      <c r="Z3" s="34">
        <v>-1.0260463755585E-5</v>
      </c>
      <c r="AA3" s="34">
        <v>1.6255351335718001E-5</v>
      </c>
      <c r="AB3" s="34">
        <v>6.5206001416733102E-6</v>
      </c>
      <c r="AC3" s="34">
        <v>2.3727978022572399E-6</v>
      </c>
      <c r="AD3" s="34">
        <v>1.7048392640921099E-5</v>
      </c>
      <c r="AE3" s="34">
        <v>3.6468260311604001E-6</v>
      </c>
      <c r="AF3" s="34">
        <v>-3.0154223020297099E-6</v>
      </c>
      <c r="AG3" s="34">
        <v>4.8892744561924404E-6</v>
      </c>
      <c r="AH3" s="34">
        <v>-3.5685168388092401E-6</v>
      </c>
      <c r="AI3" s="34">
        <v>-5.1203701417668199E-6</v>
      </c>
      <c r="AJ3" s="34">
        <v>-9.4303881644724608E-6</v>
      </c>
      <c r="AK3" s="34">
        <v>-1.0839618313617601E-5</v>
      </c>
      <c r="AL3" s="34">
        <v>-1.79429006565908E-5</v>
      </c>
      <c r="AM3" s="34">
        <v>-3.9955286097612599E-6</v>
      </c>
      <c r="AN3" s="34">
        <v>-9.5403211319140092E-6</v>
      </c>
      <c r="AO3" s="34">
        <v>-6.0586871193323102E-6</v>
      </c>
      <c r="AP3" s="34">
        <v>-8.8940082722500198E-6</v>
      </c>
      <c r="AQ3" s="34">
        <v>-8.15548549927173E-6</v>
      </c>
      <c r="AR3" s="34">
        <v>-1.00122315901496E-5</v>
      </c>
      <c r="AS3" s="34">
        <v>-1.02027576871178E-5</v>
      </c>
      <c r="AT3" s="34">
        <v>-1.2268445833759699E-5</v>
      </c>
      <c r="AU3" s="34">
        <v>-5.3345602228846696E-6</v>
      </c>
      <c r="AV3" s="34">
        <v>-1.5015451314087299E-5</v>
      </c>
      <c r="AW3" s="34">
        <v>-1.2987714827358601E-5</v>
      </c>
      <c r="AX3" s="34">
        <v>-9.4510181597193708E-6</v>
      </c>
      <c r="AY3" s="34">
        <v>4.7198398882971501E-6</v>
      </c>
      <c r="AZ3" s="34">
        <v>1.4915965465175401E-5</v>
      </c>
      <c r="BA3" s="34">
        <v>-3.5117734012440801E-6</v>
      </c>
    </row>
    <row r="4" spans="1:53" x14ac:dyDescent="0.25">
      <c r="A4" t="s">
        <v>89</v>
      </c>
      <c r="B4">
        <v>-1.2482331833271301E-4</v>
      </c>
      <c r="C4" s="34">
        <v>4.0293215724751402E-6</v>
      </c>
      <c r="D4">
        <v>1.7933556484982301E-4</v>
      </c>
      <c r="E4" s="34">
        <v>6.1249793381377195E-7</v>
      </c>
      <c r="F4" s="34">
        <v>3.49148140230252E-5</v>
      </c>
      <c r="G4" s="34">
        <v>-1.1687667343142499E-5</v>
      </c>
      <c r="H4" s="34">
        <v>8.1230937404342907E-6</v>
      </c>
      <c r="I4" s="34">
        <v>-6.91304584184656E-7</v>
      </c>
      <c r="J4" s="34">
        <v>2.1795388410120099E-6</v>
      </c>
      <c r="K4" s="34">
        <v>3.92107245417952E-6</v>
      </c>
      <c r="L4" s="34">
        <v>2.90551527189415E-6</v>
      </c>
      <c r="M4" s="34">
        <v>-1.8214144721763001E-5</v>
      </c>
      <c r="N4" s="34">
        <v>-2.3150845242663801E-5</v>
      </c>
      <c r="O4" s="34">
        <v>-5.8922704003307898E-6</v>
      </c>
      <c r="P4" s="34">
        <v>-2.1015348408768501E-7</v>
      </c>
      <c r="Q4" s="34">
        <v>1.7319131491897799E-5</v>
      </c>
      <c r="R4" s="34">
        <v>-1.6249435497745999E-5</v>
      </c>
      <c r="S4" s="34">
        <v>1.5706432571218999E-5</v>
      </c>
      <c r="T4" s="34">
        <v>-1.0774926800808799E-5</v>
      </c>
      <c r="U4" s="34">
        <v>-3.7850701602077299E-6</v>
      </c>
      <c r="V4" s="34">
        <v>8.0888433399261197E-6</v>
      </c>
      <c r="W4" s="34">
        <v>2.1780558923961501E-5</v>
      </c>
      <c r="X4" s="34">
        <v>-4.1336721093480302E-5</v>
      </c>
      <c r="Y4" s="34">
        <v>-6.1403208855010502E-6</v>
      </c>
      <c r="Z4" s="34">
        <v>4.0890642079512201E-7</v>
      </c>
      <c r="AA4" s="34">
        <v>2.1303875903173599E-5</v>
      </c>
      <c r="AB4" s="34">
        <v>1.6203474177410699E-5</v>
      </c>
      <c r="AC4" s="34">
        <v>2.1504020435001499E-5</v>
      </c>
      <c r="AD4" s="34">
        <v>3.04804871794119E-5</v>
      </c>
      <c r="AE4" s="34">
        <v>2.2642134565288699E-5</v>
      </c>
      <c r="AF4" s="34">
        <v>4.2209365585546901E-6</v>
      </c>
      <c r="AG4" s="34">
        <v>4.0380470700588798E-6</v>
      </c>
      <c r="AH4" s="34">
        <v>1.1286766319959201E-6</v>
      </c>
      <c r="AI4" s="34">
        <v>1.84429997177632E-6</v>
      </c>
      <c r="AJ4" s="34">
        <v>-1.7179242085602401E-5</v>
      </c>
      <c r="AK4" s="34">
        <v>-1.7498561615178701E-6</v>
      </c>
      <c r="AL4" s="34">
        <v>2.1571483581567002E-6</v>
      </c>
      <c r="AM4" s="34">
        <v>-1.82752094628517E-5</v>
      </c>
      <c r="AN4" s="34">
        <v>-2.2342102229755799E-5</v>
      </c>
      <c r="AO4" s="34">
        <v>5.6415884887558101E-6</v>
      </c>
      <c r="AP4" s="34">
        <v>-7.6840215223435299E-6</v>
      </c>
      <c r="AQ4" s="34">
        <v>-1.0191905078788099E-6</v>
      </c>
      <c r="AR4" s="34">
        <v>2.1554126324494999E-6</v>
      </c>
      <c r="AS4" s="34">
        <v>-2.7613045184550201E-7</v>
      </c>
      <c r="AT4" s="34">
        <v>1.6435166373923801E-5</v>
      </c>
      <c r="AU4" s="34">
        <v>-1.6665569490982499E-5</v>
      </c>
      <c r="AV4" s="34">
        <v>-1.94045863069576E-5</v>
      </c>
      <c r="AW4" s="34">
        <v>-3.9343656668829096E-6</v>
      </c>
      <c r="AX4" s="34">
        <v>-5.6056547192089598E-6</v>
      </c>
      <c r="AY4" s="34">
        <v>-5.8864872149101596E-6</v>
      </c>
      <c r="AZ4" s="34">
        <v>1.69020510418132E-5</v>
      </c>
      <c r="BA4" s="34">
        <v>-1.8212200282918899E-5</v>
      </c>
    </row>
    <row r="5" spans="1:53" x14ac:dyDescent="0.25">
      <c r="A5" t="s">
        <v>237</v>
      </c>
      <c r="B5" s="34">
        <v>4.7402339240228398E-7</v>
      </c>
      <c r="C5" s="34">
        <v>-3.6519166935275797E-5</v>
      </c>
      <c r="D5" s="34">
        <v>6.1249793381366904E-7</v>
      </c>
      <c r="E5">
        <v>5.8873583916953904E-4</v>
      </c>
      <c r="F5" s="34">
        <v>-2.2770717248064598E-5</v>
      </c>
      <c r="G5" s="34">
        <v>-5.2125389892460202E-6</v>
      </c>
      <c r="H5" s="34">
        <v>-4.21523076250966E-6</v>
      </c>
      <c r="I5" s="34">
        <v>5.2306577396851801E-6</v>
      </c>
      <c r="J5" s="34">
        <v>4.7191782296573596E-6</v>
      </c>
      <c r="K5" s="34">
        <v>2.3522394983741201E-6</v>
      </c>
      <c r="L5" s="34">
        <v>-8.5486183575708398E-7</v>
      </c>
      <c r="M5" s="34">
        <v>5.4006497704066897E-6</v>
      </c>
      <c r="N5" s="34">
        <v>-4.6660021064176801E-6</v>
      </c>
      <c r="O5" s="34">
        <v>-7.9211404520464901E-7</v>
      </c>
      <c r="P5" s="34">
        <v>-3.78369075748419E-6</v>
      </c>
      <c r="Q5" s="34">
        <v>9.6903099387521992E-7</v>
      </c>
      <c r="R5" s="34">
        <v>-4.5694840755215698E-6</v>
      </c>
      <c r="S5" s="34">
        <v>5.0972258943444597E-6</v>
      </c>
      <c r="T5" s="34">
        <v>3.0673421861476901E-6</v>
      </c>
      <c r="U5" s="34">
        <v>-1.5239589974168901E-8</v>
      </c>
      <c r="V5" s="34">
        <v>-4.56237733699083E-6</v>
      </c>
      <c r="W5" s="34">
        <v>-5.46477489735554E-6</v>
      </c>
      <c r="X5" s="34">
        <v>3.9425196189347201E-6</v>
      </c>
      <c r="Y5" s="34">
        <v>3.9127878660836401E-6</v>
      </c>
      <c r="Z5" s="34">
        <v>5.8398523839258099E-6</v>
      </c>
      <c r="AA5" s="34">
        <v>1.59620846922814E-5</v>
      </c>
      <c r="AB5" s="34">
        <v>-9.0150093646026595E-6</v>
      </c>
      <c r="AC5" s="34">
        <v>-6.4638807850672097E-6</v>
      </c>
      <c r="AD5" s="34">
        <v>-8.4456489510494696E-6</v>
      </c>
      <c r="AE5" s="34">
        <v>-8.1946429139785403E-7</v>
      </c>
      <c r="AF5" s="34">
        <v>-3.9666073580110996E-6</v>
      </c>
      <c r="AG5" s="34">
        <v>-3.1219067885328002E-5</v>
      </c>
      <c r="AH5" s="34">
        <v>-1.6610026764079399E-5</v>
      </c>
      <c r="AI5" s="34">
        <v>-4.0944426217024002E-5</v>
      </c>
      <c r="AJ5" s="34">
        <v>-2.1950164901454401E-5</v>
      </c>
      <c r="AK5" s="34">
        <v>-1.9495014319466899E-5</v>
      </c>
      <c r="AL5" s="34">
        <v>-4.4657295364478301E-5</v>
      </c>
      <c r="AM5" s="34">
        <v>-1.7733237509069999E-5</v>
      </c>
      <c r="AN5" s="34">
        <v>-4.0495061200354698E-5</v>
      </c>
      <c r="AO5" s="34">
        <v>-8.2025881069653997E-6</v>
      </c>
      <c r="AP5" s="34">
        <v>-1.2299909914981E-5</v>
      </c>
      <c r="AQ5" s="34">
        <v>-1.3226455529593599E-5</v>
      </c>
      <c r="AR5" s="34">
        <v>-1.4087357992027199E-5</v>
      </c>
      <c r="AS5" s="34">
        <v>-1.5927212057847399E-5</v>
      </c>
      <c r="AT5" s="34">
        <v>-1.5617168752981302E-5</v>
      </c>
      <c r="AU5" s="34">
        <v>4.64260273254273E-6</v>
      </c>
      <c r="AV5" s="34">
        <v>-1.9620662821506399E-5</v>
      </c>
      <c r="AW5" s="34">
        <v>2.36156446689794E-5</v>
      </c>
      <c r="AX5" s="34">
        <v>2.5794725793126599E-5</v>
      </c>
      <c r="AY5" s="34">
        <v>2.8112953360061198E-5</v>
      </c>
      <c r="AZ5" s="34">
        <v>1.78280286256296E-5</v>
      </c>
      <c r="BA5" s="34">
        <v>1.60810042282079E-5</v>
      </c>
    </row>
    <row r="6" spans="1:53" x14ac:dyDescent="0.25">
      <c r="A6" t="s">
        <v>90</v>
      </c>
      <c r="B6" s="34">
        <v>-5.2800749088579099E-5</v>
      </c>
      <c r="C6" s="34">
        <v>2.9945099619417101E-5</v>
      </c>
      <c r="D6" s="34">
        <v>3.4914814023025098E-5</v>
      </c>
      <c r="E6" s="34">
        <v>-2.2770717248064598E-5</v>
      </c>
      <c r="F6">
        <v>2.1195581797083902E-3</v>
      </c>
      <c r="G6" s="34">
        <v>6.2190239070712594E-5</v>
      </c>
      <c r="H6" s="34">
        <v>6.4649900207215503E-5</v>
      </c>
      <c r="I6" s="34">
        <v>1.4125069175928601E-5</v>
      </c>
      <c r="J6" s="34">
        <v>1.19654111268634E-5</v>
      </c>
      <c r="K6" s="34">
        <v>-2.6074139327653599E-5</v>
      </c>
      <c r="L6" s="34">
        <v>-7.8541985237896603E-5</v>
      </c>
      <c r="M6" s="34">
        <v>3.3078515230071001E-5</v>
      </c>
      <c r="N6" s="34">
        <v>2.7931192803859399E-5</v>
      </c>
      <c r="O6" s="34">
        <v>-7.1467852787194097E-6</v>
      </c>
      <c r="P6" s="34">
        <v>-5.2489777707133996E-6</v>
      </c>
      <c r="Q6" s="34">
        <v>-6.7576425912313496E-6</v>
      </c>
      <c r="R6" s="34">
        <v>1.30199550713795E-5</v>
      </c>
      <c r="S6" s="34">
        <v>2.56409157268509E-5</v>
      </c>
      <c r="T6" s="34">
        <v>-1.7160566749796499E-5</v>
      </c>
      <c r="U6" s="34">
        <v>-1.8484435427979901E-5</v>
      </c>
      <c r="V6" s="34">
        <v>-2.4590411050410401E-5</v>
      </c>
      <c r="W6" s="34">
        <v>-3.6643603637278002E-5</v>
      </c>
      <c r="X6" s="34">
        <v>-1.73110642430497E-5</v>
      </c>
      <c r="Y6" s="34">
        <v>-4.2923878808431898E-6</v>
      </c>
      <c r="Z6" s="34">
        <v>-5.5822895624327296E-6</v>
      </c>
      <c r="AA6" s="34">
        <v>4.4413619429791697E-5</v>
      </c>
      <c r="AB6" s="34">
        <v>3.0203549872929801E-5</v>
      </c>
      <c r="AC6" s="34">
        <v>-9.94172178000171E-6</v>
      </c>
      <c r="AD6" s="34">
        <v>-2.2569714699500899E-5</v>
      </c>
      <c r="AE6" s="34">
        <v>-2.5981801668879101E-5</v>
      </c>
      <c r="AF6" s="34">
        <v>3.9208549873801402E-6</v>
      </c>
      <c r="AG6" s="34">
        <v>-3.8354048963466302E-6</v>
      </c>
      <c r="AH6" s="34">
        <v>1.19560427116999E-5</v>
      </c>
      <c r="AI6" s="34">
        <v>-8.2973973521567598E-7</v>
      </c>
      <c r="AJ6" s="34">
        <v>-4.0244153158136702E-5</v>
      </c>
      <c r="AK6" s="34">
        <v>-9.8061791852482692E-6</v>
      </c>
      <c r="AL6" s="34">
        <v>-3.6950730435808301E-6</v>
      </c>
      <c r="AM6" s="34">
        <v>7.24816810449959E-6</v>
      </c>
      <c r="AN6" s="34">
        <v>2.3950833597904499E-6</v>
      </c>
      <c r="AO6" s="34">
        <v>-2.3255757529848801E-7</v>
      </c>
      <c r="AP6" s="34">
        <v>-1.32359873493858E-6</v>
      </c>
      <c r="AQ6" s="34">
        <v>-1.21753107240156E-5</v>
      </c>
      <c r="AR6" s="34">
        <v>2.8906964369713502E-6</v>
      </c>
      <c r="AS6" s="34">
        <v>-2.0204464598292002E-6</v>
      </c>
      <c r="AT6" s="34">
        <v>2.82628213823082E-6</v>
      </c>
      <c r="AU6" s="34">
        <v>-2.10199873630628E-5</v>
      </c>
      <c r="AV6" s="34">
        <v>-3.5520197909490403E-5</v>
      </c>
      <c r="AW6" s="34">
        <v>-5.4839403321997104E-6</v>
      </c>
      <c r="AX6" s="34">
        <v>3.16796560064252E-6</v>
      </c>
      <c r="AY6" s="34">
        <v>3.42020661677105E-5</v>
      </c>
      <c r="AZ6" s="34">
        <v>2.38630419461403E-6</v>
      </c>
      <c r="BA6" s="34">
        <v>7.7606776333178395E-6</v>
      </c>
    </row>
    <row r="7" spans="1:53" x14ac:dyDescent="0.25">
      <c r="A7" t="s">
        <v>91</v>
      </c>
      <c r="B7" s="34">
        <v>-6.0757728806087198E-5</v>
      </c>
      <c r="C7" s="34">
        <v>1.473643014316E-5</v>
      </c>
      <c r="D7" s="34">
        <v>-1.1687667343142599E-5</v>
      </c>
      <c r="E7" s="34">
        <v>-5.2125389892460202E-6</v>
      </c>
      <c r="F7" s="34">
        <v>6.2190239070712499E-5</v>
      </c>
      <c r="G7">
        <v>1.50744696882286E-3</v>
      </c>
      <c r="H7" s="34">
        <v>5.6309027882965297E-5</v>
      </c>
      <c r="I7" s="34">
        <v>2.0577733445805398E-5</v>
      </c>
      <c r="J7" s="34">
        <v>8.6078303955453107E-6</v>
      </c>
      <c r="K7" s="34">
        <v>-1.91446712731599E-5</v>
      </c>
      <c r="L7" s="34">
        <v>-1.1089534648747301E-5</v>
      </c>
      <c r="M7" s="34">
        <v>4.4723363902025299E-5</v>
      </c>
      <c r="N7" s="34">
        <v>4.9604207114556999E-5</v>
      </c>
      <c r="O7" s="34">
        <v>7.4311297823890504E-6</v>
      </c>
      <c r="P7" s="34">
        <v>-5.9577382822270898E-6</v>
      </c>
      <c r="Q7" s="34">
        <v>-7.2549533854232901E-6</v>
      </c>
      <c r="R7" s="34">
        <v>1.07389049363589E-5</v>
      </c>
      <c r="S7" s="34">
        <v>-1.06071795603111E-5</v>
      </c>
      <c r="T7" s="34">
        <v>1.33772580487356E-6</v>
      </c>
      <c r="U7" s="34">
        <v>1.8193840510486701E-5</v>
      </c>
      <c r="V7" s="34">
        <v>2.02192165649497E-5</v>
      </c>
      <c r="W7" s="34">
        <v>3.3386569851892103E-5</v>
      </c>
      <c r="X7" s="34">
        <v>2.4817343558814302E-6</v>
      </c>
      <c r="Y7" s="34">
        <v>-2.7522676163706498E-7</v>
      </c>
      <c r="Z7" s="34">
        <v>-4.8936010228595001E-6</v>
      </c>
      <c r="AA7" s="34">
        <v>2.02807627631912E-5</v>
      </c>
      <c r="AB7" s="34">
        <v>2.8780019633073102E-6</v>
      </c>
      <c r="AC7" s="34">
        <v>3.8143064398958401E-6</v>
      </c>
      <c r="AD7" s="34">
        <v>9.6178655096357507E-6</v>
      </c>
      <c r="AE7" s="34">
        <v>1.2699311713804699E-5</v>
      </c>
      <c r="AF7" s="34">
        <v>-2.7167743475028201E-6</v>
      </c>
      <c r="AG7" s="34">
        <v>-3.3756614298138799E-5</v>
      </c>
      <c r="AH7" s="34">
        <v>-4.9311149706768496E-6</v>
      </c>
      <c r="AI7" s="34">
        <v>4.1993043899762998E-6</v>
      </c>
      <c r="AJ7" s="34">
        <v>-2.3371352875263399E-7</v>
      </c>
      <c r="AK7" s="34">
        <v>1.5531925012026998E-5</v>
      </c>
      <c r="AL7" s="34">
        <v>2.4829584431263901E-5</v>
      </c>
      <c r="AM7" s="34">
        <v>-3.7065217698661302E-5</v>
      </c>
      <c r="AN7" s="34">
        <v>-3.1945104404608399E-5</v>
      </c>
      <c r="AO7" s="34">
        <v>1.51063578618869E-5</v>
      </c>
      <c r="AP7" s="34">
        <v>8.2457528399634801E-6</v>
      </c>
      <c r="AQ7" s="34">
        <v>8.2039278620062401E-6</v>
      </c>
      <c r="AR7" s="34">
        <v>8.7954587642122603E-6</v>
      </c>
      <c r="AS7" s="34">
        <v>1.30220894769412E-5</v>
      </c>
      <c r="AT7" s="34">
        <v>1.1956357384876899E-5</v>
      </c>
      <c r="AU7" s="34">
        <v>-4.6469073688953999E-5</v>
      </c>
      <c r="AV7" s="34">
        <v>-8.2903625867196599E-5</v>
      </c>
      <c r="AW7" s="34">
        <v>1.39178697568992E-5</v>
      </c>
      <c r="AX7" s="34">
        <v>7.1344517780241297E-6</v>
      </c>
      <c r="AY7" s="34">
        <v>4.7864414011178802E-5</v>
      </c>
      <c r="AZ7" s="34">
        <v>1.25498895490775E-5</v>
      </c>
      <c r="BA7" s="34">
        <v>5.3477470381944798E-6</v>
      </c>
    </row>
    <row r="8" spans="1:53" x14ac:dyDescent="0.25">
      <c r="A8" t="s">
        <v>92</v>
      </c>
      <c r="B8" s="34">
        <v>-5.4889863625069098E-5</v>
      </c>
      <c r="C8" s="34">
        <v>1.8890895368991901E-5</v>
      </c>
      <c r="D8" s="34">
        <v>8.1230937404342602E-6</v>
      </c>
      <c r="E8" s="34">
        <v>-4.2152307625096397E-6</v>
      </c>
      <c r="F8" s="34">
        <v>6.4649900207215503E-5</v>
      </c>
      <c r="G8" s="34">
        <v>5.6309027882965297E-5</v>
      </c>
      <c r="H8">
        <v>1.6919831617383701E-3</v>
      </c>
      <c r="I8" s="34">
        <v>5.86372672662617E-6</v>
      </c>
      <c r="J8" s="34">
        <v>4.12899089794541E-6</v>
      </c>
      <c r="K8" s="34">
        <v>-1.31097660238903E-5</v>
      </c>
      <c r="L8" s="34">
        <v>-4.06333140264879E-5</v>
      </c>
      <c r="M8" s="34">
        <v>1.62020323524402E-5</v>
      </c>
      <c r="N8" s="34">
        <v>1.1763898144618399E-5</v>
      </c>
      <c r="O8" s="34">
        <v>5.6615751409051798E-7</v>
      </c>
      <c r="P8" s="34">
        <v>-2.3647248535931999E-6</v>
      </c>
      <c r="Q8" s="34">
        <v>-7.6056803491880096E-6</v>
      </c>
      <c r="R8" s="34">
        <v>8.97658237669613E-6</v>
      </c>
      <c r="S8" s="34">
        <v>3.3664869484796203E-5</v>
      </c>
      <c r="T8" s="34">
        <v>8.4601208253957704E-6</v>
      </c>
      <c r="U8" s="34">
        <v>1.5482439835988799E-5</v>
      </c>
      <c r="V8" s="34">
        <v>2.50881405887679E-5</v>
      </c>
      <c r="W8" s="34">
        <v>2.9715788734587201E-5</v>
      </c>
      <c r="X8" s="34">
        <v>-2.6798982624721999E-6</v>
      </c>
      <c r="Y8" s="34">
        <v>-7.7852840897435097E-7</v>
      </c>
      <c r="Z8" s="34">
        <v>2.4230263504449599E-7</v>
      </c>
      <c r="AA8" s="34">
        <v>6.0629619142942499E-6</v>
      </c>
      <c r="AB8" s="34">
        <v>-1.46270345600998E-6</v>
      </c>
      <c r="AC8" s="34">
        <v>2.0955298797347398E-6</v>
      </c>
      <c r="AD8" s="34">
        <v>7.14167422693624E-6</v>
      </c>
      <c r="AE8" s="34">
        <v>1.6470214799895799E-5</v>
      </c>
      <c r="AF8" s="34">
        <v>-2.5639576910544599E-6</v>
      </c>
      <c r="AG8" s="34">
        <v>5.6366477221522399E-5</v>
      </c>
      <c r="AH8" s="34">
        <v>9.8618574047194999E-6</v>
      </c>
      <c r="AI8" s="34">
        <v>7.8110843187504E-7</v>
      </c>
      <c r="AJ8" s="34">
        <v>-7.1335038783758203E-6</v>
      </c>
      <c r="AK8" s="34">
        <v>-7.5512227524723102E-7</v>
      </c>
      <c r="AL8" s="34">
        <v>-5.5459469645132099E-6</v>
      </c>
      <c r="AM8" s="34">
        <v>-1.6025006618955201E-5</v>
      </c>
      <c r="AN8" s="34">
        <v>-2.0779215977315E-7</v>
      </c>
      <c r="AO8" s="34">
        <v>1.0949491719762901E-5</v>
      </c>
      <c r="AP8" s="34">
        <v>5.4168828930232098E-6</v>
      </c>
      <c r="AQ8" s="34">
        <v>1.96817840227404E-6</v>
      </c>
      <c r="AR8" s="34">
        <v>7.0933862083679601E-6</v>
      </c>
      <c r="AS8" s="34">
        <v>8.5609887083275095E-6</v>
      </c>
      <c r="AT8" s="34">
        <v>4.7866312740810496E-7</v>
      </c>
      <c r="AU8" s="34">
        <v>-2.5370716125571399E-5</v>
      </c>
      <c r="AV8" s="34">
        <v>-4.5075492073618199E-5</v>
      </c>
      <c r="AW8" s="34">
        <v>3.3916949045866599E-6</v>
      </c>
      <c r="AX8" s="34">
        <v>5.1710399771574903E-6</v>
      </c>
      <c r="AY8" s="34">
        <v>-5.8653834165888303E-5</v>
      </c>
      <c r="AZ8" s="34">
        <v>1.1556737163346701E-5</v>
      </c>
      <c r="BA8" s="34">
        <v>-9.7319175493418396E-6</v>
      </c>
    </row>
    <row r="9" spans="1:53" x14ac:dyDescent="0.25">
      <c r="A9" t="s">
        <v>93</v>
      </c>
      <c r="B9">
        <v>-1.7031922052375699E-4</v>
      </c>
      <c r="C9" s="34">
        <v>-3.3724499039545701E-6</v>
      </c>
      <c r="D9" s="34">
        <v>-6.9130458418476198E-7</v>
      </c>
      <c r="E9" s="34">
        <v>5.2306577396851801E-6</v>
      </c>
      <c r="F9" s="34">
        <v>1.4125069175928601E-5</v>
      </c>
      <c r="G9" s="34">
        <v>2.05777334458055E-5</v>
      </c>
      <c r="H9" s="34">
        <v>5.8637267266261099E-6</v>
      </c>
      <c r="I9">
        <v>2.50776611699941E-4</v>
      </c>
      <c r="J9">
        <v>1.69930568812145E-4</v>
      </c>
      <c r="K9">
        <v>1.6682935176455399E-4</v>
      </c>
      <c r="L9">
        <v>1.64005963700916E-4</v>
      </c>
      <c r="M9" s="34">
        <v>4.0985252690504898E-6</v>
      </c>
      <c r="N9" s="34">
        <v>1.3843670687202E-5</v>
      </c>
      <c r="O9" s="34">
        <v>1.7000794980144599E-6</v>
      </c>
      <c r="P9" s="34">
        <v>9.3308994215608303E-7</v>
      </c>
      <c r="Q9" s="34">
        <v>9.7422759013365296E-7</v>
      </c>
      <c r="R9" s="34">
        <v>4.4051266986799401E-6</v>
      </c>
      <c r="S9" s="34">
        <v>-5.6122947677278501E-6</v>
      </c>
      <c r="T9" s="34">
        <v>1.33147436009748E-6</v>
      </c>
      <c r="U9" s="34">
        <v>7.3959921237668201E-6</v>
      </c>
      <c r="V9" s="34">
        <v>1.26124124267727E-5</v>
      </c>
      <c r="W9" s="34">
        <v>1.27887023470202E-5</v>
      </c>
      <c r="X9" s="34">
        <v>-7.6494979919115997E-7</v>
      </c>
      <c r="Y9" s="34">
        <v>-6.6834755173860504E-7</v>
      </c>
      <c r="Z9" s="34">
        <v>1.2569393041059101E-6</v>
      </c>
      <c r="AA9" s="34">
        <v>-3.9661504206514399E-6</v>
      </c>
      <c r="AB9" s="34">
        <v>1.84277442146772E-6</v>
      </c>
      <c r="AC9" s="34">
        <v>-8.6771516936295493E-6</v>
      </c>
      <c r="AD9" s="34">
        <v>-7.6019921071980402E-6</v>
      </c>
      <c r="AE9" s="34">
        <v>-1.1034420536538099E-5</v>
      </c>
      <c r="AF9" s="34">
        <v>-8.4767440832692595E-6</v>
      </c>
      <c r="AG9" s="34">
        <v>-1.17796799092001E-6</v>
      </c>
      <c r="AH9" s="34">
        <v>-1.6080734080232599E-6</v>
      </c>
      <c r="AI9" s="34">
        <v>-4.4637720081780002E-6</v>
      </c>
      <c r="AJ9" s="34">
        <v>-9.789068560609319E-7</v>
      </c>
      <c r="AK9" s="34">
        <v>6.5467320593760901E-6</v>
      </c>
      <c r="AL9" s="34">
        <v>4.1893071773850696E-6</v>
      </c>
      <c r="AM9" s="34">
        <v>-3.9286414555573503E-6</v>
      </c>
      <c r="AN9" s="34">
        <v>-1.06595445100391E-6</v>
      </c>
      <c r="AO9" s="34">
        <v>-5.1028959401493996E-6</v>
      </c>
      <c r="AP9" s="34">
        <v>-5.2549229473519199E-6</v>
      </c>
      <c r="AQ9" s="34">
        <v>-4.53381640194355E-6</v>
      </c>
      <c r="AR9" s="34">
        <v>-2.3616827667492999E-6</v>
      </c>
      <c r="AS9" s="34">
        <v>-3.8652106436043602E-6</v>
      </c>
      <c r="AT9" s="34">
        <v>-2.2648636524415502E-6</v>
      </c>
      <c r="AU9" s="34">
        <v>3.5777209207861801E-6</v>
      </c>
      <c r="AV9" s="34">
        <v>6.0598230698756598E-6</v>
      </c>
      <c r="AW9" s="34">
        <v>5.6708974917276501E-6</v>
      </c>
      <c r="AX9" s="34">
        <v>-5.6054869287800199E-6</v>
      </c>
      <c r="AY9" s="34">
        <v>-6.35720563941046E-6</v>
      </c>
      <c r="AZ9" s="34">
        <v>1.4113931429875299E-5</v>
      </c>
      <c r="BA9" s="34">
        <v>1.10499014919805E-5</v>
      </c>
    </row>
    <row r="10" spans="1:53" x14ac:dyDescent="0.25">
      <c r="A10" t="s">
        <v>94</v>
      </c>
      <c r="B10">
        <v>-1.7031936488507999E-4</v>
      </c>
      <c r="C10" s="34">
        <v>-2.0342704414798098E-6</v>
      </c>
      <c r="D10" s="34">
        <v>2.1795388410117702E-6</v>
      </c>
      <c r="E10" s="34">
        <v>4.7191782296573401E-6</v>
      </c>
      <c r="F10" s="34">
        <v>1.19654111268633E-5</v>
      </c>
      <c r="G10" s="34">
        <v>8.6078303955453006E-6</v>
      </c>
      <c r="H10" s="34">
        <v>4.1289908979453202E-6</v>
      </c>
      <c r="I10">
        <v>1.69930568812145E-4</v>
      </c>
      <c r="J10">
        <v>3.09531649342807E-4</v>
      </c>
      <c r="K10">
        <v>1.6758387386614301E-4</v>
      </c>
      <c r="L10">
        <v>1.6557030810104099E-4</v>
      </c>
      <c r="M10" s="34">
        <v>-3.5767181243974097E-7</v>
      </c>
      <c r="N10" s="34">
        <v>7.7956773608236394E-6</v>
      </c>
      <c r="O10" s="34">
        <v>3.56678449232946E-7</v>
      </c>
      <c r="P10" s="34">
        <v>-9.8614677076866499E-8</v>
      </c>
      <c r="Q10" s="34">
        <v>1.4990902782788501E-6</v>
      </c>
      <c r="R10" s="34">
        <v>3.6645979274111399E-6</v>
      </c>
      <c r="S10" s="34">
        <v>-3.2307752994810299E-6</v>
      </c>
      <c r="T10" s="34">
        <v>-6.5459165501338403E-7</v>
      </c>
      <c r="U10" s="34">
        <v>5.1909710391782399E-6</v>
      </c>
      <c r="V10" s="34">
        <v>5.5408227251167996E-6</v>
      </c>
      <c r="W10" s="34">
        <v>6.5757326344472503E-6</v>
      </c>
      <c r="X10" s="34">
        <v>-9.5176890910712597E-7</v>
      </c>
      <c r="Y10" s="34">
        <v>-1.72222296804553E-6</v>
      </c>
      <c r="Z10" s="34">
        <v>-7.1638831710000601E-7</v>
      </c>
      <c r="AA10" s="34">
        <v>-4.5226782524707899E-7</v>
      </c>
      <c r="AB10" s="34">
        <v>-5.3354457664185497E-7</v>
      </c>
      <c r="AC10" s="34">
        <v>-3.9607728870361902E-6</v>
      </c>
      <c r="AD10" s="34">
        <v>-3.3209268549688801E-7</v>
      </c>
      <c r="AE10" s="34">
        <v>-7.7994590474546397E-6</v>
      </c>
      <c r="AF10" s="34">
        <v>-3.9703364417486597E-6</v>
      </c>
      <c r="AG10" s="34">
        <v>-9.4093413262296595E-6</v>
      </c>
      <c r="AH10" s="34">
        <v>-2.3984988407322498E-6</v>
      </c>
      <c r="AI10" s="34">
        <v>-5.2263819100656301E-6</v>
      </c>
      <c r="AJ10" s="34">
        <v>-3.0710098443552101E-6</v>
      </c>
      <c r="AK10" s="34">
        <v>2.9192501554191901E-6</v>
      </c>
      <c r="AL10" s="34">
        <v>-9.4360680681591505E-7</v>
      </c>
      <c r="AM10" s="34">
        <v>-5.7817122069988099E-6</v>
      </c>
      <c r="AN10" s="34">
        <v>-2.1869750532542399E-6</v>
      </c>
      <c r="AO10" s="34">
        <v>-3.79686401947443E-6</v>
      </c>
      <c r="AP10" s="34">
        <v>-4.6014807487307099E-6</v>
      </c>
      <c r="AQ10" s="34">
        <v>-1.2273748152285E-6</v>
      </c>
      <c r="AR10" s="34">
        <v>1.2887568735498599E-6</v>
      </c>
      <c r="AS10" s="34">
        <v>-1.2383810413652E-6</v>
      </c>
      <c r="AT10" s="34">
        <v>-4.3956393582952597E-7</v>
      </c>
      <c r="AU10" s="34">
        <v>3.3382042416206402E-6</v>
      </c>
      <c r="AV10" s="34">
        <v>4.1767601817014498E-6</v>
      </c>
      <c r="AW10" s="34">
        <v>5.3692170434779302E-6</v>
      </c>
      <c r="AX10" s="34">
        <v>-1.43587613140341E-5</v>
      </c>
      <c r="AY10" s="34">
        <v>1.66968738409686E-5</v>
      </c>
      <c r="AZ10" s="34">
        <v>8.0686275720283E-6</v>
      </c>
      <c r="BA10" s="34">
        <v>2.2931830770636601E-5</v>
      </c>
    </row>
    <row r="11" spans="1:53" x14ac:dyDescent="0.25">
      <c r="A11" t="s">
        <v>95</v>
      </c>
      <c r="B11">
        <v>-1.5541439796087301E-4</v>
      </c>
      <c r="C11" s="34">
        <v>6.11151124290409E-8</v>
      </c>
      <c r="D11" s="34">
        <v>3.9210724541792303E-6</v>
      </c>
      <c r="E11" s="34">
        <v>2.3522394983741502E-6</v>
      </c>
      <c r="F11" s="34">
        <v>-2.6074139327653799E-5</v>
      </c>
      <c r="G11" s="34">
        <v>-1.9144671273159801E-5</v>
      </c>
      <c r="H11" s="34">
        <v>-1.31097660238904E-5</v>
      </c>
      <c r="I11">
        <v>1.6682935176455399E-4</v>
      </c>
      <c r="J11">
        <v>1.6758387386614301E-4</v>
      </c>
      <c r="K11">
        <v>3.3767288556812601E-4</v>
      </c>
      <c r="L11">
        <v>1.7294112367958301E-4</v>
      </c>
      <c r="M11" s="34">
        <v>-2.9577479192651399E-6</v>
      </c>
      <c r="N11" s="34">
        <v>-1.52363160939437E-5</v>
      </c>
      <c r="O11" s="34">
        <v>-2.46353147383055E-6</v>
      </c>
      <c r="P11" s="34">
        <v>-1.6636938710395699E-6</v>
      </c>
      <c r="Q11" s="34">
        <v>-2.42214916213289E-6</v>
      </c>
      <c r="R11" s="34">
        <v>7.3520757051349803E-8</v>
      </c>
      <c r="S11" s="34">
        <v>-1.9541031183892699E-5</v>
      </c>
      <c r="T11" s="34">
        <v>6.3510057180587903E-7</v>
      </c>
      <c r="U11" s="34">
        <v>-2.1889041408468302E-6</v>
      </c>
      <c r="V11" s="34">
        <v>1.44211139321622E-7</v>
      </c>
      <c r="W11" s="34">
        <v>-1.14447905848926E-5</v>
      </c>
      <c r="X11" s="34">
        <v>2.93991602578357E-7</v>
      </c>
      <c r="Y11" s="34">
        <v>-2.0786740208152098E-6</v>
      </c>
      <c r="Z11" s="34">
        <v>-2.7132352205850198E-6</v>
      </c>
      <c r="AA11" s="34">
        <v>-2.7723867662847801E-6</v>
      </c>
      <c r="AB11" s="34">
        <v>-4.9341195282000899E-6</v>
      </c>
      <c r="AC11" s="34">
        <v>-5.3543596840199398E-6</v>
      </c>
      <c r="AD11" s="34">
        <v>-2.46774384544925E-6</v>
      </c>
      <c r="AE11" s="34">
        <v>-1.02490823846527E-5</v>
      </c>
      <c r="AF11" s="34">
        <v>-9.7393896546153595E-6</v>
      </c>
      <c r="AG11" s="34">
        <v>-1.28916149078288E-5</v>
      </c>
      <c r="AH11" s="34">
        <v>9.0942395015189597E-7</v>
      </c>
      <c r="AI11" s="34">
        <v>8.0159573739347505E-7</v>
      </c>
      <c r="AJ11" s="34">
        <v>2.1725730321036402E-6</v>
      </c>
      <c r="AK11" s="34">
        <v>1.9617708269732801E-6</v>
      </c>
      <c r="AL11" s="34">
        <v>5.59611322193897E-6</v>
      </c>
      <c r="AM11" s="34">
        <v>-4.6553767174136897E-6</v>
      </c>
      <c r="AN11" s="34">
        <v>-4.6556989730716401E-6</v>
      </c>
      <c r="AO11" s="34">
        <v>-6.9292376456258902E-6</v>
      </c>
      <c r="AP11" s="34">
        <v>-3.9688485834760704E-6</v>
      </c>
      <c r="AQ11" s="34">
        <v>-3.4079539810619999E-6</v>
      </c>
      <c r="AR11" s="34">
        <v>-3.2935065069352701E-6</v>
      </c>
      <c r="AS11" s="34">
        <v>-4.7694954103057297E-6</v>
      </c>
      <c r="AT11" s="34">
        <v>-4.7240036988899001E-6</v>
      </c>
      <c r="AU11" s="34">
        <v>-2.2333722971266198E-6</v>
      </c>
      <c r="AV11" s="34">
        <v>-2.1721515668123402E-6</v>
      </c>
      <c r="AW11" s="34">
        <v>-4.7503684927835096E-6</v>
      </c>
      <c r="AX11" s="34">
        <v>-8.9097077960792394E-6</v>
      </c>
      <c r="AY11" s="34">
        <v>1.3889306090886201E-5</v>
      </c>
      <c r="AZ11" s="34">
        <v>3.2502998152774899E-5</v>
      </c>
      <c r="BA11" s="34">
        <v>1.25866419441826E-5</v>
      </c>
    </row>
    <row r="12" spans="1:53" x14ac:dyDescent="0.25">
      <c r="A12" t="s">
        <v>96</v>
      </c>
      <c r="B12">
        <v>-1.4703313579018899E-4</v>
      </c>
      <c r="C12" s="34">
        <v>3.55839833182621E-6</v>
      </c>
      <c r="D12" s="34">
        <v>2.9055152718940399E-6</v>
      </c>
      <c r="E12" s="34">
        <v>-8.5486183575709097E-7</v>
      </c>
      <c r="F12" s="34">
        <v>-7.8541985237896495E-5</v>
      </c>
      <c r="G12" s="34">
        <v>-1.1089534648747201E-5</v>
      </c>
      <c r="H12" s="34">
        <v>-4.06333140264879E-5</v>
      </c>
      <c r="I12">
        <v>1.64005963700916E-4</v>
      </c>
      <c r="J12">
        <v>1.6557030810104099E-4</v>
      </c>
      <c r="K12">
        <v>1.7294112367958301E-4</v>
      </c>
      <c r="L12">
        <v>3.4667815411419499E-4</v>
      </c>
      <c r="M12" s="34">
        <v>-6.6287768060845101E-6</v>
      </c>
      <c r="N12" s="34">
        <v>-3.3941473326570801E-5</v>
      </c>
      <c r="O12" s="34">
        <v>-3.7727805029389298E-7</v>
      </c>
      <c r="P12" s="34">
        <v>-2.3341356396359498E-6</v>
      </c>
      <c r="Q12" s="34">
        <v>-9.1421435953763494E-6</v>
      </c>
      <c r="R12" s="34">
        <v>-6.1040032756491301E-6</v>
      </c>
      <c r="S12" s="34">
        <v>-2.7350484366368998E-5</v>
      </c>
      <c r="T12" s="34">
        <v>-1.7352874499321901E-6</v>
      </c>
      <c r="U12" s="34">
        <v>-5.7594924723106996E-6</v>
      </c>
      <c r="V12" s="34">
        <v>-6.3315031567432802E-6</v>
      </c>
      <c r="W12" s="34">
        <v>-1.48226250137852E-5</v>
      </c>
      <c r="X12" s="34">
        <v>5.0942224722746399E-7</v>
      </c>
      <c r="Y12" s="34">
        <v>7.94481078671449E-7</v>
      </c>
      <c r="Z12" s="34">
        <v>-5.1873167157056302E-6</v>
      </c>
      <c r="AA12" s="34">
        <v>-1.29903223026707E-5</v>
      </c>
      <c r="AB12" s="34">
        <v>-1.2755377632670999E-5</v>
      </c>
      <c r="AC12" s="34">
        <v>-2.7706811611862302E-7</v>
      </c>
      <c r="AD12" s="34">
        <v>3.51312073210039E-6</v>
      </c>
      <c r="AE12" s="34">
        <v>-7.4668189660989697E-6</v>
      </c>
      <c r="AF12" s="34">
        <v>-7.8244668143210394E-6</v>
      </c>
      <c r="AG12" s="34">
        <v>2.14680112517994E-6</v>
      </c>
      <c r="AH12" s="34">
        <v>-1.1692325138909599E-6</v>
      </c>
      <c r="AI12" s="34">
        <v>-3.31658424444338E-6</v>
      </c>
      <c r="AJ12" s="34">
        <v>-6.7637467569959997E-6</v>
      </c>
      <c r="AK12" s="34">
        <v>-8.0299071630750099E-7</v>
      </c>
      <c r="AL12" s="34">
        <v>-2.59774175809783E-6</v>
      </c>
      <c r="AM12" s="34">
        <v>2.98152026132948E-6</v>
      </c>
      <c r="AN12" s="34">
        <v>2.3788156560909201E-6</v>
      </c>
      <c r="AO12" s="34">
        <v>-8.0302033148704608E-6</v>
      </c>
      <c r="AP12" s="34">
        <v>2.8001092769659198E-6</v>
      </c>
      <c r="AQ12" s="34">
        <v>2.8004094996241701E-7</v>
      </c>
      <c r="AR12" s="34">
        <v>3.3440608724440599E-7</v>
      </c>
      <c r="AS12" s="34">
        <v>-1.4730109307085199E-6</v>
      </c>
      <c r="AT12" s="34">
        <v>8.7267164250156904E-7</v>
      </c>
      <c r="AU12" s="34">
        <v>-7.9438317118659197E-6</v>
      </c>
      <c r="AV12" s="34">
        <v>-5.6331622778516899E-6</v>
      </c>
      <c r="AW12" s="34">
        <v>-9.1150503352175106E-6</v>
      </c>
      <c r="AX12" s="34">
        <v>-6.6711407261356804E-6</v>
      </c>
      <c r="AY12" s="34">
        <v>2.7008329157814799E-6</v>
      </c>
      <c r="AZ12" s="34">
        <v>1.77896183791936E-5</v>
      </c>
      <c r="BA12" s="34">
        <v>-1.2821397055906999E-5</v>
      </c>
    </row>
    <row r="13" spans="1:53" x14ac:dyDescent="0.25">
      <c r="A13" t="s">
        <v>97</v>
      </c>
      <c r="B13" s="34">
        <v>-4.61915770017693E-5</v>
      </c>
      <c r="C13" s="34">
        <v>-8.0380285808274003E-6</v>
      </c>
      <c r="D13" s="34">
        <v>-1.8214144721763001E-5</v>
      </c>
      <c r="E13" s="34">
        <v>5.40064977040671E-6</v>
      </c>
      <c r="F13" s="34">
        <v>3.3078515230071102E-5</v>
      </c>
      <c r="G13" s="34">
        <v>4.4723363902025401E-5</v>
      </c>
      <c r="H13" s="34">
        <v>1.62020323524402E-5</v>
      </c>
      <c r="I13" s="34">
        <v>4.0985252690504703E-6</v>
      </c>
      <c r="J13" s="34">
        <v>-3.57671812439627E-7</v>
      </c>
      <c r="K13" s="34">
        <v>-2.9577479192650802E-6</v>
      </c>
      <c r="L13" s="34">
        <v>-6.6287768060845202E-6</v>
      </c>
      <c r="M13">
        <v>1.30328448471479E-4</v>
      </c>
      <c r="N13" s="34">
        <v>7.0618311700300506E-5</v>
      </c>
      <c r="O13" s="34">
        <v>-4.6793027696291503E-7</v>
      </c>
      <c r="P13" s="34">
        <v>-1.5175565066122101E-6</v>
      </c>
      <c r="Q13" s="34">
        <v>-8.27829224419325E-7</v>
      </c>
      <c r="R13" s="34">
        <v>-2.7125644325785E-6</v>
      </c>
      <c r="S13" s="34">
        <v>3.7765054543118204E-9</v>
      </c>
      <c r="T13" s="34">
        <v>-6.5647833612746702E-6</v>
      </c>
      <c r="U13" s="34">
        <v>-1.1573097122782501E-5</v>
      </c>
      <c r="V13" s="34">
        <v>-1.4230639568772299E-5</v>
      </c>
      <c r="W13" s="34">
        <v>-1.2885496645177E-5</v>
      </c>
      <c r="X13" s="34">
        <v>2.3132211295654898E-6</v>
      </c>
      <c r="Y13" s="34">
        <v>9.2978621962662397E-8</v>
      </c>
      <c r="Z13" s="34">
        <v>-1.9905367002827298E-6</v>
      </c>
      <c r="AA13" s="34">
        <v>5.9655629977898502E-6</v>
      </c>
      <c r="AB13" s="34">
        <v>-2.26468870500267E-6</v>
      </c>
      <c r="AC13" s="34">
        <v>7.2555988256320703E-6</v>
      </c>
      <c r="AD13" s="34">
        <v>2.0250286548704399E-6</v>
      </c>
      <c r="AE13" s="34">
        <v>8.3634186056158902E-6</v>
      </c>
      <c r="AF13" s="34">
        <v>-3.9046640872098201E-6</v>
      </c>
      <c r="AG13" s="34">
        <v>-1.0308825002342101E-5</v>
      </c>
      <c r="AH13" s="34">
        <v>7.2398362615013298E-6</v>
      </c>
      <c r="AI13" s="34">
        <v>-2.6521376973229798E-7</v>
      </c>
      <c r="AJ13" s="34">
        <v>6.2670795638167297E-6</v>
      </c>
      <c r="AK13" s="34">
        <v>6.1831089464404497E-6</v>
      </c>
      <c r="AL13" s="34">
        <v>9.7847775351894095E-6</v>
      </c>
      <c r="AM13" s="34">
        <v>-6.1763069352153801E-6</v>
      </c>
      <c r="AN13" s="34">
        <v>2.2310193334650599E-7</v>
      </c>
      <c r="AO13" s="34">
        <v>-1.8066706399674299E-6</v>
      </c>
      <c r="AP13" s="34">
        <v>-2.0567898917727399E-6</v>
      </c>
      <c r="AQ13" s="34">
        <v>-5.9159340641186798E-6</v>
      </c>
      <c r="AR13" s="34">
        <v>-2.39997380565353E-6</v>
      </c>
      <c r="AS13" s="34">
        <v>-1.8865255791225199E-6</v>
      </c>
      <c r="AT13" s="34">
        <v>-5.1089897615612501E-6</v>
      </c>
      <c r="AU13" s="34">
        <v>-7.2542717129398297E-6</v>
      </c>
      <c r="AV13" s="34">
        <v>-4.8746464252960999E-6</v>
      </c>
      <c r="AW13" s="34">
        <v>-3.5649451763301399E-6</v>
      </c>
      <c r="AX13" s="34">
        <v>-2.6857266172352201E-6</v>
      </c>
      <c r="AY13" s="34">
        <v>1.14693876807026E-5</v>
      </c>
      <c r="AZ13" s="34">
        <v>-1.2530454734687499E-6</v>
      </c>
      <c r="BA13" s="34">
        <v>-1.5606376916054699E-6</v>
      </c>
    </row>
    <row r="14" spans="1:53" x14ac:dyDescent="0.25">
      <c r="A14" t="s">
        <v>98</v>
      </c>
      <c r="B14" s="34">
        <v>-4.5546768622626003E-5</v>
      </c>
      <c r="C14" s="34">
        <v>4.43492266393453E-6</v>
      </c>
      <c r="D14" s="34">
        <v>-2.3150845242663899E-5</v>
      </c>
      <c r="E14" s="34">
        <v>-4.6660021064176699E-6</v>
      </c>
      <c r="F14" s="34">
        <v>2.7931192803859399E-5</v>
      </c>
      <c r="G14" s="34">
        <v>4.9604207114556999E-5</v>
      </c>
      <c r="H14" s="34">
        <v>1.1763898144618499E-5</v>
      </c>
      <c r="I14" s="34">
        <v>1.3843670687202E-5</v>
      </c>
      <c r="J14" s="34">
        <v>7.79567736082378E-6</v>
      </c>
      <c r="K14" s="34">
        <v>-1.52363160939436E-5</v>
      </c>
      <c r="L14" s="34">
        <v>-3.3941473326570801E-5</v>
      </c>
      <c r="M14" s="34">
        <v>7.0618311700300506E-5</v>
      </c>
      <c r="N14">
        <v>3.1669751540611802E-4</v>
      </c>
      <c r="O14" s="34">
        <v>-7.8116094201772503E-7</v>
      </c>
      <c r="P14" s="34">
        <v>-8.3905403281743399E-6</v>
      </c>
      <c r="Q14" s="34">
        <v>-6.2978954176325804E-6</v>
      </c>
      <c r="R14" s="34">
        <v>-2.44546797443125E-5</v>
      </c>
      <c r="S14" s="34">
        <v>-3.6958200890361001E-5</v>
      </c>
      <c r="T14" s="34">
        <v>3.2477220497219102E-6</v>
      </c>
      <c r="U14" s="34">
        <v>4.0836282171218698E-6</v>
      </c>
      <c r="V14" s="34">
        <v>1.04415294580653E-5</v>
      </c>
      <c r="W14" s="34">
        <v>1.47680278305876E-5</v>
      </c>
      <c r="X14" s="34">
        <v>9.1422956381148307E-6</v>
      </c>
      <c r="Y14" s="34">
        <v>1.88695020999775E-6</v>
      </c>
      <c r="Z14" s="34">
        <v>-8.2934852922904905E-7</v>
      </c>
      <c r="AA14" s="34">
        <v>6.0911045000133897E-6</v>
      </c>
      <c r="AB14" s="34">
        <v>-1.6877875419476999E-5</v>
      </c>
      <c r="AC14" s="34">
        <v>1.34103197388033E-5</v>
      </c>
      <c r="AD14" s="34">
        <v>-4.89391805007464E-7</v>
      </c>
      <c r="AE14" s="34">
        <v>1.4616144834741801E-6</v>
      </c>
      <c r="AF14" s="34">
        <v>-4.3236638163162404E-6</v>
      </c>
      <c r="AG14" s="34">
        <v>-1.26477605789211E-5</v>
      </c>
      <c r="AH14" s="34">
        <v>-1.1918754512980899E-5</v>
      </c>
      <c r="AI14" s="34">
        <v>-1.7830920498051399E-5</v>
      </c>
      <c r="AJ14" s="34">
        <v>-1.0886855199534201E-5</v>
      </c>
      <c r="AK14" s="34">
        <v>-7.2005516915860904E-6</v>
      </c>
      <c r="AL14" s="34">
        <v>-6.03893336223554E-6</v>
      </c>
      <c r="AM14" s="34">
        <v>-6.4376596408799803E-6</v>
      </c>
      <c r="AN14" s="34">
        <v>-1.04006888872082E-6</v>
      </c>
      <c r="AO14" s="34">
        <v>-9.1082385907770705E-6</v>
      </c>
      <c r="AP14" s="34">
        <v>-8.6161943934358104E-6</v>
      </c>
      <c r="AQ14" s="34">
        <v>-8.4535897181795303E-6</v>
      </c>
      <c r="AR14" s="34">
        <v>-6.0523014250501097E-6</v>
      </c>
      <c r="AS14" s="34">
        <v>-1.32569919342831E-6</v>
      </c>
      <c r="AT14" s="34">
        <v>-3.51248752034661E-6</v>
      </c>
      <c r="AU14" s="34">
        <v>-8.6218210175644599E-6</v>
      </c>
      <c r="AV14" s="34">
        <v>-6.5303675628738704E-6</v>
      </c>
      <c r="AW14" s="34">
        <v>-1.2174560299597501E-5</v>
      </c>
      <c r="AX14" s="34">
        <v>-1.2146530675173599E-5</v>
      </c>
      <c r="AY14" s="34">
        <v>-4.4520036878984701E-6</v>
      </c>
      <c r="AZ14" s="34">
        <v>2.1266654050799298E-5</v>
      </c>
      <c r="BA14" s="34">
        <v>9.1814515269749705E-7</v>
      </c>
    </row>
    <row r="15" spans="1:53" x14ac:dyDescent="0.25">
      <c r="A15" t="s">
        <v>99</v>
      </c>
      <c r="B15" s="34">
        <v>-8.8280423270441295E-5</v>
      </c>
      <c r="C15" s="34">
        <v>1.65772567418464E-6</v>
      </c>
      <c r="D15" s="34">
        <v>-5.8922704003308601E-6</v>
      </c>
      <c r="E15" s="34">
        <v>-7.9211404520459999E-7</v>
      </c>
      <c r="F15" s="34">
        <v>-7.1467852787194699E-6</v>
      </c>
      <c r="G15" s="34">
        <v>7.4311297823891004E-6</v>
      </c>
      <c r="H15" s="34">
        <v>5.6615751409049405E-7</v>
      </c>
      <c r="I15" s="34">
        <v>1.7000794980144E-6</v>
      </c>
      <c r="J15" s="34">
        <v>3.56678449233028E-7</v>
      </c>
      <c r="K15" s="34">
        <v>-2.46353147383055E-6</v>
      </c>
      <c r="L15" s="34">
        <v>-3.7727805029392199E-7</v>
      </c>
      <c r="M15" s="34">
        <v>-4.6793027696290899E-7</v>
      </c>
      <c r="N15" s="34">
        <v>-7.8116094201780105E-7</v>
      </c>
      <c r="O15">
        <v>1.79519853802388E-4</v>
      </c>
      <c r="P15" s="34">
        <v>8.5286067162733596E-5</v>
      </c>
      <c r="Q15" s="34">
        <v>8.5449014063989802E-5</v>
      </c>
      <c r="R15" s="34">
        <v>4.7835809943502402E-6</v>
      </c>
      <c r="S15" s="34">
        <v>1.5401747417459399E-5</v>
      </c>
      <c r="T15" s="34">
        <v>-1.00060746820321E-6</v>
      </c>
      <c r="U15" s="34">
        <v>4.2154415103754198E-6</v>
      </c>
      <c r="V15" s="34">
        <v>7.9856348720003394E-6</v>
      </c>
      <c r="W15" s="34">
        <v>7.0892552364271196E-6</v>
      </c>
      <c r="X15" s="34">
        <v>8.5463086362127397E-7</v>
      </c>
      <c r="Y15" s="34">
        <v>-2.0359030688660001E-6</v>
      </c>
      <c r="Z15" s="34">
        <v>3.5367505294522599E-6</v>
      </c>
      <c r="AA15" s="34">
        <v>1.10407785630001E-6</v>
      </c>
      <c r="AB15" s="34">
        <v>2.68816699131903E-6</v>
      </c>
      <c r="AC15" s="34">
        <v>-7.1615512734796302E-7</v>
      </c>
      <c r="AD15" s="34">
        <v>-4.9420286907316196E-6</v>
      </c>
      <c r="AE15" s="34">
        <v>-3.9370329209811197E-6</v>
      </c>
      <c r="AF15" s="34">
        <v>-3.7913167854504001E-7</v>
      </c>
      <c r="AG15" s="34">
        <v>5.4020170848418201E-6</v>
      </c>
      <c r="AH15" s="34">
        <v>1.1564963883969299E-6</v>
      </c>
      <c r="AI15" s="34">
        <v>3.1736780021877099E-6</v>
      </c>
      <c r="AJ15" s="34">
        <v>1.8170325232169599E-6</v>
      </c>
      <c r="AK15" s="34">
        <v>1.1560070764362301E-6</v>
      </c>
      <c r="AL15" s="34">
        <v>-8.9958292697242499E-7</v>
      </c>
      <c r="AM15" s="34">
        <v>2.8931635517819301E-6</v>
      </c>
      <c r="AN15" s="34">
        <v>3.1573618386901601E-7</v>
      </c>
      <c r="AO15" s="34">
        <v>6.2184716439072604E-8</v>
      </c>
      <c r="AP15" s="34">
        <v>2.4965478134557701E-6</v>
      </c>
      <c r="AQ15" s="34">
        <v>5.2502653094271204E-7</v>
      </c>
      <c r="AR15" s="34">
        <v>2.40819562679612E-6</v>
      </c>
      <c r="AS15" s="34">
        <v>3.0391286792002701E-6</v>
      </c>
      <c r="AT15" s="34">
        <v>1.45337366464107E-6</v>
      </c>
      <c r="AU15" s="34">
        <v>1.3318651411811299E-6</v>
      </c>
      <c r="AV15" s="34">
        <v>3.4437805946022299E-6</v>
      </c>
      <c r="AW15" s="34">
        <v>-2.15166627906838E-6</v>
      </c>
      <c r="AX15" s="34">
        <v>1.27710878916791E-5</v>
      </c>
      <c r="AY15" s="34">
        <v>9.1675389890826295E-6</v>
      </c>
      <c r="AZ15" s="34">
        <v>1.62565724730487E-5</v>
      </c>
      <c r="BA15" s="34">
        <v>2.1993867126938201E-6</v>
      </c>
    </row>
    <row r="16" spans="1:53" x14ac:dyDescent="0.25">
      <c r="A16" t="s">
        <v>100</v>
      </c>
      <c r="B16" s="34">
        <v>-7.4632887910921694E-5</v>
      </c>
      <c r="C16" s="34">
        <v>2.6896025845282598E-6</v>
      </c>
      <c r="D16" s="34">
        <v>-2.1015348408770301E-7</v>
      </c>
      <c r="E16" s="34">
        <v>-3.78369075748419E-6</v>
      </c>
      <c r="F16" s="34">
        <v>-5.24897777071337E-6</v>
      </c>
      <c r="G16" s="34">
        <v>-5.9577382822270602E-6</v>
      </c>
      <c r="H16" s="34">
        <v>-2.36472485359318E-6</v>
      </c>
      <c r="I16" s="34">
        <v>9.3308994215611003E-7</v>
      </c>
      <c r="J16" s="34">
        <v>-9.8614677076643703E-8</v>
      </c>
      <c r="K16" s="34">
        <v>-1.6636938710394899E-6</v>
      </c>
      <c r="L16" s="34">
        <v>-2.3341356396358901E-6</v>
      </c>
      <c r="M16" s="34">
        <v>-1.5175565066121601E-6</v>
      </c>
      <c r="N16" s="34">
        <v>-8.3905403281743399E-6</v>
      </c>
      <c r="O16" s="34">
        <v>8.5286067162733704E-5</v>
      </c>
      <c r="P16">
        <v>2.4353010766681399E-4</v>
      </c>
      <c r="Q16" s="34">
        <v>8.9217414149721594E-5</v>
      </c>
      <c r="R16" s="34">
        <v>-7.78274387417963E-6</v>
      </c>
      <c r="S16" s="34">
        <v>-4.0534388990928202E-6</v>
      </c>
      <c r="T16" s="34">
        <v>-4.2427997858113803E-6</v>
      </c>
      <c r="U16" s="34">
        <v>-9.5759893254845795E-6</v>
      </c>
      <c r="V16" s="34">
        <v>-2.09167470241495E-5</v>
      </c>
      <c r="W16" s="34">
        <v>-3.55334564960422E-5</v>
      </c>
      <c r="X16" s="34">
        <v>-1.57697298897373E-6</v>
      </c>
      <c r="Y16" s="34">
        <v>3.2509491414333898E-7</v>
      </c>
      <c r="Z16" s="34">
        <v>-2.9457017025638898E-6</v>
      </c>
      <c r="AA16" s="34">
        <v>-4.4732325060209401E-6</v>
      </c>
      <c r="AB16" s="34">
        <v>-4.8390743891191802E-6</v>
      </c>
      <c r="AC16" s="34">
        <v>1.6994840655723801E-6</v>
      </c>
      <c r="AD16" s="34">
        <v>5.7888888264232E-7</v>
      </c>
      <c r="AE16" s="34">
        <v>-3.9849975442070999E-6</v>
      </c>
      <c r="AF16" s="34">
        <v>1.3946399882803799E-6</v>
      </c>
      <c r="AG16" s="34">
        <v>-8.1765510597689706E-6</v>
      </c>
      <c r="AH16" s="34">
        <v>-4.0189792259051804E-6</v>
      </c>
      <c r="AI16" s="34">
        <v>-3.77919272889925E-6</v>
      </c>
      <c r="AJ16" s="34">
        <v>-2.3807712455827302E-6</v>
      </c>
      <c r="AK16" s="34">
        <v>-2.77068641096953E-6</v>
      </c>
      <c r="AL16" s="34">
        <v>-6.1669384121254204E-6</v>
      </c>
      <c r="AM16" s="34">
        <v>3.7630553579800902E-7</v>
      </c>
      <c r="AN16" s="34">
        <v>-3.0056663660068898E-6</v>
      </c>
      <c r="AO16" s="34">
        <v>-8.6927275375202903E-7</v>
      </c>
      <c r="AP16" s="34">
        <v>2.6664298286792499E-6</v>
      </c>
      <c r="AQ16" s="34">
        <v>-1.5778859121769099E-6</v>
      </c>
      <c r="AR16" s="34">
        <v>-2.6122943699005799E-7</v>
      </c>
      <c r="AS16" s="34">
        <v>-5.3201129579080401E-6</v>
      </c>
      <c r="AT16" s="34">
        <v>-2.7413873284076099E-6</v>
      </c>
      <c r="AU16" s="34">
        <v>-2.2329121899452599E-6</v>
      </c>
      <c r="AV16" s="34">
        <v>-7.4284177000879603E-6</v>
      </c>
      <c r="AW16" s="34">
        <v>-1.1203154879761799E-5</v>
      </c>
      <c r="AX16" s="34">
        <v>-4.2613824245798802E-7</v>
      </c>
      <c r="AY16" s="34">
        <v>2.3726664263259401E-5</v>
      </c>
      <c r="AZ16" s="34">
        <v>2.4146174654833099E-5</v>
      </c>
      <c r="BA16" s="34">
        <v>3.8778612040858502E-6</v>
      </c>
    </row>
    <row r="17" spans="1:53" x14ac:dyDescent="0.25">
      <c r="A17" t="s">
        <v>238</v>
      </c>
      <c r="B17" s="34">
        <v>-8.8321987624500706E-5</v>
      </c>
      <c r="C17" s="34">
        <v>-3.2469055135781002E-6</v>
      </c>
      <c r="D17" s="34">
        <v>1.7319131491897599E-5</v>
      </c>
      <c r="E17" s="34">
        <v>9.6903099387521907E-7</v>
      </c>
      <c r="F17" s="34">
        <v>-6.7576425912314199E-6</v>
      </c>
      <c r="G17" s="34">
        <v>-7.2549533854232901E-6</v>
      </c>
      <c r="H17" s="34">
        <v>-7.6056803491880299E-6</v>
      </c>
      <c r="I17" s="34">
        <v>9.7422759013351405E-7</v>
      </c>
      <c r="J17" s="34">
        <v>1.49909027827882E-6</v>
      </c>
      <c r="K17" s="34">
        <v>-2.42214916213294E-6</v>
      </c>
      <c r="L17" s="34">
        <v>-9.1421435953764697E-6</v>
      </c>
      <c r="M17" s="34">
        <v>-8.2782922441929895E-7</v>
      </c>
      <c r="N17" s="34">
        <v>-6.2978954176325804E-6</v>
      </c>
      <c r="O17" s="34">
        <v>8.5449014063989802E-5</v>
      </c>
      <c r="P17" s="34">
        <v>8.9217414149721797E-5</v>
      </c>
      <c r="Q17">
        <v>2.07761025971543E-4</v>
      </c>
      <c r="R17" s="34">
        <v>-1.11418331655648E-5</v>
      </c>
      <c r="S17" s="34">
        <v>3.5187196013205898E-6</v>
      </c>
      <c r="T17" s="34">
        <v>-4.21332649087343E-6</v>
      </c>
      <c r="U17" s="34">
        <v>-6.4133676936023199E-6</v>
      </c>
      <c r="V17" s="34">
        <v>-8.3072072844542396E-6</v>
      </c>
      <c r="W17" s="34">
        <v>-1.0800719072280699E-5</v>
      </c>
      <c r="X17" s="34">
        <v>-8.0886381507292099E-7</v>
      </c>
      <c r="Y17" s="34">
        <v>-1.4004960853275401E-6</v>
      </c>
      <c r="Z17" s="34">
        <v>-2.3266057321623799E-7</v>
      </c>
      <c r="AA17" s="34">
        <v>-4.5284963266227703E-6</v>
      </c>
      <c r="AB17" s="34">
        <v>-1.89250791153778E-6</v>
      </c>
      <c r="AC17" s="34">
        <v>4.2691492645177704E-6</v>
      </c>
      <c r="AD17" s="34">
        <v>1.8718956042385501E-6</v>
      </c>
      <c r="AE17" s="34">
        <v>-1.25430357522564E-6</v>
      </c>
      <c r="AF17" s="34">
        <v>2.6665272409106501E-6</v>
      </c>
      <c r="AG17" s="34">
        <v>8.6837169805469306E-6</v>
      </c>
      <c r="AH17" s="34">
        <v>-5.2422584099423097E-6</v>
      </c>
      <c r="AI17" s="34">
        <v>-5.1311407143206604E-6</v>
      </c>
      <c r="AJ17" s="34">
        <v>-3.3366732570462002E-6</v>
      </c>
      <c r="AK17" s="34">
        <v>-1.6657689319618699E-6</v>
      </c>
      <c r="AL17" s="34">
        <v>-3.7040361332362402E-6</v>
      </c>
      <c r="AM17" s="34">
        <v>2.2432357366187999E-6</v>
      </c>
      <c r="AN17" s="34">
        <v>8.1335271708094503E-7</v>
      </c>
      <c r="AO17" s="34">
        <v>3.4112535599583098E-6</v>
      </c>
      <c r="AP17" s="34">
        <v>-7.41443055313539E-7</v>
      </c>
      <c r="AQ17" s="34">
        <v>-2.2567109979658999E-7</v>
      </c>
      <c r="AR17" s="34">
        <v>1.2430762941392799E-6</v>
      </c>
      <c r="AS17" s="34">
        <v>2.0146065258209998E-6</v>
      </c>
      <c r="AT17" s="34">
        <v>4.26614366193596E-6</v>
      </c>
      <c r="AU17" s="34">
        <v>-1.9117162282043999E-6</v>
      </c>
      <c r="AV17" s="34">
        <v>-3.3315827662581599E-6</v>
      </c>
      <c r="AW17" s="34">
        <v>-7.0313038036126702E-6</v>
      </c>
      <c r="AX17" s="34">
        <v>4.4143305171781504E-6</v>
      </c>
      <c r="AY17" s="34">
        <v>-2.4079046686842398E-6</v>
      </c>
      <c r="AZ17" s="34">
        <v>8.7612069322055997E-6</v>
      </c>
      <c r="BA17" s="34">
        <v>8.1950800427339396E-6</v>
      </c>
    </row>
    <row r="18" spans="1:53" x14ac:dyDescent="0.25">
      <c r="A18" t="s">
        <v>101</v>
      </c>
      <c r="B18" s="34">
        <v>-2.6469406646753698E-5</v>
      </c>
      <c r="C18" s="34">
        <v>5.5800950792153503E-6</v>
      </c>
      <c r="D18" s="34">
        <v>-1.6249435497745999E-5</v>
      </c>
      <c r="E18" s="34">
        <v>-4.5694840755215902E-6</v>
      </c>
      <c r="F18" s="34">
        <v>1.30199550713794E-5</v>
      </c>
      <c r="G18" s="34">
        <v>1.07389049363589E-5</v>
      </c>
      <c r="H18" s="34">
        <v>8.9765823766961096E-6</v>
      </c>
      <c r="I18" s="34">
        <v>4.4051266986799096E-6</v>
      </c>
      <c r="J18" s="34">
        <v>3.66459792741115E-6</v>
      </c>
      <c r="K18" s="34">
        <v>7.3520757051353694E-8</v>
      </c>
      <c r="L18" s="34">
        <v>-6.1040032756492004E-6</v>
      </c>
      <c r="M18" s="34">
        <v>-2.7125644325785301E-6</v>
      </c>
      <c r="N18" s="34">
        <v>-2.44546797443125E-5</v>
      </c>
      <c r="O18" s="34">
        <v>4.7835809943502097E-6</v>
      </c>
      <c r="P18" s="34">
        <v>-7.7827438741796707E-6</v>
      </c>
      <c r="Q18" s="34">
        <v>-1.11418331655648E-5</v>
      </c>
      <c r="R18">
        <v>1.21547766466035E-4</v>
      </c>
      <c r="S18" s="34">
        <v>-1.36527304304055E-7</v>
      </c>
      <c r="T18" s="34">
        <v>-4.6005635475103302E-6</v>
      </c>
      <c r="U18" s="34">
        <v>-7.80664785039305E-6</v>
      </c>
      <c r="V18" s="34">
        <v>-1.20958314619728E-5</v>
      </c>
      <c r="W18" s="34">
        <v>-1.25191959218127E-5</v>
      </c>
      <c r="X18" s="34">
        <v>-3.5227356312125201E-6</v>
      </c>
      <c r="Y18" s="34">
        <v>-1.2343538372303101E-6</v>
      </c>
      <c r="Z18" s="34">
        <v>1.79810467137975E-6</v>
      </c>
      <c r="AA18" s="34">
        <v>-7.7142645681771997E-7</v>
      </c>
      <c r="AB18" s="34">
        <v>-1.9906421773559E-6</v>
      </c>
      <c r="AC18" s="34">
        <v>-4.7218373342774401E-6</v>
      </c>
      <c r="AD18" s="34">
        <v>-7.3959789305480003E-6</v>
      </c>
      <c r="AE18" s="34">
        <v>-4.7224786501207297E-6</v>
      </c>
      <c r="AF18" s="34">
        <v>-4.7679331528579704E-6</v>
      </c>
      <c r="AG18" s="34">
        <v>7.1811152951439599E-6</v>
      </c>
      <c r="AH18" s="34">
        <v>2.1255995415443402E-6</v>
      </c>
      <c r="AI18" s="34">
        <v>-2.6990286227388302E-6</v>
      </c>
      <c r="AJ18" s="34">
        <v>-7.8638309078595906E-6</v>
      </c>
      <c r="AK18" s="34">
        <v>-2.2551265161990501E-6</v>
      </c>
      <c r="AL18" s="34">
        <v>-5.0090384392645301E-6</v>
      </c>
      <c r="AM18" s="34">
        <v>1.6843171543517199E-6</v>
      </c>
      <c r="AN18" s="34">
        <v>1.66765242080533E-6</v>
      </c>
      <c r="AO18" s="34">
        <v>-2.0926212537105399E-6</v>
      </c>
      <c r="AP18" s="34">
        <v>9.1654083861370295E-7</v>
      </c>
      <c r="AQ18" s="34">
        <v>-1.9534363419809402E-6</v>
      </c>
      <c r="AR18" s="34">
        <v>-5.3553443628142699E-7</v>
      </c>
      <c r="AS18" s="34">
        <v>-2.8804355455633299E-6</v>
      </c>
      <c r="AT18" s="34">
        <v>-2.3072288284906299E-6</v>
      </c>
      <c r="AU18" s="34">
        <v>-3.3722007806698301E-7</v>
      </c>
      <c r="AV18" s="34">
        <v>1.57929441850861E-6</v>
      </c>
      <c r="AW18" s="34">
        <v>-5.7039447812464098E-6</v>
      </c>
      <c r="AX18" s="34">
        <v>-8.5267353750968905E-6</v>
      </c>
      <c r="AY18" s="34">
        <v>-3.0069716136094298E-7</v>
      </c>
      <c r="AZ18" s="34">
        <v>1.19116974930694E-5</v>
      </c>
      <c r="BA18" s="34">
        <v>3.4775879358867901E-6</v>
      </c>
    </row>
    <row r="19" spans="1:53" x14ac:dyDescent="0.25">
      <c r="A19" t="s">
        <v>102</v>
      </c>
      <c r="B19">
        <v>-1.34844938798089E-4</v>
      </c>
      <c r="C19" s="34">
        <v>-5.7758312442902698E-6</v>
      </c>
      <c r="D19" s="34">
        <v>1.5706432571219199E-5</v>
      </c>
      <c r="E19" s="34">
        <v>5.0972258943445004E-6</v>
      </c>
      <c r="F19" s="34">
        <v>2.5640915726851001E-5</v>
      </c>
      <c r="G19" s="34">
        <v>-1.0607179560311E-5</v>
      </c>
      <c r="H19" s="34">
        <v>3.3664869484796297E-5</v>
      </c>
      <c r="I19" s="34">
        <v>-5.6122947677276401E-6</v>
      </c>
      <c r="J19" s="34">
        <v>-3.23077529948075E-6</v>
      </c>
      <c r="K19" s="34">
        <v>-1.9541031183892499E-5</v>
      </c>
      <c r="L19" s="34">
        <v>-2.73504843663689E-5</v>
      </c>
      <c r="M19" s="34">
        <v>3.7765054542275398E-9</v>
      </c>
      <c r="N19" s="34">
        <v>-3.6958200890361001E-5</v>
      </c>
      <c r="O19" s="34">
        <v>1.5401747417459501E-5</v>
      </c>
      <c r="P19" s="34">
        <v>-4.0534388990927804E-6</v>
      </c>
      <c r="Q19" s="34">
        <v>3.5187196013207499E-6</v>
      </c>
      <c r="R19" s="34">
        <v>-1.3652730430403301E-7</v>
      </c>
      <c r="S19">
        <v>5.76718218637951E-3</v>
      </c>
      <c r="T19">
        <v>1.10032815532505E-4</v>
      </c>
      <c r="U19">
        <v>1.0898492138198E-4</v>
      </c>
      <c r="V19">
        <v>1.1181208495413701E-4</v>
      </c>
      <c r="W19">
        <v>1.14285306496951E-4</v>
      </c>
      <c r="X19" s="34">
        <v>7.2494794674782602E-6</v>
      </c>
      <c r="Y19" s="34">
        <v>1.02741596469517E-5</v>
      </c>
      <c r="Z19" s="34">
        <v>3.5537011119852402E-6</v>
      </c>
      <c r="AA19" s="34">
        <v>-3.8392282310160598E-6</v>
      </c>
      <c r="AB19" s="34">
        <v>-6.9256530112066298E-6</v>
      </c>
      <c r="AC19" s="34">
        <v>2.9202224769814E-5</v>
      </c>
      <c r="AD19" s="34">
        <v>-1.0544715727171001E-5</v>
      </c>
      <c r="AE19" s="34">
        <v>2.9788518293154498E-5</v>
      </c>
      <c r="AF19" s="34">
        <v>3.5918126301801697E-5</v>
      </c>
      <c r="AG19" s="34">
        <v>1.2917307103605401E-5</v>
      </c>
      <c r="AH19" s="34">
        <v>5.0176404135753099E-6</v>
      </c>
      <c r="AI19" s="34">
        <v>4.6777395890414399E-6</v>
      </c>
      <c r="AJ19" s="34">
        <v>9.93344198463043E-6</v>
      </c>
      <c r="AK19" s="34">
        <v>-3.5752454179061198E-6</v>
      </c>
      <c r="AL19" s="34">
        <v>-5.20476352884183E-6</v>
      </c>
      <c r="AM19" s="34">
        <v>6.6817211931706204E-6</v>
      </c>
      <c r="AN19" s="34">
        <v>6.8205405739981596E-6</v>
      </c>
      <c r="AO19" s="34">
        <v>1.46180851267514E-5</v>
      </c>
      <c r="AP19" s="34">
        <v>2.1598736056401101E-6</v>
      </c>
      <c r="AQ19" s="34">
        <v>5.6493356795765997E-6</v>
      </c>
      <c r="AR19" s="34">
        <v>2.5839618933143698E-6</v>
      </c>
      <c r="AS19" s="34">
        <v>-1.9058928278265802E-5</v>
      </c>
      <c r="AT19" s="34">
        <v>2.43219643738912E-6</v>
      </c>
      <c r="AU19" s="34">
        <v>-9.0466862422386795E-7</v>
      </c>
      <c r="AV19" s="34">
        <v>7.8421560104901597E-6</v>
      </c>
      <c r="AW19" s="34">
        <v>1.5857320960029602E-5</v>
      </c>
      <c r="AX19" s="34">
        <v>-3.7571997536312101E-5</v>
      </c>
      <c r="AY19" s="34">
        <v>-5.4400728953709197E-5</v>
      </c>
      <c r="AZ19" s="34">
        <v>-7.3646489079152996E-5</v>
      </c>
      <c r="BA19">
        <v>1.67545493530706E-4</v>
      </c>
    </row>
    <row r="20" spans="1:53" x14ac:dyDescent="0.25">
      <c r="A20" t="s">
        <v>103</v>
      </c>
      <c r="B20">
        <v>-1.1502424843133499E-4</v>
      </c>
      <c r="C20" s="34">
        <v>-2.8403180749955401E-6</v>
      </c>
      <c r="D20" s="34">
        <v>-1.0774926800808899E-5</v>
      </c>
      <c r="E20" s="34">
        <v>3.0673421861477202E-6</v>
      </c>
      <c r="F20" s="34">
        <v>-1.7160566749796499E-5</v>
      </c>
      <c r="G20" s="34">
        <v>1.3377258048736299E-6</v>
      </c>
      <c r="H20" s="34">
        <v>8.4601208253957704E-6</v>
      </c>
      <c r="I20" s="34">
        <v>1.3314743600975399E-6</v>
      </c>
      <c r="J20" s="34">
        <v>-6.5459165501332103E-7</v>
      </c>
      <c r="K20" s="34">
        <v>6.3510057180594901E-7</v>
      </c>
      <c r="L20" s="34">
        <v>-1.73528744993221E-6</v>
      </c>
      <c r="M20" s="34">
        <v>-6.5647833612746499E-6</v>
      </c>
      <c r="N20" s="34">
        <v>3.2477220497218301E-6</v>
      </c>
      <c r="O20" s="34">
        <v>-1.0006074682032599E-6</v>
      </c>
      <c r="P20" s="34">
        <v>-4.2427997858114599E-6</v>
      </c>
      <c r="Q20" s="34">
        <v>-4.2133264908734597E-6</v>
      </c>
      <c r="R20" s="34">
        <v>-4.6005635475102599E-6</v>
      </c>
      <c r="S20">
        <v>1.10032815532505E-4</v>
      </c>
      <c r="T20">
        <v>1.93238979125856E-4</v>
      </c>
      <c r="U20">
        <v>1.3511792959950699E-4</v>
      </c>
      <c r="V20">
        <v>1.3632071807134199E-4</v>
      </c>
      <c r="W20">
        <v>1.36722959676957E-4</v>
      </c>
      <c r="X20" s="34">
        <v>-4.3726319650889199E-6</v>
      </c>
      <c r="Y20" s="34">
        <v>-4.86143836695808E-6</v>
      </c>
      <c r="Z20" s="34">
        <v>-1.2531149252541399E-5</v>
      </c>
      <c r="AA20" s="34">
        <v>-2.4627126932987703E-7</v>
      </c>
      <c r="AB20" s="34">
        <v>-3.9711860092268097E-6</v>
      </c>
      <c r="AC20" s="34">
        <v>2.7488703959437001E-6</v>
      </c>
      <c r="AD20" s="34">
        <v>1.6950982467168701E-5</v>
      </c>
      <c r="AE20" s="34">
        <v>6.2077821021566102E-6</v>
      </c>
      <c r="AF20" s="34">
        <v>4.3270950747327802E-6</v>
      </c>
      <c r="AG20" s="34">
        <v>1.2756311920433201E-5</v>
      </c>
      <c r="AH20" s="34">
        <v>2.5251400995655102E-6</v>
      </c>
      <c r="AI20" s="34">
        <v>4.5813869759055898E-6</v>
      </c>
      <c r="AJ20" s="34">
        <v>1.3917100978711801E-5</v>
      </c>
      <c r="AK20" s="34">
        <v>5.44071769111195E-6</v>
      </c>
      <c r="AL20" s="34">
        <v>6.7074499603594997E-6</v>
      </c>
      <c r="AM20" s="34">
        <v>-5.0392865132754397E-6</v>
      </c>
      <c r="AN20" s="34">
        <v>-5.6259963107411796E-6</v>
      </c>
      <c r="AO20" s="34">
        <v>-2.5712153521875101E-6</v>
      </c>
      <c r="AP20" s="34">
        <v>-2.2430154380367302E-6</v>
      </c>
      <c r="AQ20" s="34">
        <v>-1.79987373036642E-6</v>
      </c>
      <c r="AR20" s="34">
        <v>-7.8162744412202895E-6</v>
      </c>
      <c r="AS20" s="34">
        <v>-7.4419574266135199E-6</v>
      </c>
      <c r="AT20" s="34">
        <v>-1.2365960744956899E-6</v>
      </c>
      <c r="AU20" s="34">
        <v>-8.2889058763589998E-6</v>
      </c>
      <c r="AV20" s="34">
        <v>-4.9353787664678396E-6</v>
      </c>
      <c r="AW20" s="34">
        <v>4.3212380522971796E-6</v>
      </c>
      <c r="AX20" s="34">
        <v>3.4320976039097401E-6</v>
      </c>
      <c r="AY20" s="34">
        <v>-1.0112346300394299E-5</v>
      </c>
      <c r="AZ20" s="34">
        <v>2.9854361914221201E-6</v>
      </c>
      <c r="BA20" s="34">
        <v>1.9192840751053401E-5</v>
      </c>
    </row>
    <row r="21" spans="1:53" x14ac:dyDescent="0.25">
      <c r="A21" t="s">
        <v>104</v>
      </c>
      <c r="B21">
        <v>-1.1837028069835201E-4</v>
      </c>
      <c r="C21" s="34">
        <v>1.58549862846736E-6</v>
      </c>
      <c r="D21" s="34">
        <v>-3.7850701602077202E-6</v>
      </c>
      <c r="E21" s="34">
        <v>-1.5239589974155798E-8</v>
      </c>
      <c r="F21" s="34">
        <v>-1.8484435427979901E-5</v>
      </c>
      <c r="G21" s="34">
        <v>1.8193840510486701E-5</v>
      </c>
      <c r="H21" s="34">
        <v>1.5482439835988901E-5</v>
      </c>
      <c r="I21" s="34">
        <v>7.3959921237670403E-6</v>
      </c>
      <c r="J21" s="34">
        <v>5.1909710391784398E-6</v>
      </c>
      <c r="K21" s="34">
        <v>-2.1889041408466599E-6</v>
      </c>
      <c r="L21" s="34">
        <v>-5.7594924723105404E-6</v>
      </c>
      <c r="M21" s="34">
        <v>-1.1573097122782501E-5</v>
      </c>
      <c r="N21" s="34">
        <v>4.0836282171218198E-6</v>
      </c>
      <c r="O21" s="34">
        <v>4.2154415103755299E-6</v>
      </c>
      <c r="P21" s="34">
        <v>-9.5759893254845202E-6</v>
      </c>
      <c r="Q21" s="34">
        <v>-6.4133676936021997E-6</v>
      </c>
      <c r="R21" s="34">
        <v>-7.8066478503929298E-6</v>
      </c>
      <c r="S21">
        <v>1.0898492138198E-4</v>
      </c>
      <c r="T21">
        <v>1.3511792959950699E-4</v>
      </c>
      <c r="U21">
        <v>2.5860845678311E-4</v>
      </c>
      <c r="V21">
        <v>1.5298673808150599E-4</v>
      </c>
      <c r="W21">
        <v>1.59058035258355E-4</v>
      </c>
      <c r="X21" s="34">
        <v>-7.2819744363947901E-6</v>
      </c>
      <c r="Y21" s="34">
        <v>-7.9484096290558992E-6</v>
      </c>
      <c r="Z21" s="34">
        <v>-2.3072819491602299E-5</v>
      </c>
      <c r="AA21" s="34">
        <v>-2.6959819406124497E-7</v>
      </c>
      <c r="AB21" s="34">
        <v>-8.7307068457661204E-6</v>
      </c>
      <c r="AC21" s="34">
        <v>2.1271252075800901E-6</v>
      </c>
      <c r="AD21" s="34">
        <v>2.1084024844022801E-5</v>
      </c>
      <c r="AE21" s="34">
        <v>6.8647792962473203E-6</v>
      </c>
      <c r="AF21" s="34">
        <v>2.1073721958046199E-6</v>
      </c>
      <c r="AG21" s="34">
        <v>7.4767399355641803E-6</v>
      </c>
      <c r="AH21" s="34">
        <v>6.9207587091035601E-7</v>
      </c>
      <c r="AI21" s="34">
        <v>1.5844858315389101E-6</v>
      </c>
      <c r="AJ21" s="34">
        <v>2.2725041834287601E-5</v>
      </c>
      <c r="AK21" s="34">
        <v>8.3734602283780203E-6</v>
      </c>
      <c r="AL21" s="34">
        <v>9.0394627119580497E-6</v>
      </c>
      <c r="AM21" s="34">
        <v>-5.1375478656825203E-6</v>
      </c>
      <c r="AN21" s="34">
        <v>-3.2187607474669701E-6</v>
      </c>
      <c r="AO21" s="34">
        <v>-3.1350157878223498E-6</v>
      </c>
      <c r="AP21" s="34">
        <v>-7.0455818455722405E-7</v>
      </c>
      <c r="AQ21" s="34">
        <v>-1.44957875495171E-6</v>
      </c>
      <c r="AR21" s="34">
        <v>-2.51428507111235E-6</v>
      </c>
      <c r="AS21" s="34">
        <v>-7.1315002808440103E-6</v>
      </c>
      <c r="AT21" s="34">
        <v>-5.7184300364761397E-7</v>
      </c>
      <c r="AU21" s="34">
        <v>-3.1229930643151303E-5</v>
      </c>
      <c r="AV21" s="34">
        <v>-2.4929771957499901E-5</v>
      </c>
      <c r="AW21" s="34">
        <v>2.2269940626055098E-6</v>
      </c>
      <c r="AX21" s="34">
        <v>3.9815577780164003E-6</v>
      </c>
      <c r="AY21" s="34">
        <v>-1.4285841718725599E-5</v>
      </c>
      <c r="AZ21" s="34">
        <v>2.7296969935065501E-6</v>
      </c>
      <c r="BA21" s="34">
        <v>2.5135754230265698E-5</v>
      </c>
    </row>
    <row r="22" spans="1:53" x14ac:dyDescent="0.25">
      <c r="A22" t="s">
        <v>105</v>
      </c>
      <c r="B22">
        <v>-1.2448888722907701E-4</v>
      </c>
      <c r="C22" s="34">
        <v>5.2826870261659401E-6</v>
      </c>
      <c r="D22" s="34">
        <v>8.0888433399259198E-6</v>
      </c>
      <c r="E22" s="34">
        <v>-4.5623773369907902E-6</v>
      </c>
      <c r="F22" s="34">
        <v>-2.4590411050410499E-5</v>
      </c>
      <c r="G22" s="34">
        <v>2.02192165649497E-5</v>
      </c>
      <c r="H22" s="34">
        <v>2.5088140588767801E-5</v>
      </c>
      <c r="I22" s="34">
        <v>1.26124124267725E-5</v>
      </c>
      <c r="J22" s="34">
        <v>5.5408227251166404E-6</v>
      </c>
      <c r="K22" s="34">
        <v>1.4421113932149E-7</v>
      </c>
      <c r="L22" s="34">
        <v>-6.3315031567434699E-6</v>
      </c>
      <c r="M22" s="34">
        <v>-1.4230639568772399E-5</v>
      </c>
      <c r="N22" s="34">
        <v>1.04415294580651E-5</v>
      </c>
      <c r="O22" s="34">
        <v>7.9856348720001903E-6</v>
      </c>
      <c r="P22" s="34">
        <v>-2.0916747024149602E-5</v>
      </c>
      <c r="Q22" s="34">
        <v>-8.3072072844543599E-6</v>
      </c>
      <c r="R22" s="34">
        <v>-1.2095831461972899E-5</v>
      </c>
      <c r="S22">
        <v>1.1181208495413701E-4</v>
      </c>
      <c r="T22">
        <v>1.36320718071343E-4</v>
      </c>
      <c r="U22">
        <v>1.5298673808150599E-4</v>
      </c>
      <c r="V22">
        <v>4.9819183232147296E-4</v>
      </c>
      <c r="W22">
        <v>1.7755749074697499E-4</v>
      </c>
      <c r="X22" s="34">
        <v>-7.0208359527469998E-6</v>
      </c>
      <c r="Y22" s="34">
        <v>-6.2397014955536298E-6</v>
      </c>
      <c r="Z22" s="34">
        <v>-3.2453204283413498E-5</v>
      </c>
      <c r="AA22" s="34">
        <v>-5.2822375838351902E-7</v>
      </c>
      <c r="AB22" s="34">
        <v>-1.1488885119826E-5</v>
      </c>
      <c r="AC22" s="34">
        <v>4.2066244909872899E-6</v>
      </c>
      <c r="AD22" s="34">
        <v>2.8164193055390101E-5</v>
      </c>
      <c r="AE22" s="34">
        <v>1.1785139880034899E-5</v>
      </c>
      <c r="AF22" s="34">
        <v>7.8507770646570402E-6</v>
      </c>
      <c r="AG22" s="34">
        <v>2.8607157097155101E-5</v>
      </c>
      <c r="AH22" s="34">
        <v>5.1967422293302297E-6</v>
      </c>
      <c r="AI22" s="34">
        <v>-7.3582207885809303E-7</v>
      </c>
      <c r="AJ22" s="34">
        <v>5.5178229770466797E-6</v>
      </c>
      <c r="AK22" s="34">
        <v>4.8363508018082902E-6</v>
      </c>
      <c r="AL22" s="34">
        <v>7.4728240801220997E-6</v>
      </c>
      <c r="AM22" s="34">
        <v>-2.0384819076306501E-6</v>
      </c>
      <c r="AN22" s="34">
        <v>-2.6763867377538199E-7</v>
      </c>
      <c r="AO22" s="34">
        <v>-6.1679839115554002E-6</v>
      </c>
      <c r="AP22" s="34">
        <v>1.4477570701910401E-6</v>
      </c>
      <c r="AQ22" s="34">
        <v>-4.2900174526667802E-7</v>
      </c>
      <c r="AR22" s="34">
        <v>-6.7146938794915E-6</v>
      </c>
      <c r="AS22" s="34">
        <v>-5.7835136484976896E-6</v>
      </c>
      <c r="AT22" s="34">
        <v>-1.82623899861551E-7</v>
      </c>
      <c r="AU22" s="34">
        <v>-5.2304263465923001E-5</v>
      </c>
      <c r="AV22" s="34">
        <v>-4.5447140446788301E-5</v>
      </c>
      <c r="AW22" s="34">
        <v>-3.7034167599194601E-6</v>
      </c>
      <c r="AX22" s="34">
        <v>8.9977076852791796E-6</v>
      </c>
      <c r="AY22" s="34">
        <v>-2.2260271291316099E-5</v>
      </c>
      <c r="AZ22" s="34">
        <v>4.6374426602993803E-5</v>
      </c>
      <c r="BA22" s="34">
        <v>1.2648397968648301E-5</v>
      </c>
    </row>
    <row r="23" spans="1:53" x14ac:dyDescent="0.25">
      <c r="A23" t="s">
        <v>106</v>
      </c>
      <c r="B23">
        <v>-1.2072416079925999E-4</v>
      </c>
      <c r="C23" s="34">
        <v>1.46669073956198E-5</v>
      </c>
      <c r="D23" s="34">
        <v>2.1780558923961501E-5</v>
      </c>
      <c r="E23" s="34">
        <v>-5.4647748973555104E-6</v>
      </c>
      <c r="F23" s="34">
        <v>-3.6643603637278002E-5</v>
      </c>
      <c r="G23" s="34">
        <v>3.3386569851892299E-5</v>
      </c>
      <c r="H23" s="34">
        <v>2.9715788734587299E-5</v>
      </c>
      <c r="I23" s="34">
        <v>1.27887023470205E-5</v>
      </c>
      <c r="J23" s="34">
        <v>6.5757326344474697E-6</v>
      </c>
      <c r="K23" s="34">
        <v>-1.14447905848924E-5</v>
      </c>
      <c r="L23" s="34">
        <v>-1.4822625013785E-5</v>
      </c>
      <c r="M23" s="34">
        <v>-1.28854966451769E-5</v>
      </c>
      <c r="N23" s="34">
        <v>1.47680278305876E-5</v>
      </c>
      <c r="O23" s="34">
        <v>7.0892552364272399E-6</v>
      </c>
      <c r="P23" s="34">
        <v>-3.55334564960422E-5</v>
      </c>
      <c r="Q23" s="34">
        <v>-1.0800719072280599E-5</v>
      </c>
      <c r="R23" s="34">
        <v>-1.25191959218126E-5</v>
      </c>
      <c r="S23">
        <v>1.14285306496951E-4</v>
      </c>
      <c r="T23">
        <v>1.36722959676957E-4</v>
      </c>
      <c r="U23">
        <v>1.59058035258355E-4</v>
      </c>
      <c r="V23">
        <v>1.7755749074697499E-4</v>
      </c>
      <c r="W23">
        <v>9.9327736493351601E-4</v>
      </c>
      <c r="X23" s="34">
        <v>-7.5497267136656702E-6</v>
      </c>
      <c r="Y23" s="34">
        <v>-9.1487581481518101E-6</v>
      </c>
      <c r="Z23" s="34">
        <v>-4.1285822155395699E-5</v>
      </c>
      <c r="AA23" s="34">
        <v>9.0162783983151695E-7</v>
      </c>
      <c r="AB23" s="34">
        <v>-1.6706163685212502E-5</v>
      </c>
      <c r="AC23" s="34">
        <v>-4.1996292113419199E-6</v>
      </c>
      <c r="AD23" s="34">
        <v>2.76848349615631E-5</v>
      </c>
      <c r="AE23" s="34">
        <v>9.67639439774256E-6</v>
      </c>
      <c r="AF23" s="34">
        <v>2.25512159610404E-6</v>
      </c>
      <c r="AG23" s="34">
        <v>8.8103219689359996E-6</v>
      </c>
      <c r="AH23" s="34">
        <v>3.0349760600550099E-6</v>
      </c>
      <c r="AI23" s="34">
        <v>3.6300868927076999E-7</v>
      </c>
      <c r="AJ23" s="34">
        <v>4.9579962818615099E-5</v>
      </c>
      <c r="AK23" s="34">
        <v>1.5841321722598801E-5</v>
      </c>
      <c r="AL23" s="34">
        <v>1.7592027854797499E-5</v>
      </c>
      <c r="AM23" s="34">
        <v>4.8138146012742101E-7</v>
      </c>
      <c r="AN23" s="34">
        <v>5.67882950190116E-6</v>
      </c>
      <c r="AO23" s="34">
        <v>1.4302580351019201E-6</v>
      </c>
      <c r="AP23" s="34">
        <v>3.3359311973226599E-6</v>
      </c>
      <c r="AQ23" s="34">
        <v>4.5167212821335799E-6</v>
      </c>
      <c r="AR23" s="34">
        <v>-3.8269670256207998E-6</v>
      </c>
      <c r="AS23" s="34">
        <v>-4.8658705935338796E-6</v>
      </c>
      <c r="AT23" s="34">
        <v>-1.66250222655511E-6</v>
      </c>
      <c r="AU23" s="34">
        <v>-6.8259385671129701E-5</v>
      </c>
      <c r="AV23" s="34">
        <v>-7.0484489450577397E-5</v>
      </c>
      <c r="AW23" s="34">
        <v>-1.8141028142120498E-5</v>
      </c>
      <c r="AX23" s="34">
        <v>1.25713398408939E-6</v>
      </c>
      <c r="AY23" s="34">
        <v>3.17682826494624E-5</v>
      </c>
      <c r="AZ23" s="34">
        <v>-2.4240046357488599E-5</v>
      </c>
      <c r="BA23" s="34">
        <v>1.5502859649075E-5</v>
      </c>
    </row>
    <row r="24" spans="1:53" x14ac:dyDescent="0.25">
      <c r="A24" t="s">
        <v>109</v>
      </c>
      <c r="B24" s="34">
        <v>4.8322169807570798E-5</v>
      </c>
      <c r="C24" s="34">
        <v>-4.96257861870888E-6</v>
      </c>
      <c r="D24" s="34">
        <v>-4.1336721093480302E-5</v>
      </c>
      <c r="E24" s="34">
        <v>3.9425196189346998E-6</v>
      </c>
      <c r="F24" s="34">
        <v>-1.73110642430497E-5</v>
      </c>
      <c r="G24" s="34">
        <v>2.4817343558814001E-6</v>
      </c>
      <c r="H24" s="34">
        <v>-2.6798982624722101E-6</v>
      </c>
      <c r="I24" s="34">
        <v>-7.6494979919119904E-7</v>
      </c>
      <c r="J24" s="34">
        <v>-9.5176890910720199E-7</v>
      </c>
      <c r="K24" s="34">
        <v>2.9399160257825599E-7</v>
      </c>
      <c r="L24" s="34">
        <v>5.0942224722741402E-7</v>
      </c>
      <c r="M24" s="34">
        <v>2.3132211295655E-6</v>
      </c>
      <c r="N24" s="34">
        <v>9.1422956381148206E-6</v>
      </c>
      <c r="O24" s="34">
        <v>8.5463086362121796E-7</v>
      </c>
      <c r="P24" s="34">
        <v>-1.57697298897373E-6</v>
      </c>
      <c r="Q24" s="34">
        <v>-8.0886381507299097E-7</v>
      </c>
      <c r="R24" s="34">
        <v>-3.52273563121254E-6</v>
      </c>
      <c r="S24" s="34">
        <v>7.2494794674783E-6</v>
      </c>
      <c r="T24" s="34">
        <v>-4.3726319650889699E-6</v>
      </c>
      <c r="U24" s="34">
        <v>-7.2819744363948003E-6</v>
      </c>
      <c r="V24" s="34">
        <v>-7.0208359527470803E-6</v>
      </c>
      <c r="W24" s="34">
        <v>-7.54972671366566E-6</v>
      </c>
      <c r="X24" s="34">
        <v>3.4688694986451002E-5</v>
      </c>
      <c r="Y24" s="34">
        <v>3.25956347372798E-6</v>
      </c>
      <c r="Z24" s="34">
        <v>-5.7953171716699903E-6</v>
      </c>
      <c r="AA24" s="34">
        <v>-8.8181487903730101E-6</v>
      </c>
      <c r="AB24" s="34">
        <v>1.5167791031051199E-7</v>
      </c>
      <c r="AC24" s="34">
        <v>-2.1460033327516701E-7</v>
      </c>
      <c r="AD24" s="34">
        <v>-7.1532157180346005E-7</v>
      </c>
      <c r="AE24" s="34">
        <v>-1.13928782092043E-6</v>
      </c>
      <c r="AF24" s="34">
        <v>-3.7960563223635001E-6</v>
      </c>
      <c r="AG24" s="34">
        <v>1.34417311584116E-6</v>
      </c>
      <c r="AH24" s="34">
        <v>-2.37213309261876E-6</v>
      </c>
      <c r="AI24" s="34">
        <v>-3.7756601102448401E-7</v>
      </c>
      <c r="AJ24" s="34">
        <v>3.9292098585031896E-6</v>
      </c>
      <c r="AK24" s="34">
        <v>-1.76738135567078E-6</v>
      </c>
      <c r="AL24" s="34">
        <v>-4.4649980009986696E-6</v>
      </c>
      <c r="AM24" s="34">
        <v>1.25734125336408E-6</v>
      </c>
      <c r="AN24" s="34">
        <v>2.4103148871011801E-6</v>
      </c>
      <c r="AO24" s="34">
        <v>5.4798415506391605E-7</v>
      </c>
      <c r="AP24" s="34">
        <v>3.5471269830236802E-7</v>
      </c>
      <c r="AQ24" s="34">
        <v>8.0609986336531401E-7</v>
      </c>
      <c r="AR24" s="34">
        <v>-5.1862870173715099E-8</v>
      </c>
      <c r="AS24" s="34">
        <v>1.08416801625461E-6</v>
      </c>
      <c r="AT24" s="34">
        <v>-3.6457765852231802E-7</v>
      </c>
      <c r="AU24" s="34">
        <v>5.0762693447467E-6</v>
      </c>
      <c r="AV24" s="34">
        <v>3.40597209604183E-6</v>
      </c>
      <c r="AW24" s="34">
        <v>-2.6792432439104202E-6</v>
      </c>
      <c r="AX24" s="34">
        <v>-2.1271090374219401E-6</v>
      </c>
      <c r="AY24" s="34">
        <v>-5.6556340643505196E-6</v>
      </c>
      <c r="AZ24" s="34">
        <v>-1.06064770832238E-5</v>
      </c>
      <c r="BA24" s="34">
        <v>1.13822213735225E-5</v>
      </c>
    </row>
    <row r="25" spans="1:53" x14ac:dyDescent="0.25">
      <c r="A25" t="s">
        <v>110</v>
      </c>
      <c r="B25" s="34">
        <v>2.15719798230421E-5</v>
      </c>
      <c r="C25" s="34">
        <v>-8.5427832846393207E-6</v>
      </c>
      <c r="D25" s="34">
        <v>-6.1403208855010401E-6</v>
      </c>
      <c r="E25" s="34">
        <v>3.9127878660836198E-6</v>
      </c>
      <c r="F25" s="34">
        <v>-4.2923878808431898E-6</v>
      </c>
      <c r="G25" s="34">
        <v>-2.7522676163708102E-7</v>
      </c>
      <c r="H25" s="34">
        <v>-7.7852840897435605E-7</v>
      </c>
      <c r="I25" s="34">
        <v>-6.6834755173862304E-7</v>
      </c>
      <c r="J25" s="34">
        <v>-1.7222229680455499E-6</v>
      </c>
      <c r="K25" s="34">
        <v>-2.0786740208152399E-6</v>
      </c>
      <c r="L25" s="34">
        <v>7.9448107867143799E-7</v>
      </c>
      <c r="M25" s="34">
        <v>9.2978621962659499E-8</v>
      </c>
      <c r="N25" s="34">
        <v>1.88695020999774E-6</v>
      </c>
      <c r="O25" s="34">
        <v>-2.03590306886602E-6</v>
      </c>
      <c r="P25" s="34">
        <v>3.2509491414333703E-7</v>
      </c>
      <c r="Q25" s="34">
        <v>-1.4004960853275699E-6</v>
      </c>
      <c r="R25" s="34">
        <v>-1.23435383723033E-6</v>
      </c>
      <c r="S25" s="34">
        <v>1.02741596469517E-5</v>
      </c>
      <c r="T25" s="34">
        <v>-4.8614383669581004E-6</v>
      </c>
      <c r="U25" s="34">
        <v>-7.9484096290558907E-6</v>
      </c>
      <c r="V25" s="34">
        <v>-6.2397014955536696E-6</v>
      </c>
      <c r="W25" s="34">
        <v>-9.1487581481517898E-6</v>
      </c>
      <c r="X25" s="34">
        <v>3.2595634737279698E-6</v>
      </c>
      <c r="Y25" s="34">
        <v>3.3943747466749002E-5</v>
      </c>
      <c r="Z25" s="34">
        <v>-9.77093101392143E-6</v>
      </c>
      <c r="AA25" s="34">
        <v>-4.9592769475668002E-6</v>
      </c>
      <c r="AB25" s="34">
        <v>4.9228597591228902E-6</v>
      </c>
      <c r="AC25" s="34">
        <v>-2.2194178043650001E-6</v>
      </c>
      <c r="AD25" s="34">
        <v>-7.3967972319194999E-6</v>
      </c>
      <c r="AE25" s="34">
        <v>-4.6954342633705196E-6</v>
      </c>
      <c r="AF25" s="34">
        <v>4.3469649048758996E-6</v>
      </c>
      <c r="AG25" s="34">
        <v>-1.01183321272612E-5</v>
      </c>
      <c r="AH25" s="34">
        <v>-3.5364969979032098E-6</v>
      </c>
      <c r="AI25" s="34">
        <v>-2.5415798455086301E-6</v>
      </c>
      <c r="AJ25" s="34">
        <v>-1.91819854687026E-6</v>
      </c>
      <c r="AK25" s="34">
        <v>-6.1995462949845099E-6</v>
      </c>
      <c r="AL25" s="34">
        <v>-2.6284763188179702E-6</v>
      </c>
      <c r="AM25" s="34">
        <v>1.62368308422883E-6</v>
      </c>
      <c r="AN25" s="34">
        <v>3.6460378475591401E-6</v>
      </c>
      <c r="AO25" s="34">
        <v>9.6330912872407009E-10</v>
      </c>
      <c r="AP25" s="34">
        <v>-4.65783568922809E-7</v>
      </c>
      <c r="AQ25" s="34">
        <v>2.8354344533139498E-7</v>
      </c>
      <c r="AR25" s="34">
        <v>9.4211573737103502E-7</v>
      </c>
      <c r="AS25" s="34">
        <v>2.1763459982470499E-6</v>
      </c>
      <c r="AT25" s="34">
        <v>-9.9170538609042397E-7</v>
      </c>
      <c r="AU25" s="34">
        <v>8.0787269206916804E-7</v>
      </c>
      <c r="AV25" s="34">
        <v>3.5118244001662399E-6</v>
      </c>
      <c r="AW25" s="34">
        <v>1.11954697213006E-6</v>
      </c>
      <c r="AX25" s="34">
        <v>-1.1218382221978499E-6</v>
      </c>
      <c r="AY25" s="34">
        <v>5.7824390220259203E-6</v>
      </c>
      <c r="AZ25" s="34">
        <v>-7.21265211430785E-6</v>
      </c>
      <c r="BA25" s="34">
        <v>-2.6385620146793701E-6</v>
      </c>
    </row>
    <row r="26" spans="1:53" x14ac:dyDescent="0.25">
      <c r="A26" t="s">
        <v>112</v>
      </c>
      <c r="B26" s="34">
        <v>-3.48724650472147E-5</v>
      </c>
      <c r="C26" s="34">
        <v>-1.0260463755585E-5</v>
      </c>
      <c r="D26" s="34">
        <v>4.0890642079515002E-7</v>
      </c>
      <c r="E26" s="34">
        <v>5.8398523839257803E-6</v>
      </c>
      <c r="F26" s="34">
        <v>-5.5822895624326796E-6</v>
      </c>
      <c r="G26" s="34">
        <v>-4.8936010228594798E-6</v>
      </c>
      <c r="H26" s="34">
        <v>2.4230263504453003E-7</v>
      </c>
      <c r="I26" s="34">
        <v>1.25693930410593E-6</v>
      </c>
      <c r="J26" s="34">
        <v>-7.1638831709997996E-7</v>
      </c>
      <c r="K26" s="34">
        <v>-2.7132352205849499E-6</v>
      </c>
      <c r="L26" s="34">
        <v>-5.18731671570562E-6</v>
      </c>
      <c r="M26" s="34">
        <v>-1.9905367002827298E-6</v>
      </c>
      <c r="N26" s="34">
        <v>-8.2934852922902205E-7</v>
      </c>
      <c r="O26" s="34">
        <v>3.5367505294522802E-6</v>
      </c>
      <c r="P26" s="34">
        <v>-2.9457017025639101E-6</v>
      </c>
      <c r="Q26" s="34">
        <v>-2.3266057321620901E-7</v>
      </c>
      <c r="R26" s="34">
        <v>1.7981046713797701E-6</v>
      </c>
      <c r="S26" s="34">
        <v>3.5537011119852999E-6</v>
      </c>
      <c r="T26" s="34">
        <v>-1.2531149252541299E-5</v>
      </c>
      <c r="U26" s="34">
        <v>-2.3072819491602201E-5</v>
      </c>
      <c r="V26" s="34">
        <v>-3.2453204283413301E-5</v>
      </c>
      <c r="W26" s="34">
        <v>-4.1285822155395699E-5</v>
      </c>
      <c r="X26" s="34">
        <v>-5.7953171716700098E-6</v>
      </c>
      <c r="Y26" s="34">
        <v>-9.77093101392143E-6</v>
      </c>
      <c r="Z26">
        <v>1.2922457370915101E-4</v>
      </c>
      <c r="AA26" s="34">
        <v>-2.6644167756726902E-7</v>
      </c>
      <c r="AB26" s="34">
        <v>-3.2501851720776998E-6</v>
      </c>
      <c r="AC26" s="34">
        <v>-1.3800966596258701E-6</v>
      </c>
      <c r="AD26" s="34">
        <v>7.5565672998199201E-6</v>
      </c>
      <c r="AE26" s="34">
        <v>-8.0747511906685397E-6</v>
      </c>
      <c r="AF26" s="34">
        <v>-2.17574102738751E-5</v>
      </c>
      <c r="AG26" s="34">
        <v>1.85300942007672E-6</v>
      </c>
      <c r="AH26" s="34">
        <v>4.0104402223170599E-6</v>
      </c>
      <c r="AI26" s="34">
        <v>4.4476166469976202E-6</v>
      </c>
      <c r="AJ26" s="34">
        <v>-4.5867898250116201E-6</v>
      </c>
      <c r="AK26" s="34">
        <v>-2.6728098207684102E-6</v>
      </c>
      <c r="AL26" s="34">
        <v>4.8818397573193303E-6</v>
      </c>
      <c r="AM26" s="34">
        <v>-6.6916861626016299E-6</v>
      </c>
      <c r="AN26" s="34">
        <v>-9.9730284265839399E-6</v>
      </c>
      <c r="AO26" s="34">
        <v>1.2940316771202201E-6</v>
      </c>
      <c r="AP26" s="34">
        <v>2.51590038605975E-6</v>
      </c>
      <c r="AQ26" s="34">
        <v>1.56804315895659E-6</v>
      </c>
      <c r="AR26" s="34">
        <v>-1.0281646878662699E-7</v>
      </c>
      <c r="AS26" s="34">
        <v>1.6728508333285401E-6</v>
      </c>
      <c r="AT26" s="34">
        <v>4.3980529944222601E-6</v>
      </c>
      <c r="AU26" s="34">
        <v>-1.8248315991127099E-5</v>
      </c>
      <c r="AV26" s="34">
        <v>-2.5376351642879398E-5</v>
      </c>
      <c r="AW26" s="34">
        <v>1.7010403678454701E-6</v>
      </c>
      <c r="AX26" s="34">
        <v>5.69489040267646E-6</v>
      </c>
      <c r="AY26" s="34">
        <v>-8.1141696691107794E-6</v>
      </c>
      <c r="AZ26" s="34">
        <v>3.3585972390735502E-6</v>
      </c>
      <c r="BA26" s="34">
        <v>-6.0016653925912403E-6</v>
      </c>
    </row>
    <row r="27" spans="1:53" x14ac:dyDescent="0.25">
      <c r="A27" t="s">
        <v>114</v>
      </c>
      <c r="B27" s="34">
        <v>-2.6693100244651701E-6</v>
      </c>
      <c r="C27" s="34">
        <v>1.6255351335718001E-5</v>
      </c>
      <c r="D27" s="34">
        <v>2.1303875903173599E-5</v>
      </c>
      <c r="E27" s="34">
        <v>1.59620846922814E-5</v>
      </c>
      <c r="F27" s="34">
        <v>4.4413619429791697E-5</v>
      </c>
      <c r="G27" s="34">
        <v>2.0280762763191299E-5</v>
      </c>
      <c r="H27" s="34">
        <v>6.0629619142942702E-6</v>
      </c>
      <c r="I27" s="34">
        <v>-3.9661504206513001E-6</v>
      </c>
      <c r="J27" s="34">
        <v>-4.5226782524695803E-7</v>
      </c>
      <c r="K27" s="34">
        <v>-2.7723867662846302E-6</v>
      </c>
      <c r="L27" s="34">
        <v>-1.29903223026705E-5</v>
      </c>
      <c r="M27" s="34">
        <v>5.9655629977898002E-6</v>
      </c>
      <c r="N27" s="34">
        <v>6.0911045000133499E-6</v>
      </c>
      <c r="O27" s="34">
        <v>1.1040778563000399E-6</v>
      </c>
      <c r="P27" s="34">
        <v>-4.4732325060209096E-6</v>
      </c>
      <c r="Q27" s="34">
        <v>-4.5284963266226704E-6</v>
      </c>
      <c r="R27" s="34">
        <v>-7.7142645681767201E-7</v>
      </c>
      <c r="S27" s="34">
        <v>-3.8392282310161098E-6</v>
      </c>
      <c r="T27" s="34">
        <v>-2.4627126932983801E-7</v>
      </c>
      <c r="U27" s="34">
        <v>-2.69598194061276E-7</v>
      </c>
      <c r="V27" s="34">
        <v>-5.2822375838343305E-7</v>
      </c>
      <c r="W27" s="34">
        <v>9.0162783983146496E-7</v>
      </c>
      <c r="X27" s="34">
        <v>-8.8181487903730203E-6</v>
      </c>
      <c r="Y27" s="34">
        <v>-4.9592769475668002E-6</v>
      </c>
      <c r="Z27" s="34">
        <v>-2.6644167756717601E-7</v>
      </c>
      <c r="AA27">
        <v>1.2631668397461201E-3</v>
      </c>
      <c r="AB27" s="34">
        <v>-5.2536570654701799E-7</v>
      </c>
      <c r="AC27" s="34">
        <v>-1.6213719251985501E-5</v>
      </c>
      <c r="AD27" s="34">
        <v>-2.18639171109606E-5</v>
      </c>
      <c r="AE27" s="34">
        <v>-7.9968726235866295E-6</v>
      </c>
      <c r="AF27" s="34">
        <v>-2.4229252901769199E-5</v>
      </c>
      <c r="AG27" s="34">
        <v>-6.8974710711929603E-6</v>
      </c>
      <c r="AH27" s="34">
        <v>-2.50695645000498E-5</v>
      </c>
      <c r="AI27" s="34">
        <v>-2.29982233763105E-5</v>
      </c>
      <c r="AJ27" s="34">
        <v>-8.4107677662606907E-6</v>
      </c>
      <c r="AK27" s="34">
        <v>-1.94722979116612E-5</v>
      </c>
      <c r="AL27" s="34">
        <v>-3.6085017601424798E-5</v>
      </c>
      <c r="AM27" s="34">
        <v>-7.8356492290837203E-7</v>
      </c>
      <c r="AN27" s="34">
        <v>-9.3285909997805993E-6</v>
      </c>
      <c r="AO27" s="34">
        <v>-2.7469687775795599E-7</v>
      </c>
      <c r="AP27" s="34">
        <v>-1.21923897888597E-5</v>
      </c>
      <c r="AQ27" s="34">
        <v>-1.31327775672369E-5</v>
      </c>
      <c r="AR27" s="34">
        <v>-1.09855826441955E-5</v>
      </c>
      <c r="AS27" s="34">
        <v>-8.4312283798640104E-6</v>
      </c>
      <c r="AT27" s="34">
        <v>-3.3969717262686301E-6</v>
      </c>
      <c r="AU27" s="34">
        <v>-6.9144637927748495E-5</v>
      </c>
      <c r="AV27">
        <v>-3.6876582668943702E-4</v>
      </c>
      <c r="AW27" s="34">
        <v>4.9956233637990403E-6</v>
      </c>
      <c r="AX27" s="34">
        <v>9.8068950966626399E-6</v>
      </c>
      <c r="AY27" s="34">
        <v>-8.4803004655793998E-7</v>
      </c>
      <c r="AZ27" s="34">
        <v>-1.2113902976269101E-5</v>
      </c>
      <c r="BA27" s="34">
        <v>-6.5748428820447505E-7</v>
      </c>
    </row>
    <row r="28" spans="1:53" x14ac:dyDescent="0.25">
      <c r="A28" t="s">
        <v>113</v>
      </c>
      <c r="B28" s="34">
        <v>-1.90770488853546E-5</v>
      </c>
      <c r="C28" s="34">
        <v>6.5206001416732797E-6</v>
      </c>
      <c r="D28" s="34">
        <v>1.6203474177410699E-5</v>
      </c>
      <c r="E28" s="34">
        <v>-9.0150093646026493E-6</v>
      </c>
      <c r="F28" s="34">
        <v>3.0203549872929801E-5</v>
      </c>
      <c r="G28" s="34">
        <v>2.8780019633073E-6</v>
      </c>
      <c r="H28" s="34">
        <v>-1.46270345600998E-6</v>
      </c>
      <c r="I28" s="34">
        <v>1.8427744214677001E-6</v>
      </c>
      <c r="J28" s="34">
        <v>-5.33544576641888E-7</v>
      </c>
      <c r="K28" s="34">
        <v>-4.9341195282001001E-6</v>
      </c>
      <c r="L28" s="34">
        <v>-1.2755377632670999E-5</v>
      </c>
      <c r="M28" s="34">
        <v>-2.2646887050026801E-6</v>
      </c>
      <c r="N28" s="34">
        <v>-1.68778754194771E-5</v>
      </c>
      <c r="O28" s="34">
        <v>2.6881669913190199E-6</v>
      </c>
      <c r="P28" s="34">
        <v>-4.8390743891191802E-6</v>
      </c>
      <c r="Q28" s="34">
        <v>-1.89250791153779E-6</v>
      </c>
      <c r="R28" s="34">
        <v>-1.9906421773559199E-6</v>
      </c>
      <c r="S28" s="34">
        <v>-6.92565301120669E-6</v>
      </c>
      <c r="T28" s="34">
        <v>-3.9711860092268902E-6</v>
      </c>
      <c r="U28" s="34">
        <v>-8.7307068457661102E-6</v>
      </c>
      <c r="V28" s="34">
        <v>-1.1488885119826E-5</v>
      </c>
      <c r="W28" s="34">
        <v>-1.6706163685212502E-5</v>
      </c>
      <c r="X28" s="34">
        <v>1.5167791031052401E-7</v>
      </c>
      <c r="Y28" s="34">
        <v>4.9228597591229004E-6</v>
      </c>
      <c r="Z28" s="34">
        <v>-3.2501851720777401E-6</v>
      </c>
      <c r="AA28" s="34">
        <v>-5.2536570654702805E-7</v>
      </c>
      <c r="AB28">
        <v>2.7680647458572699E-4</v>
      </c>
      <c r="AC28" s="34">
        <v>-1.01324025270514E-5</v>
      </c>
      <c r="AD28" s="34">
        <v>-1.0292065512009301E-5</v>
      </c>
      <c r="AE28" s="34">
        <v>-1.9353032137223098E-5</v>
      </c>
      <c r="AF28" s="34">
        <v>-1.1413208066641801E-5</v>
      </c>
      <c r="AG28" s="34">
        <v>2.3651260409046399E-5</v>
      </c>
      <c r="AH28" s="34">
        <v>-5.5846705921984398E-7</v>
      </c>
      <c r="AI28" s="34">
        <v>4.9850459863753604E-6</v>
      </c>
      <c r="AJ28" s="34">
        <v>2.18528898594141E-7</v>
      </c>
      <c r="AK28" s="34">
        <v>-3.8584021624290902E-6</v>
      </c>
      <c r="AL28" s="34">
        <v>-6.8531501974448401E-6</v>
      </c>
      <c r="AM28" s="34">
        <v>-8.5546442474300102E-7</v>
      </c>
      <c r="AN28" s="34">
        <v>-4.6823830905970597E-6</v>
      </c>
      <c r="AO28" s="34">
        <v>1.0304298366649101E-5</v>
      </c>
      <c r="AP28" s="34">
        <v>1.69573961863064E-6</v>
      </c>
      <c r="AQ28" s="34">
        <v>3.65128643212286E-6</v>
      </c>
      <c r="AR28" s="34">
        <v>1.88985600119129E-6</v>
      </c>
      <c r="AS28" s="34">
        <v>4.1793060780069196E-6</v>
      </c>
      <c r="AT28" s="34">
        <v>2.5404469304719401E-6</v>
      </c>
      <c r="AU28" s="34">
        <v>1.1425310357094899E-6</v>
      </c>
      <c r="AV28" s="34">
        <v>-1.9082927251616501E-6</v>
      </c>
      <c r="AW28" s="34">
        <v>-3.9029668071562201E-6</v>
      </c>
      <c r="AX28" s="34">
        <v>-4.5838320216835302E-6</v>
      </c>
      <c r="AY28" s="34">
        <v>-1.63456864622997E-5</v>
      </c>
      <c r="AZ28" s="34">
        <v>1.18239509828464E-5</v>
      </c>
      <c r="BA28" s="34">
        <v>1.2669763472755601E-5</v>
      </c>
    </row>
    <row r="29" spans="1:53" x14ac:dyDescent="0.25">
      <c r="A29" t="s">
        <v>144</v>
      </c>
      <c r="B29">
        <v>-7.6067956791535103E-4</v>
      </c>
      <c r="C29" s="34">
        <v>2.3727978022569401E-6</v>
      </c>
      <c r="D29" s="34">
        <v>2.15040204350024E-5</v>
      </c>
      <c r="E29" s="34">
        <v>-6.4638807850667302E-6</v>
      </c>
      <c r="F29" s="34">
        <v>-9.9417217800016202E-6</v>
      </c>
      <c r="G29" s="34">
        <v>3.8143064398961001E-6</v>
      </c>
      <c r="H29" s="34">
        <v>2.0955298797343701E-6</v>
      </c>
      <c r="I29" s="34">
        <v>-8.6771516936302303E-6</v>
      </c>
      <c r="J29" s="34">
        <v>-3.96077288703618E-6</v>
      </c>
      <c r="K29" s="34">
        <v>-5.3543596840199E-6</v>
      </c>
      <c r="L29" s="34">
        <v>-2.77068116120003E-7</v>
      </c>
      <c r="M29" s="34">
        <v>7.2555988256319898E-6</v>
      </c>
      <c r="N29" s="34">
        <v>1.3410319738802201E-5</v>
      </c>
      <c r="O29" s="34">
        <v>-7.16155127347399E-7</v>
      </c>
      <c r="P29" s="34">
        <v>1.69948406557248E-6</v>
      </c>
      <c r="Q29" s="34">
        <v>4.2691492645185598E-6</v>
      </c>
      <c r="R29" s="34">
        <v>-4.7218373342773698E-6</v>
      </c>
      <c r="S29" s="34">
        <v>2.9202224769813099E-5</v>
      </c>
      <c r="T29" s="34">
        <v>2.74887039594416E-6</v>
      </c>
      <c r="U29" s="34">
        <v>2.1271252075781101E-6</v>
      </c>
      <c r="V29" s="34">
        <v>4.2066244909864302E-6</v>
      </c>
      <c r="W29" s="34">
        <v>-4.1996292113431701E-6</v>
      </c>
      <c r="X29" s="34">
        <v>-2.1460033327514099E-7</v>
      </c>
      <c r="Y29" s="34">
        <v>-2.2194178043649599E-6</v>
      </c>
      <c r="Z29" s="34">
        <v>-1.3800966596260399E-6</v>
      </c>
      <c r="AA29" s="34">
        <v>-1.6213719251985701E-5</v>
      </c>
      <c r="AB29" s="34">
        <v>-1.01324025270509E-5</v>
      </c>
      <c r="AC29">
        <v>7.9940054001202297E-4</v>
      </c>
      <c r="AD29">
        <v>7.4992552319861803E-4</v>
      </c>
      <c r="AE29">
        <v>7.4756555322582805E-4</v>
      </c>
      <c r="AF29">
        <v>7.4000123193895795E-4</v>
      </c>
      <c r="AG29" s="34">
        <v>1.21017831558967E-5</v>
      </c>
      <c r="AH29" s="34">
        <v>1.19220240640068E-5</v>
      </c>
      <c r="AI29" s="34">
        <v>2.3977143843323399E-5</v>
      </c>
      <c r="AJ29" s="34">
        <v>1.83477867484339E-5</v>
      </c>
      <c r="AK29" s="34">
        <v>7.6772580108523996E-7</v>
      </c>
      <c r="AL29" s="34">
        <v>4.2062490654773099E-6</v>
      </c>
      <c r="AM29" s="34">
        <v>-4.7129214660065797E-6</v>
      </c>
      <c r="AN29" s="34">
        <v>-7.4548507894229205E-7</v>
      </c>
      <c r="AO29" s="34">
        <v>1.7239115122147301E-5</v>
      </c>
      <c r="AP29" s="34">
        <v>1.07754373100831E-6</v>
      </c>
      <c r="AQ29" s="34">
        <v>2.3070250313041199E-6</v>
      </c>
      <c r="AR29" s="34">
        <v>4.6610020929375997E-6</v>
      </c>
      <c r="AS29" s="34">
        <v>6.7441944142444004E-6</v>
      </c>
      <c r="AT29" s="34">
        <v>-3.06448962551542E-6</v>
      </c>
      <c r="AU29" s="34">
        <v>9.5055035378352392E-6</v>
      </c>
      <c r="AV29" s="34">
        <v>6.1953274046638999E-6</v>
      </c>
      <c r="AW29" s="34">
        <v>1.0396018147178999E-5</v>
      </c>
      <c r="AX29" s="34">
        <v>-2.5471639764079498E-6</v>
      </c>
      <c r="AY29" s="34">
        <v>-3.24905443274703E-7</v>
      </c>
      <c r="AZ29" s="34">
        <v>-4.69237284063204E-5</v>
      </c>
      <c r="BA29" s="34">
        <v>9.5373738321056897E-6</v>
      </c>
    </row>
    <row r="30" spans="1:53" x14ac:dyDescent="0.25">
      <c r="A30" t="s">
        <v>142</v>
      </c>
      <c r="B30">
        <v>-7.8700567676201396E-4</v>
      </c>
      <c r="C30" s="34">
        <v>1.7048392640920601E-5</v>
      </c>
      <c r="D30" s="34">
        <v>3.04804871794117E-5</v>
      </c>
      <c r="E30" s="34">
        <v>-8.4456489510493103E-6</v>
      </c>
      <c r="F30" s="34">
        <v>-2.2569714699501201E-5</v>
      </c>
      <c r="G30" s="34">
        <v>9.6178655096357694E-6</v>
      </c>
      <c r="H30" s="34">
        <v>7.1416742269356902E-6</v>
      </c>
      <c r="I30" s="34">
        <v>-7.6019921071987797E-6</v>
      </c>
      <c r="J30" s="34">
        <v>-3.3209268549647301E-7</v>
      </c>
      <c r="K30" s="34">
        <v>-2.4677438454485999E-6</v>
      </c>
      <c r="L30" s="34">
        <v>3.5131207320994998E-6</v>
      </c>
      <c r="M30" s="34">
        <v>2.0250286548700799E-6</v>
      </c>
      <c r="N30" s="34">
        <v>-4.8939180500853698E-7</v>
      </c>
      <c r="O30" s="34">
        <v>-4.9420286907321998E-6</v>
      </c>
      <c r="P30" s="34">
        <v>5.7888888264143199E-7</v>
      </c>
      <c r="Q30" s="34">
        <v>1.87189560423838E-6</v>
      </c>
      <c r="R30" s="34">
        <v>-7.3959789305477004E-6</v>
      </c>
      <c r="S30" s="34">
        <v>-1.05447157271725E-5</v>
      </c>
      <c r="T30" s="34">
        <v>1.6950982467168799E-5</v>
      </c>
      <c r="U30" s="34">
        <v>2.1084024844020701E-5</v>
      </c>
      <c r="V30" s="34">
        <v>2.81641930553894E-5</v>
      </c>
      <c r="W30" s="34">
        <v>2.7684834961561799E-5</v>
      </c>
      <c r="X30" s="34">
        <v>-7.15321571803189E-7</v>
      </c>
      <c r="Y30" s="34">
        <v>-7.3967972319193203E-6</v>
      </c>
      <c r="Z30" s="34">
        <v>7.5565672998191502E-6</v>
      </c>
      <c r="AA30" s="34">
        <v>-2.1863917110960499E-5</v>
      </c>
      <c r="AB30" s="34">
        <v>-1.0292065512008999E-5</v>
      </c>
      <c r="AC30">
        <v>7.4992552319860795E-4</v>
      </c>
      <c r="AD30">
        <v>1.0128570995053101E-3</v>
      </c>
      <c r="AE30">
        <v>7.5110511975111296E-4</v>
      </c>
      <c r="AF30">
        <v>7.3597245138547803E-4</v>
      </c>
      <c r="AG30" s="34">
        <v>6.5308057033888604E-6</v>
      </c>
      <c r="AH30" s="34">
        <v>6.5485119023474396E-6</v>
      </c>
      <c r="AI30" s="34">
        <v>1.48701557848416E-5</v>
      </c>
      <c r="AJ30" s="34">
        <v>3.23982605596213E-6</v>
      </c>
      <c r="AK30" s="34">
        <v>4.22364382977579E-6</v>
      </c>
      <c r="AL30" s="34">
        <v>1.40276637853924E-5</v>
      </c>
      <c r="AM30" s="34">
        <v>3.00293144671711E-6</v>
      </c>
      <c r="AN30" s="34">
        <v>8.2595593163589597E-6</v>
      </c>
      <c r="AO30" s="34">
        <v>9.9282069623413506E-6</v>
      </c>
      <c r="AP30" s="34">
        <v>-1.1854250911355801E-6</v>
      </c>
      <c r="AQ30" s="34">
        <v>5.9249256564874197E-6</v>
      </c>
      <c r="AR30" s="34">
        <v>3.9639601627662198E-6</v>
      </c>
      <c r="AS30" s="34">
        <v>8.7157607948289796E-6</v>
      </c>
      <c r="AT30" s="34">
        <v>-5.6130124378906996E-6</v>
      </c>
      <c r="AU30" s="34">
        <v>1.19920440764375E-5</v>
      </c>
      <c r="AV30" s="34">
        <v>4.1086059968932302E-6</v>
      </c>
      <c r="AW30" s="34">
        <v>2.4600743436362799E-6</v>
      </c>
      <c r="AX30" s="34">
        <v>-9.1386625060451303E-6</v>
      </c>
      <c r="AY30" s="34">
        <v>1.5904671506556702E-5</v>
      </c>
      <c r="AZ30" s="34">
        <v>-2.7930209909642499E-5</v>
      </c>
      <c r="BA30" s="34">
        <v>-1.6685618652858599E-6</v>
      </c>
    </row>
    <row r="31" spans="1:53" x14ac:dyDescent="0.25">
      <c r="A31" t="s">
        <v>143</v>
      </c>
      <c r="B31">
        <v>-7.5507300365767799E-4</v>
      </c>
      <c r="C31" s="34">
        <v>3.6468260311600101E-6</v>
      </c>
      <c r="D31" s="34">
        <v>2.26421345652867E-5</v>
      </c>
      <c r="E31" s="34">
        <v>-8.1946429139781697E-7</v>
      </c>
      <c r="F31" s="34">
        <v>-2.5981801668879799E-5</v>
      </c>
      <c r="G31" s="34">
        <v>1.2699311713804901E-5</v>
      </c>
      <c r="H31" s="34">
        <v>1.64702147998952E-5</v>
      </c>
      <c r="I31" s="34">
        <v>-1.10344205365405E-5</v>
      </c>
      <c r="J31" s="34">
        <v>-7.7994590474562507E-6</v>
      </c>
      <c r="K31" s="34">
        <v>-1.0249082384654099E-5</v>
      </c>
      <c r="L31" s="34">
        <v>-7.4668189661015802E-6</v>
      </c>
      <c r="M31" s="34">
        <v>8.3634186056155802E-6</v>
      </c>
      <c r="N31" s="34">
        <v>1.4616144834734499E-6</v>
      </c>
      <c r="O31" s="34">
        <v>-3.93703292098248E-6</v>
      </c>
      <c r="P31" s="34">
        <v>-3.9849975442087703E-6</v>
      </c>
      <c r="Q31" s="34">
        <v>-1.25430357522676E-6</v>
      </c>
      <c r="R31" s="34">
        <v>-4.7224786501210304E-6</v>
      </c>
      <c r="S31" s="34">
        <v>2.97885182931523E-5</v>
      </c>
      <c r="T31" s="34">
        <v>6.20778210215644E-6</v>
      </c>
      <c r="U31" s="34">
        <v>6.8647792962453704E-6</v>
      </c>
      <c r="V31" s="34">
        <v>1.17851398800341E-5</v>
      </c>
      <c r="W31" s="34">
        <v>9.6763943977411201E-6</v>
      </c>
      <c r="X31" s="34">
        <v>-1.1392878209196299E-6</v>
      </c>
      <c r="Y31" s="34">
        <v>-4.69543426337029E-6</v>
      </c>
      <c r="Z31" s="34">
        <v>-8.0747511906687498E-6</v>
      </c>
      <c r="AA31" s="34">
        <v>-7.9968726235871903E-6</v>
      </c>
      <c r="AB31" s="34">
        <v>-1.9353032137223701E-5</v>
      </c>
      <c r="AC31">
        <v>7.4756555322580799E-4</v>
      </c>
      <c r="AD31">
        <v>7.5110511975110298E-4</v>
      </c>
      <c r="AE31">
        <v>1.06338148940156E-3</v>
      </c>
      <c r="AF31">
        <v>7.4142398816921698E-4</v>
      </c>
      <c r="AG31" s="34">
        <v>-2.0368831231142798E-6</v>
      </c>
      <c r="AH31" s="34">
        <v>8.2053280412447794E-6</v>
      </c>
      <c r="AI31" s="34">
        <v>1.8827488109077999E-5</v>
      </c>
      <c r="AJ31" s="34">
        <v>-4.36084834382329E-5</v>
      </c>
      <c r="AK31" s="34">
        <v>-1.8265676604813699E-5</v>
      </c>
      <c r="AL31" s="34">
        <v>-1.33950571458035E-5</v>
      </c>
      <c r="AM31" s="34">
        <v>6.4798080853907403E-6</v>
      </c>
      <c r="AN31" s="34">
        <v>1.48616319936466E-5</v>
      </c>
      <c r="AO31" s="34">
        <v>1.5951378690966599E-5</v>
      </c>
      <c r="AP31" s="34">
        <v>-3.9998198516449202E-6</v>
      </c>
      <c r="AQ31" s="34">
        <v>7.5467136459886197E-7</v>
      </c>
      <c r="AR31" s="34">
        <v>-1.0251021601776901E-6</v>
      </c>
      <c r="AS31" s="34">
        <v>4.0777945697821801E-6</v>
      </c>
      <c r="AT31" s="34">
        <v>-1.8787605323548E-6</v>
      </c>
      <c r="AU31" s="34">
        <v>1.09893290731979E-5</v>
      </c>
      <c r="AV31" s="34">
        <v>-1.6098871884710199E-6</v>
      </c>
      <c r="AW31" s="34">
        <v>9.3123449000421302E-6</v>
      </c>
      <c r="AX31" s="34">
        <v>-1.7293184096230599E-5</v>
      </c>
      <c r="AY31" s="34">
        <v>1.01906470140482E-5</v>
      </c>
      <c r="AZ31" s="34">
        <v>4.3091655324653896E-6</v>
      </c>
      <c r="BA31" s="34">
        <v>2.2207619526011502E-5</v>
      </c>
    </row>
    <row r="32" spans="1:53" x14ac:dyDescent="0.25">
      <c r="A32" t="s">
        <v>145</v>
      </c>
      <c r="B32">
        <v>-7.2554342992418603E-4</v>
      </c>
      <c r="C32" s="34">
        <v>-3.01542230202977E-6</v>
      </c>
      <c r="D32" s="34">
        <v>4.22093655855448E-6</v>
      </c>
      <c r="E32" s="34">
        <v>-3.96660735801087E-6</v>
      </c>
      <c r="F32" s="34">
        <v>3.9208549873805104E-6</v>
      </c>
      <c r="G32" s="34">
        <v>-2.7167743475025E-6</v>
      </c>
      <c r="H32" s="34">
        <v>-2.5639576910538898E-6</v>
      </c>
      <c r="I32" s="34">
        <v>-8.4767440832689207E-6</v>
      </c>
      <c r="J32" s="34">
        <v>-3.9703364417473298E-6</v>
      </c>
      <c r="K32" s="34">
        <v>-9.7393896546148208E-6</v>
      </c>
      <c r="L32" s="34">
        <v>-7.8244668143216103E-6</v>
      </c>
      <c r="M32" s="34">
        <v>-3.9046640872096702E-6</v>
      </c>
      <c r="N32" s="34">
        <v>-4.3236638163162303E-6</v>
      </c>
      <c r="O32" s="34">
        <v>-3.79131678544913E-7</v>
      </c>
      <c r="P32" s="34">
        <v>1.39463998827988E-6</v>
      </c>
      <c r="Q32" s="34">
        <v>2.6665272409112401E-6</v>
      </c>
      <c r="R32" s="34">
        <v>-4.7679331528578602E-6</v>
      </c>
      <c r="S32" s="34">
        <v>3.5918126301801798E-5</v>
      </c>
      <c r="T32" s="34">
        <v>4.3270950747341702E-6</v>
      </c>
      <c r="U32" s="34">
        <v>2.1073721958045199E-6</v>
      </c>
      <c r="V32" s="34">
        <v>7.8507770646578008E-6</v>
      </c>
      <c r="W32" s="34">
        <v>2.2551215961039799E-6</v>
      </c>
      <c r="X32" s="34">
        <v>-3.7960563223634099E-6</v>
      </c>
      <c r="Y32" s="34">
        <v>4.3469649048758098E-6</v>
      </c>
      <c r="Z32" s="34">
        <v>-2.17574102738751E-5</v>
      </c>
      <c r="AA32" s="34">
        <v>-2.4229252901769599E-5</v>
      </c>
      <c r="AB32" s="34">
        <v>-1.1413208066642101E-5</v>
      </c>
      <c r="AC32">
        <v>7.4000123193895503E-4</v>
      </c>
      <c r="AD32">
        <v>7.3597245138548595E-4</v>
      </c>
      <c r="AE32">
        <v>7.4142398816923302E-4</v>
      </c>
      <c r="AF32">
        <v>8.5047194459671595E-4</v>
      </c>
      <c r="AG32" s="34">
        <v>-3.48417143046317E-5</v>
      </c>
      <c r="AH32" s="34">
        <v>-1.2770634334214799E-7</v>
      </c>
      <c r="AI32" s="34">
        <v>9.4123882836599605E-6</v>
      </c>
      <c r="AJ32" s="34">
        <v>-5.1934883171446099E-6</v>
      </c>
      <c r="AK32" s="34">
        <v>-1.0017151493968001E-5</v>
      </c>
      <c r="AL32" s="34">
        <v>-7.8442765666338402E-6</v>
      </c>
      <c r="AM32" s="34">
        <v>-1.65270142367626E-5</v>
      </c>
      <c r="AN32" s="34">
        <v>-1.33821259644327E-5</v>
      </c>
      <c r="AO32" s="34">
        <v>2.33051021705313E-5</v>
      </c>
      <c r="AP32" s="34">
        <v>3.02076383551804E-6</v>
      </c>
      <c r="AQ32" s="34">
        <v>3.3919827063661499E-6</v>
      </c>
      <c r="AR32" s="34">
        <v>8.8392857645188693E-6</v>
      </c>
      <c r="AS32" s="34">
        <v>1.0434262969123501E-5</v>
      </c>
      <c r="AT32" s="34">
        <v>-3.6097731865670698E-7</v>
      </c>
      <c r="AU32" s="34">
        <v>2.2955564365724402E-6</v>
      </c>
      <c r="AV32" s="34">
        <v>6.3185679192217599E-7</v>
      </c>
      <c r="AW32" s="34">
        <v>-4.9010483390716296E-6</v>
      </c>
      <c r="AX32" s="34">
        <v>-3.5399218476832701E-6</v>
      </c>
      <c r="AY32" s="34">
        <v>2.8682570802217501E-5</v>
      </c>
      <c r="AZ32" s="34">
        <v>-3.6299677372765401E-5</v>
      </c>
      <c r="BA32" s="34">
        <v>1.0080579688738601E-6</v>
      </c>
    </row>
    <row r="33" spans="1:53" x14ac:dyDescent="0.25">
      <c r="A33" t="s">
        <v>116</v>
      </c>
      <c r="B33" s="34">
        <v>-3.5350641478617097E-5</v>
      </c>
      <c r="C33" s="34">
        <v>4.8892744561924404E-6</v>
      </c>
      <c r="D33" s="34">
        <v>4.0380470700589399E-6</v>
      </c>
      <c r="E33" s="34">
        <v>-3.12190678853279E-5</v>
      </c>
      <c r="F33" s="34">
        <v>-3.8354048963465802E-6</v>
      </c>
      <c r="G33" s="34">
        <v>-3.3756614298138799E-5</v>
      </c>
      <c r="H33" s="34">
        <v>5.6366477221522399E-5</v>
      </c>
      <c r="I33" s="34">
        <v>-1.1779679909199101E-6</v>
      </c>
      <c r="J33" s="34">
        <v>-9.4093413262295002E-6</v>
      </c>
      <c r="K33" s="34">
        <v>-1.28916149078288E-5</v>
      </c>
      <c r="L33" s="34">
        <v>2.14680112517997E-6</v>
      </c>
      <c r="M33" s="34">
        <v>-1.0308825002342001E-5</v>
      </c>
      <c r="N33" s="34">
        <v>-1.26477605789211E-5</v>
      </c>
      <c r="O33" s="34">
        <v>5.4020170848419802E-6</v>
      </c>
      <c r="P33" s="34">
        <v>-8.1765510597688893E-6</v>
      </c>
      <c r="Q33" s="34">
        <v>8.6837169805471E-6</v>
      </c>
      <c r="R33" s="34">
        <v>7.1811152951440302E-6</v>
      </c>
      <c r="S33" s="34">
        <v>1.2917307103605401E-5</v>
      </c>
      <c r="T33" s="34">
        <v>1.2756311920433301E-5</v>
      </c>
      <c r="U33" s="34">
        <v>7.4767399355641202E-6</v>
      </c>
      <c r="V33" s="34">
        <v>2.8607157097155199E-5</v>
      </c>
      <c r="W33" s="34">
        <v>8.8103219689360402E-6</v>
      </c>
      <c r="X33" s="34">
        <v>1.3441731158411399E-6</v>
      </c>
      <c r="Y33" s="34">
        <v>-1.01183321272612E-5</v>
      </c>
      <c r="Z33" s="34">
        <v>1.85300942007675E-6</v>
      </c>
      <c r="AA33" s="34">
        <v>-6.8974710711929696E-6</v>
      </c>
      <c r="AB33" s="34">
        <v>2.3651260409046399E-5</v>
      </c>
      <c r="AC33" s="34">
        <v>1.2101783155896201E-5</v>
      </c>
      <c r="AD33" s="34">
        <v>6.5308057033895499E-6</v>
      </c>
      <c r="AE33" s="34">
        <v>-2.0368831231130999E-6</v>
      </c>
      <c r="AF33" s="34">
        <v>-3.4841714304631097E-5</v>
      </c>
      <c r="AG33">
        <v>2.8827734984511601E-2</v>
      </c>
      <c r="AH33">
        <v>3.9671785131602998E-4</v>
      </c>
      <c r="AI33">
        <v>7.61230845551541E-4</v>
      </c>
      <c r="AJ33">
        <v>3.9976465052894E-4</v>
      </c>
      <c r="AK33" s="34">
        <v>-5.3109905188273603E-5</v>
      </c>
      <c r="AL33" s="34">
        <v>-1.37629074732921E-5</v>
      </c>
      <c r="AM33">
        <v>-2.3696636472033799E-4</v>
      </c>
      <c r="AN33">
        <v>-2.61050696037877E-4</v>
      </c>
      <c r="AO33" s="34">
        <v>2.70625359702664E-6</v>
      </c>
      <c r="AP33" s="34">
        <v>2.24224108339214E-5</v>
      </c>
      <c r="AQ33" s="34">
        <v>-1.16710024837386E-5</v>
      </c>
      <c r="AR33" s="34">
        <v>1.4012147271533201E-5</v>
      </c>
      <c r="AS33" s="34">
        <v>1.5360830895435899E-5</v>
      </c>
      <c r="AT33" s="34">
        <v>1.3430474032522199E-5</v>
      </c>
      <c r="AU33" s="34">
        <v>1.4354190495764499E-5</v>
      </c>
      <c r="AV33" s="34">
        <v>-1.07065738110957E-5</v>
      </c>
      <c r="AW33" s="34">
        <v>2.1947588047968001E-5</v>
      </c>
      <c r="AX33">
        <v>8.6919918772580698E-4</v>
      </c>
      <c r="AY33">
        <v>-2.8804553755419599E-2</v>
      </c>
      <c r="AZ33">
        <v>-3.7925996079762398E-4</v>
      </c>
      <c r="BA33">
        <v>-8.95028416690182E-4</v>
      </c>
    </row>
    <row r="34" spans="1:53" x14ac:dyDescent="0.25">
      <c r="A34" t="s">
        <v>117</v>
      </c>
      <c r="B34" s="34">
        <v>-2.1230402861811902E-5</v>
      </c>
      <c r="C34" s="34">
        <v>-3.5685168388092499E-6</v>
      </c>
      <c r="D34" s="34">
        <v>1.1286766319958699E-6</v>
      </c>
      <c r="E34" s="34">
        <v>-1.6610026764079399E-5</v>
      </c>
      <c r="F34" s="34">
        <v>1.19560427116999E-5</v>
      </c>
      <c r="G34" s="34">
        <v>-4.9311149706768496E-6</v>
      </c>
      <c r="H34" s="34">
        <v>9.8618574047194897E-6</v>
      </c>
      <c r="I34" s="34">
        <v>-1.6080734080233E-6</v>
      </c>
      <c r="J34" s="34">
        <v>-2.39849884073226E-6</v>
      </c>
      <c r="K34" s="34">
        <v>9.0942395015187002E-7</v>
      </c>
      <c r="L34" s="34">
        <v>-1.16923251389098E-6</v>
      </c>
      <c r="M34" s="34">
        <v>7.2398362615013502E-6</v>
      </c>
      <c r="N34" s="34">
        <v>-1.1918754512980899E-5</v>
      </c>
      <c r="O34" s="34">
        <v>1.1564963883969401E-6</v>
      </c>
      <c r="P34" s="34">
        <v>-4.0189792259051702E-6</v>
      </c>
      <c r="Q34" s="34">
        <v>-5.2422584099423097E-6</v>
      </c>
      <c r="R34" s="34">
        <v>2.1255995415443402E-6</v>
      </c>
      <c r="S34" s="34">
        <v>5.0176404135753099E-6</v>
      </c>
      <c r="T34" s="34">
        <v>2.5251400995655102E-6</v>
      </c>
      <c r="U34" s="34">
        <v>6.9207587091025595E-7</v>
      </c>
      <c r="V34" s="34">
        <v>5.1967422293302102E-6</v>
      </c>
      <c r="W34" s="34">
        <v>3.0349760600549599E-6</v>
      </c>
      <c r="X34" s="34">
        <v>-2.3721330926187498E-6</v>
      </c>
      <c r="Y34" s="34">
        <v>-3.5364969979032098E-6</v>
      </c>
      <c r="Z34" s="34">
        <v>4.0104402223170497E-6</v>
      </c>
      <c r="AA34" s="34">
        <v>-2.50695645000498E-5</v>
      </c>
      <c r="AB34" s="34">
        <v>-5.5846705921986103E-7</v>
      </c>
      <c r="AC34" s="34">
        <v>1.19220240640065E-5</v>
      </c>
      <c r="AD34" s="34">
        <v>6.5485119023475404E-6</v>
      </c>
      <c r="AE34" s="34">
        <v>8.20532804124492E-6</v>
      </c>
      <c r="AF34" s="34">
        <v>-1.2770634334233699E-7</v>
      </c>
      <c r="AG34">
        <v>3.9671785131602998E-4</v>
      </c>
      <c r="AH34">
        <v>3.6767792650112502E-3</v>
      </c>
      <c r="AI34">
        <v>7.7409898548920302E-4</v>
      </c>
      <c r="AJ34" s="34">
        <v>-7.1297514003326601E-6</v>
      </c>
      <c r="AK34" s="34">
        <v>-3.9893953650630699E-5</v>
      </c>
      <c r="AL34" s="34">
        <v>-4.2508592761830303E-5</v>
      </c>
      <c r="AM34">
        <v>-1.2273488071465599E-3</v>
      </c>
      <c r="AN34">
        <v>-2.3334968736527401E-4</v>
      </c>
      <c r="AO34" s="34">
        <v>3.8721485427426402E-6</v>
      </c>
      <c r="AP34" s="34">
        <v>1.8349345147999601E-5</v>
      </c>
      <c r="AQ34" s="34">
        <v>1.2566647302177299E-5</v>
      </c>
      <c r="AR34" s="34">
        <v>4.9465104155792598E-6</v>
      </c>
      <c r="AS34" s="34">
        <v>6.7706379124044298E-6</v>
      </c>
      <c r="AT34" s="34">
        <v>-3.40625773938365E-6</v>
      </c>
      <c r="AU34" s="34">
        <v>-1.9343542962391198E-6</v>
      </c>
      <c r="AV34" s="34">
        <v>-1.39086938538994E-6</v>
      </c>
      <c r="AW34" s="34">
        <v>-6.4714558149161903E-5</v>
      </c>
      <c r="AX34" s="34">
        <v>3.8043385929438399E-5</v>
      </c>
      <c r="AY34">
        <v>-3.0901035998580302E-4</v>
      </c>
      <c r="AZ34" s="34">
        <v>3.2663196516226898E-5</v>
      </c>
      <c r="BA34" s="34">
        <v>-6.2387566147185106E-5</v>
      </c>
    </row>
    <row r="35" spans="1:53" x14ac:dyDescent="0.25">
      <c r="A35" t="s">
        <v>138</v>
      </c>
      <c r="B35" s="34">
        <v>-2.0551233960561499E-5</v>
      </c>
      <c r="C35" s="34">
        <v>-5.1203701417668199E-6</v>
      </c>
      <c r="D35" s="34">
        <v>1.8442999717763299E-6</v>
      </c>
      <c r="E35" s="34">
        <v>-4.0944426217024002E-5</v>
      </c>
      <c r="F35" s="34">
        <v>-8.2973973521565396E-7</v>
      </c>
      <c r="G35" s="34">
        <v>4.1993043899763396E-6</v>
      </c>
      <c r="H35" s="34">
        <v>7.8110843187504698E-7</v>
      </c>
      <c r="I35" s="34">
        <v>-4.4637720081779502E-6</v>
      </c>
      <c r="J35" s="34">
        <v>-5.2263819100656301E-6</v>
      </c>
      <c r="K35" s="34">
        <v>8.0159573739350903E-7</v>
      </c>
      <c r="L35" s="34">
        <v>-3.3165842444433402E-6</v>
      </c>
      <c r="M35" s="34">
        <v>-2.6521376973230301E-7</v>
      </c>
      <c r="N35" s="34">
        <v>-1.7830920498051399E-5</v>
      </c>
      <c r="O35" s="34">
        <v>3.1736780021877099E-6</v>
      </c>
      <c r="P35" s="34">
        <v>-3.77919272889925E-6</v>
      </c>
      <c r="Q35" s="34">
        <v>-5.1311407143206604E-6</v>
      </c>
      <c r="R35" s="34">
        <v>-2.6990286227388399E-6</v>
      </c>
      <c r="S35" s="34">
        <v>4.6777395890414399E-6</v>
      </c>
      <c r="T35" s="34">
        <v>4.5813869759056601E-6</v>
      </c>
      <c r="U35" s="34">
        <v>1.58448583153897E-6</v>
      </c>
      <c r="V35" s="34">
        <v>-7.3582207885804295E-7</v>
      </c>
      <c r="W35" s="34">
        <v>3.63008689270817E-7</v>
      </c>
      <c r="X35" s="34">
        <v>-3.7756601102449402E-7</v>
      </c>
      <c r="Y35" s="34">
        <v>-2.5415798455086301E-6</v>
      </c>
      <c r="Z35" s="34">
        <v>4.4476166469975804E-6</v>
      </c>
      <c r="AA35" s="34">
        <v>-2.2998223376310601E-5</v>
      </c>
      <c r="AB35" s="34">
        <v>4.9850459863753604E-6</v>
      </c>
      <c r="AC35" s="34">
        <v>2.3977143843323199E-5</v>
      </c>
      <c r="AD35" s="34">
        <v>1.4870155784842E-5</v>
      </c>
      <c r="AE35" s="34">
        <v>1.88274881090781E-5</v>
      </c>
      <c r="AF35" s="34">
        <v>9.4123882836603603E-6</v>
      </c>
      <c r="AG35">
        <v>7.61230845551541E-4</v>
      </c>
      <c r="AH35">
        <v>7.7409898548920302E-4</v>
      </c>
      <c r="AI35">
        <v>2.3197791536372402E-3</v>
      </c>
      <c r="AJ35" s="34">
        <v>-3.3621987257397302E-5</v>
      </c>
      <c r="AK35" s="34">
        <v>-3.2713954680464101E-5</v>
      </c>
      <c r="AL35" s="34">
        <v>-7.6683082758353295E-5</v>
      </c>
      <c r="AM35">
        <v>-2.54756606829273E-4</v>
      </c>
      <c r="AN35">
        <v>-7.43138328524043E-4</v>
      </c>
      <c r="AO35" s="34">
        <v>4.32814435103196E-6</v>
      </c>
      <c r="AP35" s="34">
        <v>6.32456585392501E-6</v>
      </c>
      <c r="AQ35" s="34">
        <v>-1.97982634699389E-6</v>
      </c>
      <c r="AR35" s="34">
        <v>-2.6427014633417998E-6</v>
      </c>
      <c r="AS35" s="34">
        <v>-5.8675073812105602E-6</v>
      </c>
      <c r="AT35" s="34">
        <v>-9.91783266821668E-6</v>
      </c>
      <c r="AU35" s="34">
        <v>4.45895678566055E-7</v>
      </c>
      <c r="AV35" s="34">
        <v>-7.4598862622927497E-6</v>
      </c>
      <c r="AW35" s="34">
        <v>-7.1932078706215904E-5</v>
      </c>
      <c r="AX35" s="34">
        <v>2.8825852567913198E-6</v>
      </c>
      <c r="AY35">
        <v>-6.35875178653031E-4</v>
      </c>
      <c r="AZ35">
        <v>1.05519778029726E-4</v>
      </c>
      <c r="BA35" s="34">
        <v>1.0981820244665399E-5</v>
      </c>
    </row>
    <row r="36" spans="1:53" x14ac:dyDescent="0.25">
      <c r="A36" t="s">
        <v>120</v>
      </c>
      <c r="B36" s="34">
        <v>-2.4315465529392301E-5</v>
      </c>
      <c r="C36" s="34">
        <v>-9.4303881644724608E-6</v>
      </c>
      <c r="D36" s="34">
        <v>-1.7179242085602401E-5</v>
      </c>
      <c r="E36" s="34">
        <v>-2.1950164901454401E-5</v>
      </c>
      <c r="F36" s="34">
        <v>-4.0244153158136702E-5</v>
      </c>
      <c r="G36" s="34">
        <v>-2.3371352875264799E-7</v>
      </c>
      <c r="H36" s="34">
        <v>-7.13350387837585E-6</v>
      </c>
      <c r="I36" s="34">
        <v>-9.7890685606093105E-7</v>
      </c>
      <c r="J36" s="34">
        <v>-3.0710098443552499E-6</v>
      </c>
      <c r="K36" s="34">
        <v>2.1725730321036999E-6</v>
      </c>
      <c r="L36" s="34">
        <v>-6.7637467569960302E-6</v>
      </c>
      <c r="M36" s="34">
        <v>6.2670795638166899E-6</v>
      </c>
      <c r="N36" s="34">
        <v>-1.0886855199534201E-5</v>
      </c>
      <c r="O36" s="34">
        <v>1.8170325232169199E-6</v>
      </c>
      <c r="P36" s="34">
        <v>-2.3807712455827802E-6</v>
      </c>
      <c r="Q36" s="34">
        <v>-3.33667325704624E-6</v>
      </c>
      <c r="R36" s="34">
        <v>-7.8638309078596008E-6</v>
      </c>
      <c r="S36" s="34">
        <v>9.9334419846304097E-6</v>
      </c>
      <c r="T36" s="34">
        <v>1.3917100978711801E-5</v>
      </c>
      <c r="U36" s="34">
        <v>2.2725041834287601E-5</v>
      </c>
      <c r="V36" s="34">
        <v>5.5178229770467297E-6</v>
      </c>
      <c r="W36" s="34">
        <v>4.9579962818614998E-5</v>
      </c>
      <c r="X36" s="34">
        <v>3.9292098585032201E-6</v>
      </c>
      <c r="Y36" s="34">
        <v>-1.91819854687026E-6</v>
      </c>
      <c r="Z36" s="34">
        <v>-4.5867898250116201E-6</v>
      </c>
      <c r="AA36" s="34">
        <v>-8.4107677662607093E-6</v>
      </c>
      <c r="AB36" s="34">
        <v>2.1852889859415299E-7</v>
      </c>
      <c r="AC36" s="34">
        <v>1.8347786748433598E-5</v>
      </c>
      <c r="AD36" s="34">
        <v>3.2398260559620101E-6</v>
      </c>
      <c r="AE36" s="34">
        <v>-4.3608483438232798E-5</v>
      </c>
      <c r="AF36" s="34">
        <v>-5.19348831714513E-6</v>
      </c>
      <c r="AG36">
        <v>3.9976465052894E-4</v>
      </c>
      <c r="AH36" s="34">
        <v>-7.1297514003326601E-6</v>
      </c>
      <c r="AI36" s="34">
        <v>-3.3621987257397302E-5</v>
      </c>
      <c r="AJ36">
        <v>1.40467246516862E-2</v>
      </c>
      <c r="AK36">
        <v>3.5283933310870601E-4</v>
      </c>
      <c r="AL36">
        <v>4.0336746278792697E-4</v>
      </c>
      <c r="AM36" s="34">
        <v>2.42135231206394E-5</v>
      </c>
      <c r="AN36" s="34">
        <v>6.2312907598069598E-6</v>
      </c>
      <c r="AO36" s="34">
        <v>8.6173056987516095E-5</v>
      </c>
      <c r="AP36" s="34">
        <v>4.0632797300033402E-5</v>
      </c>
      <c r="AQ36" s="34">
        <v>1.86413252463026E-6</v>
      </c>
      <c r="AR36" s="34">
        <v>5.9088219000528399E-5</v>
      </c>
      <c r="AS36" s="34">
        <v>3.7850307564825799E-5</v>
      </c>
      <c r="AT36" s="34">
        <v>5.8776369639004602E-6</v>
      </c>
      <c r="AU36" s="34">
        <v>3.5606027478652401E-6</v>
      </c>
      <c r="AV36" s="34">
        <v>2.2951249332664399E-5</v>
      </c>
      <c r="AW36" s="34">
        <v>1.58404405566321E-5</v>
      </c>
      <c r="AX36" s="34">
        <v>1.5907280045522601E-5</v>
      </c>
      <c r="AY36">
        <v>-3.83118844150316E-4</v>
      </c>
      <c r="AZ36">
        <v>-1.4029948938110401E-2</v>
      </c>
      <c r="BA36">
        <v>9.3249506663781298E-4</v>
      </c>
    </row>
    <row r="37" spans="1:53" x14ac:dyDescent="0.25">
      <c r="A37" t="s">
        <v>121</v>
      </c>
      <c r="B37" s="34">
        <v>-1.8384374766915501E-5</v>
      </c>
      <c r="C37" s="34">
        <v>-1.0839618313617601E-5</v>
      </c>
      <c r="D37" s="34">
        <v>-1.74985616151789E-6</v>
      </c>
      <c r="E37" s="34">
        <v>-1.9495014319466899E-5</v>
      </c>
      <c r="F37" s="34">
        <v>-9.8061791852482793E-6</v>
      </c>
      <c r="G37" s="34">
        <v>1.5531925012026998E-5</v>
      </c>
      <c r="H37" s="34">
        <v>-7.5512227524723197E-7</v>
      </c>
      <c r="I37" s="34">
        <v>6.5467320593761003E-6</v>
      </c>
      <c r="J37" s="34">
        <v>2.9192501554192498E-6</v>
      </c>
      <c r="K37" s="34">
        <v>1.9617708269733199E-6</v>
      </c>
      <c r="L37" s="34">
        <v>-8.02990716307476E-7</v>
      </c>
      <c r="M37" s="34">
        <v>6.1831089464404302E-6</v>
      </c>
      <c r="N37" s="34">
        <v>-7.2005516915861099E-6</v>
      </c>
      <c r="O37" s="34">
        <v>1.15600707643624E-6</v>
      </c>
      <c r="P37" s="34">
        <v>-2.7706864109695199E-6</v>
      </c>
      <c r="Q37" s="34">
        <v>-1.66576893196185E-6</v>
      </c>
      <c r="R37" s="34">
        <v>-2.25512651619902E-6</v>
      </c>
      <c r="S37" s="34">
        <v>-3.5752454179061698E-6</v>
      </c>
      <c r="T37" s="34">
        <v>5.4407176911119796E-6</v>
      </c>
      <c r="U37" s="34">
        <v>8.373460228378E-6</v>
      </c>
      <c r="V37" s="34">
        <v>4.8363508018083199E-6</v>
      </c>
      <c r="W37" s="34">
        <v>1.5841321722598699E-5</v>
      </c>
      <c r="X37" s="34">
        <v>-1.7673813556707701E-6</v>
      </c>
      <c r="Y37" s="34">
        <v>-6.1995462949845201E-6</v>
      </c>
      <c r="Z37" s="34">
        <v>-2.6728098207684398E-6</v>
      </c>
      <c r="AA37" s="34">
        <v>-1.94722979116612E-5</v>
      </c>
      <c r="AB37" s="34">
        <v>-3.85840216242908E-6</v>
      </c>
      <c r="AC37" s="34">
        <v>7.6772580108525203E-7</v>
      </c>
      <c r="AD37" s="34">
        <v>4.2236438297759399E-6</v>
      </c>
      <c r="AE37" s="34">
        <v>-1.82656766048133E-5</v>
      </c>
      <c r="AF37" s="34">
        <v>-1.0017151493968001E-5</v>
      </c>
      <c r="AG37" s="34">
        <v>-5.3109905188273698E-5</v>
      </c>
      <c r="AH37" s="34">
        <v>-3.9893953650630699E-5</v>
      </c>
      <c r="AI37" s="34">
        <v>-3.2713954680464101E-5</v>
      </c>
      <c r="AJ37">
        <v>3.5283933310870498E-4</v>
      </c>
      <c r="AK37">
        <v>3.4058892614371398E-3</v>
      </c>
      <c r="AL37">
        <v>6.8874144205447005E-4</v>
      </c>
      <c r="AM37" s="34">
        <v>-3.5696731061704899E-6</v>
      </c>
      <c r="AN37" s="34">
        <v>3.4028067444759399E-6</v>
      </c>
      <c r="AO37" s="34">
        <v>1.6569525551604199E-5</v>
      </c>
      <c r="AP37" s="34">
        <v>-1.7911528050752099E-5</v>
      </c>
      <c r="AQ37" s="34">
        <v>-1.2672721122444E-5</v>
      </c>
      <c r="AR37" s="34">
        <v>3.1614188944760902E-6</v>
      </c>
      <c r="AS37" s="34">
        <v>-1.3285761199207099E-6</v>
      </c>
      <c r="AT37" s="34">
        <v>3.2380415075457802E-7</v>
      </c>
      <c r="AU37" s="34">
        <v>-5.8562689477908597E-6</v>
      </c>
      <c r="AV37" s="34">
        <v>-9.4892733120910295E-6</v>
      </c>
      <c r="AW37" s="34">
        <v>-5.2818079221904097E-5</v>
      </c>
      <c r="AX37" s="34">
        <v>1.9442507167340301E-5</v>
      </c>
      <c r="AY37" s="34">
        <v>5.2187281235749797E-5</v>
      </c>
      <c r="AZ37">
        <v>-2.7374268468126199E-4</v>
      </c>
      <c r="BA37">
        <v>2.0746256884361601E-4</v>
      </c>
    </row>
    <row r="38" spans="1:53" x14ac:dyDescent="0.25">
      <c r="A38" t="s">
        <v>122</v>
      </c>
      <c r="B38" s="34">
        <v>-2.2174593490065101E-5</v>
      </c>
      <c r="C38" s="34">
        <v>-1.79429006565908E-5</v>
      </c>
      <c r="D38" s="34">
        <v>2.1571483581566201E-6</v>
      </c>
      <c r="E38" s="34">
        <v>-4.4657295364478301E-5</v>
      </c>
      <c r="F38" s="34">
        <v>-3.69507304358085E-6</v>
      </c>
      <c r="G38" s="34">
        <v>2.4829584431263901E-5</v>
      </c>
      <c r="H38" s="34">
        <v>-5.54594696451322E-6</v>
      </c>
      <c r="I38" s="34">
        <v>4.1893071773851001E-6</v>
      </c>
      <c r="J38" s="34">
        <v>-9.43606806815889E-7</v>
      </c>
      <c r="K38" s="34">
        <v>5.5961132219389598E-6</v>
      </c>
      <c r="L38" s="34">
        <v>-2.5977417580978198E-6</v>
      </c>
      <c r="M38" s="34">
        <v>9.78477753518944E-6</v>
      </c>
      <c r="N38" s="34">
        <v>-6.0389333622355298E-6</v>
      </c>
      <c r="O38" s="34">
        <v>-8.9958292697244098E-7</v>
      </c>
      <c r="P38" s="34">
        <v>-6.1669384121254297E-6</v>
      </c>
      <c r="Q38" s="34">
        <v>-3.7040361332362198E-6</v>
      </c>
      <c r="R38" s="34">
        <v>-5.0090384392645403E-6</v>
      </c>
      <c r="S38" s="34">
        <v>-5.20476352884183E-6</v>
      </c>
      <c r="T38" s="34">
        <v>6.7074499603595099E-6</v>
      </c>
      <c r="U38" s="34">
        <v>9.0394627119580192E-6</v>
      </c>
      <c r="V38" s="34">
        <v>7.4728240801221404E-6</v>
      </c>
      <c r="W38" s="34">
        <v>1.7592027854797499E-5</v>
      </c>
      <c r="X38" s="34">
        <v>-4.4649980009986603E-6</v>
      </c>
      <c r="Y38" s="34">
        <v>-2.62847631881796E-6</v>
      </c>
      <c r="Z38" s="34">
        <v>4.8818397573193396E-6</v>
      </c>
      <c r="AA38" s="34">
        <v>-3.6085017601424798E-5</v>
      </c>
      <c r="AB38" s="34">
        <v>-6.8531501974448401E-6</v>
      </c>
      <c r="AC38" s="34">
        <v>4.2062490654773497E-6</v>
      </c>
      <c r="AD38" s="34">
        <v>1.40276637853921E-5</v>
      </c>
      <c r="AE38" s="34">
        <v>-1.33950571458037E-5</v>
      </c>
      <c r="AF38" s="34">
        <v>-7.8442765666338402E-6</v>
      </c>
      <c r="AG38" s="34">
        <v>-1.37629074732922E-5</v>
      </c>
      <c r="AH38" s="34">
        <v>-4.2508592761830397E-5</v>
      </c>
      <c r="AI38" s="34">
        <v>-7.6683082758353295E-5</v>
      </c>
      <c r="AJ38">
        <v>4.0336746278792697E-4</v>
      </c>
      <c r="AK38">
        <v>6.8874144205447005E-4</v>
      </c>
      <c r="AL38">
        <v>2.3233835362832301E-3</v>
      </c>
      <c r="AM38" s="34">
        <v>-6.0917817561552901E-6</v>
      </c>
      <c r="AN38" s="34">
        <v>-9.88090426207352E-6</v>
      </c>
      <c r="AO38" s="34">
        <v>-1.5576033175742301E-6</v>
      </c>
      <c r="AP38" s="34">
        <v>-9.1255356106254605E-6</v>
      </c>
      <c r="AQ38" s="34">
        <v>-1.2900374926761401E-5</v>
      </c>
      <c r="AR38" s="34">
        <v>-5.1535851253280298E-6</v>
      </c>
      <c r="AS38" s="34">
        <v>-1.75672760212046E-5</v>
      </c>
      <c r="AT38" s="34">
        <v>-5.9640298190511801E-6</v>
      </c>
      <c r="AU38" s="34">
        <v>-1.36236520104766E-5</v>
      </c>
      <c r="AV38" s="34">
        <v>-1.3498792563995501E-5</v>
      </c>
      <c r="AW38" s="34">
        <v>-8.3394459161145799E-5</v>
      </c>
      <c r="AX38" s="34">
        <v>-3.0197546194759901E-5</v>
      </c>
      <c r="AY38" s="34">
        <v>5.77878092593766E-5</v>
      </c>
      <c r="AZ38">
        <v>-2.9598661115871802E-4</v>
      </c>
      <c r="BA38" s="34">
        <v>2.95182149081987E-5</v>
      </c>
    </row>
    <row r="39" spans="1:53" x14ac:dyDescent="0.25">
      <c r="A39" t="s">
        <v>123</v>
      </c>
      <c r="B39" s="34">
        <v>1.25313071526836E-5</v>
      </c>
      <c r="C39" s="34">
        <v>-3.9955286097612497E-6</v>
      </c>
      <c r="D39" s="34">
        <v>-1.82752094628517E-5</v>
      </c>
      <c r="E39" s="34">
        <v>-1.7733237509069999E-5</v>
      </c>
      <c r="F39" s="34">
        <v>7.2481681044995799E-6</v>
      </c>
      <c r="G39" s="34">
        <v>-3.7065217698661302E-5</v>
      </c>
      <c r="H39" s="34">
        <v>-1.6025006618955201E-5</v>
      </c>
      <c r="I39" s="34">
        <v>-3.9286414555573402E-6</v>
      </c>
      <c r="J39" s="34">
        <v>-5.7817122069988302E-6</v>
      </c>
      <c r="K39" s="34">
        <v>-4.65537671741366E-6</v>
      </c>
      <c r="L39" s="34">
        <v>2.98152026132948E-6</v>
      </c>
      <c r="M39" s="34">
        <v>-6.1763069352153699E-6</v>
      </c>
      <c r="N39" s="34">
        <v>-6.4376596408799803E-6</v>
      </c>
      <c r="O39" s="34">
        <v>2.8931635517819E-6</v>
      </c>
      <c r="P39" s="34">
        <v>3.7630553579798203E-7</v>
      </c>
      <c r="Q39" s="34">
        <v>2.2432357366187699E-6</v>
      </c>
      <c r="R39" s="34">
        <v>1.6843171543517E-6</v>
      </c>
      <c r="S39" s="34">
        <v>6.6817211931706501E-6</v>
      </c>
      <c r="T39" s="34">
        <v>-5.0392865132753999E-6</v>
      </c>
      <c r="U39" s="34">
        <v>-5.13754786568245E-6</v>
      </c>
      <c r="V39" s="34">
        <v>-2.0384819076306302E-6</v>
      </c>
      <c r="W39" s="34">
        <v>4.8138146012742895E-7</v>
      </c>
      <c r="X39" s="34">
        <v>1.25734125336409E-6</v>
      </c>
      <c r="Y39" s="34">
        <v>1.62368308422883E-6</v>
      </c>
      <c r="Z39" s="34">
        <v>-6.6916861626016503E-6</v>
      </c>
      <c r="AA39" s="34">
        <v>-7.8356492290839098E-7</v>
      </c>
      <c r="AB39" s="34">
        <v>-8.5546442474301605E-7</v>
      </c>
      <c r="AC39" s="34">
        <v>-4.7129214660065103E-6</v>
      </c>
      <c r="AD39" s="34">
        <v>3.0029314467171299E-6</v>
      </c>
      <c r="AE39" s="34">
        <v>6.47980808539072E-6</v>
      </c>
      <c r="AF39" s="34">
        <v>-1.6527014236762701E-5</v>
      </c>
      <c r="AG39">
        <v>-2.3696636472033799E-4</v>
      </c>
      <c r="AH39">
        <v>-1.2273488071465599E-3</v>
      </c>
      <c r="AI39">
        <v>-2.54756606829273E-4</v>
      </c>
      <c r="AJ39" s="34">
        <v>2.42135231206394E-5</v>
      </c>
      <c r="AK39" s="34">
        <v>-3.5696731061704802E-6</v>
      </c>
      <c r="AL39" s="34">
        <v>-6.0917817561552901E-6</v>
      </c>
      <c r="AM39">
        <v>2.07657604773796E-3</v>
      </c>
      <c r="AN39">
        <v>3.8694414142749999E-4</v>
      </c>
      <c r="AO39" s="34">
        <v>1.8252885884466E-6</v>
      </c>
      <c r="AP39" s="34">
        <v>1.13981073295502E-5</v>
      </c>
      <c r="AQ39" s="34">
        <v>4.2920191644370997E-6</v>
      </c>
      <c r="AR39" s="34">
        <v>9.5447155592172805E-6</v>
      </c>
      <c r="AS39" s="34">
        <v>-6.2740672029729897E-7</v>
      </c>
      <c r="AT39" s="34">
        <v>3.3747485950912299E-6</v>
      </c>
      <c r="AU39" s="34">
        <v>-5.9573458692012101E-6</v>
      </c>
      <c r="AV39" s="34">
        <v>-1.27175197982789E-5</v>
      </c>
      <c r="AW39" s="34">
        <v>1.05100756882846E-5</v>
      </c>
      <c r="AX39" s="34">
        <v>6.0102510910373902E-6</v>
      </c>
      <c r="AY39">
        <v>2.44335675192401E-4</v>
      </c>
      <c r="AZ39" s="34">
        <v>-3.3030027935182197E-5</v>
      </c>
      <c r="BA39" s="34">
        <v>1.6901184013133401E-5</v>
      </c>
    </row>
    <row r="40" spans="1:53" x14ac:dyDescent="0.25">
      <c r="A40" t="s">
        <v>146</v>
      </c>
      <c r="B40" s="34">
        <v>1.02794673108756E-5</v>
      </c>
      <c r="C40" s="34">
        <v>-9.5403211319139804E-6</v>
      </c>
      <c r="D40" s="34">
        <v>-2.2342102229755799E-5</v>
      </c>
      <c r="E40" s="34">
        <v>-4.0495061200354698E-5</v>
      </c>
      <c r="F40" s="34">
        <v>2.3950833597904601E-6</v>
      </c>
      <c r="G40" s="34">
        <v>-3.1945104404608399E-5</v>
      </c>
      <c r="H40" s="34">
        <v>-2.07792159773141E-7</v>
      </c>
      <c r="I40" s="34">
        <v>-1.06595445100387E-6</v>
      </c>
      <c r="J40" s="34">
        <v>-2.1869750532541599E-6</v>
      </c>
      <c r="K40" s="34">
        <v>-4.6556989730715901E-6</v>
      </c>
      <c r="L40" s="34">
        <v>2.37881565609099E-6</v>
      </c>
      <c r="M40" s="34">
        <v>2.2310193334652499E-7</v>
      </c>
      <c r="N40" s="34">
        <v>-1.04006888872081E-6</v>
      </c>
      <c r="O40" s="34">
        <v>3.15736183869041E-7</v>
      </c>
      <c r="P40" s="34">
        <v>-3.0056663660068699E-6</v>
      </c>
      <c r="Q40" s="34">
        <v>8.1335271708096896E-7</v>
      </c>
      <c r="R40" s="34">
        <v>1.66765242080533E-6</v>
      </c>
      <c r="S40" s="34">
        <v>6.8205405739982197E-6</v>
      </c>
      <c r="T40" s="34">
        <v>-5.62599631074115E-6</v>
      </c>
      <c r="U40" s="34">
        <v>-3.2187607474669498E-6</v>
      </c>
      <c r="V40" s="34">
        <v>-2.6763867377533699E-7</v>
      </c>
      <c r="W40" s="34">
        <v>5.6788295019011998E-6</v>
      </c>
      <c r="X40" s="34">
        <v>2.41031488710117E-6</v>
      </c>
      <c r="Y40" s="34">
        <v>3.6460378475591401E-6</v>
      </c>
      <c r="Z40" s="34">
        <v>-9.9730284265839602E-6</v>
      </c>
      <c r="AA40" s="34">
        <v>-9.3285909997805705E-6</v>
      </c>
      <c r="AB40" s="34">
        <v>-4.6823830905970402E-6</v>
      </c>
      <c r="AC40" s="34">
        <v>-7.4548507894158297E-7</v>
      </c>
      <c r="AD40" s="34">
        <v>8.2595593163591004E-6</v>
      </c>
      <c r="AE40" s="34">
        <v>1.48616319936473E-5</v>
      </c>
      <c r="AF40" s="34">
        <v>-1.33821259644322E-5</v>
      </c>
      <c r="AG40">
        <v>-2.61050696037877E-4</v>
      </c>
      <c r="AH40">
        <v>-2.3334968736527401E-4</v>
      </c>
      <c r="AI40">
        <v>-7.43138328524043E-4</v>
      </c>
      <c r="AJ40" s="34">
        <v>6.23129075980697E-6</v>
      </c>
      <c r="AK40" s="34">
        <v>3.4028067444759399E-6</v>
      </c>
      <c r="AL40" s="34">
        <v>-9.8809042620735302E-6</v>
      </c>
      <c r="AM40">
        <v>3.8694414142749901E-4</v>
      </c>
      <c r="AN40">
        <v>1.2103606444176401E-3</v>
      </c>
      <c r="AO40" s="34">
        <v>1.11456075753619E-5</v>
      </c>
      <c r="AP40" s="34">
        <v>6.0982123649308501E-6</v>
      </c>
      <c r="AQ40" s="34">
        <v>-8.9780567411448904E-7</v>
      </c>
      <c r="AR40" s="34">
        <v>1.72860828533415E-6</v>
      </c>
      <c r="AS40" s="34">
        <v>3.5988529843671999E-6</v>
      </c>
      <c r="AT40" s="34">
        <v>1.31453151496985E-6</v>
      </c>
      <c r="AU40" s="34">
        <v>-4.2139492112518503E-6</v>
      </c>
      <c r="AV40" s="34">
        <v>-1.6211323832680501E-5</v>
      </c>
      <c r="AW40" s="34">
        <v>6.7048344660417702E-7</v>
      </c>
      <c r="AX40" s="34">
        <v>1.17657530739357E-5</v>
      </c>
      <c r="AY40">
        <v>2.3047310092267899E-4</v>
      </c>
      <c r="AZ40" s="34">
        <v>-3.7909470628030097E-5</v>
      </c>
      <c r="BA40" s="34">
        <v>-2.5825057276988298E-5</v>
      </c>
    </row>
    <row r="41" spans="1:53" x14ac:dyDescent="0.25">
      <c r="A41" t="s">
        <v>127</v>
      </c>
      <c r="B41" s="34">
        <v>-3.8994128270660701E-5</v>
      </c>
      <c r="C41" s="34">
        <v>-6.0586871193323102E-6</v>
      </c>
      <c r="D41" s="34">
        <v>5.6415884887558203E-6</v>
      </c>
      <c r="E41" s="34">
        <v>-8.2025881069653506E-6</v>
      </c>
      <c r="F41" s="34">
        <v>-2.3255757529847999E-7</v>
      </c>
      <c r="G41" s="34">
        <v>1.5106357861887E-5</v>
      </c>
      <c r="H41" s="34">
        <v>1.0949491719762901E-5</v>
      </c>
      <c r="I41" s="34">
        <v>-5.1028959401493802E-6</v>
      </c>
      <c r="J41" s="34">
        <v>-3.7968640194743601E-6</v>
      </c>
      <c r="K41" s="34">
        <v>-6.9292376456258097E-6</v>
      </c>
      <c r="L41" s="34">
        <v>-8.0302033148704506E-6</v>
      </c>
      <c r="M41" s="34">
        <v>-1.8066706399674E-6</v>
      </c>
      <c r="N41" s="34">
        <v>-9.1082385907770603E-6</v>
      </c>
      <c r="O41" s="34">
        <v>6.2184716439074907E-8</v>
      </c>
      <c r="P41" s="34">
        <v>-8.6927275375204703E-7</v>
      </c>
      <c r="Q41" s="34">
        <v>3.4112535599582899E-6</v>
      </c>
      <c r="R41" s="34">
        <v>-2.0926212537105399E-6</v>
      </c>
      <c r="S41" s="34">
        <v>1.46180851267515E-5</v>
      </c>
      <c r="T41" s="34">
        <v>-2.5712153521874698E-6</v>
      </c>
      <c r="U41" s="34">
        <v>-3.1350157878222702E-6</v>
      </c>
      <c r="V41" s="34">
        <v>-6.16798391155534E-6</v>
      </c>
      <c r="W41" s="34">
        <v>1.4302580351019301E-6</v>
      </c>
      <c r="X41" s="34">
        <v>5.4798415506390302E-7</v>
      </c>
      <c r="Y41" s="34">
        <v>9.633091287191221E-10</v>
      </c>
      <c r="Z41" s="34">
        <v>1.2940316771202201E-6</v>
      </c>
      <c r="AA41" s="34">
        <v>-2.74696877757958E-7</v>
      </c>
      <c r="AB41" s="34">
        <v>1.0304298366649101E-5</v>
      </c>
      <c r="AC41" s="34">
        <v>1.7239115122147599E-5</v>
      </c>
      <c r="AD41" s="34">
        <v>9.9282069623417504E-6</v>
      </c>
      <c r="AE41" s="34">
        <v>1.5951378690967199E-5</v>
      </c>
      <c r="AF41" s="34">
        <v>2.3305102170531399E-5</v>
      </c>
      <c r="AG41" s="34">
        <v>2.70625359702659E-6</v>
      </c>
      <c r="AH41" s="34">
        <v>3.8721485427426402E-6</v>
      </c>
      <c r="AI41" s="34">
        <v>4.3281443510319498E-6</v>
      </c>
      <c r="AJ41" s="34">
        <v>8.6173056987516001E-5</v>
      </c>
      <c r="AK41" s="34">
        <v>1.6569525551604199E-5</v>
      </c>
      <c r="AL41" s="34">
        <v>-1.55760331757425E-6</v>
      </c>
      <c r="AM41" s="34">
        <v>1.8252885884466299E-6</v>
      </c>
      <c r="AN41" s="34">
        <v>1.11456075753618E-5</v>
      </c>
      <c r="AO41">
        <v>2.7924011433844501E-3</v>
      </c>
      <c r="AP41">
        <v>1.54102372207493E-4</v>
      </c>
      <c r="AQ41">
        <v>1.3632838770074701E-4</v>
      </c>
      <c r="AR41">
        <v>1.4352775704357001E-4</v>
      </c>
      <c r="AS41" s="34">
        <v>9.3509513055955104E-5</v>
      </c>
      <c r="AT41" s="34">
        <v>3.2921679542958402E-5</v>
      </c>
      <c r="AU41" s="34">
        <v>4.6220196897645596E-6</v>
      </c>
      <c r="AV41" s="34">
        <v>5.4269286639821804E-6</v>
      </c>
      <c r="AW41" s="34">
        <v>-3.2154781780144599E-5</v>
      </c>
      <c r="AX41" s="34">
        <v>-1.60706803756876E-5</v>
      </c>
      <c r="AY41" s="34">
        <v>9.0842649119282108E-6</v>
      </c>
      <c r="AZ41" s="34">
        <v>-4.4534581584950003E-5</v>
      </c>
      <c r="BA41">
        <v>-2.7416884018838499E-3</v>
      </c>
    </row>
    <row r="42" spans="1:53" x14ac:dyDescent="0.25">
      <c r="A42" t="s">
        <v>128</v>
      </c>
      <c r="B42" s="34">
        <v>-1.7800643498357999E-5</v>
      </c>
      <c r="C42" s="34">
        <v>-8.8940082722499893E-6</v>
      </c>
      <c r="D42" s="34">
        <v>-7.6840215223435197E-6</v>
      </c>
      <c r="E42" s="34">
        <v>-1.2299909914981E-5</v>
      </c>
      <c r="F42" s="34">
        <v>-1.3235987349385701E-6</v>
      </c>
      <c r="G42" s="34">
        <v>8.2457528399635106E-6</v>
      </c>
      <c r="H42" s="34">
        <v>5.41688289302322E-6</v>
      </c>
      <c r="I42" s="34">
        <v>-5.25492294735187E-6</v>
      </c>
      <c r="J42" s="34">
        <v>-4.6014807487306497E-6</v>
      </c>
      <c r="K42" s="34">
        <v>-3.9688485834760399E-6</v>
      </c>
      <c r="L42" s="34">
        <v>2.8001092769659198E-6</v>
      </c>
      <c r="M42" s="34">
        <v>-2.05678989177272E-6</v>
      </c>
      <c r="N42" s="34">
        <v>-8.6161943934357901E-6</v>
      </c>
      <c r="O42" s="34">
        <v>2.4965478134557502E-6</v>
      </c>
      <c r="P42" s="34">
        <v>2.66642982867923E-6</v>
      </c>
      <c r="Q42" s="34">
        <v>-7.4144305531355097E-7</v>
      </c>
      <c r="R42" s="34">
        <v>9.1654083861372497E-7</v>
      </c>
      <c r="S42" s="34">
        <v>2.15987360564018E-6</v>
      </c>
      <c r="T42" s="34">
        <v>-2.2430154380366598E-6</v>
      </c>
      <c r="U42" s="34">
        <v>-7.0455818455714697E-7</v>
      </c>
      <c r="V42" s="34">
        <v>1.44775707019111E-6</v>
      </c>
      <c r="W42" s="34">
        <v>3.3359311973227298E-6</v>
      </c>
      <c r="X42" s="34">
        <v>3.5471269830236299E-7</v>
      </c>
      <c r="Y42" s="34">
        <v>-4.6578356892281201E-7</v>
      </c>
      <c r="Z42" s="34">
        <v>2.5159003860597398E-6</v>
      </c>
      <c r="AA42" s="34">
        <v>-1.21923897888598E-5</v>
      </c>
      <c r="AB42" s="34">
        <v>1.69573961863064E-6</v>
      </c>
      <c r="AC42" s="34">
        <v>1.07754373100845E-6</v>
      </c>
      <c r="AD42" s="34">
        <v>-1.18542509113541E-6</v>
      </c>
      <c r="AE42" s="34">
        <v>-3.9998198516445501E-6</v>
      </c>
      <c r="AF42" s="34">
        <v>3.02076383551812E-6</v>
      </c>
      <c r="AG42" s="34">
        <v>2.2422410833921299E-5</v>
      </c>
      <c r="AH42" s="34">
        <v>1.8349345147999601E-5</v>
      </c>
      <c r="AI42" s="34">
        <v>6.3245658539250202E-6</v>
      </c>
      <c r="AJ42" s="34">
        <v>4.0632797300033402E-5</v>
      </c>
      <c r="AK42" s="34">
        <v>-1.7911528050752099E-5</v>
      </c>
      <c r="AL42" s="34">
        <v>-9.1255356106254808E-6</v>
      </c>
      <c r="AM42" s="34">
        <v>1.13981073295502E-5</v>
      </c>
      <c r="AN42" s="34">
        <v>6.0982123649308501E-6</v>
      </c>
      <c r="AO42">
        <v>1.54102372207493E-4</v>
      </c>
      <c r="AP42">
        <v>1.2422449887185599E-3</v>
      </c>
      <c r="AQ42">
        <v>2.80024354195867E-4</v>
      </c>
      <c r="AR42">
        <v>1.9673232623275899E-4</v>
      </c>
      <c r="AS42">
        <v>1.46400538610016E-4</v>
      </c>
      <c r="AT42" s="34">
        <v>4.6910679785016699E-5</v>
      </c>
      <c r="AU42" s="34">
        <v>-8.2074783993325903E-7</v>
      </c>
      <c r="AV42" s="34">
        <v>8.8006157497785803E-6</v>
      </c>
      <c r="AW42" s="34">
        <v>1.21538998971692E-5</v>
      </c>
      <c r="AX42" s="34">
        <v>-2.21457391920385E-5</v>
      </c>
      <c r="AY42" s="34">
        <v>-8.3656055801462897E-6</v>
      </c>
      <c r="AZ42" s="34">
        <v>-6.7797815713207797E-5</v>
      </c>
      <c r="BA42" s="34">
        <v>-9.5831807296507406E-5</v>
      </c>
    </row>
    <row r="43" spans="1:53" x14ac:dyDescent="0.25">
      <c r="A43" t="s">
        <v>129</v>
      </c>
      <c r="B43" s="34">
        <v>-1.9878400239829999E-5</v>
      </c>
      <c r="C43" s="34">
        <v>-8.1554854992716995E-6</v>
      </c>
      <c r="D43" s="34">
        <v>-1.0191905078787801E-6</v>
      </c>
      <c r="E43" s="34">
        <v>-1.3226455529593599E-5</v>
      </c>
      <c r="F43" s="34">
        <v>-1.21753107240156E-5</v>
      </c>
      <c r="G43" s="34">
        <v>8.2039278620062706E-6</v>
      </c>
      <c r="H43" s="34">
        <v>1.9681784022740701E-6</v>
      </c>
      <c r="I43" s="34">
        <v>-4.5338164019434704E-6</v>
      </c>
      <c r="J43" s="34">
        <v>-1.22737481522836E-6</v>
      </c>
      <c r="K43" s="34">
        <v>-3.4079539810618801E-6</v>
      </c>
      <c r="L43" s="34">
        <v>2.8004094996246799E-7</v>
      </c>
      <c r="M43" s="34">
        <v>-5.91593406411864E-6</v>
      </c>
      <c r="N43" s="34">
        <v>-8.4535897181794897E-6</v>
      </c>
      <c r="O43" s="34">
        <v>5.2502653094271405E-7</v>
      </c>
      <c r="P43" s="34">
        <v>-1.57788591217693E-6</v>
      </c>
      <c r="Q43" s="34">
        <v>-2.2567109979660201E-7</v>
      </c>
      <c r="R43" s="34">
        <v>-1.9534363419809101E-6</v>
      </c>
      <c r="S43" s="34">
        <v>5.6493356795765997E-6</v>
      </c>
      <c r="T43" s="34">
        <v>-1.7998737303664001E-6</v>
      </c>
      <c r="U43" s="34">
        <v>-1.4495787549517E-6</v>
      </c>
      <c r="V43" s="34">
        <v>-4.2900174526660602E-7</v>
      </c>
      <c r="W43" s="34">
        <v>4.5167212821336002E-6</v>
      </c>
      <c r="X43" s="34">
        <v>8.0609986336530501E-7</v>
      </c>
      <c r="Y43" s="34">
        <v>2.8354344533139001E-7</v>
      </c>
      <c r="Z43" s="34">
        <v>1.5680431589565801E-6</v>
      </c>
      <c r="AA43" s="34">
        <v>-1.31327775672369E-5</v>
      </c>
      <c r="AB43" s="34">
        <v>3.6512864321228702E-6</v>
      </c>
      <c r="AC43" s="34">
        <v>2.3070250313044998E-6</v>
      </c>
      <c r="AD43" s="34">
        <v>5.9249256564878797E-6</v>
      </c>
      <c r="AE43" s="34">
        <v>7.5467136459924695E-7</v>
      </c>
      <c r="AF43" s="34">
        <v>3.3919827063660898E-6</v>
      </c>
      <c r="AG43" s="34">
        <v>-1.16710024837386E-5</v>
      </c>
      <c r="AH43" s="34">
        <v>1.2566647302177299E-5</v>
      </c>
      <c r="AI43" s="34">
        <v>-1.97982634699389E-6</v>
      </c>
      <c r="AJ43" s="34">
        <v>1.8641325246302801E-6</v>
      </c>
      <c r="AK43" s="34">
        <v>-1.2672721122444E-5</v>
      </c>
      <c r="AL43" s="34">
        <v>-1.2900374926761401E-5</v>
      </c>
      <c r="AM43" s="34">
        <v>4.2920191644370599E-6</v>
      </c>
      <c r="AN43" s="34">
        <v>-8.9780567411451001E-7</v>
      </c>
      <c r="AO43">
        <v>1.3632838770074701E-4</v>
      </c>
      <c r="AP43">
        <v>2.80024354195867E-4</v>
      </c>
      <c r="AQ43">
        <v>1.2602916770693799E-3</v>
      </c>
      <c r="AR43">
        <v>2.6859191373925802E-4</v>
      </c>
      <c r="AS43">
        <v>2.4119578861661901E-4</v>
      </c>
      <c r="AT43" s="34">
        <v>5.7368242094394001E-5</v>
      </c>
      <c r="AU43" s="34">
        <v>-2.5141501861795298E-7</v>
      </c>
      <c r="AV43" s="34">
        <v>9.6726232663436801E-6</v>
      </c>
      <c r="AW43" s="34">
        <v>2.3774947270332198E-5</v>
      </c>
      <c r="AX43">
        <v>-1.12715723511125E-4</v>
      </c>
      <c r="AY43" s="34">
        <v>6.9184044910037803E-6</v>
      </c>
      <c r="AZ43" s="34">
        <v>-5.0802310999319599E-5</v>
      </c>
      <c r="BA43" s="34">
        <v>1.18175806789487E-5</v>
      </c>
    </row>
    <row r="44" spans="1:53" x14ac:dyDescent="0.25">
      <c r="A44" t="s">
        <v>130</v>
      </c>
      <c r="B44" s="34">
        <v>-2.5550607042721999E-5</v>
      </c>
      <c r="C44" s="34">
        <v>-1.00122315901496E-5</v>
      </c>
      <c r="D44" s="34">
        <v>2.1554126324495299E-6</v>
      </c>
      <c r="E44" s="34">
        <v>-1.4087357992027099E-5</v>
      </c>
      <c r="F44" s="34">
        <v>2.8906964369713599E-6</v>
      </c>
      <c r="G44" s="34">
        <v>8.79545876421224E-6</v>
      </c>
      <c r="H44" s="34">
        <v>7.0933862083679499E-6</v>
      </c>
      <c r="I44" s="34">
        <v>-2.3616827667493702E-6</v>
      </c>
      <c r="J44" s="34">
        <v>1.2887568735498099E-6</v>
      </c>
      <c r="K44" s="34">
        <v>-3.2935065069352798E-6</v>
      </c>
      <c r="L44" s="34">
        <v>3.3440608724435702E-7</v>
      </c>
      <c r="M44" s="34">
        <v>-2.3999738056535402E-6</v>
      </c>
      <c r="N44" s="34">
        <v>-6.0523014250501198E-6</v>
      </c>
      <c r="O44" s="34">
        <v>2.4081956267961098E-6</v>
      </c>
      <c r="P44" s="34">
        <v>-2.6122943699010299E-7</v>
      </c>
      <c r="Q44" s="34">
        <v>1.24307629413927E-6</v>
      </c>
      <c r="R44" s="34">
        <v>-5.3553443628143398E-7</v>
      </c>
      <c r="S44" s="34">
        <v>2.58396189331433E-6</v>
      </c>
      <c r="T44" s="34">
        <v>-7.8162744412203505E-6</v>
      </c>
      <c r="U44" s="34">
        <v>-2.51428507111235E-6</v>
      </c>
      <c r="V44" s="34">
        <v>-6.7146938794915203E-6</v>
      </c>
      <c r="W44" s="34">
        <v>-3.8269670256208998E-6</v>
      </c>
      <c r="X44" s="34">
        <v>-5.1862870173721201E-8</v>
      </c>
      <c r="Y44" s="34">
        <v>9.4211573737104105E-7</v>
      </c>
      <c r="Z44" s="34">
        <v>-1.02816468786614E-7</v>
      </c>
      <c r="AA44" s="34">
        <v>-1.09855826441955E-5</v>
      </c>
      <c r="AB44" s="34">
        <v>1.8898560011912999E-6</v>
      </c>
      <c r="AC44" s="34">
        <v>4.66100209293741E-6</v>
      </c>
      <c r="AD44" s="34">
        <v>3.9639601627663901E-6</v>
      </c>
      <c r="AE44" s="34">
        <v>-1.02510216017761E-6</v>
      </c>
      <c r="AF44" s="34">
        <v>8.8392857645188795E-6</v>
      </c>
      <c r="AG44" s="34">
        <v>1.4012147271533101E-5</v>
      </c>
      <c r="AH44" s="34">
        <v>4.9465104155792496E-6</v>
      </c>
      <c r="AI44" s="34">
        <v>-2.6427014633417998E-6</v>
      </c>
      <c r="AJ44" s="34">
        <v>5.9088219000528399E-5</v>
      </c>
      <c r="AK44" s="34">
        <v>3.1614188944761198E-6</v>
      </c>
      <c r="AL44" s="34">
        <v>-5.1535851253280502E-6</v>
      </c>
      <c r="AM44" s="34">
        <v>9.5447155592172805E-6</v>
      </c>
      <c r="AN44" s="34">
        <v>1.7286082853341199E-6</v>
      </c>
      <c r="AO44">
        <v>1.4352775704357001E-4</v>
      </c>
      <c r="AP44">
        <v>1.9673232623275899E-4</v>
      </c>
      <c r="AQ44">
        <v>2.6859191373925802E-4</v>
      </c>
      <c r="AR44">
        <v>1.31110173356887E-3</v>
      </c>
      <c r="AS44">
        <v>3.3773813936869602E-4</v>
      </c>
      <c r="AT44" s="34">
        <v>7.4986289445528706E-5</v>
      </c>
      <c r="AU44" s="34">
        <v>-3.8860688900126E-6</v>
      </c>
      <c r="AV44" s="34">
        <v>9.7938490113319795E-6</v>
      </c>
      <c r="AW44" s="34">
        <v>2.95369002259617E-5</v>
      </c>
      <c r="AX44">
        <v>-1.11225070418503E-4</v>
      </c>
      <c r="AY44" s="34">
        <v>-3.8300867418292199E-5</v>
      </c>
      <c r="AZ44">
        <v>-1.00271898773056E-4</v>
      </c>
      <c r="BA44" s="34">
        <v>4.5513718702188801E-6</v>
      </c>
    </row>
    <row r="45" spans="1:53" x14ac:dyDescent="0.25">
      <c r="A45" t="s">
        <v>131</v>
      </c>
      <c r="B45" s="34">
        <v>-2.37751161496896E-5</v>
      </c>
      <c r="C45" s="34">
        <v>-1.02027576871178E-5</v>
      </c>
      <c r="D45" s="34">
        <v>-2.7613045184554499E-7</v>
      </c>
      <c r="E45" s="34">
        <v>-1.5927212057847399E-5</v>
      </c>
      <c r="F45" s="34">
        <v>-2.0204464598292201E-6</v>
      </c>
      <c r="G45" s="34">
        <v>1.30220894769412E-5</v>
      </c>
      <c r="H45" s="34">
        <v>8.5609887083275298E-6</v>
      </c>
      <c r="I45" s="34">
        <v>-3.86521064360435E-6</v>
      </c>
      <c r="J45" s="34">
        <v>-1.2383810413652201E-6</v>
      </c>
      <c r="K45" s="34">
        <v>-4.7694954103057297E-6</v>
      </c>
      <c r="L45" s="34">
        <v>-1.47301093070851E-6</v>
      </c>
      <c r="M45" s="34">
        <v>-1.8865255791225E-6</v>
      </c>
      <c r="N45" s="34">
        <v>-1.32569919342833E-6</v>
      </c>
      <c r="O45" s="34">
        <v>3.0391286792002701E-6</v>
      </c>
      <c r="P45" s="34">
        <v>-5.3201129579080299E-6</v>
      </c>
      <c r="Q45" s="34">
        <v>2.01460652582096E-6</v>
      </c>
      <c r="R45" s="34">
        <v>-2.8804355455633202E-6</v>
      </c>
      <c r="S45" s="34">
        <v>-1.9058928278265802E-5</v>
      </c>
      <c r="T45" s="34">
        <v>-7.4419574266134801E-6</v>
      </c>
      <c r="U45" s="34">
        <v>-7.1315002808440001E-6</v>
      </c>
      <c r="V45" s="34">
        <v>-5.78351364849761E-6</v>
      </c>
      <c r="W45" s="34">
        <v>-4.8658705935338796E-6</v>
      </c>
      <c r="X45" s="34">
        <v>1.08416801625462E-6</v>
      </c>
      <c r="Y45" s="34">
        <v>2.1763459982470401E-6</v>
      </c>
      <c r="Z45" s="34">
        <v>1.6728508333285501E-6</v>
      </c>
      <c r="AA45" s="34">
        <v>-8.4312283798640206E-6</v>
      </c>
      <c r="AB45" s="34">
        <v>4.1793060780069196E-6</v>
      </c>
      <c r="AC45" s="34">
        <v>6.7441944142443402E-6</v>
      </c>
      <c r="AD45" s="34">
        <v>8.7157607948293201E-6</v>
      </c>
      <c r="AE45" s="34">
        <v>4.0777945697826104E-6</v>
      </c>
      <c r="AF45" s="34">
        <v>1.0434262969123399E-5</v>
      </c>
      <c r="AG45" s="34">
        <v>1.5360830895435899E-5</v>
      </c>
      <c r="AH45" s="34">
        <v>6.7706379124044196E-6</v>
      </c>
      <c r="AI45" s="34">
        <v>-5.8675073812105298E-6</v>
      </c>
      <c r="AJ45" s="34">
        <v>3.7850307564825901E-5</v>
      </c>
      <c r="AK45" s="34">
        <v>-1.3285761199207099E-6</v>
      </c>
      <c r="AL45" s="34">
        <v>-1.75672760212046E-5</v>
      </c>
      <c r="AM45" s="34">
        <v>-6.2740672029727801E-7</v>
      </c>
      <c r="AN45" s="34">
        <v>3.59885298436718E-6</v>
      </c>
      <c r="AO45" s="34">
        <v>9.3509513055955104E-5</v>
      </c>
      <c r="AP45">
        <v>1.46400538610016E-4</v>
      </c>
      <c r="AQ45">
        <v>2.4119578861661901E-4</v>
      </c>
      <c r="AR45">
        <v>3.3773813936869602E-4</v>
      </c>
      <c r="AS45">
        <v>1.40005252241214E-3</v>
      </c>
      <c r="AT45">
        <v>1.05128322515213E-4</v>
      </c>
      <c r="AU45" s="34">
        <v>-1.4565213181261101E-6</v>
      </c>
      <c r="AV45" s="34">
        <v>8.0831312914659196E-6</v>
      </c>
      <c r="AW45" s="34">
        <v>6.7431703344844402E-7</v>
      </c>
      <c r="AX45" s="34">
        <v>-8.8639854400500006E-5</v>
      </c>
      <c r="AY45" s="34">
        <v>-2.1528661136895401E-5</v>
      </c>
      <c r="AZ45" s="34">
        <v>-5.78891201104466E-5</v>
      </c>
      <c r="BA45" s="34">
        <v>3.1209244309062698E-5</v>
      </c>
    </row>
    <row r="46" spans="1:53" x14ac:dyDescent="0.25">
      <c r="A46" t="s">
        <v>203</v>
      </c>
      <c r="B46" s="34">
        <v>-3.0562289894874602E-5</v>
      </c>
      <c r="C46" s="34">
        <v>-1.2268445833759699E-5</v>
      </c>
      <c r="D46" s="34">
        <v>1.6435166373923801E-5</v>
      </c>
      <c r="E46" s="34">
        <v>-1.5617168752981302E-5</v>
      </c>
      <c r="F46" s="34">
        <v>2.8262821382308501E-6</v>
      </c>
      <c r="G46" s="34">
        <v>1.1956357384876999E-5</v>
      </c>
      <c r="H46" s="34">
        <v>4.7866312740813895E-7</v>
      </c>
      <c r="I46" s="34">
        <v>-2.2648636524414799E-6</v>
      </c>
      <c r="J46" s="34">
        <v>-4.3956393582939098E-7</v>
      </c>
      <c r="K46" s="34">
        <v>-4.72400369888974E-6</v>
      </c>
      <c r="L46" s="34">
        <v>8.7267164250161997E-7</v>
      </c>
      <c r="M46" s="34">
        <v>-5.1089897615612501E-6</v>
      </c>
      <c r="N46" s="34">
        <v>-3.5124875203466202E-6</v>
      </c>
      <c r="O46" s="34">
        <v>1.4533736646411401E-6</v>
      </c>
      <c r="P46" s="34">
        <v>-2.7413873284075701E-6</v>
      </c>
      <c r="Q46" s="34">
        <v>4.2661436619360303E-6</v>
      </c>
      <c r="R46" s="34">
        <v>-2.3072288284905601E-6</v>
      </c>
      <c r="S46" s="34">
        <v>2.4321964373892098E-6</v>
      </c>
      <c r="T46" s="34">
        <v>-1.2365960744956101E-6</v>
      </c>
      <c r="U46" s="34">
        <v>-5.7184300364758899E-7</v>
      </c>
      <c r="V46" s="34">
        <v>-1.8262389986149801E-7</v>
      </c>
      <c r="W46" s="34">
        <v>-1.66250222655511E-6</v>
      </c>
      <c r="X46" s="34">
        <v>-3.64577658522323E-7</v>
      </c>
      <c r="Y46" s="34">
        <v>-9.9170538609043095E-7</v>
      </c>
      <c r="Z46" s="34">
        <v>4.3980529944222796E-6</v>
      </c>
      <c r="AA46" s="34">
        <v>-3.39697172626865E-6</v>
      </c>
      <c r="AB46" s="34">
        <v>2.5404469304719499E-6</v>
      </c>
      <c r="AC46" s="34">
        <v>-3.0644896255147902E-6</v>
      </c>
      <c r="AD46" s="34">
        <v>-5.6130124378895603E-6</v>
      </c>
      <c r="AE46" s="34">
        <v>-1.8787605323539099E-6</v>
      </c>
      <c r="AF46" s="34">
        <v>-3.60977318656186E-7</v>
      </c>
      <c r="AG46" s="34">
        <v>1.3430474032522199E-5</v>
      </c>
      <c r="AH46" s="34">
        <v>-3.40625773938362E-6</v>
      </c>
      <c r="AI46" s="34">
        <v>-9.9178326682166393E-6</v>
      </c>
      <c r="AJ46" s="34">
        <v>5.8776369639004898E-6</v>
      </c>
      <c r="AK46" s="34">
        <v>3.2380415075457601E-7</v>
      </c>
      <c r="AL46" s="34">
        <v>-5.9640298190511801E-6</v>
      </c>
      <c r="AM46" s="34">
        <v>3.3747485950912499E-6</v>
      </c>
      <c r="AN46" s="34">
        <v>1.3145315149698199E-6</v>
      </c>
      <c r="AO46" s="34">
        <v>3.2921679542958402E-5</v>
      </c>
      <c r="AP46" s="34">
        <v>4.6910679785016699E-5</v>
      </c>
      <c r="AQ46" s="34">
        <v>5.7368242094394001E-5</v>
      </c>
      <c r="AR46" s="34">
        <v>7.4986289445528706E-5</v>
      </c>
      <c r="AS46">
        <v>1.05128322515214E-4</v>
      </c>
      <c r="AT46">
        <v>2.9662327384883601E-4</v>
      </c>
      <c r="AU46" s="34">
        <v>-3.69695771015511E-6</v>
      </c>
      <c r="AV46" s="34">
        <v>1.5866024279283699E-6</v>
      </c>
      <c r="AW46" s="34">
        <v>4.7641267467728499E-6</v>
      </c>
      <c r="AX46" s="34">
        <v>-7.2258212294255497E-5</v>
      </c>
      <c r="AY46" s="34">
        <v>-1.7219347262130702E-5</v>
      </c>
      <c r="AZ46" s="34">
        <v>-1.6732777714270501E-5</v>
      </c>
      <c r="BA46" s="34">
        <v>7.6321349369283601E-5</v>
      </c>
    </row>
    <row r="47" spans="1:53" x14ac:dyDescent="0.25">
      <c r="A47" t="s">
        <v>126</v>
      </c>
      <c r="B47" s="34">
        <v>4.1627437308496503E-6</v>
      </c>
      <c r="C47" s="34">
        <v>-5.3345602228846603E-6</v>
      </c>
      <c r="D47" s="34">
        <v>-1.6665569490982499E-5</v>
      </c>
      <c r="E47" s="34">
        <v>4.6426027325427402E-6</v>
      </c>
      <c r="F47" s="34">
        <v>-2.10199873630628E-5</v>
      </c>
      <c r="G47" s="34">
        <v>-4.6469073688953999E-5</v>
      </c>
      <c r="H47" s="34">
        <v>-2.5370716125571399E-5</v>
      </c>
      <c r="I47" s="34">
        <v>3.57772092078617E-6</v>
      </c>
      <c r="J47" s="34">
        <v>3.3382042416207101E-6</v>
      </c>
      <c r="K47" s="34">
        <v>-2.2333722971265301E-6</v>
      </c>
      <c r="L47" s="34">
        <v>-7.9438317118658892E-6</v>
      </c>
      <c r="M47" s="34">
        <v>-7.2542717129398297E-6</v>
      </c>
      <c r="N47" s="34">
        <v>-8.6218210175645005E-6</v>
      </c>
      <c r="O47" s="34">
        <v>1.33186514118116E-6</v>
      </c>
      <c r="P47" s="34">
        <v>-2.23291218994527E-6</v>
      </c>
      <c r="Q47" s="34">
        <v>-1.9117162282044101E-6</v>
      </c>
      <c r="R47" s="34">
        <v>-3.37220078066981E-7</v>
      </c>
      <c r="S47" s="34">
        <v>-9.0466862422375805E-7</v>
      </c>
      <c r="T47" s="34">
        <v>-8.2889058763589405E-6</v>
      </c>
      <c r="U47" s="34">
        <v>-3.1229930643151303E-5</v>
      </c>
      <c r="V47" s="34">
        <v>-5.2304263465923001E-5</v>
      </c>
      <c r="W47" s="34">
        <v>-6.8259385671129606E-5</v>
      </c>
      <c r="X47" s="34">
        <v>5.0762693447466796E-6</v>
      </c>
      <c r="Y47" s="34">
        <v>8.0787269206916296E-7</v>
      </c>
      <c r="Z47" s="34">
        <v>-1.8248315991127099E-5</v>
      </c>
      <c r="AA47" s="34">
        <v>-6.9144637927748401E-5</v>
      </c>
      <c r="AB47" s="34">
        <v>1.14253103570952E-6</v>
      </c>
      <c r="AC47" s="34">
        <v>9.5055035378352002E-6</v>
      </c>
      <c r="AD47" s="34">
        <v>1.19920440764375E-5</v>
      </c>
      <c r="AE47" s="34">
        <v>1.09893290731984E-5</v>
      </c>
      <c r="AF47" s="34">
        <v>2.2955564365723698E-6</v>
      </c>
      <c r="AG47" s="34">
        <v>1.4354190495764599E-5</v>
      </c>
      <c r="AH47" s="34">
        <v>-1.9343542962391499E-6</v>
      </c>
      <c r="AI47" s="34">
        <v>4.4589567856608301E-7</v>
      </c>
      <c r="AJ47" s="34">
        <v>3.5606027478652498E-6</v>
      </c>
      <c r="AK47" s="34">
        <v>-5.8562689477908402E-6</v>
      </c>
      <c r="AL47" s="34">
        <v>-1.36236520104766E-5</v>
      </c>
      <c r="AM47" s="34">
        <v>-5.9573458692012296E-6</v>
      </c>
      <c r="AN47" s="34">
        <v>-4.21394921125188E-6</v>
      </c>
      <c r="AO47" s="34">
        <v>4.6220196897645698E-6</v>
      </c>
      <c r="AP47" s="34">
        <v>-8.2074783993324495E-7</v>
      </c>
      <c r="AQ47" s="34">
        <v>-2.5141501861796002E-7</v>
      </c>
      <c r="AR47" s="34">
        <v>-3.8860688900126203E-6</v>
      </c>
      <c r="AS47" s="34">
        <v>-1.45652131812608E-6</v>
      </c>
      <c r="AT47" s="34">
        <v>-3.6969577101551202E-6</v>
      </c>
      <c r="AU47">
        <v>2.9353643120518902E-4</v>
      </c>
      <c r="AV47" s="34">
        <v>9.8511719156181999E-5</v>
      </c>
      <c r="AW47" s="34">
        <v>-1.25757594048439E-5</v>
      </c>
      <c r="AX47" s="34">
        <v>-1.15475796007542E-5</v>
      </c>
      <c r="AY47" s="34">
        <v>-2.19450859556565E-5</v>
      </c>
      <c r="AZ47" s="34">
        <v>1.47900085200306E-5</v>
      </c>
      <c r="BA47" s="34">
        <v>-1.42604753618697E-5</v>
      </c>
    </row>
    <row r="48" spans="1:53" x14ac:dyDescent="0.25">
      <c r="A48" t="s">
        <v>202</v>
      </c>
      <c r="B48" s="34">
        <v>1.00956620698022E-5</v>
      </c>
      <c r="C48" s="34">
        <v>-1.5015451314087199E-5</v>
      </c>
      <c r="D48" s="34">
        <v>-1.9404586306957698E-5</v>
      </c>
      <c r="E48" s="34">
        <v>-1.9620662821506501E-5</v>
      </c>
      <c r="F48" s="34">
        <v>-3.5520197909490403E-5</v>
      </c>
      <c r="G48" s="34">
        <v>-8.2903625867196694E-5</v>
      </c>
      <c r="H48" s="34">
        <v>-4.5075492073618199E-5</v>
      </c>
      <c r="I48" s="34">
        <v>6.05982306987557E-6</v>
      </c>
      <c r="J48" s="34">
        <v>4.17676018170141E-6</v>
      </c>
      <c r="K48" s="34">
        <v>-2.1721515668123601E-6</v>
      </c>
      <c r="L48" s="34">
        <v>-5.6331622778517204E-6</v>
      </c>
      <c r="M48" s="34">
        <v>-4.8746464252960999E-6</v>
      </c>
      <c r="N48" s="34">
        <v>-6.5303675628738899E-6</v>
      </c>
      <c r="O48" s="34">
        <v>3.4437805946021702E-6</v>
      </c>
      <c r="P48" s="34">
        <v>-7.4284177000880399E-6</v>
      </c>
      <c r="Q48" s="34">
        <v>-3.3315827662583099E-6</v>
      </c>
      <c r="R48" s="34">
        <v>1.5792944185085901E-6</v>
      </c>
      <c r="S48" s="34">
        <v>7.84215601049018E-6</v>
      </c>
      <c r="T48" s="34">
        <v>-4.9353787664678998E-6</v>
      </c>
      <c r="U48" s="34">
        <v>-2.4929771957499901E-5</v>
      </c>
      <c r="V48" s="34">
        <v>-4.5447140446788402E-5</v>
      </c>
      <c r="W48" s="34">
        <v>-7.0484489450577397E-5</v>
      </c>
      <c r="X48" s="34">
        <v>3.40597209604183E-6</v>
      </c>
      <c r="Y48" s="34">
        <v>3.5118244001662399E-6</v>
      </c>
      <c r="Z48" s="34">
        <v>-2.5376351642879398E-5</v>
      </c>
      <c r="AA48">
        <v>-3.6876582668943702E-4</v>
      </c>
      <c r="AB48" s="34">
        <v>-1.9082927251616399E-6</v>
      </c>
      <c r="AC48" s="34">
        <v>6.1953274046633798E-6</v>
      </c>
      <c r="AD48" s="34">
        <v>4.1086059968931599E-6</v>
      </c>
      <c r="AE48" s="34">
        <v>-1.60988718847153E-6</v>
      </c>
      <c r="AF48" s="34">
        <v>6.31856791921688E-7</v>
      </c>
      <c r="AG48" s="34">
        <v>-1.07065738110958E-5</v>
      </c>
      <c r="AH48" s="34">
        <v>-1.39086938538994E-6</v>
      </c>
      <c r="AI48" s="34">
        <v>-7.4598862622927404E-6</v>
      </c>
      <c r="AJ48" s="34">
        <v>2.2951249332664399E-5</v>
      </c>
      <c r="AK48" s="34">
        <v>-9.48927331209106E-6</v>
      </c>
      <c r="AL48" s="34">
        <v>-1.3498792563995501E-5</v>
      </c>
      <c r="AM48" s="34">
        <v>-1.27175197982789E-5</v>
      </c>
      <c r="AN48" s="34">
        <v>-1.6211323832680501E-5</v>
      </c>
      <c r="AO48" s="34">
        <v>5.4269286639821703E-6</v>
      </c>
      <c r="AP48" s="34">
        <v>8.8006157497785498E-6</v>
      </c>
      <c r="AQ48" s="34">
        <v>9.6726232663436496E-6</v>
      </c>
      <c r="AR48" s="34">
        <v>9.7938490113319795E-6</v>
      </c>
      <c r="AS48" s="34">
        <v>8.08313129146594E-6</v>
      </c>
      <c r="AT48" s="34">
        <v>1.58660242792835E-6</v>
      </c>
      <c r="AU48" s="34">
        <v>9.8511719156181999E-5</v>
      </c>
      <c r="AV48">
        <v>4.8376448139159301E-4</v>
      </c>
      <c r="AW48" s="34">
        <v>-2.0157405743903601E-5</v>
      </c>
      <c r="AX48" s="34">
        <v>-3.8394100091423102E-6</v>
      </c>
      <c r="AY48" s="34">
        <v>2.8575745139838399E-6</v>
      </c>
      <c r="AZ48" s="34">
        <v>2.20935785913888E-5</v>
      </c>
      <c r="BA48" s="34">
        <v>-1.75676336124529E-5</v>
      </c>
    </row>
    <row r="49" spans="1:53" x14ac:dyDescent="0.25">
      <c r="A49" t="s">
        <v>133</v>
      </c>
      <c r="B49" s="34">
        <v>-8.7074626915394892E-6</v>
      </c>
      <c r="C49" s="34">
        <v>-1.2987714827358601E-5</v>
      </c>
      <c r="D49" s="34">
        <v>-3.9343656668828698E-6</v>
      </c>
      <c r="E49" s="34">
        <v>2.36156446689794E-5</v>
      </c>
      <c r="F49" s="34">
        <v>-5.48394033219969E-6</v>
      </c>
      <c r="G49" s="34">
        <v>1.39178697568992E-5</v>
      </c>
      <c r="H49" s="34">
        <v>3.39169490458664E-6</v>
      </c>
      <c r="I49" s="34">
        <v>5.6708974917276798E-6</v>
      </c>
      <c r="J49" s="34">
        <v>5.36921704347792E-6</v>
      </c>
      <c r="K49" s="34">
        <v>-4.7503684927834698E-6</v>
      </c>
      <c r="L49" s="34">
        <v>-9.1150503352175004E-6</v>
      </c>
      <c r="M49" s="34">
        <v>-3.5649451763301399E-6</v>
      </c>
      <c r="N49" s="34">
        <v>-1.2174560299597501E-5</v>
      </c>
      <c r="O49" s="34">
        <v>-2.1516662790683402E-6</v>
      </c>
      <c r="P49" s="34">
        <v>-1.12031548797617E-5</v>
      </c>
      <c r="Q49" s="34">
        <v>-7.0313038036126101E-6</v>
      </c>
      <c r="R49" s="34">
        <v>-5.7039447812464098E-6</v>
      </c>
      <c r="S49" s="34">
        <v>1.5857320960029602E-5</v>
      </c>
      <c r="T49" s="34">
        <v>4.3212380522971898E-6</v>
      </c>
      <c r="U49" s="34">
        <v>2.2269940626055801E-6</v>
      </c>
      <c r="V49" s="34">
        <v>-3.70341675991948E-6</v>
      </c>
      <c r="W49" s="34">
        <v>-1.8141028142120498E-5</v>
      </c>
      <c r="X49" s="34">
        <v>-2.6792432439104299E-6</v>
      </c>
      <c r="Y49" s="34">
        <v>1.11954697213006E-6</v>
      </c>
      <c r="Z49" s="34">
        <v>1.7010403678454599E-6</v>
      </c>
      <c r="AA49" s="34">
        <v>4.9956233637991097E-6</v>
      </c>
      <c r="AB49" s="34">
        <v>-3.9029668071562099E-6</v>
      </c>
      <c r="AC49" s="34">
        <v>1.0396018147178899E-5</v>
      </c>
      <c r="AD49" s="34">
        <v>2.46007434363647E-6</v>
      </c>
      <c r="AE49" s="34">
        <v>9.3123449000425503E-6</v>
      </c>
      <c r="AF49" s="34">
        <v>-4.9010483390714001E-6</v>
      </c>
      <c r="AG49" s="34">
        <v>2.1947588047966399E-5</v>
      </c>
      <c r="AH49" s="34">
        <v>-6.4714558149161794E-5</v>
      </c>
      <c r="AI49" s="34">
        <v>-7.1932078706215904E-5</v>
      </c>
      <c r="AJ49" s="34">
        <v>1.5840440556632198E-5</v>
      </c>
      <c r="AK49" s="34">
        <v>-5.2818079221904097E-5</v>
      </c>
      <c r="AL49" s="34">
        <v>-8.3394459161145705E-5</v>
      </c>
      <c r="AM49" s="34">
        <v>1.05100756882846E-5</v>
      </c>
      <c r="AN49" s="34">
        <v>6.7048344660417596E-7</v>
      </c>
      <c r="AO49" s="34">
        <v>-3.2154781780144599E-5</v>
      </c>
      <c r="AP49" s="34">
        <v>1.21538998971692E-5</v>
      </c>
      <c r="AQ49" s="34">
        <v>2.3774947270332198E-5</v>
      </c>
      <c r="AR49" s="34">
        <v>2.95369002259617E-5</v>
      </c>
      <c r="AS49" s="34">
        <v>6.7431703344844402E-7</v>
      </c>
      <c r="AT49" s="34">
        <v>4.7641267467728702E-6</v>
      </c>
      <c r="AU49" s="34">
        <v>-1.25757594048439E-5</v>
      </c>
      <c r="AV49" s="34">
        <v>-2.0157405743903601E-5</v>
      </c>
      <c r="AW49">
        <v>5.1044664806260799E-3</v>
      </c>
      <c r="AX49" s="34">
        <v>1.6786936546431199E-5</v>
      </c>
      <c r="AY49">
        <v>-4.9353373915422098E-3</v>
      </c>
      <c r="AZ49">
        <v>-4.7221870794510101E-3</v>
      </c>
      <c r="BA49" s="34">
        <v>4.5859735647483802E-5</v>
      </c>
    </row>
    <row r="50" spans="1:53" x14ac:dyDescent="0.25">
      <c r="A50" t="s">
        <v>134</v>
      </c>
      <c r="B50" s="34">
        <v>1.1713768671741999E-6</v>
      </c>
      <c r="C50" s="34">
        <v>-9.4510181597193403E-6</v>
      </c>
      <c r="D50" s="34">
        <v>-5.6056547192089996E-6</v>
      </c>
      <c r="E50" s="34">
        <v>2.5794725793126599E-5</v>
      </c>
      <c r="F50" s="34">
        <v>3.1679656006425301E-6</v>
      </c>
      <c r="G50" s="34">
        <v>7.1344517780241602E-6</v>
      </c>
      <c r="H50" s="34">
        <v>5.1710399771574996E-6</v>
      </c>
      <c r="I50" s="34">
        <v>-5.6054869287799199E-6</v>
      </c>
      <c r="J50" s="34">
        <v>-1.43587613140341E-5</v>
      </c>
      <c r="K50" s="34">
        <v>-8.9097077960791801E-6</v>
      </c>
      <c r="L50" s="34">
        <v>-6.6711407261356101E-6</v>
      </c>
      <c r="M50" s="34">
        <v>-2.6857266172351798E-6</v>
      </c>
      <c r="N50" s="34">
        <v>-1.21465306751735E-5</v>
      </c>
      <c r="O50" s="34">
        <v>1.27710878916791E-5</v>
      </c>
      <c r="P50" s="34">
        <v>-4.2613824245797298E-7</v>
      </c>
      <c r="Q50" s="34">
        <v>4.4143305171781902E-6</v>
      </c>
      <c r="R50" s="34">
        <v>-8.5267353750968804E-6</v>
      </c>
      <c r="S50" s="34">
        <v>-3.7571997536312101E-5</v>
      </c>
      <c r="T50" s="34">
        <v>3.4320976039097901E-6</v>
      </c>
      <c r="U50" s="34">
        <v>3.9815577780164596E-6</v>
      </c>
      <c r="V50" s="34">
        <v>8.9977076852791796E-6</v>
      </c>
      <c r="W50" s="34">
        <v>1.25713398408938E-6</v>
      </c>
      <c r="X50" s="34">
        <v>-2.1271090374219401E-6</v>
      </c>
      <c r="Y50" s="34">
        <v>-1.12183822219787E-6</v>
      </c>
      <c r="Z50" s="34">
        <v>5.6948904026764897E-6</v>
      </c>
      <c r="AA50" s="34">
        <v>9.8068950966626195E-6</v>
      </c>
      <c r="AB50" s="34">
        <v>-4.5838320216835099E-6</v>
      </c>
      <c r="AC50" s="34">
        <v>-2.5471639764074399E-6</v>
      </c>
      <c r="AD50" s="34">
        <v>-9.1386625060446204E-6</v>
      </c>
      <c r="AE50" s="34">
        <v>-1.7293184096229701E-5</v>
      </c>
      <c r="AF50" s="34">
        <v>-3.5399218476828999E-6</v>
      </c>
      <c r="AG50">
        <v>8.6919918772580698E-4</v>
      </c>
      <c r="AH50" s="34">
        <v>3.80433859294385E-5</v>
      </c>
      <c r="AI50" s="34">
        <v>2.88258525679136E-6</v>
      </c>
      <c r="AJ50" s="34">
        <v>1.5907280045522601E-5</v>
      </c>
      <c r="AK50" s="34">
        <v>1.9442507167340301E-5</v>
      </c>
      <c r="AL50" s="34">
        <v>-3.0197546194759901E-5</v>
      </c>
      <c r="AM50" s="34">
        <v>6.0102510910373698E-6</v>
      </c>
      <c r="AN50" s="34">
        <v>1.17657530739357E-5</v>
      </c>
      <c r="AO50" s="34">
        <v>-1.60706803756876E-5</v>
      </c>
      <c r="AP50" s="34">
        <v>-2.2145739192038399E-5</v>
      </c>
      <c r="AQ50">
        <v>-1.12715723511125E-4</v>
      </c>
      <c r="AR50">
        <v>-1.11225070418503E-4</v>
      </c>
      <c r="AS50" s="34">
        <v>-8.8639854400500101E-5</v>
      </c>
      <c r="AT50" s="34">
        <v>-7.2258212294255497E-5</v>
      </c>
      <c r="AU50" s="34">
        <v>-1.15475796007542E-5</v>
      </c>
      <c r="AV50" s="34">
        <v>-3.8394100091423001E-6</v>
      </c>
      <c r="AW50" s="34">
        <v>1.67869365464313E-5</v>
      </c>
      <c r="AX50">
        <v>4.5224644238345997E-3</v>
      </c>
      <c r="AY50">
        <v>-8.6417751499683797E-4</v>
      </c>
      <c r="AZ50" s="34">
        <v>-7.8949539570644998E-7</v>
      </c>
      <c r="BA50">
        <v>-4.4844516805543702E-3</v>
      </c>
    </row>
    <row r="51" spans="1:53" x14ac:dyDescent="0.25">
      <c r="A51" t="s">
        <v>135</v>
      </c>
      <c r="B51" s="34">
        <v>1.0986299196081601E-5</v>
      </c>
      <c r="C51" s="34">
        <v>4.7198398882971798E-6</v>
      </c>
      <c r="D51" s="34">
        <v>-5.8864872149100301E-6</v>
      </c>
      <c r="E51" s="34">
        <v>2.8112953360061198E-5</v>
      </c>
      <c r="F51" s="34">
        <v>3.42020661677105E-5</v>
      </c>
      <c r="G51" s="34">
        <v>4.7864414011178802E-5</v>
      </c>
      <c r="H51" s="34">
        <v>-5.8653834165888201E-5</v>
      </c>
      <c r="I51" s="34">
        <v>-6.3572056394104202E-6</v>
      </c>
      <c r="J51" s="34">
        <v>1.66968738409686E-5</v>
      </c>
      <c r="K51" s="34">
        <v>1.3889306090886301E-5</v>
      </c>
      <c r="L51" s="34">
        <v>2.7008329157815401E-6</v>
      </c>
      <c r="M51" s="34">
        <v>1.14693876807026E-5</v>
      </c>
      <c r="N51" s="34">
        <v>-4.4520036878984396E-6</v>
      </c>
      <c r="O51" s="34">
        <v>9.1675389890826295E-6</v>
      </c>
      <c r="P51" s="34">
        <v>2.3726664263259401E-5</v>
      </c>
      <c r="Q51" s="34">
        <v>-2.4079046686842301E-6</v>
      </c>
      <c r="R51" s="34">
        <v>-3.0069716136098999E-7</v>
      </c>
      <c r="S51" s="34">
        <v>-5.4400728953709102E-5</v>
      </c>
      <c r="T51" s="34">
        <v>-1.0112346300394299E-5</v>
      </c>
      <c r="U51" s="34">
        <v>-1.4285841718725599E-5</v>
      </c>
      <c r="V51" s="34">
        <v>-2.2260271291316001E-5</v>
      </c>
      <c r="W51" s="34">
        <v>3.17682826494624E-5</v>
      </c>
      <c r="X51" s="34">
        <v>-5.6556340643505603E-6</v>
      </c>
      <c r="Y51" s="34">
        <v>5.7824390220258898E-6</v>
      </c>
      <c r="Z51" s="34">
        <v>-8.1141696691107794E-6</v>
      </c>
      <c r="AA51" s="34">
        <v>-8.4803004655798297E-7</v>
      </c>
      <c r="AB51" s="34">
        <v>-1.6345686462299802E-5</v>
      </c>
      <c r="AC51" s="34">
        <v>-3.2490544327312101E-7</v>
      </c>
      <c r="AD51" s="34">
        <v>1.59046715065568E-5</v>
      </c>
      <c r="AE51" s="34">
        <v>1.01906470140479E-5</v>
      </c>
      <c r="AF51" s="34">
        <v>2.86825708022172E-5</v>
      </c>
      <c r="AG51">
        <v>-2.8804553755419599E-2</v>
      </c>
      <c r="AH51">
        <v>-3.0901035998580302E-4</v>
      </c>
      <c r="AI51">
        <v>-6.35875178653031E-4</v>
      </c>
      <c r="AJ51">
        <v>-3.83118844150316E-4</v>
      </c>
      <c r="AK51" s="34">
        <v>5.2187281235749797E-5</v>
      </c>
      <c r="AL51" s="34">
        <v>5.7787809259376498E-5</v>
      </c>
      <c r="AM51">
        <v>2.44335675192401E-4</v>
      </c>
      <c r="AN51">
        <v>2.3047310092267899E-4</v>
      </c>
      <c r="AO51" s="34">
        <v>9.0842649119282006E-6</v>
      </c>
      <c r="AP51" s="34">
        <v>-8.3656055801463304E-6</v>
      </c>
      <c r="AQ51" s="34">
        <v>6.9184044910037498E-6</v>
      </c>
      <c r="AR51" s="34">
        <v>-3.8300867418292199E-5</v>
      </c>
      <c r="AS51" s="34">
        <v>-2.1528661136895499E-5</v>
      </c>
      <c r="AT51" s="34">
        <v>-1.7219347262130702E-5</v>
      </c>
      <c r="AU51" s="34">
        <v>-2.19450859556565E-5</v>
      </c>
      <c r="AV51" s="34">
        <v>2.8575745139838501E-6</v>
      </c>
      <c r="AW51">
        <v>-4.9353373915422098E-3</v>
      </c>
      <c r="AX51">
        <v>-8.6417751499683797E-4</v>
      </c>
      <c r="AY51">
        <v>4.8059006746334003E-2</v>
      </c>
      <c r="AZ51">
        <v>3.80911139441953E-3</v>
      </c>
      <c r="BA51">
        <v>8.8584711488627198E-4</v>
      </c>
    </row>
    <row r="52" spans="1:53" x14ac:dyDescent="0.25">
      <c r="A52" t="s">
        <v>136</v>
      </c>
      <c r="B52" s="34">
        <v>-3.1210872038628199E-6</v>
      </c>
      <c r="C52" s="34">
        <v>1.4915965465175401E-5</v>
      </c>
      <c r="D52" s="34">
        <v>1.6902051041813302E-5</v>
      </c>
      <c r="E52" s="34">
        <v>1.7828028625629502E-5</v>
      </c>
      <c r="F52" s="34">
        <v>2.3863041946140499E-6</v>
      </c>
      <c r="G52" s="34">
        <v>1.25498895490775E-5</v>
      </c>
      <c r="H52" s="34">
        <v>1.1556737163346701E-5</v>
      </c>
      <c r="I52" s="34">
        <v>1.4113931429875299E-5</v>
      </c>
      <c r="J52" s="34">
        <v>8.0686275720283695E-6</v>
      </c>
      <c r="K52" s="34">
        <v>3.2502998152774798E-5</v>
      </c>
      <c r="L52" s="34">
        <v>1.7789618379193698E-5</v>
      </c>
      <c r="M52" s="34">
        <v>-1.2530454734687701E-6</v>
      </c>
      <c r="N52" s="34">
        <v>2.12666540507994E-5</v>
      </c>
      <c r="O52" s="34">
        <v>1.62565724730487E-5</v>
      </c>
      <c r="P52" s="34">
        <v>2.4146174654833099E-5</v>
      </c>
      <c r="Q52" s="34">
        <v>8.7612069322055997E-6</v>
      </c>
      <c r="R52" s="34">
        <v>1.19116974930694E-5</v>
      </c>
      <c r="S52" s="34">
        <v>-7.3646489079152996E-5</v>
      </c>
      <c r="T52" s="34">
        <v>2.9854361914221099E-6</v>
      </c>
      <c r="U52" s="34">
        <v>2.7296969935065798E-6</v>
      </c>
      <c r="V52" s="34">
        <v>4.6374426602993803E-5</v>
      </c>
      <c r="W52" s="34">
        <v>-2.4240046357488501E-5</v>
      </c>
      <c r="X52" s="34">
        <v>-1.06064770832238E-5</v>
      </c>
      <c r="Y52" s="34">
        <v>-7.21265211430785E-6</v>
      </c>
      <c r="Z52" s="34">
        <v>3.3585972390735298E-6</v>
      </c>
      <c r="AA52" s="34">
        <v>-1.2113902976269101E-5</v>
      </c>
      <c r="AB52" s="34">
        <v>1.18239509828464E-5</v>
      </c>
      <c r="AC52" s="34">
        <v>-4.6923728406320298E-5</v>
      </c>
      <c r="AD52" s="34">
        <v>-2.7930209909643201E-5</v>
      </c>
      <c r="AE52" s="34">
        <v>4.3091655324643901E-6</v>
      </c>
      <c r="AF52" s="34">
        <v>-3.6299677372765401E-5</v>
      </c>
      <c r="AG52">
        <v>-3.79259960797623E-4</v>
      </c>
      <c r="AH52" s="34">
        <v>3.2663196516226898E-5</v>
      </c>
      <c r="AI52">
        <v>1.05519778029726E-4</v>
      </c>
      <c r="AJ52">
        <v>-1.4029948938110401E-2</v>
      </c>
      <c r="AK52">
        <v>-2.7374268468126199E-4</v>
      </c>
      <c r="AL52">
        <v>-2.9598661115871899E-4</v>
      </c>
      <c r="AM52" s="34">
        <v>-3.3030027935182102E-5</v>
      </c>
      <c r="AN52" s="34">
        <v>-3.7909470628030097E-5</v>
      </c>
      <c r="AO52" s="34">
        <v>-4.4534581584950098E-5</v>
      </c>
      <c r="AP52" s="34">
        <v>-6.7797815713207797E-5</v>
      </c>
      <c r="AQ52" s="34">
        <v>-5.0802310999319599E-5</v>
      </c>
      <c r="AR52">
        <v>-1.00271898773056E-4</v>
      </c>
      <c r="AS52" s="34">
        <v>-5.78891201104466E-5</v>
      </c>
      <c r="AT52" s="34">
        <v>-1.6732777714270501E-5</v>
      </c>
      <c r="AU52" s="34">
        <v>1.47900085200307E-5</v>
      </c>
      <c r="AV52" s="34">
        <v>2.20935785913888E-5</v>
      </c>
      <c r="AW52">
        <v>-4.7221870794510101E-3</v>
      </c>
      <c r="AX52" s="34">
        <v>-7.8949539570641896E-7</v>
      </c>
      <c r="AY52">
        <v>3.80911139441954E-3</v>
      </c>
      <c r="AZ52">
        <v>5.1755836145551903E-2</v>
      </c>
      <c r="BA52">
        <v>-9.8377479453318206E-4</v>
      </c>
    </row>
    <row r="53" spans="1:53" x14ac:dyDescent="0.25">
      <c r="A53" t="s">
        <v>137</v>
      </c>
      <c r="B53" s="34">
        <v>-1.2019677719586E-5</v>
      </c>
      <c r="C53" s="34">
        <v>-3.51177340124407E-6</v>
      </c>
      <c r="D53" s="34">
        <v>-1.8212200282918801E-5</v>
      </c>
      <c r="E53" s="34">
        <v>1.6081004228207801E-5</v>
      </c>
      <c r="F53" s="34">
        <v>7.7606776333178497E-6</v>
      </c>
      <c r="G53" s="34">
        <v>5.3477470381944604E-6</v>
      </c>
      <c r="H53" s="34">
        <v>-9.7319175493418498E-6</v>
      </c>
      <c r="I53" s="34">
        <v>1.10499014919805E-5</v>
      </c>
      <c r="J53" s="34">
        <v>2.2931830770636601E-5</v>
      </c>
      <c r="K53" s="34">
        <v>1.25866419441827E-5</v>
      </c>
      <c r="L53" s="34">
        <v>-1.2821397055906999E-5</v>
      </c>
      <c r="M53" s="34">
        <v>-1.5606376916055099E-6</v>
      </c>
      <c r="N53" s="34">
        <v>9.1814515269749102E-7</v>
      </c>
      <c r="O53" s="34">
        <v>2.1993867126938099E-6</v>
      </c>
      <c r="P53" s="34">
        <v>3.8778612040858604E-6</v>
      </c>
      <c r="Q53" s="34">
        <v>8.1950800427339294E-6</v>
      </c>
      <c r="R53" s="34">
        <v>3.4775879358867998E-6</v>
      </c>
      <c r="S53">
        <v>1.67545493530706E-4</v>
      </c>
      <c r="T53" s="34">
        <v>1.9192840751053401E-5</v>
      </c>
      <c r="U53" s="34">
        <v>2.5135754230265698E-5</v>
      </c>
      <c r="V53" s="34">
        <v>1.2648397968648301E-5</v>
      </c>
      <c r="W53" s="34">
        <v>1.5502859649075E-5</v>
      </c>
      <c r="X53" s="34">
        <v>1.13822213735225E-5</v>
      </c>
      <c r="Y53" s="34">
        <v>-2.6385620146793701E-6</v>
      </c>
      <c r="Z53" s="34">
        <v>-6.00166539259122E-6</v>
      </c>
      <c r="AA53" s="34">
        <v>-6.57484288204476E-7</v>
      </c>
      <c r="AB53" s="34">
        <v>1.2669763472755601E-5</v>
      </c>
      <c r="AC53" s="34">
        <v>9.5373738321055406E-6</v>
      </c>
      <c r="AD53" s="34">
        <v>-1.66856186528562E-6</v>
      </c>
      <c r="AE53" s="34">
        <v>2.22076195260112E-5</v>
      </c>
      <c r="AF53" s="34">
        <v>1.0080579688741E-6</v>
      </c>
      <c r="AG53">
        <v>-8.9502841669018298E-4</v>
      </c>
      <c r="AH53" s="34">
        <v>-6.2387566147184998E-5</v>
      </c>
      <c r="AI53" s="34">
        <v>1.0981820244665399E-5</v>
      </c>
      <c r="AJ53">
        <v>9.3249506663781298E-4</v>
      </c>
      <c r="AK53">
        <v>2.0746256884361601E-4</v>
      </c>
      <c r="AL53" s="34">
        <v>2.95182149081987E-5</v>
      </c>
      <c r="AM53" s="34">
        <v>1.6901184013133401E-5</v>
      </c>
      <c r="AN53" s="34">
        <v>-2.5825057276988298E-5</v>
      </c>
      <c r="AO53">
        <v>-2.7416884018838599E-3</v>
      </c>
      <c r="AP53" s="34">
        <v>-9.58318072965075E-5</v>
      </c>
      <c r="AQ53" s="34">
        <v>1.18175806789487E-5</v>
      </c>
      <c r="AR53" s="34">
        <v>4.5513718702189004E-6</v>
      </c>
      <c r="AS53" s="34">
        <v>3.1209244309062698E-5</v>
      </c>
      <c r="AT53" s="34">
        <v>7.6321349369283601E-5</v>
      </c>
      <c r="AU53" s="34">
        <v>-1.42604753618697E-5</v>
      </c>
      <c r="AV53" s="34">
        <v>-1.75676336124529E-5</v>
      </c>
      <c r="AW53" s="34">
        <v>4.5859735647483802E-5</v>
      </c>
      <c r="AX53">
        <v>-4.4844516805543702E-3</v>
      </c>
      <c r="AY53">
        <v>8.8584711488627198E-4</v>
      </c>
      <c r="AZ53">
        <v>-9.8377479453318206E-4</v>
      </c>
      <c r="BA53">
        <v>8.7609321659646702E-2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S45"/>
  <sheetViews>
    <sheetView workbookViewId="0">
      <selection activeCell="R35" sqref="R35"/>
    </sheetView>
  </sheetViews>
  <sheetFormatPr defaultRowHeight="15" x14ac:dyDescent="0.25"/>
  <sheetData>
    <row r="1" spans="1:45" x14ac:dyDescent="0.25">
      <c r="B1" t="s">
        <v>88</v>
      </c>
      <c r="C1" t="s">
        <v>115</v>
      </c>
      <c r="D1" t="s">
        <v>89</v>
      </c>
      <c r="E1" t="s">
        <v>237</v>
      </c>
      <c r="F1" t="s">
        <v>90</v>
      </c>
      <c r="G1" t="s">
        <v>91</v>
      </c>
      <c r="H1" t="s">
        <v>92</v>
      </c>
      <c r="I1" t="s">
        <v>97</v>
      </c>
      <c r="J1" t="s">
        <v>98</v>
      </c>
      <c r="K1" t="s">
        <v>99</v>
      </c>
      <c r="L1" t="s">
        <v>100</v>
      </c>
      <c r="M1" t="s">
        <v>238</v>
      </c>
      <c r="N1" t="s">
        <v>102</v>
      </c>
      <c r="O1" t="s">
        <v>103</v>
      </c>
      <c r="P1" t="s">
        <v>104</v>
      </c>
      <c r="Q1" t="s">
        <v>105</v>
      </c>
      <c r="R1" t="s">
        <v>106</v>
      </c>
      <c r="S1" t="s">
        <v>109</v>
      </c>
      <c r="T1" t="s">
        <v>114</v>
      </c>
      <c r="U1" t="s">
        <v>113</v>
      </c>
      <c r="V1" t="s">
        <v>144</v>
      </c>
      <c r="W1" t="s">
        <v>142</v>
      </c>
      <c r="X1" t="s">
        <v>143</v>
      </c>
      <c r="Y1" t="s">
        <v>145</v>
      </c>
      <c r="Z1" t="s">
        <v>116</v>
      </c>
      <c r="AA1" t="s">
        <v>117</v>
      </c>
      <c r="AB1" t="s">
        <v>138</v>
      </c>
      <c r="AC1" t="s">
        <v>120</v>
      </c>
      <c r="AD1" t="s">
        <v>147</v>
      </c>
      <c r="AE1" t="s">
        <v>139</v>
      </c>
      <c r="AF1" t="s">
        <v>123</v>
      </c>
      <c r="AG1" t="s">
        <v>146</v>
      </c>
      <c r="AH1" t="s">
        <v>127</v>
      </c>
      <c r="AI1" t="s">
        <v>128</v>
      </c>
      <c r="AJ1" t="s">
        <v>129</v>
      </c>
      <c r="AK1" t="s">
        <v>130</v>
      </c>
      <c r="AL1" t="s">
        <v>205</v>
      </c>
      <c r="AM1" t="s">
        <v>204</v>
      </c>
      <c r="AN1" t="s">
        <v>133</v>
      </c>
      <c r="AO1" t="s">
        <v>134</v>
      </c>
      <c r="AP1" t="s">
        <v>141</v>
      </c>
      <c r="AQ1" t="s">
        <v>135</v>
      </c>
      <c r="AR1" t="s">
        <v>136</v>
      </c>
      <c r="AS1" t="s">
        <v>137</v>
      </c>
    </row>
    <row r="2" spans="1:45" x14ac:dyDescent="0.25">
      <c r="A2" t="s">
        <v>88</v>
      </c>
      <c r="B2">
        <v>14124.7463092824</v>
      </c>
      <c r="C2">
        <v>-304.00726156962497</v>
      </c>
      <c r="D2">
        <v>-1982.42845754312</v>
      </c>
      <c r="E2">
        <v>-56.5730284543896</v>
      </c>
      <c r="F2">
        <v>-808.90016454658996</v>
      </c>
      <c r="G2">
        <v>-1483.01048695132</v>
      </c>
      <c r="H2">
        <v>-2172.9084765952798</v>
      </c>
      <c r="I2">
        <v>-799.51857000988196</v>
      </c>
      <c r="J2">
        <v>-2120.8991001736799</v>
      </c>
      <c r="K2">
        <v>-1271.8045717403199</v>
      </c>
      <c r="L2">
        <v>-248.46923944157601</v>
      </c>
      <c r="M2">
        <v>-641.67698006103296</v>
      </c>
      <c r="N2">
        <v>4851.1301285926102</v>
      </c>
      <c r="O2">
        <v>-1172.91911588776</v>
      </c>
      <c r="P2">
        <v>-1441.08728283147</v>
      </c>
      <c r="Q2">
        <v>-1534.30753100434</v>
      </c>
      <c r="R2">
        <v>-3440.8420545858899</v>
      </c>
      <c r="S2">
        <v>700.20275113895696</v>
      </c>
      <c r="T2">
        <v>-632.32355685095399</v>
      </c>
      <c r="U2">
        <v>-718.90259455927901</v>
      </c>
      <c r="V2">
        <v>-10661.1304179095</v>
      </c>
      <c r="W2">
        <v>-10583.710054098599</v>
      </c>
      <c r="X2">
        <v>-10572.6268353302</v>
      </c>
      <c r="Y2">
        <v>-9650.4148470433502</v>
      </c>
      <c r="Z2">
        <v>-584.04206634286402</v>
      </c>
      <c r="AA2">
        <v>1489.22981863615</v>
      </c>
      <c r="AB2">
        <v>-201.17792066009599</v>
      </c>
      <c r="AC2">
        <v>-235.396193226891</v>
      </c>
      <c r="AD2">
        <v>-2390.6671468269601</v>
      </c>
      <c r="AE2">
        <v>-254.83778906091499</v>
      </c>
      <c r="AF2">
        <v>654.50430307283602</v>
      </c>
      <c r="AG2">
        <v>30.326869524897401</v>
      </c>
      <c r="AH2">
        <v>-779.74626435833397</v>
      </c>
      <c r="AI2">
        <v>-599.64578796826595</v>
      </c>
      <c r="AJ2">
        <v>-553.61705873335598</v>
      </c>
      <c r="AK2">
        <v>-638.23454015715504</v>
      </c>
      <c r="AL2">
        <v>-76.2291405213779</v>
      </c>
      <c r="AM2">
        <v>1362.7609684581801</v>
      </c>
      <c r="AN2">
        <v>-63.302666460816702</v>
      </c>
      <c r="AO2">
        <v>752.21189119501605</v>
      </c>
      <c r="AP2">
        <v>1151.1022608692001</v>
      </c>
      <c r="AQ2">
        <v>-70.592455284862993</v>
      </c>
      <c r="AR2">
        <v>387.88463249026199</v>
      </c>
      <c r="AS2">
        <v>-10.2043477245932</v>
      </c>
    </row>
    <row r="3" spans="1:45" x14ac:dyDescent="0.25">
      <c r="A3" t="s">
        <v>115</v>
      </c>
      <c r="B3">
        <v>-304.00726156963202</v>
      </c>
      <c r="C3">
        <v>930.66479294944497</v>
      </c>
      <c r="D3">
        <v>257.52175021546799</v>
      </c>
      <c r="E3">
        <v>-411.26172216546399</v>
      </c>
      <c r="F3">
        <v>509.58196183920802</v>
      </c>
      <c r="G3">
        <v>383.40248524011997</v>
      </c>
      <c r="H3">
        <v>137.94209504231699</v>
      </c>
      <c r="I3">
        <v>-0.29911100996621098</v>
      </c>
      <c r="J3">
        <v>94.795170151943907</v>
      </c>
      <c r="K3">
        <v>-58.817242403201497</v>
      </c>
      <c r="L3">
        <v>-267.36442188231302</v>
      </c>
      <c r="M3">
        <v>-96.7622546261249</v>
      </c>
      <c r="N3">
        <v>-470.96998279207997</v>
      </c>
      <c r="O3">
        <v>-177.530673030419</v>
      </c>
      <c r="P3">
        <v>126.548533798839</v>
      </c>
      <c r="Q3">
        <v>454.781526389627</v>
      </c>
      <c r="R3">
        <v>-365.48405133776498</v>
      </c>
      <c r="S3">
        <v>-31.824402157079</v>
      </c>
      <c r="T3">
        <v>423.370109776758</v>
      </c>
      <c r="U3">
        <v>104.08371008510601</v>
      </c>
      <c r="V3">
        <v>-120.089088296404</v>
      </c>
      <c r="W3">
        <v>337.84565789810102</v>
      </c>
      <c r="X3">
        <v>-85.746679857585704</v>
      </c>
      <c r="Y3">
        <v>-509.81096617627298</v>
      </c>
      <c r="Z3">
        <v>156.03430409319199</v>
      </c>
      <c r="AA3">
        <v>155.82969599118101</v>
      </c>
      <c r="AB3">
        <v>121.46681886831399</v>
      </c>
      <c r="AC3">
        <v>-204.49766329713799</v>
      </c>
      <c r="AD3">
        <v>-708.42699757785795</v>
      </c>
      <c r="AE3">
        <v>105.391858290786</v>
      </c>
      <c r="AF3">
        <v>35.458342370609202</v>
      </c>
      <c r="AG3">
        <v>-124.46918570662299</v>
      </c>
      <c r="AH3">
        <v>-23.154812503029301</v>
      </c>
      <c r="AI3">
        <v>-95.411928448082193</v>
      </c>
      <c r="AJ3">
        <v>-83.917597800001005</v>
      </c>
      <c r="AK3">
        <v>13.574747977768901</v>
      </c>
      <c r="AL3">
        <v>-13.651252451678101</v>
      </c>
      <c r="AM3">
        <v>-468.85157358443399</v>
      </c>
      <c r="AN3">
        <v>-227.58910670124001</v>
      </c>
      <c r="AO3">
        <v>-233.929796472969</v>
      </c>
      <c r="AP3">
        <v>-200.50709948969899</v>
      </c>
      <c r="AQ3">
        <v>96.083424477836203</v>
      </c>
      <c r="AR3">
        <v>292.685520609077</v>
      </c>
      <c r="AS3">
        <v>144.59130284488799</v>
      </c>
    </row>
    <row r="4" spans="1:45" x14ac:dyDescent="0.25">
      <c r="A4" t="s">
        <v>89</v>
      </c>
      <c r="B4">
        <v>-1982.42845754312</v>
      </c>
      <c r="C4">
        <v>257.52175021546799</v>
      </c>
      <c r="D4">
        <v>2879.9719473679002</v>
      </c>
      <c r="E4">
        <v>97.271069892955694</v>
      </c>
      <c r="F4">
        <v>1228.57527608808</v>
      </c>
      <c r="G4">
        <v>696.76468169952398</v>
      </c>
      <c r="H4">
        <v>1351.00813779649</v>
      </c>
      <c r="I4">
        <v>321.653407647108</v>
      </c>
      <c r="J4">
        <v>424.62106938430998</v>
      </c>
      <c r="K4">
        <v>-4.5752070802624099</v>
      </c>
      <c r="L4">
        <v>-718.82277576126398</v>
      </c>
      <c r="M4">
        <v>191.072886320175</v>
      </c>
      <c r="N4">
        <v>-4048.9227701283999</v>
      </c>
      <c r="O4">
        <v>-413.53903193018402</v>
      </c>
      <c r="P4">
        <v>153.23094723112899</v>
      </c>
      <c r="Q4">
        <v>254.797425026117</v>
      </c>
      <c r="R4">
        <v>889.59399245028396</v>
      </c>
      <c r="S4">
        <v>-640.35638997561</v>
      </c>
      <c r="T4">
        <v>1495.69730230091</v>
      </c>
      <c r="U4">
        <v>616.31548218382898</v>
      </c>
      <c r="V4">
        <v>118.973586199927</v>
      </c>
      <c r="W4">
        <v>166.63754631992501</v>
      </c>
      <c r="X4">
        <v>163.83486602528299</v>
      </c>
      <c r="Y4">
        <v>-1012.90741154361</v>
      </c>
      <c r="Z4">
        <v>254.50813493973001</v>
      </c>
      <c r="AA4">
        <v>-1535.84592419976</v>
      </c>
      <c r="AB4">
        <v>196.69154024976299</v>
      </c>
      <c r="AC4">
        <v>10.2653688299621</v>
      </c>
      <c r="AD4">
        <v>1827.05879537898</v>
      </c>
      <c r="AE4">
        <v>-66.244042414416199</v>
      </c>
      <c r="AF4">
        <v>-766.50494331045002</v>
      </c>
      <c r="AG4">
        <v>-82.552683757361905</v>
      </c>
      <c r="AH4">
        <v>301.152006466226</v>
      </c>
      <c r="AI4">
        <v>207.108069544394</v>
      </c>
      <c r="AJ4">
        <v>252.84941358340501</v>
      </c>
      <c r="AK4">
        <v>757.95864549500095</v>
      </c>
      <c r="AL4">
        <v>431.74211635461501</v>
      </c>
      <c r="AM4">
        <v>-1647.4088378439701</v>
      </c>
      <c r="AN4">
        <v>-0.38611865871859902</v>
      </c>
      <c r="AO4">
        <v>108.17907868413801</v>
      </c>
      <c r="AP4">
        <v>-622.69980642637904</v>
      </c>
      <c r="AQ4">
        <v>180.72945605886201</v>
      </c>
      <c r="AR4">
        <v>159.82080490396899</v>
      </c>
      <c r="AS4">
        <v>-325.97454114137798</v>
      </c>
    </row>
    <row r="5" spans="1:45" x14ac:dyDescent="0.25">
      <c r="A5" t="s">
        <v>237</v>
      </c>
      <c r="B5">
        <v>-56.573028454390901</v>
      </c>
      <c r="C5">
        <v>-411.26172216546399</v>
      </c>
      <c r="D5">
        <v>97.271069892955694</v>
      </c>
      <c r="E5">
        <v>8895.8090221018902</v>
      </c>
      <c r="F5">
        <v>-104.91043635542999</v>
      </c>
      <c r="G5">
        <v>310.85899676527799</v>
      </c>
      <c r="H5">
        <v>-377.76097889400899</v>
      </c>
      <c r="I5">
        <v>266.56047304828297</v>
      </c>
      <c r="J5">
        <v>427.16409156880599</v>
      </c>
      <c r="K5">
        <v>-68.709552781079594</v>
      </c>
      <c r="L5">
        <v>-796.15259468256102</v>
      </c>
      <c r="M5">
        <v>-10.5371087812819</v>
      </c>
      <c r="N5">
        <v>2147.8615731242498</v>
      </c>
      <c r="O5">
        <v>-364.05416417072001</v>
      </c>
      <c r="P5">
        <v>77.191061904634594</v>
      </c>
      <c r="Q5">
        <v>-140.535181342551</v>
      </c>
      <c r="R5">
        <v>960.21600896869495</v>
      </c>
      <c r="S5">
        <v>219.17861399407201</v>
      </c>
      <c r="T5">
        <v>377.30873061960602</v>
      </c>
      <c r="U5">
        <v>173.57227097385501</v>
      </c>
      <c r="V5">
        <v>133.63399747129901</v>
      </c>
      <c r="W5">
        <v>23.1017551690719</v>
      </c>
      <c r="X5">
        <v>6.1705815656852501</v>
      </c>
      <c r="Y5">
        <v>-216.05430982890701</v>
      </c>
      <c r="Z5">
        <v>164.93797743351601</v>
      </c>
      <c r="AA5">
        <v>2710.1724723293</v>
      </c>
      <c r="AB5">
        <v>-394.37862973835598</v>
      </c>
      <c r="AC5">
        <v>-110.019728255963</v>
      </c>
      <c r="AD5">
        <v>636.09325120944004</v>
      </c>
      <c r="AE5">
        <v>207.81794682108799</v>
      </c>
      <c r="AF5">
        <v>1002.31938779595</v>
      </c>
      <c r="AG5">
        <v>-498.40203100874299</v>
      </c>
      <c r="AH5">
        <v>192.92697965228899</v>
      </c>
      <c r="AI5">
        <v>-612.85906037956397</v>
      </c>
      <c r="AJ5">
        <v>-208.34673426286901</v>
      </c>
      <c r="AK5">
        <v>-71.1830511130714</v>
      </c>
      <c r="AL5">
        <v>-188.52126385556201</v>
      </c>
      <c r="AM5">
        <v>-503.81717428221498</v>
      </c>
      <c r="AN5">
        <v>359.55013765808701</v>
      </c>
      <c r="AO5">
        <v>480.55887527141601</v>
      </c>
      <c r="AP5">
        <v>-32.946239796771401</v>
      </c>
      <c r="AQ5">
        <v>-55.773491611380301</v>
      </c>
      <c r="AR5">
        <v>86.268072604562093</v>
      </c>
      <c r="AS5">
        <v>-349.32497517780899</v>
      </c>
    </row>
    <row r="6" spans="1:45" x14ac:dyDescent="0.25">
      <c r="A6" t="s">
        <v>90</v>
      </c>
      <c r="B6">
        <v>-808.90016454658996</v>
      </c>
      <c r="C6">
        <v>509.581961839207</v>
      </c>
      <c r="D6">
        <v>1228.57527608808</v>
      </c>
      <c r="E6">
        <v>-104.91043635542999</v>
      </c>
      <c r="F6">
        <v>16341.065317623599</v>
      </c>
      <c r="G6">
        <v>1342.50776013482</v>
      </c>
      <c r="H6">
        <v>1198.1477809551</v>
      </c>
      <c r="I6">
        <v>773.73316804302203</v>
      </c>
      <c r="J6">
        <v>-9.1884262942659092</v>
      </c>
      <c r="K6">
        <v>-157.88595722865199</v>
      </c>
      <c r="L6">
        <v>-532.75978870428503</v>
      </c>
      <c r="M6">
        <v>-290.59285649768998</v>
      </c>
      <c r="N6">
        <v>-1502.9178029718801</v>
      </c>
      <c r="O6">
        <v>-678.01445479843801</v>
      </c>
      <c r="P6">
        <v>-276.01108099209102</v>
      </c>
      <c r="Q6">
        <v>-389.16100620914602</v>
      </c>
      <c r="R6">
        <v>-465.52216496288003</v>
      </c>
      <c r="S6">
        <v>-323.74191148659901</v>
      </c>
      <c r="T6">
        <v>1162.75364686437</v>
      </c>
      <c r="U6">
        <v>321.60869454759597</v>
      </c>
      <c r="V6">
        <v>-349.91126003987898</v>
      </c>
      <c r="W6">
        <v>-299.80714482425299</v>
      </c>
      <c r="X6">
        <v>-135.98601244571</v>
      </c>
      <c r="Y6">
        <v>-807.59097559674797</v>
      </c>
      <c r="Z6">
        <v>517.65772434641701</v>
      </c>
      <c r="AA6">
        <v>-989.52847577003297</v>
      </c>
      <c r="AB6">
        <v>820.30237677723699</v>
      </c>
      <c r="AC6">
        <v>155.65896769834299</v>
      </c>
      <c r="AD6">
        <v>140.05747395276799</v>
      </c>
      <c r="AE6">
        <v>394.93700498860397</v>
      </c>
      <c r="AF6">
        <v>-197.917955123794</v>
      </c>
      <c r="AG6">
        <v>635.39790997513205</v>
      </c>
      <c r="AH6">
        <v>262.96494471915702</v>
      </c>
      <c r="AI6">
        <v>138.691928408883</v>
      </c>
      <c r="AJ6">
        <v>137.28171188348301</v>
      </c>
      <c r="AK6">
        <v>259.16245535021301</v>
      </c>
      <c r="AL6">
        <v>311.32284094133502</v>
      </c>
      <c r="AM6">
        <v>-1879.98353004045</v>
      </c>
      <c r="AN6">
        <v>640.04468601923099</v>
      </c>
      <c r="AO6">
        <v>425.974124682119</v>
      </c>
      <c r="AP6">
        <v>-427.83220341598297</v>
      </c>
      <c r="AQ6">
        <v>-340.35357943774801</v>
      </c>
      <c r="AR6">
        <v>-674.78517638477797</v>
      </c>
      <c r="AS6">
        <v>-441.31771830221197</v>
      </c>
    </row>
    <row r="7" spans="1:45" x14ac:dyDescent="0.25">
      <c r="A7" t="s">
        <v>91</v>
      </c>
      <c r="B7">
        <v>-1483.01048695132</v>
      </c>
      <c r="C7">
        <v>383.40248524011997</v>
      </c>
      <c r="D7">
        <v>696.76468169952295</v>
      </c>
      <c r="E7">
        <v>310.85899676527799</v>
      </c>
      <c r="F7">
        <v>1342.50776013482</v>
      </c>
      <c r="G7">
        <v>10377.794374904501</v>
      </c>
      <c r="H7">
        <v>1561.54463443948</v>
      </c>
      <c r="I7">
        <v>1279.57814392099</v>
      </c>
      <c r="J7">
        <v>1614.7724760065</v>
      </c>
      <c r="K7">
        <v>164.872024172832</v>
      </c>
      <c r="L7">
        <v>-1388.5450574113199</v>
      </c>
      <c r="M7">
        <v>25.7320214839329</v>
      </c>
      <c r="N7">
        <v>-3837.2889424965701</v>
      </c>
      <c r="O7">
        <v>-500.64705360876502</v>
      </c>
      <c r="P7">
        <v>612.56863386744396</v>
      </c>
      <c r="Q7">
        <v>439.05207541131102</v>
      </c>
      <c r="R7">
        <v>1754.82392226818</v>
      </c>
      <c r="S7">
        <v>129.1354011812</v>
      </c>
      <c r="T7">
        <v>1620.43416118863</v>
      </c>
      <c r="U7">
        <v>651.76886183311399</v>
      </c>
      <c r="V7">
        <v>407.52804607924702</v>
      </c>
      <c r="W7">
        <v>373.05468174293702</v>
      </c>
      <c r="X7">
        <v>459.50654806779102</v>
      </c>
      <c r="Y7">
        <v>-963.12749524056096</v>
      </c>
      <c r="Z7">
        <v>289.09521591580398</v>
      </c>
      <c r="AA7">
        <v>-348.30645451672399</v>
      </c>
      <c r="AB7">
        <v>-40.856122037150499</v>
      </c>
      <c r="AC7">
        <v>208.79361709985599</v>
      </c>
      <c r="AD7">
        <v>10.801602592264301</v>
      </c>
      <c r="AE7">
        <v>693.80286379015399</v>
      </c>
      <c r="AF7">
        <v>98.818029762103905</v>
      </c>
      <c r="AG7">
        <v>94.452913750994398</v>
      </c>
      <c r="AH7">
        <v>715.58381603593705</v>
      </c>
      <c r="AI7">
        <v>97.599986208614695</v>
      </c>
      <c r="AJ7">
        <v>141.66934262751101</v>
      </c>
      <c r="AK7">
        <v>71.706668228901506</v>
      </c>
      <c r="AL7">
        <v>314.32140142204997</v>
      </c>
      <c r="AM7">
        <v>-2874.9400239142901</v>
      </c>
      <c r="AN7">
        <v>408.62725309337799</v>
      </c>
      <c r="AO7">
        <v>1321.5374203747201</v>
      </c>
      <c r="AP7">
        <v>-1102.46965964431</v>
      </c>
      <c r="AQ7">
        <v>74.643406324256901</v>
      </c>
      <c r="AR7">
        <v>-426.53226385141602</v>
      </c>
      <c r="AS7">
        <v>-1547.68618468505</v>
      </c>
    </row>
    <row r="8" spans="1:45" x14ac:dyDescent="0.25">
      <c r="A8" t="s">
        <v>92</v>
      </c>
      <c r="B8">
        <v>-2172.9084765952898</v>
      </c>
      <c r="C8">
        <v>137.942095042316</v>
      </c>
      <c r="D8">
        <v>1351.00813779649</v>
      </c>
      <c r="E8">
        <v>-377.76097889400802</v>
      </c>
      <c r="F8">
        <v>1198.1477809551</v>
      </c>
      <c r="G8">
        <v>1561.54463443948</v>
      </c>
      <c r="H8">
        <v>20892.616788866999</v>
      </c>
      <c r="I8">
        <v>723.01217076359205</v>
      </c>
      <c r="J8">
        <v>1524.0480490559401</v>
      </c>
      <c r="K8">
        <v>-43.857277556923698</v>
      </c>
      <c r="L8">
        <v>-1163.0224966221101</v>
      </c>
      <c r="M8">
        <v>233.63646514196401</v>
      </c>
      <c r="N8">
        <v>-3256.3460888372401</v>
      </c>
      <c r="O8">
        <v>168.717082290983</v>
      </c>
      <c r="P8">
        <v>340.49848104794302</v>
      </c>
      <c r="Q8">
        <v>739.812278877533</v>
      </c>
      <c r="R8">
        <v>389.00160435230799</v>
      </c>
      <c r="S8">
        <v>-125.302715847294</v>
      </c>
      <c r="T8">
        <v>955.140689371637</v>
      </c>
      <c r="U8">
        <v>1438.94997264587</v>
      </c>
      <c r="V8">
        <v>244.53379730585999</v>
      </c>
      <c r="W8">
        <v>270.29892689366898</v>
      </c>
      <c r="X8">
        <v>2122.2767458435301</v>
      </c>
      <c r="Y8">
        <v>-920.94534609841503</v>
      </c>
      <c r="Z8">
        <v>206.33519485156501</v>
      </c>
      <c r="AA8">
        <v>954.42263697091403</v>
      </c>
      <c r="AB8">
        <v>-252.56530823838099</v>
      </c>
      <c r="AC8">
        <v>-130.307210018002</v>
      </c>
      <c r="AD8">
        <v>15167.7110349218</v>
      </c>
      <c r="AE8">
        <v>333.34640221676199</v>
      </c>
      <c r="AF8">
        <v>732.83784756786997</v>
      </c>
      <c r="AG8">
        <v>530.93270498627703</v>
      </c>
      <c r="AH8">
        <v>168.81630674274999</v>
      </c>
      <c r="AI8">
        <v>151.651812597298</v>
      </c>
      <c r="AJ8">
        <v>328.97733724164198</v>
      </c>
      <c r="AK8">
        <v>846.38079789577</v>
      </c>
      <c r="AL8">
        <v>-30.674198903371401</v>
      </c>
      <c r="AM8">
        <v>-2154.3701243528899</v>
      </c>
      <c r="AN8">
        <v>-823.72574403352303</v>
      </c>
      <c r="AO8">
        <v>-324.544651906328</v>
      </c>
      <c r="AP8">
        <v>204.027583008813</v>
      </c>
      <c r="AQ8">
        <v>171.47331397759899</v>
      </c>
      <c r="AR8">
        <v>1377.96082938163</v>
      </c>
      <c r="AS8">
        <v>121.942470515534</v>
      </c>
    </row>
    <row r="9" spans="1:45" x14ac:dyDescent="0.25">
      <c r="A9" t="s">
        <v>97</v>
      </c>
      <c r="B9">
        <v>-799.51857000988696</v>
      </c>
      <c r="C9">
        <v>-0.29911100996650097</v>
      </c>
      <c r="D9">
        <v>321.653407647108</v>
      </c>
      <c r="E9">
        <v>266.56047304828297</v>
      </c>
      <c r="F9">
        <v>773.73316804302203</v>
      </c>
      <c r="G9">
        <v>1279.57814392099</v>
      </c>
      <c r="H9">
        <v>723.01217076359103</v>
      </c>
      <c r="I9">
        <v>1991.1917773571299</v>
      </c>
      <c r="J9">
        <v>1334.66218307487</v>
      </c>
      <c r="K9">
        <v>98.990069317163403</v>
      </c>
      <c r="L9">
        <v>-641.27856979696196</v>
      </c>
      <c r="M9">
        <v>158.43560659576301</v>
      </c>
      <c r="N9">
        <v>-4420.0944395011502</v>
      </c>
      <c r="O9">
        <v>-524.02718577409905</v>
      </c>
      <c r="P9">
        <v>-130.01610443425699</v>
      </c>
      <c r="Q9">
        <v>-247.82707478786901</v>
      </c>
      <c r="R9">
        <v>509.26083335180698</v>
      </c>
      <c r="S9">
        <v>22.6533730528012</v>
      </c>
      <c r="T9">
        <v>1237.7461425930301</v>
      </c>
      <c r="U9">
        <v>393.63621500861098</v>
      </c>
      <c r="V9">
        <v>122.090199146852</v>
      </c>
      <c r="W9">
        <v>-342.56693450111499</v>
      </c>
      <c r="X9">
        <v>-77.1930446023364</v>
      </c>
      <c r="Y9">
        <v>-805.78107282850601</v>
      </c>
      <c r="Z9">
        <v>217.080369086263</v>
      </c>
      <c r="AA9">
        <v>-532.53568799135201</v>
      </c>
      <c r="AB9">
        <v>75.486326632659697</v>
      </c>
      <c r="AC9">
        <v>165.20868651455501</v>
      </c>
      <c r="AD9">
        <v>-67.504027267261804</v>
      </c>
      <c r="AE9">
        <v>96.426901942964804</v>
      </c>
      <c r="AF9">
        <v>-119.81375676208999</v>
      </c>
      <c r="AG9">
        <v>156.183189438086</v>
      </c>
      <c r="AH9">
        <v>214.26985381765601</v>
      </c>
      <c r="AI9">
        <v>155.55196176235501</v>
      </c>
      <c r="AJ9">
        <v>145.12512084726899</v>
      </c>
      <c r="AK9">
        <v>244.229398475729</v>
      </c>
      <c r="AL9">
        <v>71.391161444358104</v>
      </c>
      <c r="AM9">
        <v>-1349.7394478189201</v>
      </c>
      <c r="AN9">
        <v>513.03670293709104</v>
      </c>
      <c r="AO9">
        <v>303.54710244751902</v>
      </c>
      <c r="AP9">
        <v>-201.31533876598201</v>
      </c>
      <c r="AQ9">
        <v>-422.48371239028398</v>
      </c>
      <c r="AR9">
        <v>-604.42321382969703</v>
      </c>
      <c r="AS9">
        <v>-507.70991652701099</v>
      </c>
    </row>
    <row r="10" spans="1:45" x14ac:dyDescent="0.25">
      <c r="A10" t="s">
        <v>98</v>
      </c>
      <c r="B10">
        <v>-2120.8991001736999</v>
      </c>
      <c r="C10">
        <v>94.795170151943694</v>
      </c>
      <c r="D10">
        <v>424.62106938430998</v>
      </c>
      <c r="E10">
        <v>427.16409156880599</v>
      </c>
      <c r="F10">
        <v>-9.1884262942653194</v>
      </c>
      <c r="G10">
        <v>1614.7724760065</v>
      </c>
      <c r="H10">
        <v>1524.0480490559401</v>
      </c>
      <c r="I10">
        <v>1334.66218307487</v>
      </c>
      <c r="J10">
        <v>7146.7497923125602</v>
      </c>
      <c r="K10">
        <v>489.62761434592198</v>
      </c>
      <c r="L10">
        <v>-937.66293412850803</v>
      </c>
      <c r="M10">
        <v>446.45101936717998</v>
      </c>
      <c r="N10">
        <v>-10036.6830229406</v>
      </c>
      <c r="O10">
        <v>-232.07733710424401</v>
      </c>
      <c r="P10">
        <v>1404.8733882869701</v>
      </c>
      <c r="Q10">
        <v>549.37996518244097</v>
      </c>
      <c r="R10">
        <v>5255.54541984966</v>
      </c>
      <c r="S10">
        <v>222.430945957521</v>
      </c>
      <c r="T10">
        <v>1086.09673973909</v>
      </c>
      <c r="U10">
        <v>885.17742370522296</v>
      </c>
      <c r="V10">
        <v>921.104511789085</v>
      </c>
      <c r="W10">
        <v>-68.638792892163806</v>
      </c>
      <c r="X10">
        <v>194.22968382555101</v>
      </c>
      <c r="Y10">
        <v>-527.00748060914896</v>
      </c>
      <c r="Z10">
        <v>316.09258749915801</v>
      </c>
      <c r="AA10">
        <v>-165.63249713223999</v>
      </c>
      <c r="AB10">
        <v>-334.193510264427</v>
      </c>
      <c r="AC10">
        <v>-653.59856952092196</v>
      </c>
      <c r="AD10">
        <v>1080.7747004625801</v>
      </c>
      <c r="AE10">
        <v>23.030270226464602</v>
      </c>
      <c r="AF10">
        <v>213.66727257245</v>
      </c>
      <c r="AG10">
        <v>-71.095468072279402</v>
      </c>
      <c r="AH10">
        <v>-356.11338372771502</v>
      </c>
      <c r="AI10">
        <v>-695.43550904838503</v>
      </c>
      <c r="AJ10">
        <v>-629.57469052917702</v>
      </c>
      <c r="AK10">
        <v>-602.633637620017</v>
      </c>
      <c r="AL10">
        <v>-229.13354760046801</v>
      </c>
      <c r="AM10">
        <v>-2463.4998103735902</v>
      </c>
      <c r="AN10">
        <v>-249.71772281607599</v>
      </c>
      <c r="AO10">
        <v>-6.9295886817298697</v>
      </c>
      <c r="AP10">
        <v>-877.76509567244295</v>
      </c>
      <c r="AQ10">
        <v>-306.65032639367797</v>
      </c>
      <c r="AR10">
        <v>690.37099847511797</v>
      </c>
      <c r="AS10">
        <v>-713.78245288923495</v>
      </c>
    </row>
    <row r="11" spans="1:45" x14ac:dyDescent="0.25">
      <c r="A11" t="s">
        <v>99</v>
      </c>
      <c r="B11">
        <v>-1271.8045717403299</v>
      </c>
      <c r="C11">
        <v>-58.817242403201398</v>
      </c>
      <c r="D11">
        <v>-4.5752070802617402</v>
      </c>
      <c r="E11">
        <v>-68.709552781078997</v>
      </c>
      <c r="F11">
        <v>-157.88595722865099</v>
      </c>
      <c r="G11">
        <v>164.87202417283299</v>
      </c>
      <c r="H11">
        <v>-43.857277556923499</v>
      </c>
      <c r="I11">
        <v>98.990069317164597</v>
      </c>
      <c r="J11">
        <v>489.62761434592198</v>
      </c>
      <c r="K11">
        <v>2098.9077293529499</v>
      </c>
      <c r="L11">
        <v>874.61834136789901</v>
      </c>
      <c r="M11">
        <v>943.70959479434396</v>
      </c>
      <c r="N11">
        <v>471.92747828421199</v>
      </c>
      <c r="O11">
        <v>44.25850751958</v>
      </c>
      <c r="P11">
        <v>253.12469121774501</v>
      </c>
      <c r="Q11">
        <v>399.03303788065301</v>
      </c>
      <c r="R11">
        <v>166.09403651020099</v>
      </c>
      <c r="S11">
        <v>9.0752981434672595</v>
      </c>
      <c r="T11">
        <v>-86.4342085281761</v>
      </c>
      <c r="U11">
        <v>-94.377664983733695</v>
      </c>
      <c r="V11">
        <v>193.69806112490099</v>
      </c>
      <c r="W11">
        <v>-25.914570183158801</v>
      </c>
      <c r="X11">
        <v>192.20302918295599</v>
      </c>
      <c r="Y11">
        <v>468.58679504535201</v>
      </c>
      <c r="Z11">
        <v>-79.1004337382914</v>
      </c>
      <c r="AA11">
        <v>-227.10448008549301</v>
      </c>
      <c r="AB11">
        <v>77.240601984710807</v>
      </c>
      <c r="AC11">
        <v>-51.166876642837998</v>
      </c>
      <c r="AD11">
        <v>-721.40049393583104</v>
      </c>
      <c r="AE11">
        <v>-94.666286279851704</v>
      </c>
      <c r="AF11">
        <v>-639.648439970043</v>
      </c>
      <c r="AG11">
        <v>-194.34068044705401</v>
      </c>
      <c r="AH11">
        <v>181.25375963397099</v>
      </c>
      <c r="AI11">
        <v>199.431293428636</v>
      </c>
      <c r="AJ11">
        <v>38.031744563505001</v>
      </c>
      <c r="AK11">
        <v>-125.980940402157</v>
      </c>
      <c r="AL11">
        <v>-151.924429487259</v>
      </c>
      <c r="AM11">
        <v>-88.944609885566194</v>
      </c>
      <c r="AN11">
        <v>222.671360605003</v>
      </c>
      <c r="AO11">
        <v>150.131591103815</v>
      </c>
      <c r="AP11">
        <v>-371.27103308129603</v>
      </c>
      <c r="AQ11">
        <v>-280.82808837038698</v>
      </c>
      <c r="AR11">
        <v>-301.01956898313699</v>
      </c>
      <c r="AS11">
        <v>-368.50827000501903</v>
      </c>
    </row>
    <row r="12" spans="1:45" x14ac:dyDescent="0.25">
      <c r="A12" t="s">
        <v>100</v>
      </c>
      <c r="B12">
        <v>-248.46923944155901</v>
      </c>
      <c r="C12">
        <v>-267.36442188231399</v>
      </c>
      <c r="D12">
        <v>-718.82277576126603</v>
      </c>
      <c r="E12">
        <v>-796.15259468256204</v>
      </c>
      <c r="F12">
        <v>-532.75978870428605</v>
      </c>
      <c r="G12">
        <v>-1388.5450574113199</v>
      </c>
      <c r="H12">
        <v>-1163.0224966221101</v>
      </c>
      <c r="I12">
        <v>-641.27856979696298</v>
      </c>
      <c r="J12">
        <v>-937.66293412850996</v>
      </c>
      <c r="K12">
        <v>874.61834136789798</v>
      </c>
      <c r="L12">
        <v>5548.4326061513902</v>
      </c>
      <c r="M12">
        <v>764.04626933090105</v>
      </c>
      <c r="N12">
        <v>11262.506737558</v>
      </c>
      <c r="O12">
        <v>291.77223501000901</v>
      </c>
      <c r="P12">
        <v>-545.832835490398</v>
      </c>
      <c r="Q12">
        <v>-1453.7919535462099</v>
      </c>
      <c r="R12">
        <v>-3106.5508522954101</v>
      </c>
      <c r="S12">
        <v>-131.67636339994399</v>
      </c>
      <c r="T12">
        <v>-2288.3165703100699</v>
      </c>
      <c r="U12">
        <v>-850.02043489185996</v>
      </c>
      <c r="V12">
        <v>120.980736770843</v>
      </c>
      <c r="W12">
        <v>-446.003906410909</v>
      </c>
      <c r="X12">
        <v>-190.10818764291599</v>
      </c>
      <c r="Y12">
        <v>1254.89612852657</v>
      </c>
      <c r="Z12">
        <v>-697.26875693235502</v>
      </c>
      <c r="AA12">
        <v>-685.45068471444995</v>
      </c>
      <c r="AB12">
        <v>-172.81852659233999</v>
      </c>
      <c r="AC12">
        <v>-423.06533588570602</v>
      </c>
      <c r="AD12">
        <v>-1432.4621385097</v>
      </c>
      <c r="AE12">
        <v>-604.005818489033</v>
      </c>
      <c r="AF12">
        <v>-1112.37697297521</v>
      </c>
      <c r="AG12">
        <v>-543.81978569781995</v>
      </c>
      <c r="AH12">
        <v>-406.71764639507097</v>
      </c>
      <c r="AI12">
        <v>26.529801889088699</v>
      </c>
      <c r="AJ12">
        <v>-50.617144984721101</v>
      </c>
      <c r="AK12">
        <v>417.81280564736397</v>
      </c>
      <c r="AL12">
        <v>-331.00972282627703</v>
      </c>
      <c r="AM12">
        <v>2069.5197672209501</v>
      </c>
      <c r="AN12">
        <v>-465.09161565207302</v>
      </c>
      <c r="AO12">
        <v>-859.81928230359495</v>
      </c>
      <c r="AP12">
        <v>536.72259918198995</v>
      </c>
      <c r="AQ12">
        <v>43.2729329531589</v>
      </c>
      <c r="AR12">
        <v>90.661966929999807</v>
      </c>
      <c r="AS12">
        <v>689.43348703620597</v>
      </c>
    </row>
    <row r="13" spans="1:45" x14ac:dyDescent="0.25">
      <c r="A13" t="s">
        <v>238</v>
      </c>
      <c r="B13">
        <v>-641.67698006103103</v>
      </c>
      <c r="C13">
        <v>-96.762254626125198</v>
      </c>
      <c r="D13">
        <v>191.07288632017401</v>
      </c>
      <c r="E13">
        <v>-10.5371087812821</v>
      </c>
      <c r="F13">
        <v>-290.59285649768998</v>
      </c>
      <c r="G13">
        <v>25.7320214839329</v>
      </c>
      <c r="H13">
        <v>233.63646514196299</v>
      </c>
      <c r="I13">
        <v>158.435606595764</v>
      </c>
      <c r="J13">
        <v>446.45101936717901</v>
      </c>
      <c r="K13">
        <v>943.70959479434202</v>
      </c>
      <c r="L13">
        <v>764.04626933090299</v>
      </c>
      <c r="M13">
        <v>2591.22447869998</v>
      </c>
      <c r="N13">
        <v>-722.09063055754905</v>
      </c>
      <c r="O13">
        <v>-198.96195204793901</v>
      </c>
      <c r="P13">
        <v>-122.599426185282</v>
      </c>
      <c r="Q13">
        <v>671.99400487140701</v>
      </c>
      <c r="R13">
        <v>1156.4281854726</v>
      </c>
      <c r="S13">
        <v>-111.216189727871</v>
      </c>
      <c r="T13">
        <v>-371.90985580082003</v>
      </c>
      <c r="U13">
        <v>391.052041819755</v>
      </c>
      <c r="V13">
        <v>-427.95158435425299</v>
      </c>
      <c r="W13">
        <v>-878.88247817488696</v>
      </c>
      <c r="X13">
        <v>-526.21875730228703</v>
      </c>
      <c r="Y13">
        <v>-504.94272232367803</v>
      </c>
      <c r="Z13">
        <v>-194.580436831399</v>
      </c>
      <c r="AA13">
        <v>-616.26883472249494</v>
      </c>
      <c r="AB13">
        <v>79.830237617823798</v>
      </c>
      <c r="AC13">
        <v>91.540854989034898</v>
      </c>
      <c r="AD13">
        <v>275.29134829606102</v>
      </c>
      <c r="AE13">
        <v>3.5843745356281298</v>
      </c>
      <c r="AF13">
        <v>-546.60477995738904</v>
      </c>
      <c r="AG13">
        <v>-182.127934721971</v>
      </c>
      <c r="AH13">
        <v>-38.079702306351798</v>
      </c>
      <c r="AI13">
        <v>-65.129752199746804</v>
      </c>
      <c r="AJ13">
        <v>132.53813990520399</v>
      </c>
      <c r="AK13">
        <v>68.4264918391397</v>
      </c>
      <c r="AL13">
        <v>-174.476895975297</v>
      </c>
      <c r="AM13">
        <v>-49.353925805926401</v>
      </c>
      <c r="AN13">
        <v>-126.326805345393</v>
      </c>
      <c r="AO13">
        <v>495.20313152321597</v>
      </c>
      <c r="AP13">
        <v>-223.50559816788399</v>
      </c>
      <c r="AQ13">
        <v>97.331634360185703</v>
      </c>
      <c r="AR13">
        <v>-308.35826968173802</v>
      </c>
      <c r="AS13">
        <v>-721.40945375032197</v>
      </c>
    </row>
    <row r="14" spans="1:45" x14ac:dyDescent="0.25">
      <c r="A14" t="s">
        <v>102</v>
      </c>
      <c r="B14">
        <v>4851.1301285926302</v>
      </c>
      <c r="C14">
        <v>-470.96998279207997</v>
      </c>
      <c r="D14">
        <v>-4048.9227701284099</v>
      </c>
      <c r="E14">
        <v>2147.8615731242498</v>
      </c>
      <c r="F14">
        <v>-1502.9178029718801</v>
      </c>
      <c r="G14">
        <v>-3837.2889424965701</v>
      </c>
      <c r="H14">
        <v>-3256.3460888372401</v>
      </c>
      <c r="I14">
        <v>-4420.0944395011502</v>
      </c>
      <c r="J14">
        <v>-10036.6830229406</v>
      </c>
      <c r="K14">
        <v>471.92747828421</v>
      </c>
      <c r="L14">
        <v>11262.506737558</v>
      </c>
      <c r="M14">
        <v>-722.090630557547</v>
      </c>
      <c r="N14">
        <v>634354.78808722505</v>
      </c>
      <c r="O14">
        <v>716.66520803896003</v>
      </c>
      <c r="P14">
        <v>257.55714302074398</v>
      </c>
      <c r="Q14">
        <v>-485.32595040113199</v>
      </c>
      <c r="R14">
        <v>-2717.08946012552</v>
      </c>
      <c r="S14">
        <v>624.01896404730201</v>
      </c>
      <c r="T14">
        <v>-324.10609617969902</v>
      </c>
      <c r="U14">
        <v>-5073.4758199017597</v>
      </c>
      <c r="V14">
        <v>-1792.3644003587899</v>
      </c>
      <c r="W14">
        <v>-6111.8890153579496</v>
      </c>
      <c r="X14">
        <v>-1879.69767514675</v>
      </c>
      <c r="Y14">
        <v>7195.1483268708298</v>
      </c>
      <c r="Z14">
        <v>-1655.7139002875599</v>
      </c>
      <c r="AA14">
        <v>-1108.99088481328</v>
      </c>
      <c r="AB14">
        <v>-758.06422813417498</v>
      </c>
      <c r="AC14">
        <v>-2781.8111043850699</v>
      </c>
      <c r="AD14">
        <v>-2730.6034478113002</v>
      </c>
      <c r="AE14">
        <v>-1028.1365844157201</v>
      </c>
      <c r="AF14">
        <v>-930.35465164599998</v>
      </c>
      <c r="AG14">
        <v>-76.5436130177482</v>
      </c>
      <c r="AH14">
        <v>-1038.2307928964301</v>
      </c>
      <c r="AI14">
        <v>-1063.28179308322</v>
      </c>
      <c r="AJ14">
        <v>-1836.1744096401401</v>
      </c>
      <c r="AK14">
        <v>-1997.7525477168899</v>
      </c>
      <c r="AL14">
        <v>-4086.2999655496301</v>
      </c>
      <c r="AM14">
        <v>-1910.10882614467</v>
      </c>
      <c r="AN14">
        <v>-2889.3858822858501</v>
      </c>
      <c r="AO14">
        <v>-6424.0826508648897</v>
      </c>
      <c r="AP14">
        <v>2018.50539249792</v>
      </c>
      <c r="AQ14">
        <v>-5038.8419373883498</v>
      </c>
      <c r="AR14">
        <v>-1070.29934667925</v>
      </c>
      <c r="AS14">
        <v>979.07075817642794</v>
      </c>
    </row>
    <row r="15" spans="1:45" x14ac:dyDescent="0.25">
      <c r="A15" t="s">
        <v>103</v>
      </c>
      <c r="B15">
        <v>-1172.91911588775</v>
      </c>
      <c r="C15">
        <v>-177.530673030419</v>
      </c>
      <c r="D15">
        <v>-413.53903193018601</v>
      </c>
      <c r="E15">
        <v>-364.05416417071899</v>
      </c>
      <c r="F15">
        <v>-678.01445479843801</v>
      </c>
      <c r="G15">
        <v>-500.647053608764</v>
      </c>
      <c r="H15">
        <v>168.71708229098201</v>
      </c>
      <c r="I15">
        <v>-524.02718577409803</v>
      </c>
      <c r="J15">
        <v>-232.07733710424401</v>
      </c>
      <c r="K15">
        <v>44.258507519579702</v>
      </c>
      <c r="L15">
        <v>291.77223501001401</v>
      </c>
      <c r="M15">
        <v>-198.96195204793901</v>
      </c>
      <c r="N15">
        <v>716.66520803896196</v>
      </c>
      <c r="O15">
        <v>2538.7747355767201</v>
      </c>
      <c r="P15">
        <v>1423.2717924815099</v>
      </c>
      <c r="Q15">
        <v>1225.5613400662401</v>
      </c>
      <c r="R15">
        <v>1580.22458070786</v>
      </c>
      <c r="S15">
        <v>-136.94697226736</v>
      </c>
      <c r="T15">
        <v>-959.22348238009101</v>
      </c>
      <c r="U15">
        <v>-63.348092834828201</v>
      </c>
      <c r="V15">
        <v>1.4037313835129499</v>
      </c>
      <c r="W15">
        <v>433.86841191664502</v>
      </c>
      <c r="X15">
        <v>103.053284932826</v>
      </c>
      <c r="Y15">
        <v>623.02720596154404</v>
      </c>
      <c r="Z15">
        <v>-53.371932956278002</v>
      </c>
      <c r="AA15">
        <v>-453.29975343108799</v>
      </c>
      <c r="AB15">
        <v>-328.93351984167202</v>
      </c>
      <c r="AC15">
        <v>-139.61350759030299</v>
      </c>
      <c r="AD15">
        <v>1128.6514833992401</v>
      </c>
      <c r="AE15">
        <v>-283.51445235676999</v>
      </c>
      <c r="AF15">
        <v>-247.47581117655301</v>
      </c>
      <c r="AG15">
        <v>-121.028415025619</v>
      </c>
      <c r="AH15">
        <v>69.266090282770406</v>
      </c>
      <c r="AI15">
        <v>-175.18558157003901</v>
      </c>
      <c r="AJ15">
        <v>-455.36229813936302</v>
      </c>
      <c r="AK15">
        <v>-772.77877458349496</v>
      </c>
      <c r="AL15">
        <v>-138.03551352415499</v>
      </c>
      <c r="AM15">
        <v>793.03532073321901</v>
      </c>
      <c r="AN15">
        <v>-255.04154683845599</v>
      </c>
      <c r="AO15">
        <v>2.7177510684124799</v>
      </c>
      <c r="AP15">
        <v>178.37850701247899</v>
      </c>
      <c r="AQ15">
        <v>10.9642789827864</v>
      </c>
      <c r="AR15">
        <v>272.14682509108098</v>
      </c>
      <c r="AS15">
        <v>-53.9422431702436</v>
      </c>
    </row>
    <row r="16" spans="1:45" x14ac:dyDescent="0.25">
      <c r="A16" t="s">
        <v>104</v>
      </c>
      <c r="B16">
        <v>-1441.08728283146</v>
      </c>
      <c r="C16">
        <v>126.548533798839</v>
      </c>
      <c r="D16">
        <v>153.230947231128</v>
      </c>
      <c r="E16">
        <v>77.191061904634395</v>
      </c>
      <c r="F16">
        <v>-276.01108099209</v>
      </c>
      <c r="G16">
        <v>612.56863386744499</v>
      </c>
      <c r="H16">
        <v>340.49848104794199</v>
      </c>
      <c r="I16">
        <v>-130.01610443425699</v>
      </c>
      <c r="J16">
        <v>1404.8733882869701</v>
      </c>
      <c r="K16">
        <v>253.12469121774299</v>
      </c>
      <c r="L16">
        <v>-545.832835490398</v>
      </c>
      <c r="M16">
        <v>-122.599426185282</v>
      </c>
      <c r="N16">
        <v>257.55714302074398</v>
      </c>
      <c r="O16">
        <v>1423.2717924815099</v>
      </c>
      <c r="P16">
        <v>3337.9040421546902</v>
      </c>
      <c r="Q16">
        <v>1804.02665736831</v>
      </c>
      <c r="R16">
        <v>2745.67532001674</v>
      </c>
      <c r="S16">
        <v>10.4640591947743</v>
      </c>
      <c r="T16">
        <v>654.08761642352499</v>
      </c>
      <c r="U16">
        <v>-85.871605060380901</v>
      </c>
      <c r="V16">
        <v>-140.43931472611899</v>
      </c>
      <c r="W16">
        <v>168.14274355115001</v>
      </c>
      <c r="X16">
        <v>-83.419366497300103</v>
      </c>
      <c r="Y16">
        <v>-329.70921678899703</v>
      </c>
      <c r="Z16">
        <v>44.831437174316299</v>
      </c>
      <c r="AA16">
        <v>385.46747748049899</v>
      </c>
      <c r="AB16">
        <v>-260.116076490056</v>
      </c>
      <c r="AC16">
        <v>27.753494999320601</v>
      </c>
      <c r="AD16">
        <v>41.622881428831498</v>
      </c>
      <c r="AE16">
        <v>-178.732928721966</v>
      </c>
      <c r="AF16">
        <v>-11.5262165328633</v>
      </c>
      <c r="AG16">
        <v>-98.006885865801195</v>
      </c>
      <c r="AH16">
        <v>-124.36994923339201</v>
      </c>
      <c r="AI16">
        <v>-194.716970758288</v>
      </c>
      <c r="AJ16">
        <v>-557.54969246034102</v>
      </c>
      <c r="AK16">
        <v>-609.43519132208905</v>
      </c>
      <c r="AL16">
        <v>-208.80978080680899</v>
      </c>
      <c r="AM16">
        <v>-1097.2411748873001</v>
      </c>
      <c r="AN16">
        <v>258.98296032430198</v>
      </c>
      <c r="AO16">
        <v>227.09209160327299</v>
      </c>
      <c r="AP16">
        <v>-228.15351942910101</v>
      </c>
      <c r="AQ16">
        <v>-224.65253966977599</v>
      </c>
      <c r="AR16">
        <v>-197.76897988703601</v>
      </c>
      <c r="AS16">
        <v>-105.896322330895</v>
      </c>
    </row>
    <row r="17" spans="1:45" x14ac:dyDescent="0.25">
      <c r="A17" t="s">
        <v>105</v>
      </c>
      <c r="B17">
        <v>-1534.30753100437</v>
      </c>
      <c r="C17">
        <v>454.78152638962803</v>
      </c>
      <c r="D17">
        <v>254.79742502611899</v>
      </c>
      <c r="E17">
        <v>-140.53518134255</v>
      </c>
      <c r="F17">
        <v>-389.161006209145</v>
      </c>
      <c r="G17">
        <v>439.05207541131301</v>
      </c>
      <c r="H17">
        <v>739.812278877533</v>
      </c>
      <c r="I17">
        <v>-247.82707478786801</v>
      </c>
      <c r="J17">
        <v>549.37996518244199</v>
      </c>
      <c r="K17">
        <v>399.03303788065398</v>
      </c>
      <c r="L17">
        <v>-1453.7919535461999</v>
      </c>
      <c r="M17">
        <v>671.99400487140997</v>
      </c>
      <c r="N17">
        <v>-485.32595040112699</v>
      </c>
      <c r="O17">
        <v>1225.5613400662401</v>
      </c>
      <c r="P17">
        <v>1804.02665736831</v>
      </c>
      <c r="Q17">
        <v>7567.2154249517898</v>
      </c>
      <c r="R17">
        <v>2826.26789586207</v>
      </c>
      <c r="S17">
        <v>-140.786027807528</v>
      </c>
      <c r="T17">
        <v>-250.768171033794</v>
      </c>
      <c r="U17">
        <v>303.90325240918401</v>
      </c>
      <c r="V17">
        <v>-376.19528931149699</v>
      </c>
      <c r="W17">
        <v>27.4081892016514</v>
      </c>
      <c r="X17">
        <v>-357.91883445698898</v>
      </c>
      <c r="Y17">
        <v>-365.575878120504</v>
      </c>
      <c r="Z17">
        <v>-144.973011720118</v>
      </c>
      <c r="AA17">
        <v>-171.48121609549801</v>
      </c>
      <c r="AB17">
        <v>169.39874979920799</v>
      </c>
      <c r="AC17">
        <v>-164.04501804506401</v>
      </c>
      <c r="AD17">
        <v>-31.5915945270092</v>
      </c>
      <c r="AE17">
        <v>20.081314514402901</v>
      </c>
      <c r="AF17">
        <v>-51.851040465540301</v>
      </c>
      <c r="AG17">
        <v>-166.66477314264</v>
      </c>
      <c r="AH17">
        <v>-120.685093205987</v>
      </c>
      <c r="AI17">
        <v>-292.48977104375001</v>
      </c>
      <c r="AJ17">
        <v>-608.93440040336804</v>
      </c>
      <c r="AK17">
        <v>-889.90602438650001</v>
      </c>
      <c r="AL17">
        <v>-58.2031504838857</v>
      </c>
      <c r="AM17">
        <v>-793.68606338695099</v>
      </c>
      <c r="AN17">
        <v>-526.98234696272505</v>
      </c>
      <c r="AO17">
        <v>803.330899355817</v>
      </c>
      <c r="AP17">
        <v>23.018903957855098</v>
      </c>
      <c r="AQ17">
        <v>662.87322606775604</v>
      </c>
      <c r="AR17">
        <v>1048.4821407045199</v>
      </c>
      <c r="AS17">
        <v>-993.86511800062499</v>
      </c>
    </row>
    <row r="18" spans="1:45" x14ac:dyDescent="0.25">
      <c r="A18" t="s">
        <v>106</v>
      </c>
      <c r="B18">
        <v>-3440.8420545858298</v>
      </c>
      <c r="C18">
        <v>-365.48405133776703</v>
      </c>
      <c r="D18">
        <v>889.59399245027703</v>
      </c>
      <c r="E18">
        <v>960.21600896869404</v>
      </c>
      <c r="F18">
        <v>-465.52216496288099</v>
      </c>
      <c r="G18">
        <v>1754.82392226818</v>
      </c>
      <c r="H18">
        <v>389.001604352306</v>
      </c>
      <c r="I18">
        <v>509.26083335180601</v>
      </c>
      <c r="J18">
        <v>5255.54541984966</v>
      </c>
      <c r="K18">
        <v>166.094036510194</v>
      </c>
      <c r="L18">
        <v>-3106.5508522954101</v>
      </c>
      <c r="M18">
        <v>1156.4281854726</v>
      </c>
      <c r="N18">
        <v>-2717.08946012553</v>
      </c>
      <c r="O18">
        <v>1580.22458070785</v>
      </c>
      <c r="P18">
        <v>2745.67532001673</v>
      </c>
      <c r="Q18">
        <v>2826.26789586206</v>
      </c>
      <c r="R18">
        <v>31554.1052534923</v>
      </c>
      <c r="S18">
        <v>-360.97459566620103</v>
      </c>
      <c r="T18">
        <v>1468.09068408903</v>
      </c>
      <c r="U18">
        <v>3511.78515197758</v>
      </c>
      <c r="V18">
        <v>986.67053421958599</v>
      </c>
      <c r="W18">
        <v>102.589844314857</v>
      </c>
      <c r="X18">
        <v>-171.75388370677999</v>
      </c>
      <c r="Y18">
        <v>-891.60542784403401</v>
      </c>
      <c r="Z18">
        <v>-146.24893482337001</v>
      </c>
      <c r="AA18">
        <v>-96.485656064373003</v>
      </c>
      <c r="AB18">
        <v>-830.23266430254205</v>
      </c>
      <c r="AC18">
        <v>-451.73415151931198</v>
      </c>
      <c r="AD18">
        <v>438.40412219848798</v>
      </c>
      <c r="AE18">
        <v>317.98114133737801</v>
      </c>
      <c r="AF18">
        <v>290.03412442639501</v>
      </c>
      <c r="AG18">
        <v>337.02147391550102</v>
      </c>
      <c r="AH18">
        <v>317.65093953279501</v>
      </c>
      <c r="AI18">
        <v>291.63286535239598</v>
      </c>
      <c r="AJ18">
        <v>485.58280647528102</v>
      </c>
      <c r="AK18">
        <v>-537.72135482773501</v>
      </c>
      <c r="AL18">
        <v>-19.5506498102006</v>
      </c>
      <c r="AM18">
        <v>-4228.1508816616097</v>
      </c>
      <c r="AN18">
        <v>-976.93145600266098</v>
      </c>
      <c r="AO18">
        <v>169.649317092682</v>
      </c>
      <c r="AP18">
        <v>-358.55388022732802</v>
      </c>
      <c r="AQ18">
        <v>1599.28960263262</v>
      </c>
      <c r="AR18">
        <v>1617.3459081021699</v>
      </c>
      <c r="AS18">
        <v>-463.48867609919699</v>
      </c>
    </row>
    <row r="19" spans="1:45" x14ac:dyDescent="0.25">
      <c r="A19" t="s">
        <v>109</v>
      </c>
      <c r="B19">
        <v>700.20275113895696</v>
      </c>
      <c r="C19">
        <v>-31.824402157079</v>
      </c>
      <c r="D19">
        <v>-640.35638997561</v>
      </c>
      <c r="E19">
        <v>219.17861399407201</v>
      </c>
      <c r="F19">
        <v>-323.74191148659901</v>
      </c>
      <c r="G19">
        <v>129.1354011812</v>
      </c>
      <c r="H19">
        <v>-125.302715847294</v>
      </c>
      <c r="I19">
        <v>22.653373052800799</v>
      </c>
      <c r="J19">
        <v>222.430945957521</v>
      </c>
      <c r="K19">
        <v>9.0752981434674407</v>
      </c>
      <c r="L19">
        <v>-131.67636339994499</v>
      </c>
      <c r="M19">
        <v>-111.216189727871</v>
      </c>
      <c r="N19">
        <v>624.01896404730303</v>
      </c>
      <c r="O19">
        <v>-136.94697226736099</v>
      </c>
      <c r="P19">
        <v>10.464059194774</v>
      </c>
      <c r="Q19">
        <v>-140.786027807528</v>
      </c>
      <c r="R19">
        <v>-360.97459566620302</v>
      </c>
      <c r="S19">
        <v>586.33447803635897</v>
      </c>
      <c r="T19">
        <v>65.7988653543147</v>
      </c>
      <c r="U19">
        <v>-80.502530114207403</v>
      </c>
      <c r="V19">
        <v>63.2702392546569</v>
      </c>
      <c r="W19">
        <v>121.248507691634</v>
      </c>
      <c r="X19">
        <v>47.180009097762401</v>
      </c>
      <c r="Y19">
        <v>-36.0156410958283</v>
      </c>
      <c r="Z19">
        <v>51.145054926537298</v>
      </c>
      <c r="AA19">
        <v>1820.4300340141699</v>
      </c>
      <c r="AB19">
        <v>32.580570364438302</v>
      </c>
      <c r="AC19">
        <v>-113.684542373771</v>
      </c>
      <c r="AD19">
        <v>-486.85855352866798</v>
      </c>
      <c r="AE19">
        <v>-22.040192199143199</v>
      </c>
      <c r="AF19">
        <v>641.74969930716395</v>
      </c>
      <c r="AG19">
        <v>-66.123961460482505</v>
      </c>
      <c r="AH19">
        <v>-99.5301165445468</v>
      </c>
      <c r="AI19">
        <v>-116.408695769651</v>
      </c>
      <c r="AJ19">
        <v>-106.642162472373</v>
      </c>
      <c r="AK19">
        <v>-184.176573669373</v>
      </c>
      <c r="AL19">
        <v>4.6545314972929202</v>
      </c>
      <c r="AM19">
        <v>-119.22973014825401</v>
      </c>
      <c r="AN19">
        <v>100.782889136089</v>
      </c>
      <c r="AO19">
        <v>23.572217134913402</v>
      </c>
      <c r="AP19">
        <v>475.10627131513598</v>
      </c>
      <c r="AQ19">
        <v>-326.00016267006498</v>
      </c>
      <c r="AR19">
        <v>72.126925069759096</v>
      </c>
      <c r="AS19">
        <v>113.54918848148</v>
      </c>
    </row>
    <row r="20" spans="1:45" x14ac:dyDescent="0.25">
      <c r="A20" t="s">
        <v>114</v>
      </c>
      <c r="B20">
        <v>-632.32355685096297</v>
      </c>
      <c r="C20">
        <v>423.37010977675902</v>
      </c>
      <c r="D20">
        <v>1495.69730230091</v>
      </c>
      <c r="E20">
        <v>377.30873061960602</v>
      </c>
      <c r="F20">
        <v>1162.75364686437</v>
      </c>
      <c r="G20">
        <v>1620.43416118863</v>
      </c>
      <c r="H20">
        <v>955.140689371637</v>
      </c>
      <c r="I20">
        <v>1237.7461425930301</v>
      </c>
      <c r="J20">
        <v>1086.09673973909</v>
      </c>
      <c r="K20">
        <v>-86.434208528175404</v>
      </c>
      <c r="L20">
        <v>-2288.3165703100699</v>
      </c>
      <c r="M20">
        <v>-371.909855800819</v>
      </c>
      <c r="N20">
        <v>-324.106096179698</v>
      </c>
      <c r="O20">
        <v>-959.22348238009204</v>
      </c>
      <c r="P20">
        <v>654.08761642352397</v>
      </c>
      <c r="Q20">
        <v>-250.768171033795</v>
      </c>
      <c r="R20">
        <v>1468.09068408903</v>
      </c>
      <c r="S20">
        <v>65.798865354314998</v>
      </c>
      <c r="T20">
        <v>21788.310207107101</v>
      </c>
      <c r="U20">
        <v>836.66137998829595</v>
      </c>
      <c r="V20">
        <v>-3.3846103088338402</v>
      </c>
      <c r="W20">
        <v>66.9450460549062</v>
      </c>
      <c r="X20">
        <v>-73.491686621321193</v>
      </c>
      <c r="Y20">
        <v>-2085.4845786015999</v>
      </c>
      <c r="Z20">
        <v>625.52262834881799</v>
      </c>
      <c r="AA20">
        <v>-372.129844780555</v>
      </c>
      <c r="AB20">
        <v>568.58750133024</v>
      </c>
      <c r="AC20">
        <v>1544.9924933852501</v>
      </c>
      <c r="AD20">
        <v>-1137.5519569523301</v>
      </c>
      <c r="AE20">
        <v>46.077786270020098</v>
      </c>
      <c r="AF20">
        <v>144.59586056634799</v>
      </c>
      <c r="AG20">
        <v>-99.158338850188699</v>
      </c>
      <c r="AH20">
        <v>328.70899287322601</v>
      </c>
      <c r="AI20">
        <v>-198.393028730559</v>
      </c>
      <c r="AJ20">
        <v>183.2103879217</v>
      </c>
      <c r="AK20">
        <v>402.14563333883802</v>
      </c>
      <c r="AL20">
        <v>202.41051384280999</v>
      </c>
      <c r="AM20">
        <v>-5371.7289864657696</v>
      </c>
      <c r="AN20">
        <v>-44.359458821473297</v>
      </c>
      <c r="AO20">
        <v>906.72543365996501</v>
      </c>
      <c r="AP20">
        <v>-332.70683632128703</v>
      </c>
      <c r="AQ20">
        <v>189.81286450386199</v>
      </c>
      <c r="AR20">
        <v>-1127.86445382955</v>
      </c>
      <c r="AS20">
        <v>-1576.3147813282999</v>
      </c>
    </row>
    <row r="21" spans="1:45" x14ac:dyDescent="0.25">
      <c r="A21" t="s">
        <v>113</v>
      </c>
      <c r="B21">
        <v>-718.90259455929095</v>
      </c>
      <c r="C21">
        <v>104.08371008510601</v>
      </c>
      <c r="D21">
        <v>616.31548218382898</v>
      </c>
      <c r="E21">
        <v>173.57227097385501</v>
      </c>
      <c r="F21">
        <v>321.608694547597</v>
      </c>
      <c r="G21">
        <v>651.76886183311399</v>
      </c>
      <c r="H21">
        <v>1438.94997264587</v>
      </c>
      <c r="I21">
        <v>393.636215008612</v>
      </c>
      <c r="J21">
        <v>885.17742370522205</v>
      </c>
      <c r="K21">
        <v>-94.377664983734604</v>
      </c>
      <c r="L21">
        <v>-850.02043489185905</v>
      </c>
      <c r="M21">
        <v>391.05204181975603</v>
      </c>
      <c r="N21">
        <v>-5073.4758199017497</v>
      </c>
      <c r="O21">
        <v>-63.3480928348283</v>
      </c>
      <c r="P21">
        <v>-85.871605060379906</v>
      </c>
      <c r="Q21">
        <v>303.90325240918401</v>
      </c>
      <c r="R21">
        <v>3511.78515197759</v>
      </c>
      <c r="S21">
        <v>-80.502530114207701</v>
      </c>
      <c r="T21">
        <v>836.66137998829595</v>
      </c>
      <c r="U21">
        <v>4327.7334353275401</v>
      </c>
      <c r="V21">
        <v>-202.140955898859</v>
      </c>
      <c r="W21">
        <v>-370.76485428546198</v>
      </c>
      <c r="X21">
        <v>-337.21169743806598</v>
      </c>
      <c r="Y21">
        <v>-1117.0732646534</v>
      </c>
      <c r="Z21">
        <v>141.25024788340099</v>
      </c>
      <c r="AA21">
        <v>-38.464321514519099</v>
      </c>
      <c r="AB21">
        <v>-90.704627303211595</v>
      </c>
      <c r="AC21">
        <v>728.08051233298397</v>
      </c>
      <c r="AD21">
        <v>1926.77476781104</v>
      </c>
      <c r="AE21">
        <v>180.61313807848001</v>
      </c>
      <c r="AF21">
        <v>498.51386687889499</v>
      </c>
      <c r="AG21">
        <v>200.544645792712</v>
      </c>
      <c r="AH21">
        <v>150.62730402811701</v>
      </c>
      <c r="AI21">
        <v>-173.583440554129</v>
      </c>
      <c r="AJ21">
        <v>45.196036713424597</v>
      </c>
      <c r="AK21">
        <v>219.12144289368001</v>
      </c>
      <c r="AL21">
        <v>131.88239416726699</v>
      </c>
      <c r="AM21">
        <v>-1110.5504710176599</v>
      </c>
      <c r="AN21">
        <v>-140.16819095893501</v>
      </c>
      <c r="AO21">
        <v>268.97061381787898</v>
      </c>
      <c r="AP21">
        <v>-184.86339153908401</v>
      </c>
      <c r="AQ21">
        <v>98.825862775973206</v>
      </c>
      <c r="AR21">
        <v>-460.929338544909</v>
      </c>
      <c r="AS21">
        <v>-573.268185914794</v>
      </c>
    </row>
    <row r="22" spans="1:45" x14ac:dyDescent="0.25">
      <c r="A22" t="s">
        <v>144</v>
      </c>
      <c r="B22">
        <v>-10661.1304179095</v>
      </c>
      <c r="C22">
        <v>-120.08908829641101</v>
      </c>
      <c r="D22">
        <v>118.973586199916</v>
      </c>
      <c r="E22">
        <v>133.63399747129799</v>
      </c>
      <c r="F22">
        <v>-349.911260039887</v>
      </c>
      <c r="G22">
        <v>407.52804607924901</v>
      </c>
      <c r="H22">
        <v>244.53379730585399</v>
      </c>
      <c r="I22">
        <v>122.09019914685599</v>
      </c>
      <c r="J22">
        <v>921.10451178908295</v>
      </c>
      <c r="K22">
        <v>193.698061124893</v>
      </c>
      <c r="L22">
        <v>120.980736770851</v>
      </c>
      <c r="M22">
        <v>-427.95158435425299</v>
      </c>
      <c r="N22">
        <v>-1792.3644003587899</v>
      </c>
      <c r="O22">
        <v>1.4037313835149701</v>
      </c>
      <c r="P22">
        <v>-140.43931472611001</v>
      </c>
      <c r="Q22">
        <v>-376.19528931151802</v>
      </c>
      <c r="R22">
        <v>986.67053421963203</v>
      </c>
      <c r="S22">
        <v>63.270239254657703</v>
      </c>
      <c r="T22">
        <v>-3.384610308838</v>
      </c>
      <c r="U22">
        <v>-202.14095589887</v>
      </c>
      <c r="V22">
        <v>11339.674885066501</v>
      </c>
      <c r="W22">
        <v>10598.2763318621</v>
      </c>
      <c r="X22">
        <v>10641.755335955901</v>
      </c>
      <c r="Y22">
        <v>10445.211530664101</v>
      </c>
      <c r="Z22">
        <v>304.78846050709399</v>
      </c>
      <c r="AA22">
        <v>734.845738189803</v>
      </c>
      <c r="AB22">
        <v>201.58634138111</v>
      </c>
      <c r="AC22">
        <v>200.429984458257</v>
      </c>
      <c r="AD22">
        <v>455.27785440097699</v>
      </c>
      <c r="AE22">
        <v>186.919986627741</v>
      </c>
      <c r="AF22">
        <v>332.27021695776801</v>
      </c>
      <c r="AG22">
        <v>8.3151671430040306</v>
      </c>
      <c r="AH22">
        <v>368.888968855293</v>
      </c>
      <c r="AI22">
        <v>362.49027250183599</v>
      </c>
      <c r="AJ22">
        <v>494.65440759555702</v>
      </c>
      <c r="AK22">
        <v>340.97663957944502</v>
      </c>
      <c r="AL22">
        <v>-168.636723609489</v>
      </c>
      <c r="AM22">
        <v>-391.656226553625</v>
      </c>
      <c r="AN22">
        <v>204.88500578620699</v>
      </c>
      <c r="AO22">
        <v>-1010.58296541828</v>
      </c>
      <c r="AP22">
        <v>69.692575561281402</v>
      </c>
      <c r="AQ22">
        <v>33.943376529219897</v>
      </c>
      <c r="AR22">
        <v>-344.56562405617501</v>
      </c>
      <c r="AS22">
        <v>796.45851545732398</v>
      </c>
    </row>
    <row r="23" spans="1:45" x14ac:dyDescent="0.25">
      <c r="A23" t="s">
        <v>142</v>
      </c>
      <c r="B23">
        <v>-10583.710054098599</v>
      </c>
      <c r="C23">
        <v>337.84565789809801</v>
      </c>
      <c r="D23">
        <v>166.63754631992799</v>
      </c>
      <c r="E23">
        <v>23.101755169070302</v>
      </c>
      <c r="F23">
        <v>-299.80714482424997</v>
      </c>
      <c r="G23">
        <v>373.05468174293799</v>
      </c>
      <c r="H23">
        <v>270.29892689366699</v>
      </c>
      <c r="I23">
        <v>-342.56693450110902</v>
      </c>
      <c r="J23">
        <v>-68.638792892166506</v>
      </c>
      <c r="K23">
        <v>-25.9145701831624</v>
      </c>
      <c r="L23">
        <v>-446.003906410887</v>
      </c>
      <c r="M23">
        <v>-878.882478174879</v>
      </c>
      <c r="N23">
        <v>-6111.8890153579496</v>
      </c>
      <c r="O23">
        <v>433.86841191665098</v>
      </c>
      <c r="P23">
        <v>168.14274355116299</v>
      </c>
      <c r="Q23">
        <v>27.408189201625301</v>
      </c>
      <c r="R23">
        <v>102.589844314888</v>
      </c>
      <c r="S23">
        <v>121.248507691631</v>
      </c>
      <c r="T23">
        <v>66.945046054888394</v>
      </c>
      <c r="U23">
        <v>-370.76485428547397</v>
      </c>
      <c r="V23">
        <v>10598.2763318621</v>
      </c>
      <c r="W23">
        <v>14969.919130632399</v>
      </c>
      <c r="X23">
        <v>10687.3320626368</v>
      </c>
      <c r="Y23">
        <v>10246.0989830776</v>
      </c>
      <c r="Z23">
        <v>388.13000965554897</v>
      </c>
      <c r="AA23">
        <v>1269.4031934849399</v>
      </c>
      <c r="AB23">
        <v>399.67682944376003</v>
      </c>
      <c r="AC23">
        <v>41.996722835952703</v>
      </c>
      <c r="AD23">
        <v>1735.8044480272199</v>
      </c>
      <c r="AE23">
        <v>291.52631804379803</v>
      </c>
      <c r="AF23">
        <v>519.28004842098903</v>
      </c>
      <c r="AG23">
        <v>0.78297823352807805</v>
      </c>
      <c r="AH23">
        <v>152.657554416187</v>
      </c>
      <c r="AI23">
        <v>156.79162237600099</v>
      </c>
      <c r="AJ23">
        <v>219.53495030427001</v>
      </c>
      <c r="AK23">
        <v>235.78388272801701</v>
      </c>
      <c r="AL23">
        <v>133.74833979631001</v>
      </c>
      <c r="AM23">
        <v>38.909058730956197</v>
      </c>
      <c r="AN23">
        <v>-103.885708120771</v>
      </c>
      <c r="AO23">
        <v>-1454.4103731707701</v>
      </c>
      <c r="AP23">
        <v>-207.99454658477401</v>
      </c>
      <c r="AQ23">
        <v>235.45594682253801</v>
      </c>
      <c r="AR23">
        <v>-224.396879183485</v>
      </c>
      <c r="AS23">
        <v>1375.9010581345001</v>
      </c>
    </row>
    <row r="24" spans="1:45" x14ac:dyDescent="0.25">
      <c r="A24" t="s">
        <v>143</v>
      </c>
      <c r="B24">
        <v>-10572.6268353303</v>
      </c>
      <c r="C24">
        <v>-85.746679857584596</v>
      </c>
      <c r="D24">
        <v>163.834866025293</v>
      </c>
      <c r="E24">
        <v>6.1705815656866703</v>
      </c>
      <c r="F24">
        <v>-135.98601244570401</v>
      </c>
      <c r="G24">
        <v>459.50654806780699</v>
      </c>
      <c r="H24">
        <v>2122.2767458435301</v>
      </c>
      <c r="I24">
        <v>-77.193044602328001</v>
      </c>
      <c r="J24">
        <v>194.229683825558</v>
      </c>
      <c r="K24">
        <v>192.203029182953</v>
      </c>
      <c r="L24">
        <v>-190.10818764289499</v>
      </c>
      <c r="M24">
        <v>-526.21875730227703</v>
      </c>
      <c r="N24">
        <v>-1879.69767514672</v>
      </c>
      <c r="O24">
        <v>103.053284932841</v>
      </c>
      <c r="P24">
        <v>-83.419366497272904</v>
      </c>
      <c r="Q24">
        <v>-357.91883445700302</v>
      </c>
      <c r="R24">
        <v>-171.75388370672499</v>
      </c>
      <c r="S24">
        <v>47.180009097759601</v>
      </c>
      <c r="T24">
        <v>-73.4916866213227</v>
      </c>
      <c r="U24">
        <v>-337.21169743807599</v>
      </c>
      <c r="V24">
        <v>10641.755335955901</v>
      </c>
      <c r="W24">
        <v>10687.3320626369</v>
      </c>
      <c r="X24">
        <v>13916.2834623382</v>
      </c>
      <c r="Y24">
        <v>10428.545497016399</v>
      </c>
      <c r="Z24">
        <v>404.15776815693101</v>
      </c>
      <c r="AA24">
        <v>838.86162188365495</v>
      </c>
      <c r="AB24">
        <v>54.364492800411703</v>
      </c>
      <c r="AC24">
        <v>205.40143102634701</v>
      </c>
      <c r="AD24">
        <v>2919.7637196646301</v>
      </c>
      <c r="AE24">
        <v>435.87086003103701</v>
      </c>
      <c r="AF24">
        <v>810.05747350027696</v>
      </c>
      <c r="AG24">
        <v>385.73252171128303</v>
      </c>
      <c r="AH24">
        <v>126.48681505811</v>
      </c>
      <c r="AI24">
        <v>339.66903130764001</v>
      </c>
      <c r="AJ24">
        <v>408.58157859383198</v>
      </c>
      <c r="AK24">
        <v>335.98879441218202</v>
      </c>
      <c r="AL24">
        <v>-244.139840637113</v>
      </c>
      <c r="AM24">
        <v>-200.19323121321199</v>
      </c>
      <c r="AN24">
        <v>-46.287873016558699</v>
      </c>
      <c r="AO24">
        <v>-1225.61775144482</v>
      </c>
      <c r="AP24">
        <v>-187.46739534665801</v>
      </c>
      <c r="AQ24">
        <v>402.943529128926</v>
      </c>
      <c r="AR24">
        <v>-297.51275206887499</v>
      </c>
      <c r="AS24">
        <v>1278.9755217859299</v>
      </c>
    </row>
    <row r="25" spans="1:45" x14ac:dyDescent="0.25">
      <c r="A25" t="s">
        <v>145</v>
      </c>
      <c r="B25">
        <v>-9650.4148470431501</v>
      </c>
      <c r="C25">
        <v>-509.81096617627702</v>
      </c>
      <c r="D25">
        <v>-1012.90741154363</v>
      </c>
      <c r="E25">
        <v>-216.05430982891099</v>
      </c>
      <c r="F25">
        <v>-807.59097559675297</v>
      </c>
      <c r="G25">
        <v>-963.12749524056505</v>
      </c>
      <c r="H25">
        <v>-920.94534609842003</v>
      </c>
      <c r="I25">
        <v>-805.78107282851204</v>
      </c>
      <c r="J25">
        <v>-527.00748060915896</v>
      </c>
      <c r="K25">
        <v>468.58679504533899</v>
      </c>
      <c r="L25">
        <v>1254.89612852658</v>
      </c>
      <c r="M25">
        <v>-504.94272232368297</v>
      </c>
      <c r="N25">
        <v>7195.1483268708398</v>
      </c>
      <c r="O25">
        <v>623.02720596153597</v>
      </c>
      <c r="P25">
        <v>-329.70921678900299</v>
      </c>
      <c r="Q25">
        <v>-365.575878120543</v>
      </c>
      <c r="R25">
        <v>-891.60542784399695</v>
      </c>
      <c r="S25">
        <v>-36.015641095823497</v>
      </c>
      <c r="T25">
        <v>-2085.4845786015999</v>
      </c>
      <c r="U25">
        <v>-1117.07326465341</v>
      </c>
      <c r="V25">
        <v>10445.211530664001</v>
      </c>
      <c r="W25">
        <v>10246.0989830775</v>
      </c>
      <c r="X25">
        <v>10428.545497016201</v>
      </c>
      <c r="Y25">
        <v>13110.1074522292</v>
      </c>
      <c r="Z25">
        <v>-409.623643304018</v>
      </c>
      <c r="AA25">
        <v>746.43380087211494</v>
      </c>
      <c r="AB25">
        <v>-301.61998703510102</v>
      </c>
      <c r="AC25">
        <v>-335.17830759907503</v>
      </c>
      <c r="AD25">
        <v>-642.30993171384796</v>
      </c>
      <c r="AE25">
        <v>-405.27179929245699</v>
      </c>
      <c r="AF25">
        <v>109.517570841459</v>
      </c>
      <c r="AG25">
        <v>-350.32066355679098</v>
      </c>
      <c r="AH25">
        <v>-102.271841313159</v>
      </c>
      <c r="AI25">
        <v>166.41337585318701</v>
      </c>
      <c r="AJ25">
        <v>217.74785274714699</v>
      </c>
      <c r="AK25">
        <v>-137.951807803398</v>
      </c>
      <c r="AL25">
        <v>-717.703058708085</v>
      </c>
      <c r="AM25">
        <v>1650.03104207874</v>
      </c>
      <c r="AN25">
        <v>-274.25843541938099</v>
      </c>
      <c r="AO25">
        <v>-1664.38920650606</v>
      </c>
      <c r="AP25">
        <v>606.72711075138204</v>
      </c>
      <c r="AQ25">
        <v>90.951475529231303</v>
      </c>
      <c r="AR25">
        <v>-10.534831394012199</v>
      </c>
      <c r="AS25">
        <v>1434.4914559838001</v>
      </c>
    </row>
    <row r="26" spans="1:45" x14ac:dyDescent="0.25">
      <c r="A26" t="s">
        <v>116</v>
      </c>
      <c r="B26">
        <v>-584.04206634285299</v>
      </c>
      <c r="C26">
        <v>156.03430409319199</v>
      </c>
      <c r="D26">
        <v>254.50813493972899</v>
      </c>
      <c r="E26">
        <v>164.93797743351601</v>
      </c>
      <c r="F26">
        <v>517.65772434641599</v>
      </c>
      <c r="G26">
        <v>289.09521591580301</v>
      </c>
      <c r="H26">
        <v>206.33519485156501</v>
      </c>
      <c r="I26">
        <v>217.08036908626201</v>
      </c>
      <c r="J26">
        <v>316.09258749915699</v>
      </c>
      <c r="K26">
        <v>-79.100433738292693</v>
      </c>
      <c r="L26">
        <v>-697.26875693235604</v>
      </c>
      <c r="M26">
        <v>-194.58043683140099</v>
      </c>
      <c r="N26">
        <v>-1655.7139002875599</v>
      </c>
      <c r="O26">
        <v>-53.371932956279601</v>
      </c>
      <c r="P26">
        <v>44.831437174316299</v>
      </c>
      <c r="Q26">
        <v>-144.973011720118</v>
      </c>
      <c r="R26">
        <v>-146.248934823371</v>
      </c>
      <c r="S26">
        <v>51.145054926537803</v>
      </c>
      <c r="T26">
        <v>625.52262834881697</v>
      </c>
      <c r="U26">
        <v>141.25024788339999</v>
      </c>
      <c r="V26">
        <v>304.788460507087</v>
      </c>
      <c r="W26">
        <v>388.130009655545</v>
      </c>
      <c r="X26">
        <v>404.15776815692101</v>
      </c>
      <c r="Y26">
        <v>-409.62364330401903</v>
      </c>
      <c r="Z26">
        <v>58211.449531279701</v>
      </c>
      <c r="AA26">
        <v>7064.7154771287996</v>
      </c>
      <c r="AB26">
        <v>2596.6825269465198</v>
      </c>
      <c r="AC26">
        <v>-22.404477220525401</v>
      </c>
      <c r="AD26">
        <v>-924.97703860582499</v>
      </c>
      <c r="AE26">
        <v>398.97337519089098</v>
      </c>
      <c r="AF26">
        <v>-2835.5463389114302</v>
      </c>
      <c r="AG26">
        <v>-996.72458264071895</v>
      </c>
      <c r="AH26">
        <v>1015.82239139171</v>
      </c>
      <c r="AI26">
        <v>79.342514452802604</v>
      </c>
      <c r="AJ26">
        <v>318.596179989284</v>
      </c>
      <c r="AK26">
        <v>271.38409591125998</v>
      </c>
      <c r="AL26">
        <v>464.89711910413502</v>
      </c>
      <c r="AM26">
        <v>-699.79278925676897</v>
      </c>
      <c r="AN26">
        <v>896.916269721454</v>
      </c>
      <c r="AO26">
        <v>-260.092385537469</v>
      </c>
      <c r="AP26">
        <v>-59245.878886975697</v>
      </c>
      <c r="AQ26">
        <v>-61902.566216545099</v>
      </c>
      <c r="AR26">
        <v>-1015.93012758291</v>
      </c>
      <c r="AS26">
        <v>-2185.2642686423801</v>
      </c>
    </row>
    <row r="27" spans="1:45" x14ac:dyDescent="0.25">
      <c r="A27" t="s">
        <v>117</v>
      </c>
      <c r="B27">
        <v>1489.22981863615</v>
      </c>
      <c r="C27">
        <v>155.82969599118101</v>
      </c>
      <c r="D27">
        <v>-1535.84592419976</v>
      </c>
      <c r="E27">
        <v>2710.1724723293</v>
      </c>
      <c r="F27">
        <v>-989.52847577003297</v>
      </c>
      <c r="G27">
        <v>-348.30645451672399</v>
      </c>
      <c r="H27">
        <v>954.42263697091403</v>
      </c>
      <c r="I27">
        <v>-532.53568799135201</v>
      </c>
      <c r="J27">
        <v>-165.63249713224101</v>
      </c>
      <c r="K27">
        <v>-227.10448008549301</v>
      </c>
      <c r="L27">
        <v>-685.45068471444904</v>
      </c>
      <c r="M27">
        <v>-616.26883472249494</v>
      </c>
      <c r="N27">
        <v>-1108.99088481327</v>
      </c>
      <c r="O27">
        <v>-453.29975343108902</v>
      </c>
      <c r="P27">
        <v>385.46747748050001</v>
      </c>
      <c r="Q27">
        <v>-171.48121609549901</v>
      </c>
      <c r="R27">
        <v>-96.485656064371199</v>
      </c>
      <c r="S27">
        <v>1820.4300340141699</v>
      </c>
      <c r="T27">
        <v>-372.129844780555</v>
      </c>
      <c r="U27">
        <v>-38.464321514519398</v>
      </c>
      <c r="V27">
        <v>734.845738189803</v>
      </c>
      <c r="W27">
        <v>1269.4031934849299</v>
      </c>
      <c r="X27">
        <v>838.86162188365097</v>
      </c>
      <c r="Y27">
        <v>746.43380087211995</v>
      </c>
      <c r="Z27">
        <v>7064.7154771287996</v>
      </c>
      <c r="AA27">
        <v>91634.410771953699</v>
      </c>
      <c r="AB27">
        <v>6886.5376480960604</v>
      </c>
      <c r="AC27">
        <v>-299.42710707417802</v>
      </c>
      <c r="AD27">
        <v>-3006.1500361929302</v>
      </c>
      <c r="AE27">
        <v>-2474.37172390667</v>
      </c>
      <c r="AF27">
        <v>-5496.3962245953799</v>
      </c>
      <c r="AG27">
        <v>-2907.9936821635001</v>
      </c>
      <c r="AH27">
        <v>-304.20140523291002</v>
      </c>
      <c r="AI27">
        <v>-232.07529285695099</v>
      </c>
      <c r="AJ27">
        <v>-232.82881549223401</v>
      </c>
      <c r="AK27">
        <v>-229.242941158392</v>
      </c>
      <c r="AL27">
        <v>-284.208812826741</v>
      </c>
      <c r="AM27">
        <v>-984.60931057763003</v>
      </c>
      <c r="AN27">
        <v>-2646.1181748623299</v>
      </c>
      <c r="AO27">
        <v>-401.97059674627297</v>
      </c>
      <c r="AP27">
        <v>4313.8731883619403</v>
      </c>
      <c r="AQ27">
        <v>-4038.47015081572</v>
      </c>
      <c r="AR27">
        <v>1594.37181913567</v>
      </c>
      <c r="AS27">
        <v>101.231951064143</v>
      </c>
    </row>
    <row r="28" spans="1:45" x14ac:dyDescent="0.25">
      <c r="A28" t="s">
        <v>138</v>
      </c>
      <c r="B28">
        <v>-201.17792066009801</v>
      </c>
      <c r="C28">
        <v>121.46681886831399</v>
      </c>
      <c r="D28">
        <v>196.69154024976299</v>
      </c>
      <c r="E28">
        <v>-394.37862973835598</v>
      </c>
      <c r="F28">
        <v>820.30237677723801</v>
      </c>
      <c r="G28">
        <v>-40.856122037150001</v>
      </c>
      <c r="H28">
        <v>-252.56530823838</v>
      </c>
      <c r="I28">
        <v>75.486326632660095</v>
      </c>
      <c r="J28">
        <v>-334.19351026442598</v>
      </c>
      <c r="K28">
        <v>77.240601984711105</v>
      </c>
      <c r="L28">
        <v>-172.81852659233999</v>
      </c>
      <c r="M28">
        <v>79.830237617824693</v>
      </c>
      <c r="N28">
        <v>-758.06422813417396</v>
      </c>
      <c r="O28">
        <v>-328.933519841671</v>
      </c>
      <c r="P28">
        <v>-260.11607649005498</v>
      </c>
      <c r="Q28">
        <v>169.39874979920799</v>
      </c>
      <c r="R28">
        <v>-830.23266430253898</v>
      </c>
      <c r="S28">
        <v>32.580570364438401</v>
      </c>
      <c r="T28">
        <v>568.58750133024</v>
      </c>
      <c r="U28">
        <v>-90.704627303211794</v>
      </c>
      <c r="V28">
        <v>201.58634138111501</v>
      </c>
      <c r="W28">
        <v>399.67682944376497</v>
      </c>
      <c r="X28">
        <v>54.3644928004137</v>
      </c>
      <c r="Y28">
        <v>-301.61998703509403</v>
      </c>
      <c r="Z28">
        <v>2596.6825269465198</v>
      </c>
      <c r="AA28">
        <v>6886.5376480960604</v>
      </c>
      <c r="AB28">
        <v>29134.729703102999</v>
      </c>
      <c r="AC28">
        <v>80.199513019362001</v>
      </c>
      <c r="AD28">
        <v>-1956.20066882591</v>
      </c>
      <c r="AE28">
        <v>-351.42955739733202</v>
      </c>
      <c r="AF28">
        <v>-2000.0128659674999</v>
      </c>
      <c r="AG28">
        <v>-7810.4850408319198</v>
      </c>
      <c r="AH28">
        <v>63.427387466387799</v>
      </c>
      <c r="AI28">
        <v>97.825538760911797</v>
      </c>
      <c r="AJ28">
        <v>153.81244706942999</v>
      </c>
      <c r="AK28">
        <v>-158.64686156127101</v>
      </c>
      <c r="AL28">
        <v>-1.32278996498347</v>
      </c>
      <c r="AM28">
        <v>-182.54461621089399</v>
      </c>
      <c r="AN28">
        <v>-1768.4785343189801</v>
      </c>
      <c r="AO28">
        <v>-1650.01600858692</v>
      </c>
      <c r="AP28">
        <v>28.807290837935302</v>
      </c>
      <c r="AQ28">
        <v>30.521308501748099</v>
      </c>
      <c r="AR28">
        <v>-607.71997943099404</v>
      </c>
      <c r="AS28">
        <v>1535.13894238475</v>
      </c>
    </row>
    <row r="29" spans="1:45" x14ac:dyDescent="0.25">
      <c r="A29" t="s">
        <v>120</v>
      </c>
      <c r="B29">
        <v>-235.396193226892</v>
      </c>
      <c r="C29">
        <v>-204.49766329713799</v>
      </c>
      <c r="D29">
        <v>10.2653688299617</v>
      </c>
      <c r="E29">
        <v>-110.019728255963</v>
      </c>
      <c r="F29">
        <v>155.658967698342</v>
      </c>
      <c r="G29">
        <v>208.79361709985599</v>
      </c>
      <c r="H29">
        <v>-130.307210018002</v>
      </c>
      <c r="I29">
        <v>165.20868651455501</v>
      </c>
      <c r="J29">
        <v>-653.59856952092105</v>
      </c>
      <c r="K29">
        <v>-51.166876642838297</v>
      </c>
      <c r="L29">
        <v>-423.065335885705</v>
      </c>
      <c r="M29">
        <v>91.540854989035495</v>
      </c>
      <c r="N29">
        <v>-2781.8111043850699</v>
      </c>
      <c r="O29">
        <v>-139.61350759030299</v>
      </c>
      <c r="P29">
        <v>27.753494999321301</v>
      </c>
      <c r="Q29">
        <v>-164.04501804506401</v>
      </c>
      <c r="R29">
        <v>-451.73415151930999</v>
      </c>
      <c r="S29">
        <v>-113.684542373771</v>
      </c>
      <c r="T29">
        <v>1544.9924933852501</v>
      </c>
      <c r="U29">
        <v>728.08051233298397</v>
      </c>
      <c r="V29">
        <v>200.42998445826001</v>
      </c>
      <c r="W29">
        <v>41.996722835955701</v>
      </c>
      <c r="X29">
        <v>205.40143102635199</v>
      </c>
      <c r="Y29">
        <v>-335.178307599069</v>
      </c>
      <c r="Z29">
        <v>-22.404477220524601</v>
      </c>
      <c r="AA29">
        <v>-299.42710707417802</v>
      </c>
      <c r="AB29">
        <v>80.1995130193622</v>
      </c>
      <c r="AC29">
        <v>43278.353387904899</v>
      </c>
      <c r="AD29">
        <v>4496.3778162592698</v>
      </c>
      <c r="AE29">
        <v>183.105384610296</v>
      </c>
      <c r="AF29">
        <v>-211.64201922072101</v>
      </c>
      <c r="AG29">
        <v>146.34769240945701</v>
      </c>
      <c r="AH29">
        <v>-18.0298590613186</v>
      </c>
      <c r="AI29">
        <v>231.66848016985401</v>
      </c>
      <c r="AJ29">
        <v>-115.40058677277599</v>
      </c>
      <c r="AK29">
        <v>169.25659314223299</v>
      </c>
      <c r="AL29">
        <v>-10.1917589992093</v>
      </c>
      <c r="AM29">
        <v>-556.47519758053295</v>
      </c>
      <c r="AN29">
        <v>1085.70358769258</v>
      </c>
      <c r="AO29">
        <v>-682.75407676681596</v>
      </c>
      <c r="AP29">
        <v>-303.33783905905301</v>
      </c>
      <c r="AQ29">
        <v>-825.014456293227</v>
      </c>
      <c r="AR29">
        <v>-43789.284506474498</v>
      </c>
      <c r="AS29">
        <v>-1438.7889123006601</v>
      </c>
    </row>
    <row r="30" spans="1:45" x14ac:dyDescent="0.25">
      <c r="A30" t="s">
        <v>147</v>
      </c>
      <c r="B30">
        <v>-2390.6671468269701</v>
      </c>
      <c r="C30">
        <v>-708.42699757785795</v>
      </c>
      <c r="D30">
        <v>1827.05879537898</v>
      </c>
      <c r="E30">
        <v>636.09325120944004</v>
      </c>
      <c r="F30">
        <v>140.05747395276899</v>
      </c>
      <c r="G30">
        <v>10.8016025922654</v>
      </c>
      <c r="H30">
        <v>15167.7110349218</v>
      </c>
      <c r="I30">
        <v>-67.504027267261094</v>
      </c>
      <c r="J30">
        <v>1080.7747004625801</v>
      </c>
      <c r="K30">
        <v>-721.40049393583104</v>
      </c>
      <c r="L30">
        <v>-1432.4621385097</v>
      </c>
      <c r="M30">
        <v>275.29134829606102</v>
      </c>
      <c r="N30">
        <v>-2730.6034478112902</v>
      </c>
      <c r="O30">
        <v>1128.6514833992401</v>
      </c>
      <c r="P30">
        <v>41.622881428832798</v>
      </c>
      <c r="Q30">
        <v>-31.5915945270091</v>
      </c>
      <c r="R30">
        <v>438.40412219848901</v>
      </c>
      <c r="S30">
        <v>-486.85855352866798</v>
      </c>
      <c r="T30">
        <v>-1137.5519569523301</v>
      </c>
      <c r="U30">
        <v>1926.77476781104</v>
      </c>
      <c r="V30">
        <v>455.27785440097603</v>
      </c>
      <c r="W30">
        <v>1735.8044480272299</v>
      </c>
      <c r="X30">
        <v>2919.7637196646301</v>
      </c>
      <c r="Y30">
        <v>-642.30993171385001</v>
      </c>
      <c r="Z30">
        <v>-924.97703860582601</v>
      </c>
      <c r="AA30">
        <v>-3006.1500361929302</v>
      </c>
      <c r="AB30">
        <v>-1956.20066882591</v>
      </c>
      <c r="AC30">
        <v>4496.3778162592798</v>
      </c>
      <c r="AD30">
        <v>67728.4289511026</v>
      </c>
      <c r="AE30">
        <v>104.035274137032</v>
      </c>
      <c r="AF30">
        <v>-333.28630526702602</v>
      </c>
      <c r="AG30">
        <v>-83.284432723832296</v>
      </c>
      <c r="AH30">
        <v>-332.97209869007099</v>
      </c>
      <c r="AI30">
        <v>-970.032341038406</v>
      </c>
      <c r="AJ30">
        <v>-1004.0926791859</v>
      </c>
      <c r="AK30">
        <v>-461.98315258466403</v>
      </c>
      <c r="AL30">
        <v>-697.68815409705701</v>
      </c>
      <c r="AM30">
        <v>-315.54236619366498</v>
      </c>
      <c r="AN30">
        <v>-5179.7138473136702</v>
      </c>
      <c r="AO30">
        <v>-2026.36834804304</v>
      </c>
      <c r="AP30">
        <v>221.56099458319699</v>
      </c>
      <c r="AQ30">
        <v>4002.8185090593502</v>
      </c>
      <c r="AR30">
        <v>1398.7258950759201</v>
      </c>
      <c r="AS30">
        <v>1274.04697767483</v>
      </c>
    </row>
    <row r="31" spans="1:45" x14ac:dyDescent="0.25">
      <c r="A31" t="s">
        <v>139</v>
      </c>
      <c r="B31">
        <v>-254.837789060918</v>
      </c>
      <c r="C31">
        <v>105.391858290786</v>
      </c>
      <c r="D31">
        <v>-66.244042414416</v>
      </c>
      <c r="E31">
        <v>207.81794682108799</v>
      </c>
      <c r="F31">
        <v>394.93700498860397</v>
      </c>
      <c r="G31">
        <v>693.80286379015399</v>
      </c>
      <c r="H31">
        <v>333.34640221676199</v>
      </c>
      <c r="I31">
        <v>96.426901942964307</v>
      </c>
      <c r="J31">
        <v>23.030270226464101</v>
      </c>
      <c r="K31">
        <v>-94.666286279851903</v>
      </c>
      <c r="L31">
        <v>-604.00581848903198</v>
      </c>
      <c r="M31">
        <v>3.5843745356279002</v>
      </c>
      <c r="N31">
        <v>-1028.1365844157201</v>
      </c>
      <c r="O31">
        <v>-283.51445235676999</v>
      </c>
      <c r="P31">
        <v>-178.732928721966</v>
      </c>
      <c r="Q31">
        <v>20.0813145144019</v>
      </c>
      <c r="R31">
        <v>317.98114133737698</v>
      </c>
      <c r="S31">
        <v>-22.040192199143299</v>
      </c>
      <c r="T31">
        <v>46.077786270019097</v>
      </c>
      <c r="U31">
        <v>180.61313807848001</v>
      </c>
      <c r="V31">
        <v>186.919986627741</v>
      </c>
      <c r="W31">
        <v>291.52631804379899</v>
      </c>
      <c r="X31">
        <v>435.87086003103599</v>
      </c>
      <c r="Y31">
        <v>-405.27179929244897</v>
      </c>
      <c r="Z31">
        <v>398.97337519088802</v>
      </c>
      <c r="AA31">
        <v>-2474.37172390667</v>
      </c>
      <c r="AB31">
        <v>-351.42955739733299</v>
      </c>
      <c r="AC31">
        <v>183.105384610296</v>
      </c>
      <c r="AD31">
        <v>104.035274137032</v>
      </c>
      <c r="AE31">
        <v>21332.3144688789</v>
      </c>
      <c r="AF31">
        <v>2352.2239848050599</v>
      </c>
      <c r="AG31">
        <v>1574.2170067637201</v>
      </c>
      <c r="AH31">
        <v>291.42520828147201</v>
      </c>
      <c r="AI31">
        <v>180.82173482265199</v>
      </c>
      <c r="AJ31">
        <v>240.89777081852901</v>
      </c>
      <c r="AK31">
        <v>-0.35523782367120599</v>
      </c>
      <c r="AL31">
        <v>17.5757391264736</v>
      </c>
      <c r="AM31">
        <v>-507.85301878025803</v>
      </c>
      <c r="AN31">
        <v>1085.70754731645</v>
      </c>
      <c r="AO31">
        <v>-205.013857784256</v>
      </c>
      <c r="AP31">
        <v>-21414.217944643799</v>
      </c>
      <c r="AQ31">
        <v>-1374.33752630053</v>
      </c>
      <c r="AR31">
        <v>538.49074873522898</v>
      </c>
      <c r="AS31">
        <v>615.70570448131002</v>
      </c>
    </row>
    <row r="32" spans="1:45" x14ac:dyDescent="0.25">
      <c r="A32" t="s">
        <v>123</v>
      </c>
      <c r="B32">
        <v>654.50430307283796</v>
      </c>
      <c r="C32">
        <v>35.458342370609003</v>
      </c>
      <c r="D32">
        <v>-766.50494331045104</v>
      </c>
      <c r="E32">
        <v>1002.31938779595</v>
      </c>
      <c r="F32">
        <v>-197.917955123794</v>
      </c>
      <c r="G32">
        <v>98.818029762103706</v>
      </c>
      <c r="H32">
        <v>732.83784756786997</v>
      </c>
      <c r="I32">
        <v>-119.81375676208999</v>
      </c>
      <c r="J32">
        <v>213.66727257245</v>
      </c>
      <c r="K32">
        <v>-639.648439970043</v>
      </c>
      <c r="L32">
        <v>-1112.37697297521</v>
      </c>
      <c r="M32">
        <v>-546.60477995738802</v>
      </c>
      <c r="N32">
        <v>-930.35465164599998</v>
      </c>
      <c r="O32">
        <v>-247.47581117655201</v>
      </c>
      <c r="P32">
        <v>-11.526216532863399</v>
      </c>
      <c r="Q32">
        <v>-51.851040465539803</v>
      </c>
      <c r="R32">
        <v>290.03412442639399</v>
      </c>
      <c r="S32">
        <v>641.74969930716304</v>
      </c>
      <c r="T32">
        <v>144.59586056634799</v>
      </c>
      <c r="U32">
        <v>498.51386687889499</v>
      </c>
      <c r="V32">
        <v>332.27021695776398</v>
      </c>
      <c r="W32">
        <v>519.28004842099006</v>
      </c>
      <c r="X32">
        <v>810.05747350027002</v>
      </c>
      <c r="Y32">
        <v>109.517570841459</v>
      </c>
      <c r="Z32">
        <v>-2835.5463389114302</v>
      </c>
      <c r="AA32">
        <v>-5496.3962245953599</v>
      </c>
      <c r="AB32">
        <v>-2000.0128659674999</v>
      </c>
      <c r="AC32">
        <v>-211.64201922072101</v>
      </c>
      <c r="AD32">
        <v>-333.28630526702602</v>
      </c>
      <c r="AE32">
        <v>2352.2239848050599</v>
      </c>
      <c r="AF32">
        <v>36712.2623416473</v>
      </c>
      <c r="AG32">
        <v>3027.82440576106</v>
      </c>
      <c r="AH32">
        <v>-20.929090829276699</v>
      </c>
      <c r="AI32">
        <v>-120.603987669224</v>
      </c>
      <c r="AJ32">
        <v>-222.209712440365</v>
      </c>
      <c r="AK32">
        <v>88.434899524998499</v>
      </c>
      <c r="AL32">
        <v>76.193027435556303</v>
      </c>
      <c r="AM32">
        <v>-787.65534228275999</v>
      </c>
      <c r="AN32">
        <v>381.733333103804</v>
      </c>
      <c r="AO32">
        <v>-119.39264694008</v>
      </c>
      <c r="AP32">
        <v>4178.1955054417504</v>
      </c>
      <c r="AQ32">
        <v>948.48668672628503</v>
      </c>
      <c r="AR32">
        <v>1157.8724749677301</v>
      </c>
      <c r="AS32">
        <v>255.26151755152799</v>
      </c>
    </row>
    <row r="33" spans="1:45" x14ac:dyDescent="0.25">
      <c r="A33" t="s">
        <v>146</v>
      </c>
      <c r="B33">
        <v>30.326869524889201</v>
      </c>
      <c r="C33">
        <v>-124.46918570662299</v>
      </c>
      <c r="D33">
        <v>-82.552683757362104</v>
      </c>
      <c r="E33">
        <v>-498.40203100874299</v>
      </c>
      <c r="F33">
        <v>635.39790997513205</v>
      </c>
      <c r="G33">
        <v>94.452913750994</v>
      </c>
      <c r="H33">
        <v>530.93270498627703</v>
      </c>
      <c r="I33">
        <v>156.183189438086</v>
      </c>
      <c r="J33">
        <v>-71.095468072279402</v>
      </c>
      <c r="K33">
        <v>-194.34068044705401</v>
      </c>
      <c r="L33">
        <v>-543.81978569782098</v>
      </c>
      <c r="M33">
        <v>-182.127934721971</v>
      </c>
      <c r="N33">
        <v>-76.543613017747603</v>
      </c>
      <c r="O33">
        <v>-121.028415025619</v>
      </c>
      <c r="P33">
        <v>-98.006885865800996</v>
      </c>
      <c r="Q33">
        <v>-166.66477314263901</v>
      </c>
      <c r="R33">
        <v>337.0214739155</v>
      </c>
      <c r="S33">
        <v>-66.123961460482604</v>
      </c>
      <c r="T33">
        <v>-99.1583388501884</v>
      </c>
      <c r="U33">
        <v>200.544645792712</v>
      </c>
      <c r="V33">
        <v>8.3151671430030394</v>
      </c>
      <c r="W33">
        <v>0.78297823352997797</v>
      </c>
      <c r="X33">
        <v>385.73252171128598</v>
      </c>
      <c r="Y33">
        <v>-350.320663556787</v>
      </c>
      <c r="Z33">
        <v>-996.72458264071895</v>
      </c>
      <c r="AA33">
        <v>-2907.9936821635001</v>
      </c>
      <c r="AB33">
        <v>-7810.4850408319298</v>
      </c>
      <c r="AC33">
        <v>146.34769240945701</v>
      </c>
      <c r="AD33">
        <v>-83.284432723832296</v>
      </c>
      <c r="AE33">
        <v>1574.2170067637201</v>
      </c>
      <c r="AF33">
        <v>3027.82440576106</v>
      </c>
      <c r="AG33">
        <v>12208.916983728701</v>
      </c>
      <c r="AH33">
        <v>221.250675746425</v>
      </c>
      <c r="AI33">
        <v>57.551402785789399</v>
      </c>
      <c r="AJ33">
        <v>139.05134695143701</v>
      </c>
      <c r="AK33">
        <v>-143.62388088193401</v>
      </c>
      <c r="AL33">
        <v>-83.587842952144499</v>
      </c>
      <c r="AM33">
        <v>-693.73615921046303</v>
      </c>
      <c r="AN33">
        <v>248.065197397845</v>
      </c>
      <c r="AO33">
        <v>1767.826026968</v>
      </c>
      <c r="AP33">
        <v>266.25383173666597</v>
      </c>
      <c r="AQ33">
        <v>784.43049789459599</v>
      </c>
      <c r="AR33">
        <v>710.22737935176201</v>
      </c>
      <c r="AS33">
        <v>-1822.3914186422701</v>
      </c>
    </row>
    <row r="34" spans="1:45" x14ac:dyDescent="0.25">
      <c r="A34" t="s">
        <v>127</v>
      </c>
      <c r="B34">
        <v>-779.74626435833602</v>
      </c>
      <c r="C34">
        <v>-23.154812503029198</v>
      </c>
      <c r="D34">
        <v>301.15200646622498</v>
      </c>
      <c r="E34">
        <v>192.92697965228899</v>
      </c>
      <c r="F34">
        <v>262.96494471915702</v>
      </c>
      <c r="G34">
        <v>715.58381603593705</v>
      </c>
      <c r="H34">
        <v>168.81630674274999</v>
      </c>
      <c r="I34">
        <v>214.26985381765601</v>
      </c>
      <c r="J34">
        <v>-356.11338372771502</v>
      </c>
      <c r="K34">
        <v>181.25375963396999</v>
      </c>
      <c r="L34">
        <v>-406.71764639507199</v>
      </c>
      <c r="M34">
        <v>-38.079702306352601</v>
      </c>
      <c r="N34">
        <v>-1038.2307928964301</v>
      </c>
      <c r="O34">
        <v>69.266090282770605</v>
      </c>
      <c r="P34">
        <v>-124.369949233391</v>
      </c>
      <c r="Q34">
        <v>-120.685093205988</v>
      </c>
      <c r="R34">
        <v>317.650939532797</v>
      </c>
      <c r="S34">
        <v>-99.530116544546701</v>
      </c>
      <c r="T34">
        <v>328.70899287322499</v>
      </c>
      <c r="U34">
        <v>150.62730402811599</v>
      </c>
      <c r="V34">
        <v>368.888968855298</v>
      </c>
      <c r="W34">
        <v>152.657554416187</v>
      </c>
      <c r="X34">
        <v>126.48681505810799</v>
      </c>
      <c r="Y34">
        <v>-102.27184131316</v>
      </c>
      <c r="Z34">
        <v>1015.82239139171</v>
      </c>
      <c r="AA34">
        <v>-304.20140523291002</v>
      </c>
      <c r="AB34">
        <v>63.427387466387898</v>
      </c>
      <c r="AC34">
        <v>-18.029859061318501</v>
      </c>
      <c r="AD34">
        <v>-332.97209869007099</v>
      </c>
      <c r="AE34">
        <v>291.42520828147201</v>
      </c>
      <c r="AF34">
        <v>-20.929090829276401</v>
      </c>
      <c r="AG34">
        <v>221.250675746425</v>
      </c>
      <c r="AH34">
        <v>22466.2496577069</v>
      </c>
      <c r="AI34">
        <v>4336.1283934269604</v>
      </c>
      <c r="AJ34">
        <v>2450.5864034541</v>
      </c>
      <c r="AK34">
        <v>1543.5303769878301</v>
      </c>
      <c r="AL34">
        <v>485.80151916848098</v>
      </c>
      <c r="AM34">
        <v>-304.99562634050801</v>
      </c>
      <c r="AN34">
        <v>-894.60590078418704</v>
      </c>
      <c r="AO34">
        <v>266.66464008466602</v>
      </c>
      <c r="AP34">
        <v>-1391.3075241310601</v>
      </c>
      <c r="AQ34">
        <v>-539.65728906078402</v>
      </c>
      <c r="AR34">
        <v>385.23513662033599</v>
      </c>
      <c r="AS34">
        <v>-22313.386201669899</v>
      </c>
    </row>
    <row r="35" spans="1:45" x14ac:dyDescent="0.25">
      <c r="A35" t="s">
        <v>128</v>
      </c>
      <c r="B35">
        <v>-599.64578796826697</v>
      </c>
      <c r="C35">
        <v>-95.411928448081994</v>
      </c>
      <c r="D35">
        <v>207.108069544394</v>
      </c>
      <c r="E35">
        <v>-612.85906037956499</v>
      </c>
      <c r="F35">
        <v>138.691928408883</v>
      </c>
      <c r="G35">
        <v>97.599986208614894</v>
      </c>
      <c r="H35">
        <v>151.651812597298</v>
      </c>
      <c r="I35">
        <v>155.55196176235501</v>
      </c>
      <c r="J35">
        <v>-695.43550904838503</v>
      </c>
      <c r="K35">
        <v>199.431293428636</v>
      </c>
      <c r="L35">
        <v>26.5298018890892</v>
      </c>
      <c r="M35">
        <v>-65.129752199746704</v>
      </c>
      <c r="N35">
        <v>-1063.28179308322</v>
      </c>
      <c r="O35">
        <v>-175.18558157004</v>
      </c>
      <c r="P35">
        <v>-194.716970758288</v>
      </c>
      <c r="Q35">
        <v>-292.48977104375098</v>
      </c>
      <c r="R35">
        <v>291.63286535239803</v>
      </c>
      <c r="S35">
        <v>-116.408695769651</v>
      </c>
      <c r="T35">
        <v>-198.393028730559</v>
      </c>
      <c r="U35">
        <v>-173.583440554129</v>
      </c>
      <c r="V35">
        <v>362.49027250183701</v>
      </c>
      <c r="W35">
        <v>156.791622376004</v>
      </c>
      <c r="X35">
        <v>339.66903130763598</v>
      </c>
      <c r="Y35">
        <v>166.41337585319101</v>
      </c>
      <c r="Z35">
        <v>79.342514452802902</v>
      </c>
      <c r="AA35">
        <v>-232.07529285695099</v>
      </c>
      <c r="AB35">
        <v>97.8255387609114</v>
      </c>
      <c r="AC35">
        <v>231.66848016985401</v>
      </c>
      <c r="AD35">
        <v>-970.032341038406</v>
      </c>
      <c r="AE35">
        <v>180.82173482265199</v>
      </c>
      <c r="AF35">
        <v>-120.603987669224</v>
      </c>
      <c r="AG35">
        <v>57.551402785789698</v>
      </c>
      <c r="AH35">
        <v>4336.1283934269604</v>
      </c>
      <c r="AI35">
        <v>32787.656090128403</v>
      </c>
      <c r="AJ35">
        <v>6377.1571498322201</v>
      </c>
      <c r="AK35">
        <v>3929.6136014404201</v>
      </c>
      <c r="AL35">
        <v>1165.59503384614</v>
      </c>
      <c r="AM35">
        <v>-205.77900187210699</v>
      </c>
      <c r="AN35">
        <v>-674.46329603507104</v>
      </c>
      <c r="AO35">
        <v>-5682.1906615450098</v>
      </c>
      <c r="AP35">
        <v>-389.81255693561798</v>
      </c>
      <c r="AQ35">
        <v>270.85611029852902</v>
      </c>
      <c r="AR35">
        <v>-55.9705531217082</v>
      </c>
      <c r="AS35">
        <v>1822.9865320464601</v>
      </c>
    </row>
    <row r="36" spans="1:45" x14ac:dyDescent="0.25">
      <c r="A36" t="s">
        <v>129</v>
      </c>
      <c r="B36">
        <v>-553.61705873336598</v>
      </c>
      <c r="C36">
        <v>-83.917597800000905</v>
      </c>
      <c r="D36">
        <v>252.849413583406</v>
      </c>
      <c r="E36">
        <v>-208.34673426286901</v>
      </c>
      <c r="F36">
        <v>137.28171188348401</v>
      </c>
      <c r="G36">
        <v>141.66934262751101</v>
      </c>
      <c r="H36">
        <v>328.977337241643</v>
      </c>
      <c r="I36">
        <v>145.12512084727001</v>
      </c>
      <c r="J36">
        <v>-629.574690529176</v>
      </c>
      <c r="K36">
        <v>38.031744563506599</v>
      </c>
      <c r="L36">
        <v>-50.617144984719701</v>
      </c>
      <c r="M36">
        <v>132.53813990520501</v>
      </c>
      <c r="N36">
        <v>-1836.1744096401401</v>
      </c>
      <c r="O36">
        <v>-455.362298139362</v>
      </c>
      <c r="P36">
        <v>-557.54969246033897</v>
      </c>
      <c r="Q36">
        <v>-608.93440040336702</v>
      </c>
      <c r="R36">
        <v>485.58280647528301</v>
      </c>
      <c r="S36">
        <v>-106.642162472374</v>
      </c>
      <c r="T36">
        <v>183.2103879217</v>
      </c>
      <c r="U36">
        <v>45.196036713424597</v>
      </c>
      <c r="V36">
        <v>494.654407595566</v>
      </c>
      <c r="W36">
        <v>219.534950304277</v>
      </c>
      <c r="X36">
        <v>408.581578593838</v>
      </c>
      <c r="Y36">
        <v>217.747852747156</v>
      </c>
      <c r="Z36">
        <v>318.596179989284</v>
      </c>
      <c r="AA36">
        <v>-232.82881549223299</v>
      </c>
      <c r="AB36">
        <v>153.81244706942999</v>
      </c>
      <c r="AC36">
        <v>-115.40058677277599</v>
      </c>
      <c r="AD36">
        <v>-1004.0926791859</v>
      </c>
      <c r="AE36">
        <v>240.89777081852901</v>
      </c>
      <c r="AF36">
        <v>-222.209712440365</v>
      </c>
      <c r="AG36">
        <v>139.05134695143801</v>
      </c>
      <c r="AH36">
        <v>2450.5864034541</v>
      </c>
      <c r="AI36">
        <v>6377.1571498322201</v>
      </c>
      <c r="AJ36">
        <v>29483.175219127101</v>
      </c>
      <c r="AK36">
        <v>6966.8657414489198</v>
      </c>
      <c r="AL36">
        <v>1576.83764922521</v>
      </c>
      <c r="AM36">
        <v>-344.71193873806499</v>
      </c>
      <c r="AN36">
        <v>-234.57100649546399</v>
      </c>
      <c r="AO36">
        <v>-3388.2617442628298</v>
      </c>
      <c r="AP36">
        <v>-104.293716202703</v>
      </c>
      <c r="AQ36">
        <v>284.98238608750103</v>
      </c>
      <c r="AR36">
        <v>-316.20645920816099</v>
      </c>
      <c r="AS36">
        <v>1454.4093158022499</v>
      </c>
    </row>
    <row r="37" spans="1:45" x14ac:dyDescent="0.25">
      <c r="A37" t="s">
        <v>130</v>
      </c>
      <c r="B37">
        <v>-638.23454015714901</v>
      </c>
      <c r="C37">
        <v>13.5747479777688</v>
      </c>
      <c r="D37">
        <v>757.95864549500004</v>
      </c>
      <c r="E37">
        <v>-71.1830511130714</v>
      </c>
      <c r="F37">
        <v>259.16245535021199</v>
      </c>
      <c r="G37">
        <v>71.706668228900995</v>
      </c>
      <c r="H37">
        <v>846.38079789576898</v>
      </c>
      <c r="I37">
        <v>244.229398475728</v>
      </c>
      <c r="J37">
        <v>-602.63363762001802</v>
      </c>
      <c r="K37">
        <v>-125.980940402158</v>
      </c>
      <c r="L37">
        <v>417.81280564736301</v>
      </c>
      <c r="M37">
        <v>68.426491839139103</v>
      </c>
      <c r="N37">
        <v>-1997.7525477168899</v>
      </c>
      <c r="O37">
        <v>-772.77877458349496</v>
      </c>
      <c r="P37">
        <v>-609.43519132208905</v>
      </c>
      <c r="Q37">
        <v>-889.90602438650103</v>
      </c>
      <c r="R37">
        <v>-537.72135482773604</v>
      </c>
      <c r="S37">
        <v>-184.176573669373</v>
      </c>
      <c r="T37">
        <v>402.145633338837</v>
      </c>
      <c r="U37">
        <v>219.12144289368001</v>
      </c>
      <c r="V37">
        <v>340.97663957944701</v>
      </c>
      <c r="W37">
        <v>235.78388272800501</v>
      </c>
      <c r="X37">
        <v>335.98879441218003</v>
      </c>
      <c r="Y37">
        <v>-137.95180780340101</v>
      </c>
      <c r="Z37">
        <v>271.38409591125998</v>
      </c>
      <c r="AA37">
        <v>-229.242941158392</v>
      </c>
      <c r="AB37">
        <v>-158.64686156127101</v>
      </c>
      <c r="AC37">
        <v>169.25659314223299</v>
      </c>
      <c r="AD37">
        <v>-461.98315258466403</v>
      </c>
      <c r="AE37">
        <v>-0.35523782367110301</v>
      </c>
      <c r="AF37">
        <v>88.4348995249984</v>
      </c>
      <c r="AG37">
        <v>-143.62388088193501</v>
      </c>
      <c r="AH37">
        <v>1543.5303769878301</v>
      </c>
      <c r="AI37">
        <v>3929.6136014404201</v>
      </c>
      <c r="AJ37">
        <v>6966.8657414489198</v>
      </c>
      <c r="AK37">
        <v>31070.762612480499</v>
      </c>
      <c r="AL37">
        <v>2521.8542575118199</v>
      </c>
      <c r="AM37">
        <v>-358.58826537255499</v>
      </c>
      <c r="AN37">
        <v>-76.791887501248297</v>
      </c>
      <c r="AO37">
        <v>-2733.54837657689</v>
      </c>
      <c r="AP37">
        <v>74.855489107584603</v>
      </c>
      <c r="AQ37">
        <v>-1148.0360254355901</v>
      </c>
      <c r="AR37">
        <v>-632.79073551536703</v>
      </c>
      <c r="AS37">
        <v>1585.8902983503899</v>
      </c>
    </row>
    <row r="38" spans="1:45" x14ac:dyDescent="0.25">
      <c r="A38" t="s">
        <v>205</v>
      </c>
      <c r="B38">
        <v>-76.229140521376195</v>
      </c>
      <c r="C38">
        <v>-13.6512524516783</v>
      </c>
      <c r="D38">
        <v>431.74211635461302</v>
      </c>
      <c r="E38">
        <v>-188.52126385556201</v>
      </c>
      <c r="F38">
        <v>311.32284094133502</v>
      </c>
      <c r="G38">
        <v>314.32140142204997</v>
      </c>
      <c r="H38">
        <v>-30.674198903371099</v>
      </c>
      <c r="I38">
        <v>71.391161444358303</v>
      </c>
      <c r="J38">
        <v>-229.13354760046801</v>
      </c>
      <c r="K38">
        <v>-151.924429487259</v>
      </c>
      <c r="L38">
        <v>-331.00972282627703</v>
      </c>
      <c r="M38">
        <v>-174.476895975296</v>
      </c>
      <c r="N38">
        <v>-4086.2999655496401</v>
      </c>
      <c r="O38">
        <v>-138.035513524154</v>
      </c>
      <c r="P38">
        <v>-208.80978080680799</v>
      </c>
      <c r="Q38">
        <v>-58.2031504838872</v>
      </c>
      <c r="R38">
        <v>-19.550649810200401</v>
      </c>
      <c r="S38">
        <v>4.6545314972930001</v>
      </c>
      <c r="T38">
        <v>202.41051384280999</v>
      </c>
      <c r="U38">
        <v>131.88239416726699</v>
      </c>
      <c r="V38">
        <v>-168.636723609483</v>
      </c>
      <c r="W38">
        <v>133.74833979630901</v>
      </c>
      <c r="X38">
        <v>-244.13984063712499</v>
      </c>
      <c r="Y38">
        <v>-717.70305870809102</v>
      </c>
      <c r="Z38">
        <v>464.89711910413502</v>
      </c>
      <c r="AA38">
        <v>-284.208812826741</v>
      </c>
      <c r="AB38">
        <v>-1.3227899649835599</v>
      </c>
      <c r="AC38">
        <v>-10.191758999209499</v>
      </c>
      <c r="AD38">
        <v>-697.68815409705701</v>
      </c>
      <c r="AE38">
        <v>17.575739126473401</v>
      </c>
      <c r="AF38">
        <v>76.193027435556104</v>
      </c>
      <c r="AG38">
        <v>-83.587842952144499</v>
      </c>
      <c r="AH38">
        <v>485.801519168482</v>
      </c>
      <c r="AI38">
        <v>1165.59503384614</v>
      </c>
      <c r="AJ38">
        <v>1576.83764922521</v>
      </c>
      <c r="AK38">
        <v>2521.8542575118199</v>
      </c>
      <c r="AL38">
        <v>5561.6960152408101</v>
      </c>
      <c r="AM38">
        <v>-505.692673566331</v>
      </c>
      <c r="AN38">
        <v>-190.34262264183801</v>
      </c>
      <c r="AO38">
        <v>-955.39812380855506</v>
      </c>
      <c r="AP38">
        <v>-618.364964952126</v>
      </c>
      <c r="AQ38">
        <v>45.799749013477403</v>
      </c>
      <c r="AR38">
        <v>277.45579081589898</v>
      </c>
      <c r="AS38">
        <v>965.88769223140105</v>
      </c>
    </row>
    <row r="39" spans="1:45" x14ac:dyDescent="0.25">
      <c r="A39" t="s">
        <v>204</v>
      </c>
      <c r="B39">
        <v>1362.7609684581801</v>
      </c>
      <c r="C39">
        <v>-468.85157358443502</v>
      </c>
      <c r="D39">
        <v>-1647.4088378439801</v>
      </c>
      <c r="E39">
        <v>-503.81717428221498</v>
      </c>
      <c r="F39">
        <v>-1879.98353004045</v>
      </c>
      <c r="G39">
        <v>-2874.9400239142901</v>
      </c>
      <c r="H39">
        <v>-2154.3701243528899</v>
      </c>
      <c r="I39">
        <v>-1349.7394478189201</v>
      </c>
      <c r="J39">
        <v>-2463.4998103735902</v>
      </c>
      <c r="K39">
        <v>-88.944609885566194</v>
      </c>
      <c r="L39">
        <v>2069.5197672209501</v>
      </c>
      <c r="M39">
        <v>-49.353925805926799</v>
      </c>
      <c r="N39">
        <v>-1910.10882614467</v>
      </c>
      <c r="O39">
        <v>793.03532073321799</v>
      </c>
      <c r="P39">
        <v>-1097.2411748873001</v>
      </c>
      <c r="Q39">
        <v>-793.68606338695201</v>
      </c>
      <c r="R39">
        <v>-4228.1508816616097</v>
      </c>
      <c r="S39">
        <v>-119.22973014825401</v>
      </c>
      <c r="T39">
        <v>-5371.7289864657696</v>
      </c>
      <c r="U39">
        <v>-1110.5504710176599</v>
      </c>
      <c r="V39">
        <v>-391.65622655362699</v>
      </c>
      <c r="W39">
        <v>38.909058730939499</v>
      </c>
      <c r="X39">
        <v>-200.19323121321401</v>
      </c>
      <c r="Y39">
        <v>1650.03104207874</v>
      </c>
      <c r="Z39">
        <v>-699.79278925676897</v>
      </c>
      <c r="AA39">
        <v>-984.60931057763003</v>
      </c>
      <c r="AB39">
        <v>-182.54461621089399</v>
      </c>
      <c r="AC39">
        <v>-556.47519758053295</v>
      </c>
      <c r="AD39">
        <v>-315.542366193666</v>
      </c>
      <c r="AE39">
        <v>-507.85301878025899</v>
      </c>
      <c r="AF39">
        <v>-787.65534228275999</v>
      </c>
      <c r="AG39">
        <v>-693.73615921046303</v>
      </c>
      <c r="AH39">
        <v>-304.99562634050801</v>
      </c>
      <c r="AI39">
        <v>-205.77900187210699</v>
      </c>
      <c r="AJ39">
        <v>-344.71193873806402</v>
      </c>
      <c r="AK39">
        <v>-358.58826537255499</v>
      </c>
      <c r="AL39">
        <v>-505.69267356633202</v>
      </c>
      <c r="AM39">
        <v>6467.8755400124201</v>
      </c>
      <c r="AN39">
        <v>-953.53297655214305</v>
      </c>
      <c r="AO39">
        <v>-587.88001702946303</v>
      </c>
      <c r="AP39">
        <v>669.73025427482696</v>
      </c>
      <c r="AQ39">
        <v>363.784517679413</v>
      </c>
      <c r="AR39">
        <v>879.06244457011803</v>
      </c>
      <c r="AS39">
        <v>421.45119626181099</v>
      </c>
    </row>
    <row r="40" spans="1:45" x14ac:dyDescent="0.25">
      <c r="A40" t="s">
        <v>133</v>
      </c>
      <c r="B40">
        <v>-63.302666460805703</v>
      </c>
      <c r="C40">
        <v>-227.58910670124001</v>
      </c>
      <c r="D40">
        <v>-0.38611865871882001</v>
      </c>
      <c r="E40">
        <v>359.55013765808701</v>
      </c>
      <c r="F40">
        <v>640.04468601923099</v>
      </c>
      <c r="G40">
        <v>408.62725309337799</v>
      </c>
      <c r="H40">
        <v>-823.72574403352201</v>
      </c>
      <c r="I40">
        <v>513.03670293709104</v>
      </c>
      <c r="J40">
        <v>-249.71772281607599</v>
      </c>
      <c r="K40">
        <v>222.671360605003</v>
      </c>
      <c r="L40">
        <v>-465.09161565207302</v>
      </c>
      <c r="M40">
        <v>-126.326805345393</v>
      </c>
      <c r="N40">
        <v>-2889.3858822858501</v>
      </c>
      <c r="O40">
        <v>-255.04154683845599</v>
      </c>
      <c r="P40">
        <v>258.9829603243</v>
      </c>
      <c r="Q40">
        <v>-526.98234696272505</v>
      </c>
      <c r="R40">
        <v>-976.931456002662</v>
      </c>
      <c r="S40">
        <v>100.782889136089</v>
      </c>
      <c r="T40">
        <v>-44.359458821472799</v>
      </c>
      <c r="U40">
        <v>-140.16819095893501</v>
      </c>
      <c r="V40">
        <v>204.885005786205</v>
      </c>
      <c r="W40">
        <v>-103.885708120774</v>
      </c>
      <c r="X40">
        <v>-46.287873016557903</v>
      </c>
      <c r="Y40">
        <v>-274.25843541938002</v>
      </c>
      <c r="Z40">
        <v>896.916269721449</v>
      </c>
      <c r="AA40">
        <v>-2646.1181748623299</v>
      </c>
      <c r="AB40">
        <v>-1768.4785343189801</v>
      </c>
      <c r="AC40">
        <v>1085.70358769259</v>
      </c>
      <c r="AD40">
        <v>-5179.7138473136802</v>
      </c>
      <c r="AE40">
        <v>1085.70754731645</v>
      </c>
      <c r="AF40">
        <v>381.73333310380298</v>
      </c>
      <c r="AG40">
        <v>248.065197397845</v>
      </c>
      <c r="AH40">
        <v>-894.60590078418795</v>
      </c>
      <c r="AI40">
        <v>-674.46329603507002</v>
      </c>
      <c r="AJ40">
        <v>-234.571006495463</v>
      </c>
      <c r="AK40">
        <v>-76.791887501248596</v>
      </c>
      <c r="AL40">
        <v>-190.34262264183801</v>
      </c>
      <c r="AM40">
        <v>-953.53297655214305</v>
      </c>
      <c r="AN40">
        <v>176065.102805904</v>
      </c>
      <c r="AO40">
        <v>934.08125047322596</v>
      </c>
      <c r="AP40">
        <v>-2042.15561403025</v>
      </c>
      <c r="AQ40">
        <v>-167084.78670944701</v>
      </c>
      <c r="AR40">
        <v>-168887.35680950599</v>
      </c>
      <c r="AS40">
        <v>661.55654806140603</v>
      </c>
    </row>
    <row r="41" spans="1:45" x14ac:dyDescent="0.25">
      <c r="A41" t="s">
        <v>134</v>
      </c>
      <c r="B41">
        <v>752.21189119501798</v>
      </c>
      <c r="C41">
        <v>-233.929796472969</v>
      </c>
      <c r="D41">
        <v>108.17907868413801</v>
      </c>
      <c r="E41">
        <v>480.55887527141601</v>
      </c>
      <c r="F41">
        <v>425.974124682119</v>
      </c>
      <c r="G41">
        <v>1321.5374203747201</v>
      </c>
      <c r="H41">
        <v>-324.544651906328</v>
      </c>
      <c r="I41">
        <v>303.54710244751902</v>
      </c>
      <c r="J41">
        <v>-6.9295886817302401</v>
      </c>
      <c r="K41">
        <v>150.131591103814</v>
      </c>
      <c r="L41">
        <v>-859.81928230359495</v>
      </c>
      <c r="M41">
        <v>495.20313152321501</v>
      </c>
      <c r="N41">
        <v>-6424.0826508648897</v>
      </c>
      <c r="O41">
        <v>2.7177510684122299</v>
      </c>
      <c r="P41">
        <v>227.092091603272</v>
      </c>
      <c r="Q41">
        <v>803.33089935581802</v>
      </c>
      <c r="R41">
        <v>169.649317092682</v>
      </c>
      <c r="S41">
        <v>23.572217134913402</v>
      </c>
      <c r="T41">
        <v>906.72543365996501</v>
      </c>
      <c r="U41">
        <v>268.97061381787898</v>
      </c>
      <c r="V41">
        <v>-1010.58296541828</v>
      </c>
      <c r="W41">
        <v>-1454.4103731707701</v>
      </c>
      <c r="X41">
        <v>-1225.61775144481</v>
      </c>
      <c r="Y41">
        <v>-1664.38920650605</v>
      </c>
      <c r="Z41">
        <v>-260.092385537469</v>
      </c>
      <c r="AA41">
        <v>-401.97059674627201</v>
      </c>
      <c r="AB41">
        <v>-1650.01600858692</v>
      </c>
      <c r="AC41">
        <v>-682.75407676681505</v>
      </c>
      <c r="AD41">
        <v>-2026.36834804304</v>
      </c>
      <c r="AE41">
        <v>-205.013857784256</v>
      </c>
      <c r="AF41">
        <v>-119.39264694008099</v>
      </c>
      <c r="AG41">
        <v>1767.826026968</v>
      </c>
      <c r="AH41">
        <v>266.66464008466397</v>
      </c>
      <c r="AI41">
        <v>-5682.1906615450098</v>
      </c>
      <c r="AJ41">
        <v>-3388.2617442628298</v>
      </c>
      <c r="AK41">
        <v>-2733.54837657689</v>
      </c>
      <c r="AL41">
        <v>-955.39812380855403</v>
      </c>
      <c r="AM41">
        <v>-587.88001702946303</v>
      </c>
      <c r="AN41">
        <v>934.08125047322596</v>
      </c>
      <c r="AO41">
        <v>67445.878117078901</v>
      </c>
      <c r="AP41">
        <v>533.44894378554397</v>
      </c>
      <c r="AQ41">
        <v>373.846498346776</v>
      </c>
      <c r="AR41">
        <v>492.79830297810099</v>
      </c>
      <c r="AS41">
        <v>-67117.037310246102</v>
      </c>
    </row>
    <row r="42" spans="1:45" x14ac:dyDescent="0.25">
      <c r="A42" t="s">
        <v>141</v>
      </c>
      <c r="B42">
        <v>1151.1022608692001</v>
      </c>
      <c r="C42">
        <v>-200.50709948969899</v>
      </c>
      <c r="D42">
        <v>-622.69980642637995</v>
      </c>
      <c r="E42">
        <v>-32.946239796771401</v>
      </c>
      <c r="F42">
        <v>-427.832203415984</v>
      </c>
      <c r="G42">
        <v>-1102.46965964431</v>
      </c>
      <c r="H42">
        <v>204.027583008813</v>
      </c>
      <c r="I42">
        <v>-201.31533876598201</v>
      </c>
      <c r="J42">
        <v>-877.76509567244295</v>
      </c>
      <c r="K42">
        <v>-371.271033081295</v>
      </c>
      <c r="L42">
        <v>536.72259918198995</v>
      </c>
      <c r="M42">
        <v>-223.50559816788399</v>
      </c>
      <c r="N42">
        <v>2018.50539249792</v>
      </c>
      <c r="O42">
        <v>178.37850701247999</v>
      </c>
      <c r="P42">
        <v>-228.153519429102</v>
      </c>
      <c r="Q42">
        <v>23.018903957853802</v>
      </c>
      <c r="R42">
        <v>-358.55388022732598</v>
      </c>
      <c r="S42">
        <v>475.10627131513598</v>
      </c>
      <c r="T42">
        <v>-332.70683632128799</v>
      </c>
      <c r="U42">
        <v>-184.86339153908301</v>
      </c>
      <c r="V42">
        <v>69.692575561276499</v>
      </c>
      <c r="W42">
        <v>-207.994546584776</v>
      </c>
      <c r="X42">
        <v>-187.46739534665599</v>
      </c>
      <c r="Y42">
        <v>606.72711075137602</v>
      </c>
      <c r="Z42">
        <v>-59245.878886975697</v>
      </c>
      <c r="AA42">
        <v>4313.8731883619303</v>
      </c>
      <c r="AB42">
        <v>28.807290837936101</v>
      </c>
      <c r="AC42">
        <v>-303.33783905905301</v>
      </c>
      <c r="AD42">
        <v>221.56099458319699</v>
      </c>
      <c r="AE42">
        <v>-21414.217944643799</v>
      </c>
      <c r="AF42">
        <v>4178.1955054417504</v>
      </c>
      <c r="AG42">
        <v>266.25383173666501</v>
      </c>
      <c r="AH42">
        <v>-1391.3075241310601</v>
      </c>
      <c r="AI42">
        <v>-389.81255693561701</v>
      </c>
      <c r="AJ42">
        <v>-104.293716202703</v>
      </c>
      <c r="AK42">
        <v>74.855489107584802</v>
      </c>
      <c r="AL42">
        <v>-618.364964952126</v>
      </c>
      <c r="AM42">
        <v>669.73025427482605</v>
      </c>
      <c r="AN42">
        <v>-2042.15561403024</v>
      </c>
      <c r="AO42">
        <v>533.44894378554397</v>
      </c>
      <c r="AP42">
        <v>132703.749926833</v>
      </c>
      <c r="AQ42">
        <v>68727.966002778703</v>
      </c>
      <c r="AR42">
        <v>4416.6618324954898</v>
      </c>
      <c r="AS42">
        <v>1977.0840783742001</v>
      </c>
    </row>
    <row r="43" spans="1:45" x14ac:dyDescent="0.25">
      <c r="A43" t="s">
        <v>135</v>
      </c>
      <c r="B43">
        <v>-70.592455284873694</v>
      </c>
      <c r="C43">
        <v>96.083424477836402</v>
      </c>
      <c r="D43">
        <v>180.72945605886099</v>
      </c>
      <c r="E43">
        <v>-55.773491611380699</v>
      </c>
      <c r="F43">
        <v>-340.35357943774699</v>
      </c>
      <c r="G43">
        <v>74.643406324257796</v>
      </c>
      <c r="H43">
        <v>171.47331397759899</v>
      </c>
      <c r="I43">
        <v>-422.48371239028398</v>
      </c>
      <c r="J43">
        <v>-306.65032639367797</v>
      </c>
      <c r="K43">
        <v>-280.82808837038601</v>
      </c>
      <c r="L43">
        <v>43.272932953158602</v>
      </c>
      <c r="M43">
        <v>97.3316343601863</v>
      </c>
      <c r="N43">
        <v>-5038.8419373883498</v>
      </c>
      <c r="O43">
        <v>10.9642789827885</v>
      </c>
      <c r="P43">
        <v>-224.652539669775</v>
      </c>
      <c r="Q43">
        <v>662.87322606775501</v>
      </c>
      <c r="R43">
        <v>1599.28960263262</v>
      </c>
      <c r="S43">
        <v>-326.000162670066</v>
      </c>
      <c r="T43">
        <v>189.81286450386199</v>
      </c>
      <c r="U43">
        <v>98.825862775973405</v>
      </c>
      <c r="V43">
        <v>33.943376529219101</v>
      </c>
      <c r="W43">
        <v>235.45594682254</v>
      </c>
      <c r="X43">
        <v>402.94352912892299</v>
      </c>
      <c r="Y43">
        <v>90.951475529230905</v>
      </c>
      <c r="Z43">
        <v>-61902.566216545201</v>
      </c>
      <c r="AA43">
        <v>-4038.47015081571</v>
      </c>
      <c r="AB43">
        <v>30.521308501750401</v>
      </c>
      <c r="AC43">
        <v>-825.01445629323496</v>
      </c>
      <c r="AD43">
        <v>4002.8185090593502</v>
      </c>
      <c r="AE43">
        <v>-1374.33752630054</v>
      </c>
      <c r="AF43">
        <v>948.48668672628401</v>
      </c>
      <c r="AG43">
        <v>784.43049789459599</v>
      </c>
      <c r="AH43">
        <v>-539.65728906078402</v>
      </c>
      <c r="AI43">
        <v>270.85611029852902</v>
      </c>
      <c r="AJ43">
        <v>284.98238608750103</v>
      </c>
      <c r="AK43">
        <v>-1148.0360254355901</v>
      </c>
      <c r="AL43">
        <v>45.799749013477701</v>
      </c>
      <c r="AM43">
        <v>363.78451767941198</v>
      </c>
      <c r="AN43">
        <v>-167084.78670944701</v>
      </c>
      <c r="AO43">
        <v>373.84649834677703</v>
      </c>
      <c r="AP43">
        <v>68727.966002778703</v>
      </c>
      <c r="AQ43">
        <v>521279.027354702</v>
      </c>
      <c r="AR43">
        <v>151914.78471731499</v>
      </c>
      <c r="AS43">
        <v>1804.90188876917</v>
      </c>
    </row>
    <row r="44" spans="1:45" x14ac:dyDescent="0.25">
      <c r="A44" t="s">
        <v>136</v>
      </c>
      <c r="B44">
        <v>387.88463249025301</v>
      </c>
      <c r="C44">
        <v>292.685520609077</v>
      </c>
      <c r="D44">
        <v>159.820804903968</v>
      </c>
      <c r="E44">
        <v>86.268072604561695</v>
      </c>
      <c r="F44">
        <v>-674.78517638477797</v>
      </c>
      <c r="G44">
        <v>-426.53226385141602</v>
      </c>
      <c r="H44">
        <v>1377.96082938163</v>
      </c>
      <c r="I44">
        <v>-604.42321382969703</v>
      </c>
      <c r="J44">
        <v>690.37099847511899</v>
      </c>
      <c r="K44">
        <v>-301.01956898313699</v>
      </c>
      <c r="L44">
        <v>90.661966929999096</v>
      </c>
      <c r="M44">
        <v>-308.35826968173899</v>
      </c>
      <c r="N44">
        <v>-1070.29934667925</v>
      </c>
      <c r="O44">
        <v>272.14682509108201</v>
      </c>
      <c r="P44">
        <v>-197.76897988703701</v>
      </c>
      <c r="Q44">
        <v>1048.4821407045199</v>
      </c>
      <c r="R44">
        <v>1617.3459081021699</v>
      </c>
      <c r="S44">
        <v>72.126925069759494</v>
      </c>
      <c r="T44">
        <v>-1127.86445382955</v>
      </c>
      <c r="U44">
        <v>-460.929338544909</v>
      </c>
      <c r="V44">
        <v>-344.56562405617598</v>
      </c>
      <c r="W44">
        <v>-224.396879183484</v>
      </c>
      <c r="X44">
        <v>-297.51275206887601</v>
      </c>
      <c r="Y44">
        <v>-10.534831394016299</v>
      </c>
      <c r="Z44">
        <v>-1015.93012758291</v>
      </c>
      <c r="AA44">
        <v>1594.37181913567</v>
      </c>
      <c r="AB44">
        <v>-607.71997943099404</v>
      </c>
      <c r="AC44">
        <v>-43789.284506474498</v>
      </c>
      <c r="AD44">
        <v>1398.7258950759201</v>
      </c>
      <c r="AE44">
        <v>538.49074873523</v>
      </c>
      <c r="AF44">
        <v>1157.8724749677301</v>
      </c>
      <c r="AG44">
        <v>710.22737935176099</v>
      </c>
      <c r="AH44">
        <v>385.23513662033599</v>
      </c>
      <c r="AI44">
        <v>-55.970553121708598</v>
      </c>
      <c r="AJ44">
        <v>-316.20645920816202</v>
      </c>
      <c r="AK44">
        <v>-632.79073551536703</v>
      </c>
      <c r="AL44">
        <v>277.45579081589801</v>
      </c>
      <c r="AM44">
        <v>879.06244457011803</v>
      </c>
      <c r="AN44">
        <v>-168887.35680950599</v>
      </c>
      <c r="AO44">
        <v>492.79830297810099</v>
      </c>
      <c r="AP44">
        <v>4416.6618324954898</v>
      </c>
      <c r="AQ44">
        <v>151914.78471731499</v>
      </c>
      <c r="AR44">
        <v>476814.91734292102</v>
      </c>
      <c r="AS44">
        <v>1141.12655564797</v>
      </c>
    </row>
    <row r="45" spans="1:45" x14ac:dyDescent="0.25">
      <c r="A45" t="s">
        <v>137</v>
      </c>
      <c r="B45">
        <v>-10.204347724594999</v>
      </c>
      <c r="C45">
        <v>144.59130284488799</v>
      </c>
      <c r="D45">
        <v>-325.97454114137702</v>
      </c>
      <c r="E45">
        <v>-349.32497517780899</v>
      </c>
      <c r="F45">
        <v>-441.31771830221197</v>
      </c>
      <c r="G45">
        <v>-1547.68618468505</v>
      </c>
      <c r="H45">
        <v>121.942470515534</v>
      </c>
      <c r="I45">
        <v>-507.70991652701099</v>
      </c>
      <c r="J45">
        <v>-713.78245288923404</v>
      </c>
      <c r="K45">
        <v>-368.50827000501801</v>
      </c>
      <c r="L45">
        <v>689.43348703620495</v>
      </c>
      <c r="M45">
        <v>-721.40945375032197</v>
      </c>
      <c r="N45">
        <v>979.07075817642794</v>
      </c>
      <c r="O45">
        <v>-53.942243170243799</v>
      </c>
      <c r="P45">
        <v>-105.896322330895</v>
      </c>
      <c r="Q45">
        <v>-993.86511800062601</v>
      </c>
      <c r="R45">
        <v>-463.48867609919802</v>
      </c>
      <c r="S45">
        <v>113.54918848148</v>
      </c>
      <c r="T45">
        <v>-1576.3147813282999</v>
      </c>
      <c r="U45">
        <v>-573.26818591479298</v>
      </c>
      <c r="V45">
        <v>796.45851545733206</v>
      </c>
      <c r="W45">
        <v>1375.9010581345001</v>
      </c>
      <c r="X45">
        <v>1278.9755217859399</v>
      </c>
      <c r="Y45">
        <v>1434.49145598379</v>
      </c>
      <c r="Z45">
        <v>-2185.2642686423801</v>
      </c>
      <c r="AA45">
        <v>101.231951064143</v>
      </c>
      <c r="AB45">
        <v>1535.13894238475</v>
      </c>
      <c r="AC45">
        <v>-1438.7889123006601</v>
      </c>
      <c r="AD45">
        <v>1274.04697767483</v>
      </c>
      <c r="AE45">
        <v>615.70570448131002</v>
      </c>
      <c r="AF45">
        <v>255.26151755152799</v>
      </c>
      <c r="AG45">
        <v>-1822.3914186422701</v>
      </c>
      <c r="AH45">
        <v>-22313.386201669899</v>
      </c>
      <c r="AI45">
        <v>1822.9865320464601</v>
      </c>
      <c r="AJ45">
        <v>1454.4093158022499</v>
      </c>
      <c r="AK45">
        <v>1585.8902983503899</v>
      </c>
      <c r="AL45">
        <v>965.88769223140105</v>
      </c>
      <c r="AM45">
        <v>421.45119626181099</v>
      </c>
      <c r="AN45">
        <v>661.55654806140603</v>
      </c>
      <c r="AO45">
        <v>-67117.037310246102</v>
      </c>
      <c r="AP45">
        <v>1977.0840783742001</v>
      </c>
      <c r="AQ45">
        <v>1804.90188876917</v>
      </c>
      <c r="AR45">
        <v>1141.12655564797</v>
      </c>
      <c r="AS45">
        <v>381031.71472522902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O41"/>
  <sheetViews>
    <sheetView workbookViewId="0">
      <selection activeCell="R35" sqref="R35"/>
    </sheetView>
  </sheetViews>
  <sheetFormatPr defaultRowHeight="15" x14ac:dyDescent="0.25"/>
  <sheetData>
    <row r="1" spans="1:41" x14ac:dyDescent="0.25">
      <c r="B1" t="s">
        <v>88</v>
      </c>
      <c r="C1" t="s">
        <v>115</v>
      </c>
      <c r="D1" t="s">
        <v>89</v>
      </c>
      <c r="E1" t="s">
        <v>237</v>
      </c>
      <c r="F1" t="s">
        <v>159</v>
      </c>
      <c r="G1" t="s">
        <v>160</v>
      </c>
      <c r="H1" t="s">
        <v>139</v>
      </c>
      <c r="I1" t="s">
        <v>161</v>
      </c>
      <c r="J1" t="s">
        <v>163</v>
      </c>
      <c r="K1" t="s">
        <v>132</v>
      </c>
      <c r="L1" t="s">
        <v>164</v>
      </c>
      <c r="M1" t="s">
        <v>133</v>
      </c>
      <c r="N1" t="s">
        <v>134</v>
      </c>
      <c r="O1" t="s">
        <v>90</v>
      </c>
      <c r="P1" t="s">
        <v>91</v>
      </c>
      <c r="Q1" t="s">
        <v>92</v>
      </c>
      <c r="R1" t="s">
        <v>97</v>
      </c>
      <c r="S1" t="s">
        <v>98</v>
      </c>
      <c r="T1" t="s">
        <v>102</v>
      </c>
      <c r="U1" t="s">
        <v>103</v>
      </c>
      <c r="V1" t="s">
        <v>104</v>
      </c>
      <c r="W1" t="s">
        <v>105</v>
      </c>
      <c r="X1" t="s">
        <v>106</v>
      </c>
      <c r="Y1" t="s">
        <v>107</v>
      </c>
      <c r="Z1" t="s">
        <v>108</v>
      </c>
      <c r="AA1" t="s">
        <v>112</v>
      </c>
      <c r="AB1" t="s">
        <v>93</v>
      </c>
      <c r="AC1" t="s">
        <v>94</v>
      </c>
      <c r="AD1" t="s">
        <v>95</v>
      </c>
      <c r="AE1" t="s">
        <v>96</v>
      </c>
      <c r="AF1" t="s">
        <v>99</v>
      </c>
      <c r="AG1" t="s">
        <v>100</v>
      </c>
      <c r="AH1" t="s">
        <v>238</v>
      </c>
      <c r="AI1" t="s">
        <v>113</v>
      </c>
      <c r="AJ1" t="s">
        <v>126</v>
      </c>
      <c r="AK1" t="s">
        <v>162</v>
      </c>
      <c r="AL1" t="s">
        <v>114</v>
      </c>
      <c r="AM1" t="s">
        <v>165</v>
      </c>
      <c r="AN1" t="s">
        <v>166</v>
      </c>
      <c r="AO1" t="s">
        <v>167</v>
      </c>
    </row>
    <row r="2" spans="1:41" x14ac:dyDescent="0.25">
      <c r="A2" t="s">
        <v>88</v>
      </c>
      <c r="B2">
        <v>15.878251306692199</v>
      </c>
      <c r="C2">
        <v>0.25023406743314103</v>
      </c>
      <c r="D2">
        <v>-6.7740146906444698</v>
      </c>
      <c r="E2">
        <v>-0.94999916988782396</v>
      </c>
      <c r="F2">
        <v>-0.131010512396428</v>
      </c>
      <c r="G2">
        <v>12.646163069025301</v>
      </c>
      <c r="H2">
        <v>-0.74983669001243303</v>
      </c>
      <c r="I2">
        <v>-0.39241005279590901</v>
      </c>
      <c r="J2">
        <v>-0.74374387192288205</v>
      </c>
      <c r="K2">
        <v>-2.06059691012929</v>
      </c>
      <c r="L2">
        <v>-1.6679302004158501</v>
      </c>
      <c r="M2">
        <v>-0.19272217757735799</v>
      </c>
      <c r="N2">
        <v>0.22152961774798599</v>
      </c>
      <c r="O2">
        <v>0.52852549072635902</v>
      </c>
      <c r="P2">
        <v>-2.00034640431869</v>
      </c>
      <c r="Q2">
        <v>-1.3587000750868601</v>
      </c>
      <c r="R2">
        <v>1.8415175730876101</v>
      </c>
      <c r="S2">
        <v>-2.4808740667881501</v>
      </c>
      <c r="T2">
        <v>5.5160338325983403E-2</v>
      </c>
      <c r="U2">
        <v>-1.9207565388352199</v>
      </c>
      <c r="V2">
        <v>-5.3836644912058196</v>
      </c>
      <c r="W2">
        <v>-7.9279702727289401</v>
      </c>
      <c r="X2">
        <v>-3.3747272706532701</v>
      </c>
      <c r="Y2">
        <v>-3.0242875378230401E-2</v>
      </c>
      <c r="Z2">
        <v>-17.523237611776199</v>
      </c>
      <c r="AA2">
        <v>-2.4469851771131399</v>
      </c>
      <c r="AB2">
        <v>-3.17416196213042</v>
      </c>
      <c r="AC2">
        <v>-2.74398140235968</v>
      </c>
      <c r="AD2">
        <v>-4.1082447786795599</v>
      </c>
      <c r="AE2">
        <v>-5.0595659963715498</v>
      </c>
      <c r="AF2">
        <v>2.6585236980582301</v>
      </c>
      <c r="AG2">
        <v>-1.4394793827290899</v>
      </c>
      <c r="AH2">
        <v>-2.5056475376571701</v>
      </c>
      <c r="AI2">
        <v>-2.3952844855473501</v>
      </c>
      <c r="AJ2">
        <v>-1.1666366453530199</v>
      </c>
      <c r="AK2">
        <v>1.0950743168915</v>
      </c>
      <c r="AL2">
        <v>-0.377439424915893</v>
      </c>
      <c r="AM2">
        <v>6.6668915570451098E-2</v>
      </c>
      <c r="AN2">
        <v>-10.2263245403766</v>
      </c>
      <c r="AO2">
        <v>-0.68510049499054604</v>
      </c>
    </row>
    <row r="3" spans="1:41" x14ac:dyDescent="0.25">
      <c r="A3" t="s">
        <v>115</v>
      </c>
      <c r="B3">
        <v>0.25023406743314403</v>
      </c>
      <c r="C3">
        <v>2.5572306300502698</v>
      </c>
      <c r="D3">
        <v>0.26440278813130602</v>
      </c>
      <c r="E3">
        <v>2.2855106982343401</v>
      </c>
      <c r="F3">
        <v>-0.58261235778995601</v>
      </c>
      <c r="G3">
        <v>-3.1425598797921999</v>
      </c>
      <c r="H3">
        <v>3.7836543855006299</v>
      </c>
      <c r="I3">
        <v>-1.19655562516145</v>
      </c>
      <c r="J3">
        <v>-2.1773160488456198</v>
      </c>
      <c r="K3">
        <v>-2.03493217132963</v>
      </c>
      <c r="L3">
        <v>-1.46001708831323</v>
      </c>
      <c r="M3">
        <v>-0.51175664900526796</v>
      </c>
      <c r="N3">
        <v>0.26797173474436897</v>
      </c>
      <c r="O3">
        <v>2.90096063288214</v>
      </c>
      <c r="P3">
        <v>1.89932193887247</v>
      </c>
      <c r="Q3">
        <v>8.0903040672892501E-2</v>
      </c>
      <c r="R3">
        <v>0.55015492401302901</v>
      </c>
      <c r="S3">
        <v>0.99629171335485001</v>
      </c>
      <c r="T3">
        <v>-0.19193856224451</v>
      </c>
      <c r="U3">
        <v>-0.237099001651569</v>
      </c>
      <c r="V3">
        <v>-0.31842352854169198</v>
      </c>
      <c r="W3">
        <v>-0.15585904783379601</v>
      </c>
      <c r="X3">
        <v>1.0132710739744999</v>
      </c>
      <c r="Y3">
        <v>-0.49329877112542603</v>
      </c>
      <c r="Z3">
        <v>1.77149450602257</v>
      </c>
      <c r="AA3">
        <v>-2.03832800303968</v>
      </c>
      <c r="AB3">
        <v>1.69574907487916E-2</v>
      </c>
      <c r="AC3">
        <v>-4.7404749316355903E-2</v>
      </c>
      <c r="AD3">
        <v>4.0049166896099803E-2</v>
      </c>
      <c r="AE3">
        <v>-2.7968081163619901E-2</v>
      </c>
      <c r="AF3">
        <v>7.1970800819496097E-2</v>
      </c>
      <c r="AG3">
        <v>-1.4266444918688801</v>
      </c>
      <c r="AH3">
        <v>-0.72485042969678704</v>
      </c>
      <c r="AI3">
        <v>-0.48648269914405501</v>
      </c>
      <c r="AJ3">
        <v>-0.26125618397282901</v>
      </c>
      <c r="AK3">
        <v>-1.58316355086293</v>
      </c>
      <c r="AL3">
        <v>0.97559542291999102</v>
      </c>
      <c r="AM3">
        <v>-4.0307861080893197</v>
      </c>
      <c r="AN3">
        <v>2.9728103623447302</v>
      </c>
      <c r="AO3">
        <v>0.58489324290581501</v>
      </c>
    </row>
    <row r="4" spans="1:41" x14ac:dyDescent="0.25">
      <c r="A4" t="s">
        <v>89</v>
      </c>
      <c r="B4">
        <v>-6.7740146906444902</v>
      </c>
      <c r="C4">
        <v>0.26440278813130702</v>
      </c>
      <c r="D4">
        <v>7.2115427871518598</v>
      </c>
      <c r="E4">
        <v>-2.8675582308755398</v>
      </c>
      <c r="F4">
        <v>-0.198749203855767</v>
      </c>
      <c r="G4">
        <v>-1.5674907437788601</v>
      </c>
      <c r="H4">
        <v>9.5179702393035406</v>
      </c>
      <c r="I4">
        <v>-1.3406378358709701</v>
      </c>
      <c r="J4">
        <v>-0.91007136121548804</v>
      </c>
      <c r="K4">
        <v>-0.84618483643381903</v>
      </c>
      <c r="L4">
        <v>1.1462459683850099</v>
      </c>
      <c r="M4">
        <v>-2.39066040678374</v>
      </c>
      <c r="N4">
        <v>-1.0148875159442301</v>
      </c>
      <c r="O4">
        <v>-0.93508066846735305</v>
      </c>
      <c r="P4">
        <v>-0.54811800801902699</v>
      </c>
      <c r="Q4">
        <v>0.98967439323624695</v>
      </c>
      <c r="R4">
        <v>0.142541328835389</v>
      </c>
      <c r="S4">
        <v>1.20740545943399</v>
      </c>
      <c r="T4">
        <v>0.461544254131589</v>
      </c>
      <c r="U4">
        <v>-5.4404050159317201E-2</v>
      </c>
      <c r="V4">
        <v>0.25204572861254898</v>
      </c>
      <c r="W4">
        <v>2.1853298671153598</v>
      </c>
      <c r="X4">
        <v>1.4609264857047599</v>
      </c>
      <c r="Y4">
        <v>0.19595909965692701</v>
      </c>
      <c r="Z4">
        <v>5.8944378992592297</v>
      </c>
      <c r="AA4">
        <v>0.30501598449563699</v>
      </c>
      <c r="AB4">
        <v>1.06428559888026</v>
      </c>
      <c r="AC4">
        <v>0.60153661876426301</v>
      </c>
      <c r="AD4">
        <v>0.97414209981015998</v>
      </c>
      <c r="AE4">
        <v>1.31555184381496</v>
      </c>
      <c r="AF4">
        <v>-0.65841643937919403</v>
      </c>
      <c r="AG4">
        <v>1.4663920867575599</v>
      </c>
      <c r="AH4">
        <v>1.3469789342424301</v>
      </c>
      <c r="AI4">
        <v>0.74063004687305001</v>
      </c>
      <c r="AJ4">
        <v>0.17152415019362499</v>
      </c>
      <c r="AK4">
        <v>-1.06480902617261</v>
      </c>
      <c r="AL4">
        <v>-0.45255195652926899</v>
      </c>
      <c r="AM4">
        <v>-10.558572182095199</v>
      </c>
      <c r="AN4">
        <v>3.4749629215079501</v>
      </c>
      <c r="AO4">
        <v>1.04949577003059</v>
      </c>
    </row>
    <row r="5" spans="1:41" x14ac:dyDescent="0.25">
      <c r="A5" t="s">
        <v>237</v>
      </c>
      <c r="B5">
        <v>-0.94999916988780797</v>
      </c>
      <c r="C5">
        <v>2.2855106982343401</v>
      </c>
      <c r="D5">
        <v>-2.8675582308755501</v>
      </c>
      <c r="E5">
        <v>7.4146043491525404</v>
      </c>
      <c r="F5">
        <v>-3.2701606868076098E-2</v>
      </c>
      <c r="G5">
        <v>0.90790500350853398</v>
      </c>
      <c r="H5">
        <v>-8.2404358567774292</v>
      </c>
      <c r="I5">
        <v>-0.21111862166150799</v>
      </c>
      <c r="J5">
        <v>-1.0477604454215299</v>
      </c>
      <c r="K5">
        <v>-1.22674808387978</v>
      </c>
      <c r="L5">
        <v>-0.79233682557489704</v>
      </c>
      <c r="M5">
        <v>1.51321900776178</v>
      </c>
      <c r="N5">
        <v>1.2574014758158001</v>
      </c>
      <c r="O5">
        <v>4.2581191543852599</v>
      </c>
      <c r="P5">
        <v>3.3441434802546199</v>
      </c>
      <c r="Q5">
        <v>-0.90251236960482994</v>
      </c>
      <c r="R5">
        <v>-0.249415855409098</v>
      </c>
      <c r="S5">
        <v>1.6089168938601499</v>
      </c>
      <c r="T5">
        <v>1.7203175799489201</v>
      </c>
      <c r="U5">
        <v>0.85563154476039605</v>
      </c>
      <c r="V5">
        <v>2.4428782471946202</v>
      </c>
      <c r="W5">
        <v>2.28675427539766</v>
      </c>
      <c r="X5">
        <v>1.60545492635057</v>
      </c>
      <c r="Y5">
        <v>-0.56364782997604201</v>
      </c>
      <c r="Z5">
        <v>-6.5810193673157102E-2</v>
      </c>
      <c r="AA5">
        <v>-0.71150171348580005</v>
      </c>
      <c r="AB5">
        <v>-0.53133266920798605</v>
      </c>
      <c r="AC5">
        <v>0.123829063699196</v>
      </c>
      <c r="AD5">
        <v>1.7690282273083999</v>
      </c>
      <c r="AE5">
        <v>1.33951100812378</v>
      </c>
      <c r="AF5">
        <v>-0.149352160358001</v>
      </c>
      <c r="AG5">
        <v>-1.3147482492489</v>
      </c>
      <c r="AH5">
        <v>0.357564761110644</v>
      </c>
      <c r="AI5">
        <v>1.12491575877707</v>
      </c>
      <c r="AJ5">
        <v>3.5442998336652598E-2</v>
      </c>
      <c r="AK5">
        <v>-1.2641847214959201</v>
      </c>
      <c r="AL5">
        <v>2.98363318567224</v>
      </c>
      <c r="AM5">
        <v>8.8979386372311993</v>
      </c>
      <c r="AN5">
        <v>-2.7039301165766698</v>
      </c>
      <c r="AO5">
        <v>0.19803230558687199</v>
      </c>
    </row>
    <row r="6" spans="1:41" x14ac:dyDescent="0.25">
      <c r="A6" t="s">
        <v>159</v>
      </c>
      <c r="B6">
        <v>-0.131010512396425</v>
      </c>
      <c r="C6">
        <v>-0.58261235778995502</v>
      </c>
      <c r="D6">
        <v>-0.198749203855766</v>
      </c>
      <c r="E6">
        <v>-3.27016068680758E-2</v>
      </c>
      <c r="F6">
        <v>558.76128266874798</v>
      </c>
      <c r="G6">
        <v>-37.033156864260803</v>
      </c>
      <c r="H6">
        <v>-80.098120913673597</v>
      </c>
      <c r="I6">
        <v>-153.01863367398099</v>
      </c>
      <c r="J6">
        <v>0.115584302112648</v>
      </c>
      <c r="K6">
        <v>0.52129360099315802</v>
      </c>
      <c r="L6">
        <v>3.01495988992846</v>
      </c>
      <c r="M6">
        <v>-75.066730515181106</v>
      </c>
      <c r="N6">
        <v>-7.8156537416005598</v>
      </c>
      <c r="O6">
        <v>0.391079105624143</v>
      </c>
      <c r="P6">
        <v>-1.9406422988446399</v>
      </c>
      <c r="Q6">
        <v>0.47204667659608501</v>
      </c>
      <c r="R6">
        <v>0.36291888742154998</v>
      </c>
      <c r="S6">
        <v>-2.5901250694122302</v>
      </c>
      <c r="T6">
        <v>0.66104264561814496</v>
      </c>
      <c r="U6">
        <v>-0.37802466183941402</v>
      </c>
      <c r="V6">
        <v>-0.49071035652894301</v>
      </c>
      <c r="W6">
        <v>-0.17815097744264699</v>
      </c>
      <c r="X6">
        <v>12.5163749783949</v>
      </c>
      <c r="Y6">
        <v>-0.15387730414957199</v>
      </c>
      <c r="Z6">
        <v>-1.11613716165721</v>
      </c>
      <c r="AA6">
        <v>-0.28410967392924702</v>
      </c>
      <c r="AB6">
        <v>2.21855886636948E-2</v>
      </c>
      <c r="AC6">
        <v>0.327474090867093</v>
      </c>
      <c r="AD6">
        <v>1.0153980215457299</v>
      </c>
      <c r="AE6">
        <v>-3.6023941592192701</v>
      </c>
      <c r="AF6">
        <v>-0.17505508415257401</v>
      </c>
      <c r="AG6">
        <v>2.0550310040881299</v>
      </c>
      <c r="AH6">
        <v>-0.14588987118580601</v>
      </c>
      <c r="AI6">
        <v>-0.69652962664362295</v>
      </c>
      <c r="AJ6">
        <v>4.3440390804498401</v>
      </c>
      <c r="AK6">
        <v>-4.1273613659327397</v>
      </c>
      <c r="AL6">
        <v>7.2800958227162003</v>
      </c>
      <c r="AM6">
        <v>-335.02075225801298</v>
      </c>
      <c r="AN6">
        <v>132.33953828064699</v>
      </c>
      <c r="AO6">
        <v>5.7874663563858801</v>
      </c>
    </row>
    <row r="7" spans="1:41" x14ac:dyDescent="0.25">
      <c r="A7" t="s">
        <v>160</v>
      </c>
      <c r="B7">
        <v>12.646163069025301</v>
      </c>
      <c r="C7">
        <v>-3.1425598797921999</v>
      </c>
      <c r="D7">
        <v>-1.5674907437788601</v>
      </c>
      <c r="E7">
        <v>0.90790500350853698</v>
      </c>
      <c r="F7">
        <v>-37.033156864260697</v>
      </c>
      <c r="G7">
        <v>3146.4891299962701</v>
      </c>
      <c r="H7">
        <v>-41.4944041174017</v>
      </c>
      <c r="I7">
        <v>-19.736862545665598</v>
      </c>
      <c r="J7">
        <v>-8.9463283993759202</v>
      </c>
      <c r="K7">
        <v>48.906412739930197</v>
      </c>
      <c r="L7">
        <v>-8.8031517666828396</v>
      </c>
      <c r="M7">
        <v>0.129778127420173</v>
      </c>
      <c r="N7">
        <v>-117.495660947497</v>
      </c>
      <c r="O7">
        <v>-13.9144283327956</v>
      </c>
      <c r="P7">
        <v>-11.480744828398899</v>
      </c>
      <c r="Q7">
        <v>1.92900770890356</v>
      </c>
      <c r="R7">
        <v>8.0636974598438602</v>
      </c>
      <c r="S7">
        <v>2.1476186332916898</v>
      </c>
      <c r="T7">
        <v>-6.9304330290521001</v>
      </c>
      <c r="U7">
        <v>0.46597554894908799</v>
      </c>
      <c r="V7">
        <v>-8.9093088578801307</v>
      </c>
      <c r="W7">
        <v>64.475018617792401</v>
      </c>
      <c r="X7">
        <v>-18.974195812982</v>
      </c>
      <c r="Y7">
        <v>2.58416410320724</v>
      </c>
      <c r="Z7">
        <v>-34.548333660440903</v>
      </c>
      <c r="AA7">
        <v>-17.489526028397499</v>
      </c>
      <c r="AB7">
        <v>-7.5528685087973297</v>
      </c>
      <c r="AC7">
        <v>1.33369009757017</v>
      </c>
      <c r="AD7">
        <v>11.6129136719466</v>
      </c>
      <c r="AE7">
        <v>16.1336845560574</v>
      </c>
      <c r="AF7">
        <v>-2.9153139501926799</v>
      </c>
      <c r="AG7">
        <v>-11.626955664171</v>
      </c>
      <c r="AH7">
        <v>-2.0236217033851598</v>
      </c>
      <c r="AI7">
        <v>16.833699499594498</v>
      </c>
      <c r="AJ7">
        <v>1.4366001753372599</v>
      </c>
      <c r="AK7">
        <v>17.360487253099102</v>
      </c>
      <c r="AL7">
        <v>-45.443900014619999</v>
      </c>
      <c r="AM7">
        <v>70.8939586032769</v>
      </c>
      <c r="AN7">
        <v>-2980.3658264492501</v>
      </c>
      <c r="AO7">
        <v>53.806295656017703</v>
      </c>
    </row>
    <row r="8" spans="1:41" x14ac:dyDescent="0.25">
      <c r="A8" t="s">
        <v>139</v>
      </c>
      <c r="B8">
        <v>-0.74983669001247699</v>
      </c>
      <c r="C8">
        <v>3.7836543855006299</v>
      </c>
      <c r="D8">
        <v>9.5179702393035495</v>
      </c>
      <c r="E8">
        <v>-8.2404358567774398</v>
      </c>
      <c r="F8">
        <v>-80.098120913673696</v>
      </c>
      <c r="G8">
        <v>-41.4944041174017</v>
      </c>
      <c r="H8">
        <v>1568.5900243215699</v>
      </c>
      <c r="I8">
        <v>117.31178671229399</v>
      </c>
      <c r="J8">
        <v>-8.4083989370134091</v>
      </c>
      <c r="K8">
        <v>-10.915145345854199</v>
      </c>
      <c r="L8">
        <v>-4.7869146765140904</v>
      </c>
      <c r="M8">
        <v>-1.0174042328564299</v>
      </c>
      <c r="N8">
        <v>0.59896447663443397</v>
      </c>
      <c r="O8">
        <v>0.12362854941920801</v>
      </c>
      <c r="P8">
        <v>-3.7699386213635502</v>
      </c>
      <c r="Q8">
        <v>-8.64197029230764</v>
      </c>
      <c r="R8">
        <v>-8.0763115237144305</v>
      </c>
      <c r="S8">
        <v>-7.7010205842248203</v>
      </c>
      <c r="T8">
        <v>2.8593337686675602</v>
      </c>
      <c r="U8">
        <v>12.590263391352</v>
      </c>
      <c r="V8">
        <v>3.0579519393767001</v>
      </c>
      <c r="W8">
        <v>6.1308862711106098</v>
      </c>
      <c r="X8">
        <v>10.6244721464961</v>
      </c>
      <c r="Y8">
        <v>1.9215090514286299</v>
      </c>
      <c r="Z8">
        <v>10.564330184524</v>
      </c>
      <c r="AA8">
        <v>-9.6159610081918103</v>
      </c>
      <c r="AB8">
        <v>0.33733364192947302</v>
      </c>
      <c r="AC8">
        <v>1.62387407735276</v>
      </c>
      <c r="AD8">
        <v>-4.1258591283781101</v>
      </c>
      <c r="AE8">
        <v>-4.98173444290709</v>
      </c>
      <c r="AF8">
        <v>-3.0079984265060999</v>
      </c>
      <c r="AG8">
        <v>-9.3286947672413696</v>
      </c>
      <c r="AH8">
        <v>-8.6075826605738701</v>
      </c>
      <c r="AI8">
        <v>-2.1872872054785999</v>
      </c>
      <c r="AJ8">
        <v>-6.4846739383619498</v>
      </c>
      <c r="AK8">
        <v>-6.0953778929684503</v>
      </c>
      <c r="AL8">
        <v>2.3034175705570399</v>
      </c>
      <c r="AM8">
        <v>-1494.79937269334</v>
      </c>
      <c r="AN8">
        <v>39.189532689559002</v>
      </c>
      <c r="AO8">
        <v>4.7105426085297104</v>
      </c>
    </row>
    <row r="9" spans="1:41" x14ac:dyDescent="0.25">
      <c r="A9" t="s">
        <v>161</v>
      </c>
      <c r="B9">
        <v>-0.39241005279591001</v>
      </c>
      <c r="C9">
        <v>-1.19655562516145</v>
      </c>
      <c r="D9">
        <v>-1.3406378358709701</v>
      </c>
      <c r="E9">
        <v>-0.21111862166150799</v>
      </c>
      <c r="F9">
        <v>-153.01863367398099</v>
      </c>
      <c r="G9">
        <v>-19.736862545665598</v>
      </c>
      <c r="H9">
        <v>117.31178671229399</v>
      </c>
      <c r="I9">
        <v>226.06230882079299</v>
      </c>
      <c r="J9">
        <v>-1.2045102812768</v>
      </c>
      <c r="K9">
        <v>-1.65065931442792</v>
      </c>
      <c r="L9">
        <v>0.29149127982839701</v>
      </c>
      <c r="M9">
        <v>18.441092127759401</v>
      </c>
      <c r="N9">
        <v>2.0110927314745402</v>
      </c>
      <c r="O9">
        <v>0.47188730045997801</v>
      </c>
      <c r="P9">
        <v>0.234245030740552</v>
      </c>
      <c r="Q9">
        <v>-8.0140252345409002E-2</v>
      </c>
      <c r="R9">
        <v>-0.94207192527125905</v>
      </c>
      <c r="S9">
        <v>-1.5113637235383099</v>
      </c>
      <c r="T9">
        <v>0.11964776546924</v>
      </c>
      <c r="U9">
        <v>-0.115044028790993</v>
      </c>
      <c r="V9">
        <v>0.25962801987263101</v>
      </c>
      <c r="W9">
        <v>-1.45800750440956</v>
      </c>
      <c r="X9">
        <v>-6.9264368673172099</v>
      </c>
      <c r="Y9">
        <v>-0.77624925345582996</v>
      </c>
      <c r="Z9">
        <v>4.2783509136072997E-2</v>
      </c>
      <c r="AA9">
        <v>-1.2839472953620901</v>
      </c>
      <c r="AB9">
        <v>0.80351304590870998</v>
      </c>
      <c r="AC9">
        <v>0.64160254409933803</v>
      </c>
      <c r="AD9">
        <v>-0.44032910630843303</v>
      </c>
      <c r="AE9">
        <v>-1.0746678174652899</v>
      </c>
      <c r="AF9">
        <v>-1.3290850083734901E-2</v>
      </c>
      <c r="AG9">
        <v>-1.40954496152164E-2</v>
      </c>
      <c r="AH9">
        <v>-0.62572737589738303</v>
      </c>
      <c r="AI9">
        <v>0.102472171483883</v>
      </c>
      <c r="AJ9">
        <v>1.3345552253624799</v>
      </c>
      <c r="AK9">
        <v>0.26108105485751398</v>
      </c>
      <c r="AL9">
        <v>-2.7759776336592101</v>
      </c>
      <c r="AM9">
        <v>100.751624546342</v>
      </c>
      <c r="AN9">
        <v>24.3786448822975</v>
      </c>
      <c r="AO9">
        <v>3.37995923119162</v>
      </c>
    </row>
    <row r="10" spans="1:41" x14ac:dyDescent="0.25">
      <c r="A10" t="s">
        <v>163</v>
      </c>
      <c r="B10">
        <v>-0.74374387192288605</v>
      </c>
      <c r="C10">
        <v>-2.1773160488456198</v>
      </c>
      <c r="D10">
        <v>-0.91007136121548504</v>
      </c>
      <c r="E10">
        <v>-1.0477604454215299</v>
      </c>
      <c r="F10">
        <v>0.115584302112649</v>
      </c>
      <c r="G10">
        <v>-8.9463283993759202</v>
      </c>
      <c r="H10">
        <v>-8.4083989370134091</v>
      </c>
      <c r="I10">
        <v>-1.2045102812768</v>
      </c>
      <c r="J10">
        <v>111.52302354359701</v>
      </c>
      <c r="K10">
        <v>39.008390143412498</v>
      </c>
      <c r="L10">
        <v>2.4209213644076799</v>
      </c>
      <c r="M10">
        <v>-1.74419798139263</v>
      </c>
      <c r="N10">
        <v>-5.3392069464661303</v>
      </c>
      <c r="O10">
        <v>-1.05857226172938</v>
      </c>
      <c r="P10">
        <v>4.5679737170931798</v>
      </c>
      <c r="Q10">
        <v>-0.31046957273048498</v>
      </c>
      <c r="R10">
        <v>-0.83318634376130596</v>
      </c>
      <c r="S10">
        <v>-1.9268703140140699</v>
      </c>
      <c r="T10">
        <v>2.1393087839751201</v>
      </c>
      <c r="U10">
        <v>1.61140005809096</v>
      </c>
      <c r="V10">
        <v>0.64173588540445303</v>
      </c>
      <c r="W10">
        <v>-0.74700289900474803</v>
      </c>
      <c r="X10">
        <v>-1.9897485059817099</v>
      </c>
      <c r="Y10">
        <v>0.49683638805299801</v>
      </c>
      <c r="Z10">
        <v>-0.60613573530175702</v>
      </c>
      <c r="AA10">
        <v>-0.60029063781168701</v>
      </c>
      <c r="AB10">
        <v>4.1400560282987497E-2</v>
      </c>
      <c r="AC10">
        <v>1.0961720386193301</v>
      </c>
      <c r="AD10">
        <v>-0.56935757340974102</v>
      </c>
      <c r="AE10">
        <v>-1.20425423533209</v>
      </c>
      <c r="AF10">
        <v>-1.1814274735624399</v>
      </c>
      <c r="AG10">
        <v>-1.49215539002552</v>
      </c>
      <c r="AH10">
        <v>-1.1100964920524601</v>
      </c>
      <c r="AI10">
        <v>-0.35728322267739399</v>
      </c>
      <c r="AJ10">
        <v>0.91444420932503301</v>
      </c>
      <c r="AK10">
        <v>2.4953378826207402</v>
      </c>
      <c r="AL10">
        <v>14.872323181392099</v>
      </c>
      <c r="AM10">
        <v>7.3275043759182203</v>
      </c>
      <c r="AN10">
        <v>5.6245751094983998</v>
      </c>
      <c r="AO10">
        <v>-93.254026472715395</v>
      </c>
    </row>
    <row r="11" spans="1:41" x14ac:dyDescent="0.25">
      <c r="A11" t="s">
        <v>132</v>
      </c>
      <c r="B11">
        <v>-2.0605969101292798</v>
      </c>
      <c r="C11">
        <v>-2.03493217132963</v>
      </c>
      <c r="D11">
        <v>-0.84618483643381603</v>
      </c>
      <c r="E11">
        <v>-1.22674808387978</v>
      </c>
      <c r="F11">
        <v>0.52129360099315802</v>
      </c>
      <c r="G11">
        <v>48.906412739930097</v>
      </c>
      <c r="H11">
        <v>-10.915145345854199</v>
      </c>
      <c r="I11">
        <v>-1.65065931442793</v>
      </c>
      <c r="J11">
        <v>39.008390143412399</v>
      </c>
      <c r="K11">
        <v>161.91623976957499</v>
      </c>
      <c r="L11">
        <v>11.484985577026899</v>
      </c>
      <c r="M11">
        <v>-1.4485700154674801</v>
      </c>
      <c r="N11">
        <v>-27.2783795290058</v>
      </c>
      <c r="O11">
        <v>-0.818508127770876</v>
      </c>
      <c r="P11">
        <v>-1.89097101086085E-3</v>
      </c>
      <c r="Q11">
        <v>0.59491709014493199</v>
      </c>
      <c r="R11">
        <v>-0.84536762172463098</v>
      </c>
      <c r="S11">
        <v>-1.4356443507654899</v>
      </c>
      <c r="T11">
        <v>-2.16811749466346</v>
      </c>
      <c r="U11">
        <v>-0.858120829914783</v>
      </c>
      <c r="V11">
        <v>-1.9347456237573599</v>
      </c>
      <c r="W11">
        <v>-3.5536440961056401</v>
      </c>
      <c r="X11">
        <v>-3.5450914125992399</v>
      </c>
      <c r="Y11">
        <v>-0.42185346782197097</v>
      </c>
      <c r="Z11">
        <v>2.37487448480038</v>
      </c>
      <c r="AA11">
        <v>-1.4819236125375499</v>
      </c>
      <c r="AB11">
        <v>1.21205635256321</v>
      </c>
      <c r="AC11">
        <v>0.27889559266820502</v>
      </c>
      <c r="AD11">
        <v>-1.1001166850133199</v>
      </c>
      <c r="AE11">
        <v>3.4494005267079002</v>
      </c>
      <c r="AF11">
        <v>0.238920317202448</v>
      </c>
      <c r="AG11">
        <v>-1.45661560262186</v>
      </c>
      <c r="AH11">
        <v>0.80720136214301996</v>
      </c>
      <c r="AI11">
        <v>-2.0558562462044101</v>
      </c>
      <c r="AJ11">
        <v>2.48638670325193</v>
      </c>
      <c r="AK11">
        <v>-1.8423844251803101</v>
      </c>
      <c r="AL11">
        <v>-3.11890707292907</v>
      </c>
      <c r="AM11">
        <v>10.5202820183939</v>
      </c>
      <c r="AN11">
        <v>-51.163239532520898</v>
      </c>
      <c r="AO11">
        <v>-9.2462567794549404</v>
      </c>
    </row>
    <row r="12" spans="1:41" x14ac:dyDescent="0.25">
      <c r="A12" t="s">
        <v>164</v>
      </c>
      <c r="B12">
        <v>-1.66793020041586</v>
      </c>
      <c r="C12">
        <v>-1.46001708831323</v>
      </c>
      <c r="D12">
        <v>1.1462459683850099</v>
      </c>
      <c r="E12">
        <v>-0.79233682557489704</v>
      </c>
      <c r="F12">
        <v>3.01495988992846</v>
      </c>
      <c r="G12">
        <v>-8.8031517666828396</v>
      </c>
      <c r="H12">
        <v>-4.7869146765141002</v>
      </c>
      <c r="I12">
        <v>0.29149127982839801</v>
      </c>
      <c r="J12">
        <v>2.4209213644076799</v>
      </c>
      <c r="K12">
        <v>11.484985577026899</v>
      </c>
      <c r="L12">
        <v>38.774450705470898</v>
      </c>
      <c r="M12">
        <v>2.1447130517148398</v>
      </c>
      <c r="N12">
        <v>-6.8981050067331697</v>
      </c>
      <c r="O12">
        <v>0.354260390773877</v>
      </c>
      <c r="P12">
        <v>-7.0016304011185304E-2</v>
      </c>
      <c r="Q12">
        <v>0.228422618671728</v>
      </c>
      <c r="R12">
        <v>-0.12793306012563899</v>
      </c>
      <c r="S12">
        <v>-1.5058615761187999</v>
      </c>
      <c r="T12">
        <v>0.25717660015119898</v>
      </c>
      <c r="U12">
        <v>-0.31491565679925299</v>
      </c>
      <c r="V12">
        <v>-9.4140510189527099E-2</v>
      </c>
      <c r="W12">
        <v>-1.1905064507387599</v>
      </c>
      <c r="X12">
        <v>-1.41246091383519</v>
      </c>
      <c r="Y12">
        <v>-0.229106832018871</v>
      </c>
      <c r="Z12">
        <v>-1.9045749749040199</v>
      </c>
      <c r="AA12">
        <v>0.30284480956089499</v>
      </c>
      <c r="AB12">
        <v>0.15297040602651499</v>
      </c>
      <c r="AC12">
        <v>0.33972809449719799</v>
      </c>
      <c r="AD12">
        <v>3.69398724667978E-3</v>
      </c>
      <c r="AE12">
        <v>-1.2116850355087401</v>
      </c>
      <c r="AF12">
        <v>-3.8645016992047199E-2</v>
      </c>
      <c r="AG12">
        <v>5.4536717113102998E-2</v>
      </c>
      <c r="AH12">
        <v>-0.20934162848879201</v>
      </c>
      <c r="AI12">
        <v>-0.63500630576906303</v>
      </c>
      <c r="AJ12">
        <v>0.85427281504298502</v>
      </c>
      <c r="AK12">
        <v>-1.04295470541761</v>
      </c>
      <c r="AL12">
        <v>0.64228695448148598</v>
      </c>
      <c r="AM12">
        <v>4.6263969813599504</v>
      </c>
      <c r="AN12">
        <v>14.4281162543917</v>
      </c>
      <c r="AO12">
        <v>7.2510651907896699</v>
      </c>
    </row>
    <row r="13" spans="1:41" x14ac:dyDescent="0.25">
      <c r="A13" t="s">
        <v>133</v>
      </c>
      <c r="B13">
        <v>-0.19272217757735999</v>
      </c>
      <c r="C13">
        <v>-0.51175664900526796</v>
      </c>
      <c r="D13">
        <v>-2.39066040678374</v>
      </c>
      <c r="E13">
        <v>1.51321900776178</v>
      </c>
      <c r="F13">
        <v>-75.066730515181106</v>
      </c>
      <c r="G13">
        <v>0.12977812742011899</v>
      </c>
      <c r="H13">
        <v>-1.0174042328564199</v>
      </c>
      <c r="I13">
        <v>18.441092127759301</v>
      </c>
      <c r="J13">
        <v>-1.74419798139263</v>
      </c>
      <c r="K13">
        <v>-1.4485700154674801</v>
      </c>
      <c r="L13">
        <v>2.1447130517148301</v>
      </c>
      <c r="M13">
        <v>902.03483533179303</v>
      </c>
      <c r="N13">
        <v>1.8634703559991601</v>
      </c>
      <c r="O13">
        <v>2.0397212871198098</v>
      </c>
      <c r="P13">
        <v>1.19542630988714</v>
      </c>
      <c r="Q13">
        <v>0.271725472743579</v>
      </c>
      <c r="R13">
        <v>-0.20026175386446199</v>
      </c>
      <c r="S13">
        <v>-2.1929126068114901</v>
      </c>
      <c r="T13">
        <v>-1.60005758644129</v>
      </c>
      <c r="U13">
        <v>1.26848400626728E-2</v>
      </c>
      <c r="V13">
        <v>-0.16408624290802101</v>
      </c>
      <c r="W13">
        <v>1.1983534908790401</v>
      </c>
      <c r="X13">
        <v>-6.1508442449960103</v>
      </c>
      <c r="Y13">
        <v>-0.230692090015225</v>
      </c>
      <c r="Z13">
        <v>0.875551572219469</v>
      </c>
      <c r="AA13">
        <v>-1.4369073805264001</v>
      </c>
      <c r="AB13">
        <v>0.33069776635210901</v>
      </c>
      <c r="AC13">
        <v>0.49736163371283698</v>
      </c>
      <c r="AD13">
        <v>-1.0079874576135399</v>
      </c>
      <c r="AE13">
        <v>6.14761534405035E-2</v>
      </c>
      <c r="AF13">
        <v>-0.32457057939682399</v>
      </c>
      <c r="AG13">
        <v>2.17456014850677</v>
      </c>
      <c r="AH13">
        <v>0.91831299504902897</v>
      </c>
      <c r="AI13">
        <v>-1.5866813265072599</v>
      </c>
      <c r="AJ13">
        <v>-4.0206877629928197</v>
      </c>
      <c r="AK13">
        <v>-4.0713098381938</v>
      </c>
      <c r="AL13">
        <v>-3.59604930819031</v>
      </c>
      <c r="AM13">
        <v>40.702804643176997</v>
      </c>
      <c r="AN13">
        <v>-911.00854143615197</v>
      </c>
      <c r="AO13">
        <v>2.2035368841421801</v>
      </c>
    </row>
    <row r="14" spans="1:41" x14ac:dyDescent="0.25">
      <c r="A14" t="s">
        <v>134</v>
      </c>
      <c r="B14">
        <v>0.22152961774798999</v>
      </c>
      <c r="C14">
        <v>0.26797173474436897</v>
      </c>
      <c r="D14">
        <v>-1.0148875159442301</v>
      </c>
      <c r="E14">
        <v>1.2574014758158101</v>
      </c>
      <c r="F14">
        <v>-7.8156537416005598</v>
      </c>
      <c r="G14">
        <v>-117.495660947497</v>
      </c>
      <c r="H14">
        <v>0.59896447663442698</v>
      </c>
      <c r="I14">
        <v>2.0110927314745402</v>
      </c>
      <c r="J14">
        <v>-5.3392069464661196</v>
      </c>
      <c r="K14">
        <v>-27.2783795290058</v>
      </c>
      <c r="L14">
        <v>-6.8981050067331697</v>
      </c>
      <c r="M14">
        <v>1.8634703559991601</v>
      </c>
      <c r="N14">
        <v>1394.89956958738</v>
      </c>
      <c r="O14">
        <v>9.9103424122699194E-2</v>
      </c>
      <c r="P14">
        <v>0.86289721631878002</v>
      </c>
      <c r="Q14">
        <v>-0.75433682519909095</v>
      </c>
      <c r="R14">
        <v>-0.66566919226582</v>
      </c>
      <c r="S14">
        <v>-0.250544433121557</v>
      </c>
      <c r="T14">
        <v>-0.34366744692567303</v>
      </c>
      <c r="U14">
        <v>0.97539677011398196</v>
      </c>
      <c r="V14">
        <v>1.86019558249473</v>
      </c>
      <c r="W14">
        <v>-0.28486505953034202</v>
      </c>
      <c r="X14">
        <v>0.94932753930673197</v>
      </c>
      <c r="Y14">
        <v>-4.8248937131312501E-2</v>
      </c>
      <c r="Z14">
        <v>-2.7180959564007699E-2</v>
      </c>
      <c r="AA14">
        <v>-0.85613665891195101</v>
      </c>
      <c r="AB14">
        <v>-0.10224763403155</v>
      </c>
      <c r="AC14">
        <v>0.21884657493627199</v>
      </c>
      <c r="AD14">
        <v>-0.55908904989743502</v>
      </c>
      <c r="AE14">
        <v>-3.4990411459010198</v>
      </c>
      <c r="AF14">
        <v>-0.24202727224005299</v>
      </c>
      <c r="AG14">
        <v>1.6236595965524201</v>
      </c>
      <c r="AH14">
        <v>-1.4880789139225701</v>
      </c>
      <c r="AI14">
        <v>0.407731247484174</v>
      </c>
      <c r="AJ14">
        <v>-9.2150143424453592</v>
      </c>
      <c r="AK14">
        <v>-6.3725437380772796</v>
      </c>
      <c r="AL14">
        <v>-4.5092799532870299E-2</v>
      </c>
      <c r="AM14">
        <v>4.3761449187189898</v>
      </c>
      <c r="AN14">
        <v>108.66363381361499</v>
      </c>
      <c r="AO14">
        <v>-1385.4745958313499</v>
      </c>
    </row>
    <row r="15" spans="1:41" x14ac:dyDescent="0.25">
      <c r="A15" t="s">
        <v>90</v>
      </c>
      <c r="B15">
        <v>0.52852549072636101</v>
      </c>
      <c r="C15">
        <v>2.9009606328821298</v>
      </c>
      <c r="D15">
        <v>-0.93508066846735205</v>
      </c>
      <c r="E15">
        <v>4.2581191543852599</v>
      </c>
      <c r="F15">
        <v>0.391079105624143</v>
      </c>
      <c r="G15">
        <v>-13.9144283327956</v>
      </c>
      <c r="H15">
        <v>0.12362854941920801</v>
      </c>
      <c r="I15">
        <v>0.47188730045997901</v>
      </c>
      <c r="J15">
        <v>-1.05857226172938</v>
      </c>
      <c r="K15">
        <v>-0.818508127770876</v>
      </c>
      <c r="L15">
        <v>0.354260390773875</v>
      </c>
      <c r="M15">
        <v>2.0397212871198098</v>
      </c>
      <c r="N15">
        <v>9.9103424122698194E-2</v>
      </c>
      <c r="O15">
        <v>123.773706608152</v>
      </c>
      <c r="P15">
        <v>3.8271733506714898</v>
      </c>
      <c r="Q15">
        <v>-0.326619325174695</v>
      </c>
      <c r="R15">
        <v>0.29577262939772497</v>
      </c>
      <c r="S15">
        <v>-3.5764783570016898</v>
      </c>
      <c r="T15">
        <v>1.3845989175109299</v>
      </c>
      <c r="U15">
        <v>0.43743994293886002</v>
      </c>
      <c r="V15">
        <v>-2.7321002003802102</v>
      </c>
      <c r="W15">
        <v>-3.19950342294519</v>
      </c>
      <c r="X15">
        <v>-2.7057816256138301</v>
      </c>
      <c r="Y15">
        <v>-0.91320521134744304</v>
      </c>
      <c r="Z15">
        <v>0.54008882143748504</v>
      </c>
      <c r="AA15">
        <v>-3.5077963944038499</v>
      </c>
      <c r="AB15">
        <v>-0.104510152822841</v>
      </c>
      <c r="AC15">
        <v>0.57590216820588502</v>
      </c>
      <c r="AD15">
        <v>-2.9378400420909001</v>
      </c>
      <c r="AE15">
        <v>-2.5120087855343001</v>
      </c>
      <c r="AF15">
        <v>-0.36348387784743003</v>
      </c>
      <c r="AG15">
        <v>3.7883474599996401</v>
      </c>
      <c r="AH15">
        <v>-1.92859949971696</v>
      </c>
      <c r="AI15">
        <v>-0.50065417086087105</v>
      </c>
      <c r="AJ15">
        <v>-2.12066268937786</v>
      </c>
      <c r="AK15">
        <v>-3.93988163133396</v>
      </c>
      <c r="AL15">
        <v>1.3319116389983101</v>
      </c>
      <c r="AM15">
        <v>1.1494255062993299</v>
      </c>
      <c r="AN15">
        <v>10.605990424062799</v>
      </c>
      <c r="AO15">
        <v>1.4907163820479401</v>
      </c>
    </row>
    <row r="16" spans="1:41" x14ac:dyDescent="0.25">
      <c r="A16" t="s">
        <v>91</v>
      </c>
      <c r="B16">
        <v>-2.00034640431869</v>
      </c>
      <c r="C16">
        <v>1.89932193887247</v>
      </c>
      <c r="D16">
        <v>-0.54811800801902699</v>
      </c>
      <c r="E16">
        <v>3.3441434802546199</v>
      </c>
      <c r="F16">
        <v>-1.9406422988446399</v>
      </c>
      <c r="G16">
        <v>-11.480744828398899</v>
      </c>
      <c r="H16">
        <v>-3.7699386213635502</v>
      </c>
      <c r="I16">
        <v>0.234245030740551</v>
      </c>
      <c r="J16">
        <v>4.5679737170931798</v>
      </c>
      <c r="K16">
        <v>-1.8909710108622299E-3</v>
      </c>
      <c r="L16">
        <v>-7.0016304011187802E-2</v>
      </c>
      <c r="M16">
        <v>1.19542630988714</v>
      </c>
      <c r="N16">
        <v>0.86289721631877903</v>
      </c>
      <c r="O16">
        <v>3.8271733506715</v>
      </c>
      <c r="P16">
        <v>81.707778001391901</v>
      </c>
      <c r="Q16">
        <v>1.2768032592721701</v>
      </c>
      <c r="R16">
        <v>1.00279270656272</v>
      </c>
      <c r="S16">
        <v>0.41736910554191597</v>
      </c>
      <c r="T16">
        <v>-1.1121849113348301</v>
      </c>
      <c r="U16">
        <v>-0.43016083383113002</v>
      </c>
      <c r="V16">
        <v>0.251014469400341</v>
      </c>
      <c r="W16">
        <v>-0.81511069011031301</v>
      </c>
      <c r="X16">
        <v>1.64997434849896</v>
      </c>
      <c r="Y16">
        <v>-0.55257340548598399</v>
      </c>
      <c r="Z16">
        <v>4.3110678045599302</v>
      </c>
      <c r="AA16">
        <v>0.187718524701805</v>
      </c>
      <c r="AB16">
        <v>0.58913294379320003</v>
      </c>
      <c r="AC16">
        <v>0.98349373367111703</v>
      </c>
      <c r="AD16">
        <v>-1.76262017303385</v>
      </c>
      <c r="AE16">
        <v>-4.0481568879118797</v>
      </c>
      <c r="AF16">
        <v>-0.86323597698352605</v>
      </c>
      <c r="AG16">
        <v>-2.4641993705837</v>
      </c>
      <c r="AH16">
        <v>-0.57101128900353604</v>
      </c>
      <c r="AI16">
        <v>-8.5949695020194304E-3</v>
      </c>
      <c r="AJ16">
        <v>-5.8318530309501</v>
      </c>
      <c r="AK16">
        <v>-4.6794604364512598</v>
      </c>
      <c r="AL16">
        <v>17.260144332217401</v>
      </c>
      <c r="AM16">
        <v>4.50180733743837</v>
      </c>
      <c r="AN16">
        <v>7.3851755370362699</v>
      </c>
      <c r="AO16">
        <v>-4.5324766378105101</v>
      </c>
    </row>
    <row r="17" spans="1:41" x14ac:dyDescent="0.25">
      <c r="A17" t="s">
        <v>92</v>
      </c>
      <c r="B17">
        <v>-1.3587000750868601</v>
      </c>
      <c r="C17">
        <v>8.0903040672893098E-2</v>
      </c>
      <c r="D17">
        <v>0.98967439323624695</v>
      </c>
      <c r="E17">
        <v>-0.90251236960482795</v>
      </c>
      <c r="F17">
        <v>0.47204667659608601</v>
      </c>
      <c r="G17">
        <v>1.92900770890356</v>
      </c>
      <c r="H17">
        <v>-8.6419702923076507</v>
      </c>
      <c r="I17">
        <v>-8.0140252345409502E-2</v>
      </c>
      <c r="J17">
        <v>-0.31046957273048598</v>
      </c>
      <c r="K17">
        <v>0.59491709014493299</v>
      </c>
      <c r="L17">
        <v>0.228422618671725</v>
      </c>
      <c r="M17">
        <v>0.271725472743579</v>
      </c>
      <c r="N17">
        <v>-0.75433682519909195</v>
      </c>
      <c r="O17">
        <v>-0.326619325174695</v>
      </c>
      <c r="P17">
        <v>1.2768032592721701</v>
      </c>
      <c r="Q17">
        <v>4.5157024555228702</v>
      </c>
      <c r="R17">
        <v>3.9948156258117802</v>
      </c>
      <c r="S17">
        <v>2.0007724221566701</v>
      </c>
      <c r="T17">
        <v>-1.1309189507608099</v>
      </c>
      <c r="U17">
        <v>-2.45422710928657</v>
      </c>
      <c r="V17">
        <v>-1.2601282517618999</v>
      </c>
      <c r="W17">
        <v>-1.3166958015183099</v>
      </c>
      <c r="X17">
        <v>-0.92442451208658005</v>
      </c>
      <c r="Y17">
        <v>-8.7435804965560707E-2</v>
      </c>
      <c r="Z17">
        <v>2.87441979525678</v>
      </c>
      <c r="AA17">
        <v>-4.8292841145820102E-2</v>
      </c>
      <c r="AB17">
        <v>0.626156306832092</v>
      </c>
      <c r="AC17">
        <v>2.06392669253467</v>
      </c>
      <c r="AD17">
        <v>0.53117366025840695</v>
      </c>
      <c r="AE17">
        <v>0.46324404421228299</v>
      </c>
      <c r="AF17">
        <v>-1.97895749127904</v>
      </c>
      <c r="AG17">
        <v>-0.66060886818345199</v>
      </c>
      <c r="AH17">
        <v>-1.0875048119203401</v>
      </c>
      <c r="AI17">
        <v>-9.8360950324805199E-2</v>
      </c>
      <c r="AJ17">
        <v>1.0337143531361099</v>
      </c>
      <c r="AK17">
        <v>0.204433640589437</v>
      </c>
      <c r="AL17">
        <v>-0.52967059450799403</v>
      </c>
      <c r="AM17">
        <v>8.6947452405541394</v>
      </c>
      <c r="AN17">
        <v>-5.7839039983418701</v>
      </c>
      <c r="AO17">
        <v>0.349596014265938</v>
      </c>
    </row>
    <row r="18" spans="1:41" x14ac:dyDescent="0.25">
      <c r="A18" t="s">
        <v>97</v>
      </c>
      <c r="B18">
        <v>1.8415175730876101</v>
      </c>
      <c r="C18">
        <v>0.55015492401302901</v>
      </c>
      <c r="D18">
        <v>0.142541328835388</v>
      </c>
      <c r="E18">
        <v>-0.249415855409098</v>
      </c>
      <c r="F18">
        <v>0.36291888742154899</v>
      </c>
      <c r="G18">
        <v>8.0636974598438496</v>
      </c>
      <c r="H18">
        <v>-8.0763115237144198</v>
      </c>
      <c r="I18">
        <v>-0.94207192527125905</v>
      </c>
      <c r="J18">
        <v>-0.83318634376130596</v>
      </c>
      <c r="K18">
        <v>-0.84536762172462898</v>
      </c>
      <c r="L18">
        <v>-0.12793306012564101</v>
      </c>
      <c r="M18">
        <v>-0.20026175386446199</v>
      </c>
      <c r="N18">
        <v>-0.665669192265818</v>
      </c>
      <c r="O18">
        <v>0.29577262939772397</v>
      </c>
      <c r="P18">
        <v>1.00279270656271</v>
      </c>
      <c r="Q18">
        <v>3.9948156258117802</v>
      </c>
      <c r="R18">
        <v>4.8777782277742503</v>
      </c>
      <c r="S18">
        <v>1.89017204840441</v>
      </c>
      <c r="T18">
        <v>0.141711727183574</v>
      </c>
      <c r="U18">
        <v>-2.67824892834303</v>
      </c>
      <c r="V18">
        <v>-2.07201432018877</v>
      </c>
      <c r="W18">
        <v>-2.6935345134442499</v>
      </c>
      <c r="X18">
        <v>-1.0403263082388801</v>
      </c>
      <c r="Y18">
        <v>0.75312396112664404</v>
      </c>
      <c r="Z18">
        <v>-1.6786950844053501</v>
      </c>
      <c r="AA18">
        <v>-0.72612014476442099</v>
      </c>
      <c r="AB18">
        <v>-0.92877232803786303</v>
      </c>
      <c r="AC18">
        <v>0.621552655764538</v>
      </c>
      <c r="AD18">
        <v>-0.49266666990915597</v>
      </c>
      <c r="AE18">
        <v>-0.56328838342765897</v>
      </c>
      <c r="AF18">
        <v>-1.1695458177762701</v>
      </c>
      <c r="AG18">
        <v>-0.63568222701152099</v>
      </c>
      <c r="AH18">
        <v>-1.5491949557645399</v>
      </c>
      <c r="AI18">
        <v>-0.40463659771857402</v>
      </c>
      <c r="AJ18">
        <v>1.1217717672866601</v>
      </c>
      <c r="AK18">
        <v>0.768431694226692</v>
      </c>
      <c r="AL18">
        <v>0.11700898588375599</v>
      </c>
      <c r="AM18">
        <v>7.2738253851801602</v>
      </c>
      <c r="AN18">
        <v>-11.0847719289635</v>
      </c>
      <c r="AO18">
        <v>0.24783960036159799</v>
      </c>
    </row>
    <row r="19" spans="1:41" x14ac:dyDescent="0.25">
      <c r="A19" t="s">
        <v>98</v>
      </c>
      <c r="B19">
        <v>-2.4808740667881599</v>
      </c>
      <c r="C19">
        <v>0.99629171335485001</v>
      </c>
      <c r="D19">
        <v>1.20740545943399</v>
      </c>
      <c r="E19">
        <v>1.6089168938601499</v>
      </c>
      <c r="F19">
        <v>-2.5901250694122302</v>
      </c>
      <c r="G19">
        <v>2.1476186332916898</v>
      </c>
      <c r="H19">
        <v>-7.70102058422483</v>
      </c>
      <c r="I19">
        <v>-1.5113637235383099</v>
      </c>
      <c r="J19">
        <v>-1.9268703140140699</v>
      </c>
      <c r="K19">
        <v>-1.4356443507654799</v>
      </c>
      <c r="L19">
        <v>-1.5058615761187999</v>
      </c>
      <c r="M19">
        <v>-2.1929126068114999</v>
      </c>
      <c r="N19">
        <v>-0.250544433121555</v>
      </c>
      <c r="O19">
        <v>-3.5764783570016898</v>
      </c>
      <c r="P19">
        <v>0.41736910554191597</v>
      </c>
      <c r="Q19">
        <v>2.0007724221566701</v>
      </c>
      <c r="R19">
        <v>1.89017204840441</v>
      </c>
      <c r="S19">
        <v>26.2494788017082</v>
      </c>
      <c r="T19">
        <v>-2.5686019767492501</v>
      </c>
      <c r="U19">
        <v>-0.80590209362329901</v>
      </c>
      <c r="V19">
        <v>8.4704179313448397E-2</v>
      </c>
      <c r="W19">
        <v>-1.32561694145011</v>
      </c>
      <c r="X19">
        <v>-0.49231111108146502</v>
      </c>
      <c r="Y19">
        <v>-0.121632747502668</v>
      </c>
      <c r="Z19">
        <v>2.5330291425240801</v>
      </c>
      <c r="AA19">
        <v>-0.36526203532965701</v>
      </c>
      <c r="AB19">
        <v>0.24989116527768801</v>
      </c>
      <c r="AC19">
        <v>1.10609572509516</v>
      </c>
      <c r="AD19">
        <v>-1.54163765740939</v>
      </c>
      <c r="AE19">
        <v>5.0537786867328203</v>
      </c>
      <c r="AF19">
        <v>-1.1474440819521099</v>
      </c>
      <c r="AG19">
        <v>-3.27642830477975</v>
      </c>
      <c r="AH19">
        <v>-1.2298159135373801</v>
      </c>
      <c r="AI19">
        <v>-2.6669254101698798</v>
      </c>
      <c r="AJ19">
        <v>2.3290611984873402</v>
      </c>
      <c r="AK19">
        <v>-1.16167652526434</v>
      </c>
      <c r="AL19">
        <v>0.30775917405900299</v>
      </c>
      <c r="AM19">
        <v>5.1007271713599902</v>
      </c>
      <c r="AN19">
        <v>-6.53439439452172</v>
      </c>
      <c r="AO19">
        <v>-1.0540797182220401</v>
      </c>
    </row>
    <row r="20" spans="1:41" x14ac:dyDescent="0.25">
      <c r="A20" t="s">
        <v>102</v>
      </c>
      <c r="B20">
        <v>5.5160338325979497E-2</v>
      </c>
      <c r="C20">
        <v>-0.19193856224451</v>
      </c>
      <c r="D20">
        <v>0.461544254131592</v>
      </c>
      <c r="E20">
        <v>1.7203175799489201</v>
      </c>
      <c r="F20">
        <v>0.66104264561814396</v>
      </c>
      <c r="G20">
        <v>-6.9304330290521001</v>
      </c>
      <c r="H20">
        <v>2.8593337686675602</v>
      </c>
      <c r="I20">
        <v>0.119647765469241</v>
      </c>
      <c r="J20">
        <v>2.1393087839751201</v>
      </c>
      <c r="K20">
        <v>-2.16811749466346</v>
      </c>
      <c r="L20">
        <v>0.25717660015119898</v>
      </c>
      <c r="M20">
        <v>-1.60005758644129</v>
      </c>
      <c r="N20">
        <v>-0.34366744692567103</v>
      </c>
      <c r="O20">
        <v>1.3845989175109299</v>
      </c>
      <c r="P20">
        <v>-1.1121849113348301</v>
      </c>
      <c r="Q20">
        <v>-1.1309189507608099</v>
      </c>
      <c r="R20">
        <v>0.141711727183574</v>
      </c>
      <c r="S20">
        <v>-2.5686019767492501</v>
      </c>
      <c r="T20">
        <v>223.05161085073101</v>
      </c>
      <c r="U20">
        <v>1.8612168562703899</v>
      </c>
      <c r="V20">
        <v>2.24160886384862</v>
      </c>
      <c r="W20">
        <v>1.73986830873333</v>
      </c>
      <c r="X20">
        <v>2.6603374813940701</v>
      </c>
      <c r="Y20">
        <v>1.1202963725680399</v>
      </c>
      <c r="Z20">
        <v>-4.5411031288179702</v>
      </c>
      <c r="AA20">
        <v>0.138260504350673</v>
      </c>
      <c r="AB20">
        <v>-1.6820526107287199</v>
      </c>
      <c r="AC20">
        <v>-0.17657162338350599</v>
      </c>
      <c r="AD20">
        <v>-1.04365631372127</v>
      </c>
      <c r="AE20">
        <v>-5.0055336912722703</v>
      </c>
      <c r="AF20">
        <v>-0.595126746392035</v>
      </c>
      <c r="AG20">
        <v>-8.7616432936650807E-2</v>
      </c>
      <c r="AH20">
        <v>-1.33483738467154</v>
      </c>
      <c r="AI20">
        <v>1.11227542009386</v>
      </c>
      <c r="AJ20">
        <v>0.148113180205622</v>
      </c>
      <c r="AK20">
        <v>1.31402111107695</v>
      </c>
      <c r="AL20">
        <v>0.64979712062230599</v>
      </c>
      <c r="AM20">
        <v>-2.7366421048813701</v>
      </c>
      <c r="AN20">
        <v>10.5675191634369</v>
      </c>
      <c r="AO20">
        <v>-1.6656619831584101</v>
      </c>
    </row>
    <row r="21" spans="1:41" x14ac:dyDescent="0.25">
      <c r="A21" t="s">
        <v>103</v>
      </c>
      <c r="B21">
        <v>-1.9207565388352199</v>
      </c>
      <c r="C21">
        <v>-0.237099001651569</v>
      </c>
      <c r="D21">
        <v>-5.4404050159319803E-2</v>
      </c>
      <c r="E21">
        <v>0.85563154476039704</v>
      </c>
      <c r="F21">
        <v>-0.37802466183941302</v>
      </c>
      <c r="G21">
        <v>0.46597554894908699</v>
      </c>
      <c r="H21">
        <v>12.590263391352</v>
      </c>
      <c r="I21">
        <v>-0.115044028790992</v>
      </c>
      <c r="J21">
        <v>1.61140005809096</v>
      </c>
      <c r="K21">
        <v>-0.858120829914783</v>
      </c>
      <c r="L21">
        <v>-0.31491565679925199</v>
      </c>
      <c r="M21">
        <v>1.2684840062673E-2</v>
      </c>
      <c r="N21">
        <v>0.97539677011398096</v>
      </c>
      <c r="O21">
        <v>0.43743994293885902</v>
      </c>
      <c r="P21">
        <v>-0.43016083383112902</v>
      </c>
      <c r="Q21">
        <v>-2.45422710928657</v>
      </c>
      <c r="R21">
        <v>-2.67824892834303</v>
      </c>
      <c r="S21">
        <v>-0.80590209362329901</v>
      </c>
      <c r="T21">
        <v>1.8612168562703899</v>
      </c>
      <c r="U21">
        <v>5.0850815972333701</v>
      </c>
      <c r="V21">
        <v>3.3408836214673001</v>
      </c>
      <c r="W21">
        <v>3.2458093981322</v>
      </c>
      <c r="X21">
        <v>2.2347305903874002</v>
      </c>
      <c r="Y21">
        <v>0.56652223529424595</v>
      </c>
      <c r="Z21">
        <v>2.2693569135995801</v>
      </c>
      <c r="AA21">
        <v>-4.26409952357319E-2</v>
      </c>
      <c r="AB21">
        <v>1.30567426897155E-2</v>
      </c>
      <c r="AC21">
        <v>2.0517824026948199</v>
      </c>
      <c r="AD21">
        <v>0.56537986860678102</v>
      </c>
      <c r="AE21">
        <v>0.73274441538193003</v>
      </c>
      <c r="AF21">
        <v>-2.4014229939621501</v>
      </c>
      <c r="AG21">
        <v>-2.7813984159871601</v>
      </c>
      <c r="AH21">
        <v>-1.50834417585361</v>
      </c>
      <c r="AI21">
        <v>-0.24600297921203201</v>
      </c>
      <c r="AJ21">
        <v>2.6526591911417201E-2</v>
      </c>
      <c r="AK21">
        <v>-3.6431837076616201E-2</v>
      </c>
      <c r="AL21">
        <v>0.56083307839188401</v>
      </c>
      <c r="AM21">
        <v>-12.6083440783217</v>
      </c>
      <c r="AN21">
        <v>1.21654291619259</v>
      </c>
      <c r="AO21">
        <v>-1.97865598486424</v>
      </c>
    </row>
    <row r="22" spans="1:41" x14ac:dyDescent="0.25">
      <c r="A22" t="s">
        <v>104</v>
      </c>
      <c r="B22">
        <v>-5.38366449120584</v>
      </c>
      <c r="C22">
        <v>-0.31842352854169198</v>
      </c>
      <c r="D22">
        <v>0.25204572861254598</v>
      </c>
      <c r="E22">
        <v>2.44287824719463</v>
      </c>
      <c r="F22">
        <v>-0.49071035652894202</v>
      </c>
      <c r="G22">
        <v>-8.9093088578801307</v>
      </c>
      <c r="H22">
        <v>3.0579519393766899</v>
      </c>
      <c r="I22">
        <v>0.25962801987263301</v>
      </c>
      <c r="J22">
        <v>0.64173588540445203</v>
      </c>
      <c r="K22">
        <v>-1.9347456237573499</v>
      </c>
      <c r="L22">
        <v>-9.4140510189528903E-2</v>
      </c>
      <c r="M22">
        <v>-0.16408624290802001</v>
      </c>
      <c r="N22">
        <v>1.86019558249473</v>
      </c>
      <c r="O22">
        <v>-2.7321002003802199</v>
      </c>
      <c r="P22">
        <v>0.251014469400344</v>
      </c>
      <c r="Q22">
        <v>-1.2601282517618999</v>
      </c>
      <c r="R22">
        <v>-2.07201432018877</v>
      </c>
      <c r="S22">
        <v>8.4704179313448799E-2</v>
      </c>
      <c r="T22">
        <v>2.24160886384862</v>
      </c>
      <c r="U22">
        <v>3.3408836214673099</v>
      </c>
      <c r="V22">
        <v>14.1935690606905</v>
      </c>
      <c r="W22">
        <v>5.0309776500774097</v>
      </c>
      <c r="X22">
        <v>4.4740917462991296</v>
      </c>
      <c r="Y22">
        <v>0.74558213680729202</v>
      </c>
      <c r="Z22">
        <v>5.8811609975823798</v>
      </c>
      <c r="AA22">
        <v>-1.8199385870755</v>
      </c>
      <c r="AB22">
        <v>0.46655568337849901</v>
      </c>
      <c r="AC22">
        <v>1.21225810822297</v>
      </c>
      <c r="AD22">
        <v>1.2211937841184799</v>
      </c>
      <c r="AE22">
        <v>1.3083804988180501</v>
      </c>
      <c r="AF22">
        <v>-1.6839505372554</v>
      </c>
      <c r="AG22">
        <v>-2.23780231774407</v>
      </c>
      <c r="AH22">
        <v>-1.6231741026684801</v>
      </c>
      <c r="AI22">
        <v>0.42791876316062399</v>
      </c>
      <c r="AJ22">
        <v>0.49010013131734997</v>
      </c>
      <c r="AK22">
        <v>0.91221127101858202</v>
      </c>
      <c r="AL22">
        <v>1.06367758288868</v>
      </c>
      <c r="AM22">
        <v>-2.78376387354038</v>
      </c>
      <c r="AN22">
        <v>9.1512394999881508</v>
      </c>
      <c r="AO22">
        <v>-1.2873508999716301</v>
      </c>
    </row>
    <row r="23" spans="1:41" x14ac:dyDescent="0.25">
      <c r="A23" t="s">
        <v>105</v>
      </c>
      <c r="B23">
        <v>-7.9279702727289401</v>
      </c>
      <c r="C23">
        <v>-0.15585904783379601</v>
      </c>
      <c r="D23">
        <v>2.18532986711535</v>
      </c>
      <c r="E23">
        <v>2.28675427539766</v>
      </c>
      <c r="F23">
        <v>-0.17815097744264999</v>
      </c>
      <c r="G23">
        <v>64.4750186177925</v>
      </c>
      <c r="H23">
        <v>6.1308862711106</v>
      </c>
      <c r="I23">
        <v>-1.45800750440955</v>
      </c>
      <c r="J23">
        <v>-0.74700289900475203</v>
      </c>
      <c r="K23">
        <v>-3.5536440961056401</v>
      </c>
      <c r="L23">
        <v>-1.1905064507387699</v>
      </c>
      <c r="M23">
        <v>1.1983534908790401</v>
      </c>
      <c r="N23">
        <v>-0.28486505953034802</v>
      </c>
      <c r="O23">
        <v>-3.1995034229452002</v>
      </c>
      <c r="P23">
        <v>-0.81511069011031401</v>
      </c>
      <c r="Q23">
        <v>-1.3166958015183099</v>
      </c>
      <c r="R23">
        <v>-2.6935345134442499</v>
      </c>
      <c r="S23">
        <v>-1.32561694145011</v>
      </c>
      <c r="T23">
        <v>1.73986830873333</v>
      </c>
      <c r="U23">
        <v>3.2458093981322</v>
      </c>
      <c r="V23">
        <v>5.0309776500774097</v>
      </c>
      <c r="W23">
        <v>75.799740544961793</v>
      </c>
      <c r="X23">
        <v>5.3686788851086096</v>
      </c>
      <c r="Y23">
        <v>8.3701611489553795E-2</v>
      </c>
      <c r="Z23">
        <v>7.62308872883247</v>
      </c>
      <c r="AA23">
        <v>-5.0332453696617296</v>
      </c>
      <c r="AB23">
        <v>1.22545658931803</v>
      </c>
      <c r="AC23">
        <v>1.6051193387034099</v>
      </c>
      <c r="AD23">
        <v>6.0218362020480196</v>
      </c>
      <c r="AE23">
        <v>-0.33488984486511097</v>
      </c>
      <c r="AF23">
        <v>-1.6500610876111099</v>
      </c>
      <c r="AG23">
        <v>-3.8913381783537302</v>
      </c>
      <c r="AH23">
        <v>0.58569771471852805</v>
      </c>
      <c r="AI23">
        <v>9.4088402792246697</v>
      </c>
      <c r="AJ23">
        <v>-5.7500129254413901</v>
      </c>
      <c r="AK23">
        <v>-2.3564154201473402</v>
      </c>
      <c r="AL23">
        <v>9.1337296726496398</v>
      </c>
      <c r="AM23">
        <v>-7.8707411757981101</v>
      </c>
      <c r="AN23">
        <v>-68.305666919713204</v>
      </c>
      <c r="AO23">
        <v>-0.51570544519330797</v>
      </c>
    </row>
    <row r="24" spans="1:41" x14ac:dyDescent="0.25">
      <c r="A24" t="s">
        <v>106</v>
      </c>
      <c r="B24">
        <v>-3.37472727065329</v>
      </c>
      <c r="C24">
        <v>1.0132710739744999</v>
      </c>
      <c r="D24">
        <v>1.4609264857047599</v>
      </c>
      <c r="E24">
        <v>1.60545492635057</v>
      </c>
      <c r="F24">
        <v>12.5163749783949</v>
      </c>
      <c r="G24">
        <v>-18.974195812982</v>
      </c>
      <c r="H24">
        <v>10.6244721464961</v>
      </c>
      <c r="I24">
        <v>-6.9264368673172099</v>
      </c>
      <c r="J24">
        <v>-1.9897485059817099</v>
      </c>
      <c r="K24">
        <v>-3.5450914125992399</v>
      </c>
      <c r="L24">
        <v>-1.41246091383519</v>
      </c>
      <c r="M24">
        <v>-6.1508442449960103</v>
      </c>
      <c r="N24">
        <v>0.94932753930673197</v>
      </c>
      <c r="O24">
        <v>-2.7057816256138398</v>
      </c>
      <c r="P24">
        <v>1.64997434849896</v>
      </c>
      <c r="Q24">
        <v>-0.92442451208657905</v>
      </c>
      <c r="R24">
        <v>-1.0403263082388801</v>
      </c>
      <c r="S24">
        <v>-0.49231111108146702</v>
      </c>
      <c r="T24">
        <v>2.6603374813940599</v>
      </c>
      <c r="U24">
        <v>2.2347305903874002</v>
      </c>
      <c r="V24">
        <v>4.4740917462991296</v>
      </c>
      <c r="W24">
        <v>5.3686788851086096</v>
      </c>
      <c r="X24">
        <v>167.14668879248299</v>
      </c>
      <c r="Y24">
        <v>0.56836659840354797</v>
      </c>
      <c r="Z24">
        <v>4.4798768135682501</v>
      </c>
      <c r="AA24">
        <v>-7.94891808442254</v>
      </c>
      <c r="AB24">
        <v>0.119654853983592</v>
      </c>
      <c r="AC24">
        <v>0.52695748249699303</v>
      </c>
      <c r="AD24">
        <v>-0.20832323896683899</v>
      </c>
      <c r="AE24">
        <v>-2.9052881353712698</v>
      </c>
      <c r="AF24">
        <v>-1.0065308239792099</v>
      </c>
      <c r="AG24">
        <v>-4.7727780908283899</v>
      </c>
      <c r="AH24">
        <v>-3.2864762008424999</v>
      </c>
      <c r="AI24">
        <v>4.3233181209010301</v>
      </c>
      <c r="AJ24">
        <v>-10.6495390834916</v>
      </c>
      <c r="AK24">
        <v>13.400662679187599</v>
      </c>
      <c r="AL24">
        <v>-15.5697781762607</v>
      </c>
      <c r="AM24">
        <v>-24.529256871773601</v>
      </c>
      <c r="AN24">
        <v>20.6430757098458</v>
      </c>
      <c r="AO24">
        <v>2.1770668761418301</v>
      </c>
    </row>
    <row r="25" spans="1:41" x14ac:dyDescent="0.25">
      <c r="A25" t="s">
        <v>107</v>
      </c>
      <c r="B25">
        <v>-3.0242875378230401E-2</v>
      </c>
      <c r="C25">
        <v>-0.49329877112542603</v>
      </c>
      <c r="D25">
        <v>0.19595909965692701</v>
      </c>
      <c r="E25">
        <v>-0.56364782997604101</v>
      </c>
      <c r="F25">
        <v>-0.15387730414957199</v>
      </c>
      <c r="G25">
        <v>2.58416410320724</v>
      </c>
      <c r="H25">
        <v>1.9215090514286299</v>
      </c>
      <c r="I25">
        <v>-0.77624925345582996</v>
      </c>
      <c r="J25">
        <v>0.49683638805299701</v>
      </c>
      <c r="K25">
        <v>-0.42185346782197097</v>
      </c>
      <c r="L25">
        <v>-0.229106832018871</v>
      </c>
      <c r="M25">
        <v>-0.230692090015225</v>
      </c>
      <c r="N25">
        <v>-4.8248937131312501E-2</v>
      </c>
      <c r="O25">
        <v>-0.91320521134744304</v>
      </c>
      <c r="P25">
        <v>-0.55257340548598399</v>
      </c>
      <c r="Q25">
        <v>-8.7435804965560401E-2</v>
      </c>
      <c r="R25">
        <v>0.75312396112664404</v>
      </c>
      <c r="S25">
        <v>-0.121632747502668</v>
      </c>
      <c r="T25">
        <v>1.1202963725680399</v>
      </c>
      <c r="U25">
        <v>0.56652223529424595</v>
      </c>
      <c r="V25">
        <v>0.74558213680729102</v>
      </c>
      <c r="W25">
        <v>8.3701611489554295E-2</v>
      </c>
      <c r="X25">
        <v>0.56836659840354897</v>
      </c>
      <c r="Y25">
        <v>2.4846808441803701</v>
      </c>
      <c r="Z25">
        <v>0.92661565140874003</v>
      </c>
      <c r="AA25">
        <v>0.32093143028709198</v>
      </c>
      <c r="AB25">
        <v>-1.4364803127003201</v>
      </c>
      <c r="AC25">
        <v>-1.77805629272954</v>
      </c>
      <c r="AD25">
        <v>-1.1724407820371101</v>
      </c>
      <c r="AE25">
        <v>-0.11575831974244</v>
      </c>
      <c r="AF25">
        <v>0.23250767835209399</v>
      </c>
      <c r="AG25">
        <v>0.76105796940418802</v>
      </c>
      <c r="AH25">
        <v>-0.67444743102583904</v>
      </c>
      <c r="AI25">
        <v>-0.38182354697478899</v>
      </c>
      <c r="AJ25">
        <v>1.17446034365371</v>
      </c>
      <c r="AK25">
        <v>2.11912580658927</v>
      </c>
      <c r="AL25">
        <v>8.4087670668391401E-2</v>
      </c>
      <c r="AM25">
        <v>-3.16355011650416</v>
      </c>
      <c r="AN25">
        <v>-3.2532533564123498</v>
      </c>
      <c r="AO25">
        <v>-0.627175161499268</v>
      </c>
    </row>
    <row r="26" spans="1:41" x14ac:dyDescent="0.25">
      <c r="A26" t="s">
        <v>108</v>
      </c>
      <c r="B26">
        <v>-17.523237611776299</v>
      </c>
      <c r="C26">
        <v>1.77149450602257</v>
      </c>
      <c r="D26">
        <v>5.8944378992592403</v>
      </c>
      <c r="E26">
        <v>-6.5810193673151496E-2</v>
      </c>
      <c r="F26">
        <v>-1.11613716165721</v>
      </c>
      <c r="G26">
        <v>-34.548333660440903</v>
      </c>
      <c r="H26">
        <v>10.5643301845239</v>
      </c>
      <c r="I26">
        <v>4.2783509136086001E-2</v>
      </c>
      <c r="J26">
        <v>-0.60613573530175402</v>
      </c>
      <c r="K26">
        <v>2.37487448480038</v>
      </c>
      <c r="L26">
        <v>-1.9045749749040199</v>
      </c>
      <c r="M26">
        <v>0.875551572219468</v>
      </c>
      <c r="N26">
        <v>-2.7180959564013101E-2</v>
      </c>
      <c r="O26">
        <v>0.54008882143749004</v>
      </c>
      <c r="P26">
        <v>4.31106780455994</v>
      </c>
      <c r="Q26">
        <v>2.8744197952567898</v>
      </c>
      <c r="R26">
        <v>-1.6786950844053501</v>
      </c>
      <c r="S26">
        <v>2.5330291425240801</v>
      </c>
      <c r="T26">
        <v>-4.5411031288179897</v>
      </c>
      <c r="U26">
        <v>2.2693569135995899</v>
      </c>
      <c r="V26">
        <v>5.88116099758237</v>
      </c>
      <c r="W26">
        <v>7.6230887288324896</v>
      </c>
      <c r="X26">
        <v>4.4798768135682501</v>
      </c>
      <c r="Y26">
        <v>0.92661565140873803</v>
      </c>
      <c r="Z26">
        <v>32.124801677669197</v>
      </c>
      <c r="AA26">
        <v>0.100291872729427</v>
      </c>
      <c r="AB26">
        <v>4.8745623998939402</v>
      </c>
      <c r="AC26">
        <v>3.1664235817751698</v>
      </c>
      <c r="AD26">
        <v>2.65765252255339</v>
      </c>
      <c r="AE26">
        <v>5.3969974333974697</v>
      </c>
      <c r="AF26">
        <v>-3.7585841429101698</v>
      </c>
      <c r="AG26">
        <v>-1.27837938921209</v>
      </c>
      <c r="AH26">
        <v>-0.87022380770432295</v>
      </c>
      <c r="AI26">
        <v>-0.411363641731466</v>
      </c>
      <c r="AJ26">
        <v>2.1146452005435199</v>
      </c>
      <c r="AK26">
        <v>-0.96543599016086901</v>
      </c>
      <c r="AL26">
        <v>-1.21374153301043</v>
      </c>
      <c r="AM26">
        <v>-9.6908549787214593</v>
      </c>
      <c r="AN26">
        <v>27.653490155357002</v>
      </c>
      <c r="AO26">
        <v>0.18093317211378501</v>
      </c>
    </row>
    <row r="27" spans="1:41" x14ac:dyDescent="0.25">
      <c r="A27" t="s">
        <v>112</v>
      </c>
      <c r="B27">
        <v>-2.4469851771131501</v>
      </c>
      <c r="C27">
        <v>-2.03832800303968</v>
      </c>
      <c r="D27">
        <v>0.30501598449564099</v>
      </c>
      <c r="E27">
        <v>-0.71150171348580005</v>
      </c>
      <c r="F27">
        <v>-0.28410967392924702</v>
      </c>
      <c r="G27">
        <v>-17.489526028397499</v>
      </c>
      <c r="H27">
        <v>-9.6159610081918192</v>
      </c>
      <c r="I27">
        <v>-1.2839472953620901</v>
      </c>
      <c r="J27">
        <v>-0.60029063781168501</v>
      </c>
      <c r="K27">
        <v>-1.4819236125375399</v>
      </c>
      <c r="L27">
        <v>0.30284480956089499</v>
      </c>
      <c r="M27">
        <v>-1.4369073805263901</v>
      </c>
      <c r="N27">
        <v>-0.85613665891195201</v>
      </c>
      <c r="O27">
        <v>-3.5077963944038499</v>
      </c>
      <c r="P27">
        <v>0.187718524701806</v>
      </c>
      <c r="Q27">
        <v>-4.8292841145820602E-2</v>
      </c>
      <c r="R27">
        <v>-0.72612014476442299</v>
      </c>
      <c r="S27">
        <v>-0.36526203532965701</v>
      </c>
      <c r="T27">
        <v>0.138260504350672</v>
      </c>
      <c r="U27">
        <v>-4.2640995235730297E-2</v>
      </c>
      <c r="V27">
        <v>-1.8199385870755</v>
      </c>
      <c r="W27">
        <v>-5.0332453696617296</v>
      </c>
      <c r="X27">
        <v>-7.94891808442254</v>
      </c>
      <c r="Y27">
        <v>0.32093143028709198</v>
      </c>
      <c r="Z27">
        <v>0.100291872729419</v>
      </c>
      <c r="AA27">
        <v>25.193727996529098</v>
      </c>
      <c r="AB27">
        <v>0.24517982707765301</v>
      </c>
      <c r="AC27">
        <v>-0.173950172947749</v>
      </c>
      <c r="AD27">
        <v>2.82192680827529E-2</v>
      </c>
      <c r="AE27">
        <v>-0.73995095545649703</v>
      </c>
      <c r="AF27">
        <v>0.185659673020487</v>
      </c>
      <c r="AG27">
        <v>2.1259126287085199</v>
      </c>
      <c r="AH27">
        <v>2.2982925957573901</v>
      </c>
      <c r="AI27">
        <v>-1.6005763204005301</v>
      </c>
      <c r="AJ27">
        <v>-6.1985356957218896</v>
      </c>
      <c r="AK27">
        <v>-12.7807768978443</v>
      </c>
      <c r="AL27">
        <v>2.6528197782056799</v>
      </c>
      <c r="AM27">
        <v>8.2745976015525091</v>
      </c>
      <c r="AN27">
        <v>14.837309572041701</v>
      </c>
      <c r="AO27">
        <v>0.77724257166241895</v>
      </c>
    </row>
    <row r="28" spans="1:41" x14ac:dyDescent="0.25">
      <c r="A28" t="s">
        <v>93</v>
      </c>
      <c r="B28">
        <v>-3.17416196213042</v>
      </c>
      <c r="C28">
        <v>1.69574907487916E-2</v>
      </c>
      <c r="D28">
        <v>1.06428559888025</v>
      </c>
      <c r="E28">
        <v>-0.53133266920798305</v>
      </c>
      <c r="F28">
        <v>2.2185588663696101E-2</v>
      </c>
      <c r="G28">
        <v>-7.5528685087973297</v>
      </c>
      <c r="H28">
        <v>0.33733364192946003</v>
      </c>
      <c r="I28">
        <v>0.80351304590870998</v>
      </c>
      <c r="J28">
        <v>4.1400560282987602E-2</v>
      </c>
      <c r="K28">
        <v>1.21205635256321</v>
      </c>
      <c r="L28">
        <v>0.15297040602651399</v>
      </c>
      <c r="M28">
        <v>0.33069776635211001</v>
      </c>
      <c r="N28">
        <v>-0.102247634031551</v>
      </c>
      <c r="O28">
        <v>-0.104510152822841</v>
      </c>
      <c r="P28">
        <v>0.58913294379320202</v>
      </c>
      <c r="Q28">
        <v>0.626156306832094</v>
      </c>
      <c r="R28">
        <v>-0.92877232803786203</v>
      </c>
      <c r="S28">
        <v>0.24989116527768701</v>
      </c>
      <c r="T28">
        <v>-1.6820526107287199</v>
      </c>
      <c r="U28">
        <v>1.30567426897156E-2</v>
      </c>
      <c r="V28">
        <v>0.46655568337849601</v>
      </c>
      <c r="W28">
        <v>1.22545658931803</v>
      </c>
      <c r="X28">
        <v>0.11965485398358899</v>
      </c>
      <c r="Y28">
        <v>-1.4364803127003201</v>
      </c>
      <c r="Z28">
        <v>4.8745623998939296</v>
      </c>
      <c r="AA28">
        <v>0.24517982707765201</v>
      </c>
      <c r="AB28">
        <v>1.92610114782282</v>
      </c>
      <c r="AC28">
        <v>1.82541549232239</v>
      </c>
      <c r="AD28">
        <v>1.1896273060926601</v>
      </c>
      <c r="AE28">
        <v>0.99085160908080405</v>
      </c>
      <c r="AF28">
        <v>-0.85513824301241304</v>
      </c>
      <c r="AG28">
        <v>-0.40014954826966798</v>
      </c>
      <c r="AH28">
        <v>0.43595204665404702</v>
      </c>
      <c r="AI28">
        <v>0.22006597135560299</v>
      </c>
      <c r="AJ28">
        <v>-0.38542976995405398</v>
      </c>
      <c r="AK28">
        <v>-1.2653919871881201</v>
      </c>
      <c r="AL28">
        <v>-0.65968781902109797</v>
      </c>
      <c r="AM28">
        <v>0.70071732049056101</v>
      </c>
      <c r="AN28">
        <v>6.9052217106891396</v>
      </c>
      <c r="AO28">
        <v>0.34292520314087099</v>
      </c>
    </row>
    <row r="29" spans="1:41" x14ac:dyDescent="0.25">
      <c r="A29" t="s">
        <v>94</v>
      </c>
      <c r="B29">
        <v>-2.7439814023596898</v>
      </c>
      <c r="C29">
        <v>-4.7404749316356402E-2</v>
      </c>
      <c r="D29">
        <v>0.60153661876426301</v>
      </c>
      <c r="E29">
        <v>0.123829063699197</v>
      </c>
      <c r="F29">
        <v>0.327474090867093</v>
      </c>
      <c r="G29">
        <v>1.33369009757016</v>
      </c>
      <c r="H29">
        <v>1.62387407735276</v>
      </c>
      <c r="I29">
        <v>0.64160254409934003</v>
      </c>
      <c r="J29">
        <v>1.0961720386193401</v>
      </c>
      <c r="K29">
        <v>0.27889559266821201</v>
      </c>
      <c r="L29">
        <v>0.33972809449719799</v>
      </c>
      <c r="M29">
        <v>0.49736163371283698</v>
      </c>
      <c r="N29">
        <v>0.21884657493627299</v>
      </c>
      <c r="O29">
        <v>0.57590216820588402</v>
      </c>
      <c r="P29">
        <v>0.98349373367111803</v>
      </c>
      <c r="Q29">
        <v>2.06392669253467</v>
      </c>
      <c r="R29">
        <v>0.621552655764537</v>
      </c>
      <c r="S29">
        <v>1.10609572509516</v>
      </c>
      <c r="T29">
        <v>-0.17657162338350599</v>
      </c>
      <c r="U29">
        <v>2.0517824026948199</v>
      </c>
      <c r="V29">
        <v>1.21225810822297</v>
      </c>
      <c r="W29">
        <v>1.6051193387034199</v>
      </c>
      <c r="X29">
        <v>0.52695748249699503</v>
      </c>
      <c r="Y29">
        <v>-1.77805629272954</v>
      </c>
      <c r="Z29">
        <v>3.16642358177516</v>
      </c>
      <c r="AA29">
        <v>-0.17395017294774801</v>
      </c>
      <c r="AB29">
        <v>1.82541549232239</v>
      </c>
      <c r="AC29">
        <v>5.6625770312197501</v>
      </c>
      <c r="AD29">
        <v>2.0648900863607098</v>
      </c>
      <c r="AE29">
        <v>1.1241510355520701</v>
      </c>
      <c r="AF29">
        <v>-4.4883632414912897</v>
      </c>
      <c r="AG29">
        <v>-3.9409599591381199</v>
      </c>
      <c r="AH29">
        <v>-1.88239486259967</v>
      </c>
      <c r="AI29">
        <v>4.9602378290300703E-2</v>
      </c>
      <c r="AJ29">
        <v>-5.82881843940369E-2</v>
      </c>
      <c r="AK29">
        <v>-1.5761437396126401</v>
      </c>
      <c r="AL29">
        <v>-0.15704170142558099</v>
      </c>
      <c r="AM29">
        <v>-0.45712037748438999</v>
      </c>
      <c r="AN29">
        <v>-2.6399195954693302</v>
      </c>
      <c r="AO29">
        <v>-1.11851266742069</v>
      </c>
    </row>
    <row r="30" spans="1:41" x14ac:dyDescent="0.25">
      <c r="A30" t="s">
        <v>95</v>
      </c>
      <c r="B30">
        <v>-4.1082447786795804</v>
      </c>
      <c r="C30">
        <v>4.0049166896099601E-2</v>
      </c>
      <c r="D30">
        <v>0.97414209981016198</v>
      </c>
      <c r="E30">
        <v>1.7690282273084099</v>
      </c>
      <c r="F30">
        <v>1.0153980215457299</v>
      </c>
      <c r="G30">
        <v>11.6129136719466</v>
      </c>
      <c r="H30">
        <v>-4.1258591283781199</v>
      </c>
      <c r="I30">
        <v>-0.44032910630843097</v>
      </c>
      <c r="J30">
        <v>-0.56935757340973903</v>
      </c>
      <c r="K30">
        <v>-1.1001166850133199</v>
      </c>
      <c r="L30">
        <v>3.69398724667858E-3</v>
      </c>
      <c r="M30">
        <v>-1.0079874576135399</v>
      </c>
      <c r="N30">
        <v>-0.55908904989743202</v>
      </c>
      <c r="O30">
        <v>-2.9378400420909001</v>
      </c>
      <c r="P30">
        <v>-1.76262017303385</v>
      </c>
      <c r="Q30">
        <v>0.53117366025840995</v>
      </c>
      <c r="R30">
        <v>-0.49266666990915697</v>
      </c>
      <c r="S30">
        <v>-1.5416376574094</v>
      </c>
      <c r="T30">
        <v>-1.04365631372127</v>
      </c>
      <c r="U30">
        <v>0.56537986860678202</v>
      </c>
      <c r="V30">
        <v>1.2211937841184799</v>
      </c>
      <c r="W30">
        <v>6.0218362020480303</v>
      </c>
      <c r="X30">
        <v>-0.20832323896683799</v>
      </c>
      <c r="Y30">
        <v>-1.1724407820371101</v>
      </c>
      <c r="Z30">
        <v>2.65765252255339</v>
      </c>
      <c r="AA30">
        <v>2.8219268082753299E-2</v>
      </c>
      <c r="AB30">
        <v>1.1896273060926601</v>
      </c>
      <c r="AC30">
        <v>2.0648900863607098</v>
      </c>
      <c r="AD30">
        <v>11.924178104147099</v>
      </c>
      <c r="AE30">
        <v>2.1995547421364301</v>
      </c>
      <c r="AF30">
        <v>-1.33142928788538</v>
      </c>
      <c r="AG30">
        <v>-1.6374361566515101</v>
      </c>
      <c r="AH30">
        <v>-0.108262532144631</v>
      </c>
      <c r="AI30">
        <v>1.3807517016597901</v>
      </c>
      <c r="AJ30">
        <v>-2.26660267078974</v>
      </c>
      <c r="AK30">
        <v>-2.5417204554960402</v>
      </c>
      <c r="AL30">
        <v>1.3025318177430301</v>
      </c>
      <c r="AM30">
        <v>3.7770511723097302</v>
      </c>
      <c r="AN30">
        <v>-11.5195707074833</v>
      </c>
      <c r="AO30">
        <v>1.14160685385903</v>
      </c>
    </row>
    <row r="31" spans="1:41" x14ac:dyDescent="0.25">
      <c r="A31" t="s">
        <v>96</v>
      </c>
      <c r="B31">
        <v>-5.0595659963715596</v>
      </c>
      <c r="C31">
        <v>-2.7968081163619599E-2</v>
      </c>
      <c r="D31">
        <v>1.31555184381496</v>
      </c>
      <c r="E31">
        <v>1.33951100812378</v>
      </c>
      <c r="F31">
        <v>-3.6023941592192701</v>
      </c>
      <c r="G31">
        <v>16.1336845560574</v>
      </c>
      <c r="H31">
        <v>-4.9817344429070998</v>
      </c>
      <c r="I31">
        <v>-1.0746678174652899</v>
      </c>
      <c r="J31">
        <v>-1.20425423533209</v>
      </c>
      <c r="K31">
        <v>3.4494005267079002</v>
      </c>
      <c r="L31">
        <v>-1.2116850355087501</v>
      </c>
      <c r="M31">
        <v>6.1476153440500898E-2</v>
      </c>
      <c r="N31">
        <v>-3.4990411459010198</v>
      </c>
      <c r="O31">
        <v>-2.5120087855343001</v>
      </c>
      <c r="P31">
        <v>-4.0481568879118797</v>
      </c>
      <c r="Q31">
        <v>0.46324404421228399</v>
      </c>
      <c r="R31">
        <v>-0.56328838342765797</v>
      </c>
      <c r="S31">
        <v>5.0537786867328096</v>
      </c>
      <c r="T31">
        <v>-5.0055336912722703</v>
      </c>
      <c r="U31">
        <v>0.73274441538192803</v>
      </c>
      <c r="V31">
        <v>1.3083804988180401</v>
      </c>
      <c r="W31">
        <v>-0.33488984486511603</v>
      </c>
      <c r="X31">
        <v>-2.9052881353712801</v>
      </c>
      <c r="Y31">
        <v>-0.115758319742439</v>
      </c>
      <c r="Z31">
        <v>5.3969974333974502</v>
      </c>
      <c r="AA31">
        <v>-0.73995095545650003</v>
      </c>
      <c r="AB31">
        <v>0.99085160908080205</v>
      </c>
      <c r="AC31">
        <v>1.1241510355520601</v>
      </c>
      <c r="AD31">
        <v>2.1995547421364301</v>
      </c>
      <c r="AE31">
        <v>32.288804490782901</v>
      </c>
      <c r="AF31">
        <v>-1.04449921912615</v>
      </c>
      <c r="AG31">
        <v>-0.28066600344974801</v>
      </c>
      <c r="AH31">
        <v>-1.3732901837626299</v>
      </c>
      <c r="AI31">
        <v>-2.3431159628545699</v>
      </c>
      <c r="AJ31">
        <v>-1.2579131228498499</v>
      </c>
      <c r="AK31">
        <v>-1.00244563773636</v>
      </c>
      <c r="AL31">
        <v>0.11202675355443199</v>
      </c>
      <c r="AM31">
        <v>5.6976466403458303</v>
      </c>
      <c r="AN31">
        <v>-17.700859550233801</v>
      </c>
      <c r="AO31">
        <v>2.7839592887017899</v>
      </c>
    </row>
    <row r="32" spans="1:41" x14ac:dyDescent="0.25">
      <c r="A32" t="s">
        <v>99</v>
      </c>
      <c r="B32">
        <v>2.6585236980582501</v>
      </c>
      <c r="C32">
        <v>7.1970800819496403E-2</v>
      </c>
      <c r="D32">
        <v>-0.65841643937919703</v>
      </c>
      <c r="E32">
        <v>-0.149352160358001</v>
      </c>
      <c r="F32">
        <v>-0.17505508415257401</v>
      </c>
      <c r="G32">
        <v>-2.9153139501926901</v>
      </c>
      <c r="H32">
        <v>-3.0079984265060902</v>
      </c>
      <c r="I32">
        <v>-1.3290850083737199E-2</v>
      </c>
      <c r="J32">
        <v>-1.1814274735624399</v>
      </c>
      <c r="K32">
        <v>0.238920317202447</v>
      </c>
      <c r="L32">
        <v>-3.8645016992046803E-2</v>
      </c>
      <c r="M32">
        <v>-0.32457057939682299</v>
      </c>
      <c r="N32">
        <v>-0.24202727224005399</v>
      </c>
      <c r="O32">
        <v>-0.36348387784743003</v>
      </c>
      <c r="P32">
        <v>-0.86323597698352805</v>
      </c>
      <c r="Q32">
        <v>-1.97895749127904</v>
      </c>
      <c r="R32">
        <v>-1.1695458177762701</v>
      </c>
      <c r="S32">
        <v>-1.1474440819521099</v>
      </c>
      <c r="T32">
        <v>-0.595126746392032</v>
      </c>
      <c r="U32">
        <v>-2.4014229939621501</v>
      </c>
      <c r="V32">
        <v>-1.6839505372554</v>
      </c>
      <c r="W32">
        <v>-1.6500610876111099</v>
      </c>
      <c r="X32">
        <v>-1.0065308239792099</v>
      </c>
      <c r="Y32">
        <v>0.23250767835209399</v>
      </c>
      <c r="Z32">
        <v>-3.7585841429101698</v>
      </c>
      <c r="AA32">
        <v>0.185659673020489</v>
      </c>
      <c r="AB32">
        <v>-0.85513824301241503</v>
      </c>
      <c r="AC32">
        <v>-4.4883632414912897</v>
      </c>
      <c r="AD32">
        <v>-1.33142928788538</v>
      </c>
      <c r="AE32">
        <v>-1.04449921912616</v>
      </c>
      <c r="AF32">
        <v>4.3119042521331403</v>
      </c>
      <c r="AG32">
        <v>3.61113568760448</v>
      </c>
      <c r="AH32">
        <v>2.37975531962705</v>
      </c>
      <c r="AI32">
        <v>0.21984261586231199</v>
      </c>
      <c r="AJ32">
        <v>-0.66641466203650701</v>
      </c>
      <c r="AK32">
        <v>0.38127926888207397</v>
      </c>
      <c r="AL32">
        <v>-6.74273776224317E-2</v>
      </c>
      <c r="AM32">
        <v>2.6626694073190098</v>
      </c>
      <c r="AN32">
        <v>4.6724063086766101</v>
      </c>
      <c r="AO32">
        <v>1.4637640710462301</v>
      </c>
    </row>
    <row r="33" spans="1:41" x14ac:dyDescent="0.25">
      <c r="A33" t="s">
        <v>100</v>
      </c>
      <c r="B33">
        <v>-1.4394793827290899</v>
      </c>
      <c r="C33">
        <v>-1.4266444918688801</v>
      </c>
      <c r="D33">
        <v>1.4663920867575599</v>
      </c>
      <c r="E33">
        <v>-1.3147482492489</v>
      </c>
      <c r="F33">
        <v>2.0550310040881299</v>
      </c>
      <c r="G33">
        <v>-11.626955664171</v>
      </c>
      <c r="H33">
        <v>-9.3286947672413696</v>
      </c>
      <c r="I33">
        <v>-1.4095449615216599E-2</v>
      </c>
      <c r="J33">
        <v>-1.49215539002552</v>
      </c>
      <c r="K33">
        <v>-1.45661560262186</v>
      </c>
      <c r="L33">
        <v>5.4536717113103497E-2</v>
      </c>
      <c r="M33">
        <v>2.17456014850677</v>
      </c>
      <c r="N33">
        <v>1.6236595965524201</v>
      </c>
      <c r="O33">
        <v>3.7883474599996401</v>
      </c>
      <c r="P33">
        <v>-2.4641993705837</v>
      </c>
      <c r="Q33">
        <v>-0.66060886818344999</v>
      </c>
      <c r="R33">
        <v>-0.63568222701152</v>
      </c>
      <c r="S33">
        <v>-3.2764283047797602</v>
      </c>
      <c r="T33">
        <v>-8.7616432936650807E-2</v>
      </c>
      <c r="U33">
        <v>-2.7813984159871601</v>
      </c>
      <c r="V33">
        <v>-2.23780231774407</v>
      </c>
      <c r="W33">
        <v>-3.8913381783537302</v>
      </c>
      <c r="X33">
        <v>-4.7727780908283997</v>
      </c>
      <c r="Y33">
        <v>0.76105796940418802</v>
      </c>
      <c r="Z33">
        <v>-1.27837938921209</v>
      </c>
      <c r="AA33">
        <v>2.1259126287085199</v>
      </c>
      <c r="AB33">
        <v>-0.40014954826966898</v>
      </c>
      <c r="AC33">
        <v>-3.9409599591381199</v>
      </c>
      <c r="AD33">
        <v>-1.6374361566515101</v>
      </c>
      <c r="AE33">
        <v>-0.28066600344975101</v>
      </c>
      <c r="AF33">
        <v>3.6111356876044902</v>
      </c>
      <c r="AG33">
        <v>21.674436232796801</v>
      </c>
      <c r="AH33">
        <v>4.47301366689274</v>
      </c>
      <c r="AI33">
        <v>-0.54987175161216395</v>
      </c>
      <c r="AJ33">
        <v>-1.4054920004597899</v>
      </c>
      <c r="AK33">
        <v>0.65074729450525104</v>
      </c>
      <c r="AL33">
        <v>-0.385228368057276</v>
      </c>
      <c r="AM33">
        <v>8.3812068702644993</v>
      </c>
      <c r="AN33">
        <v>9.8235138205969506</v>
      </c>
      <c r="AO33">
        <v>-0.58373172797545503</v>
      </c>
    </row>
    <row r="34" spans="1:41" x14ac:dyDescent="0.25">
      <c r="A34" t="s">
        <v>238</v>
      </c>
      <c r="B34">
        <v>-2.5056475376571701</v>
      </c>
      <c r="C34">
        <v>-0.72485042969678704</v>
      </c>
      <c r="D34">
        <v>1.3469789342424301</v>
      </c>
      <c r="E34">
        <v>0.357564761110647</v>
      </c>
      <c r="F34">
        <v>-0.14588987118580499</v>
      </c>
      <c r="G34">
        <v>-2.0236217033851598</v>
      </c>
      <c r="H34">
        <v>-8.6075826605738808</v>
      </c>
      <c r="I34">
        <v>-0.62572737589738203</v>
      </c>
      <c r="J34">
        <v>-1.1100964920524601</v>
      </c>
      <c r="K34">
        <v>0.80720136214302096</v>
      </c>
      <c r="L34">
        <v>-0.20934162848879201</v>
      </c>
      <c r="M34">
        <v>0.91831299504902797</v>
      </c>
      <c r="N34">
        <v>-1.4880789139225701</v>
      </c>
      <c r="O34">
        <v>-1.92859949971696</v>
      </c>
      <c r="P34">
        <v>-0.57101128900353404</v>
      </c>
      <c r="Q34">
        <v>-1.0875048119203401</v>
      </c>
      <c r="R34">
        <v>-1.5491949557645399</v>
      </c>
      <c r="S34">
        <v>-1.2298159135373801</v>
      </c>
      <c r="T34">
        <v>-1.33483738467154</v>
      </c>
      <c r="U34">
        <v>-1.50834417585361</v>
      </c>
      <c r="V34">
        <v>-1.6231741026684801</v>
      </c>
      <c r="W34">
        <v>0.58569771471852905</v>
      </c>
      <c r="X34">
        <v>-3.2864762008424999</v>
      </c>
      <c r="Y34">
        <v>-0.67444743102583904</v>
      </c>
      <c r="Z34">
        <v>-0.87022380770432395</v>
      </c>
      <c r="AA34">
        <v>2.2982925957573901</v>
      </c>
      <c r="AB34">
        <v>0.43595204665404702</v>
      </c>
      <c r="AC34">
        <v>-1.88239486259967</v>
      </c>
      <c r="AD34">
        <v>-0.10826253214463299</v>
      </c>
      <c r="AE34">
        <v>-1.3732901837626399</v>
      </c>
      <c r="AF34">
        <v>2.37975531962705</v>
      </c>
      <c r="AG34">
        <v>4.47301366689274</v>
      </c>
      <c r="AH34">
        <v>14.9834106975844</v>
      </c>
      <c r="AI34">
        <v>1.41807955088909</v>
      </c>
      <c r="AJ34">
        <v>-0.24242521175162099</v>
      </c>
      <c r="AK34">
        <v>-1.67517340375288</v>
      </c>
      <c r="AL34">
        <v>-1.21900947673075</v>
      </c>
      <c r="AM34">
        <v>8.3370375917418595</v>
      </c>
      <c r="AN34">
        <v>-0.68024250892004201</v>
      </c>
      <c r="AO34">
        <v>2.3932898102632199</v>
      </c>
    </row>
    <row r="35" spans="1:41" x14ac:dyDescent="0.25">
      <c r="A35" t="s">
        <v>113</v>
      </c>
      <c r="B35">
        <v>-2.3952844855473501</v>
      </c>
      <c r="C35">
        <v>-0.48648269914405501</v>
      </c>
      <c r="D35">
        <v>0.74063004687304801</v>
      </c>
      <c r="E35">
        <v>1.12491575877707</v>
      </c>
      <c r="F35">
        <v>-0.69652962664362295</v>
      </c>
      <c r="G35">
        <v>16.833699499594498</v>
      </c>
      <c r="H35">
        <v>-2.1872872054786101</v>
      </c>
      <c r="I35">
        <v>0.102472171483884</v>
      </c>
      <c r="J35">
        <v>-0.35728322267739299</v>
      </c>
      <c r="K35">
        <v>-2.0558562462044101</v>
      </c>
      <c r="L35">
        <v>-0.63500630576906403</v>
      </c>
      <c r="M35">
        <v>-1.5866813265072599</v>
      </c>
      <c r="N35">
        <v>0.407731247484172</v>
      </c>
      <c r="O35">
        <v>-0.50065417086087005</v>
      </c>
      <c r="P35">
        <v>-8.5949695020176107E-3</v>
      </c>
      <c r="Q35">
        <v>-9.8360950324804894E-2</v>
      </c>
      <c r="R35">
        <v>-0.40463659771857202</v>
      </c>
      <c r="S35">
        <v>-2.66692541016989</v>
      </c>
      <c r="T35">
        <v>1.11227542009386</v>
      </c>
      <c r="U35">
        <v>-0.24600297921203201</v>
      </c>
      <c r="V35">
        <v>0.42791876316062599</v>
      </c>
      <c r="W35">
        <v>9.4088402792246804</v>
      </c>
      <c r="X35">
        <v>4.3233181209010301</v>
      </c>
      <c r="Y35">
        <v>-0.38182354697478998</v>
      </c>
      <c r="Z35">
        <v>-0.41136364173148499</v>
      </c>
      <c r="AA35">
        <v>-1.6005763204005301</v>
      </c>
      <c r="AB35">
        <v>0.22006597135560199</v>
      </c>
      <c r="AC35">
        <v>4.9602378290298302E-2</v>
      </c>
      <c r="AD35">
        <v>1.3807517016597901</v>
      </c>
      <c r="AE35">
        <v>-2.3431159628545699</v>
      </c>
      <c r="AF35">
        <v>0.21984261586231399</v>
      </c>
      <c r="AG35">
        <v>-0.54987175161216295</v>
      </c>
      <c r="AH35">
        <v>1.41807955088909</v>
      </c>
      <c r="AI35">
        <v>31.281431882009301</v>
      </c>
      <c r="AJ35">
        <v>0.92021858570650095</v>
      </c>
      <c r="AK35">
        <v>-0.205684643392786</v>
      </c>
      <c r="AL35">
        <v>2.6000828084435801</v>
      </c>
      <c r="AM35">
        <v>2.4941352138495398</v>
      </c>
      <c r="AN35">
        <v>-15.901976170089</v>
      </c>
      <c r="AO35">
        <v>-0.59711256705822302</v>
      </c>
    </row>
    <row r="36" spans="1:41" x14ac:dyDescent="0.25">
      <c r="A36" t="s">
        <v>126</v>
      </c>
      <c r="B36">
        <v>-1.1666366453530299</v>
      </c>
      <c r="C36">
        <v>-0.26125618397282901</v>
      </c>
      <c r="D36">
        <v>0.17152415019362499</v>
      </c>
      <c r="E36">
        <v>3.5442998336653299E-2</v>
      </c>
      <c r="F36">
        <v>4.3440390804498401</v>
      </c>
      <c r="G36">
        <v>1.4366001753372699</v>
      </c>
      <c r="H36">
        <v>-6.4846739383619498</v>
      </c>
      <c r="I36">
        <v>1.3345552253624799</v>
      </c>
      <c r="J36">
        <v>0.91444420932503201</v>
      </c>
      <c r="K36">
        <v>2.48638670325193</v>
      </c>
      <c r="L36">
        <v>0.85427281504298502</v>
      </c>
      <c r="M36">
        <v>-4.0206877629928099</v>
      </c>
      <c r="N36">
        <v>-9.2150143424453592</v>
      </c>
      <c r="O36">
        <v>-2.12066268937786</v>
      </c>
      <c r="P36">
        <v>-5.8318530309501</v>
      </c>
      <c r="Q36">
        <v>1.0337143531361099</v>
      </c>
      <c r="R36">
        <v>1.1217717672866601</v>
      </c>
      <c r="S36">
        <v>2.3290611984873402</v>
      </c>
      <c r="T36">
        <v>0.148113180205621</v>
      </c>
      <c r="U36">
        <v>2.65265919114159E-2</v>
      </c>
      <c r="V36">
        <v>0.49010013131734598</v>
      </c>
      <c r="W36">
        <v>-5.7500129254413901</v>
      </c>
      <c r="X36">
        <v>-10.6495390834916</v>
      </c>
      <c r="Y36">
        <v>1.17446034365371</v>
      </c>
      <c r="Z36">
        <v>2.1146452005435199</v>
      </c>
      <c r="AA36">
        <v>-6.1985356957218896</v>
      </c>
      <c r="AB36">
        <v>-0.38542976995405298</v>
      </c>
      <c r="AC36">
        <v>-5.8288184394038302E-2</v>
      </c>
      <c r="AD36">
        <v>-2.26660267078974</v>
      </c>
      <c r="AE36">
        <v>-1.2579131228498499</v>
      </c>
      <c r="AF36">
        <v>-0.66641466203650401</v>
      </c>
      <c r="AG36">
        <v>-1.4054920004597899</v>
      </c>
      <c r="AH36">
        <v>-0.24242521175161899</v>
      </c>
      <c r="AI36">
        <v>0.92021858570650406</v>
      </c>
      <c r="AJ36">
        <v>119.551345114529</v>
      </c>
      <c r="AK36">
        <v>25.2150431223527</v>
      </c>
      <c r="AL36">
        <v>-42.742199091501298</v>
      </c>
      <c r="AM36">
        <v>9.8061168981226192</v>
      </c>
      <c r="AN36">
        <v>16.884064073899001</v>
      </c>
      <c r="AO36">
        <v>0.65751500197628199</v>
      </c>
    </row>
    <row r="37" spans="1:41" x14ac:dyDescent="0.25">
      <c r="A37" t="s">
        <v>162</v>
      </c>
      <c r="B37">
        <v>1.0950743168915</v>
      </c>
      <c r="C37">
        <v>-1.58316355086293</v>
      </c>
      <c r="D37">
        <v>-1.06480902617261</v>
      </c>
      <c r="E37">
        <v>-1.2641847214959201</v>
      </c>
      <c r="F37">
        <v>-4.1273613659327504</v>
      </c>
      <c r="G37">
        <v>17.360487253099201</v>
      </c>
      <c r="H37">
        <v>-6.0953778929684503</v>
      </c>
      <c r="I37">
        <v>0.26108105485751298</v>
      </c>
      <c r="J37">
        <v>2.4953378826207402</v>
      </c>
      <c r="K37">
        <v>-1.8423844251803101</v>
      </c>
      <c r="L37">
        <v>-1.04295470541761</v>
      </c>
      <c r="M37">
        <v>-4.0713098381938</v>
      </c>
      <c r="N37">
        <v>-6.3725437380772796</v>
      </c>
      <c r="O37">
        <v>-3.93988163133396</v>
      </c>
      <c r="P37">
        <v>-4.67946043645125</v>
      </c>
      <c r="Q37">
        <v>0.204433640589439</v>
      </c>
      <c r="R37">
        <v>0.768431694226691</v>
      </c>
      <c r="S37">
        <v>-1.16167652526434</v>
      </c>
      <c r="T37">
        <v>1.31402111107695</v>
      </c>
      <c r="U37">
        <v>-3.6431837076615903E-2</v>
      </c>
      <c r="V37">
        <v>0.91221127101858401</v>
      </c>
      <c r="W37">
        <v>-2.35641542014733</v>
      </c>
      <c r="X37">
        <v>13.4006626791875</v>
      </c>
      <c r="Y37">
        <v>2.11912580658927</v>
      </c>
      <c r="Z37">
        <v>-0.96543599016085901</v>
      </c>
      <c r="AA37">
        <v>-12.7807768978443</v>
      </c>
      <c r="AB37">
        <v>-1.2653919871881201</v>
      </c>
      <c r="AC37">
        <v>-1.5761437396126401</v>
      </c>
      <c r="AD37">
        <v>-2.5417204554960402</v>
      </c>
      <c r="AE37">
        <v>-1.00244563773636</v>
      </c>
      <c r="AF37">
        <v>0.38127926888207497</v>
      </c>
      <c r="AG37">
        <v>0.65074729450525204</v>
      </c>
      <c r="AH37">
        <v>-1.67517340375288</v>
      </c>
      <c r="AI37">
        <v>-0.205684643392788</v>
      </c>
      <c r="AJ37">
        <v>25.2150431223527</v>
      </c>
      <c r="AK37">
        <v>362.08539984935101</v>
      </c>
      <c r="AL37">
        <v>-283.98313002995297</v>
      </c>
      <c r="AM37">
        <v>5.6660313064175796</v>
      </c>
      <c r="AN37">
        <v>-3.2074504372314898</v>
      </c>
      <c r="AO37">
        <v>-2.7093864386963298</v>
      </c>
    </row>
    <row r="38" spans="1:41" x14ac:dyDescent="0.25">
      <c r="A38" t="s">
        <v>114</v>
      </c>
      <c r="B38">
        <v>-0.37743942491589599</v>
      </c>
      <c r="C38">
        <v>0.97559542291999002</v>
      </c>
      <c r="D38">
        <v>-0.45255195652926899</v>
      </c>
      <c r="E38">
        <v>2.98363318567224</v>
      </c>
      <c r="F38">
        <v>7.2800958227162003</v>
      </c>
      <c r="G38">
        <v>-45.443900014619999</v>
      </c>
      <c r="H38">
        <v>2.3034175705570399</v>
      </c>
      <c r="I38">
        <v>-2.7759776336592101</v>
      </c>
      <c r="J38">
        <v>14.872323181392099</v>
      </c>
      <c r="K38">
        <v>-3.11890707292907</v>
      </c>
      <c r="L38">
        <v>0.64228695448148598</v>
      </c>
      <c r="M38">
        <v>-3.59604930819031</v>
      </c>
      <c r="N38">
        <v>-4.50927995328664E-2</v>
      </c>
      <c r="O38">
        <v>1.3319116389983101</v>
      </c>
      <c r="P38">
        <v>17.260144332217401</v>
      </c>
      <c r="Q38">
        <v>-0.52967059450799403</v>
      </c>
      <c r="R38">
        <v>0.11700898588375799</v>
      </c>
      <c r="S38">
        <v>0.30775917405900199</v>
      </c>
      <c r="T38">
        <v>0.64979712062230699</v>
      </c>
      <c r="U38">
        <v>0.56083307839188201</v>
      </c>
      <c r="V38">
        <v>1.06367758288868</v>
      </c>
      <c r="W38">
        <v>9.1337296726496398</v>
      </c>
      <c r="X38">
        <v>-15.5697781762607</v>
      </c>
      <c r="Y38">
        <v>8.4087670668390804E-2</v>
      </c>
      <c r="Z38">
        <v>-1.21374153301042</v>
      </c>
      <c r="AA38">
        <v>2.6528197782056799</v>
      </c>
      <c r="AB38">
        <v>-0.65968781902109896</v>
      </c>
      <c r="AC38">
        <v>-0.15704170142557899</v>
      </c>
      <c r="AD38">
        <v>1.3025318177430301</v>
      </c>
      <c r="AE38">
        <v>0.11202675355443199</v>
      </c>
      <c r="AF38">
        <v>-6.7427377622434101E-2</v>
      </c>
      <c r="AG38">
        <v>-0.385228368057278</v>
      </c>
      <c r="AH38">
        <v>-1.21900947673075</v>
      </c>
      <c r="AI38">
        <v>2.6000828084435801</v>
      </c>
      <c r="AJ38">
        <v>-42.742199091501298</v>
      </c>
      <c r="AK38">
        <v>-283.98313002995297</v>
      </c>
      <c r="AL38">
        <v>2022.52104281066</v>
      </c>
      <c r="AM38">
        <v>-3.0623600319615401</v>
      </c>
      <c r="AN38">
        <v>22.766377877414001</v>
      </c>
      <c r="AO38">
        <v>-10.3385921354212</v>
      </c>
    </row>
    <row r="39" spans="1:41" x14ac:dyDescent="0.25">
      <c r="A39" t="s">
        <v>165</v>
      </c>
      <c r="B39">
        <v>6.6668915570448697E-2</v>
      </c>
      <c r="C39">
        <v>-4.0307861080893197</v>
      </c>
      <c r="D39">
        <v>-10.558572182095199</v>
      </c>
      <c r="E39">
        <v>8.8979386372312099</v>
      </c>
      <c r="F39">
        <v>-335.02075225801298</v>
      </c>
      <c r="G39">
        <v>70.8939586032769</v>
      </c>
      <c r="H39">
        <v>-1494.79937269334</v>
      </c>
      <c r="I39">
        <v>100.751624546342</v>
      </c>
      <c r="J39">
        <v>7.3275043759182203</v>
      </c>
      <c r="K39">
        <v>10.5202820183939</v>
      </c>
      <c r="L39">
        <v>4.6263969813599504</v>
      </c>
      <c r="M39">
        <v>40.702804643177103</v>
      </c>
      <c r="N39">
        <v>4.3761449187189996</v>
      </c>
      <c r="O39">
        <v>1.1494255062993299</v>
      </c>
      <c r="P39">
        <v>4.5018073374383798</v>
      </c>
      <c r="Q39">
        <v>8.6947452405541394</v>
      </c>
      <c r="R39">
        <v>7.2738253851801602</v>
      </c>
      <c r="S39">
        <v>5.1007271713599902</v>
      </c>
      <c r="T39">
        <v>-2.7366421048813598</v>
      </c>
      <c r="U39">
        <v>-12.6083440783217</v>
      </c>
      <c r="V39">
        <v>-2.7837638735403698</v>
      </c>
      <c r="W39">
        <v>-7.8707411757981003</v>
      </c>
      <c r="X39">
        <v>-24.529256871773601</v>
      </c>
      <c r="Y39">
        <v>-3.1635501165041702</v>
      </c>
      <c r="Z39">
        <v>-9.6908549787214309</v>
      </c>
      <c r="AA39">
        <v>8.2745976015525002</v>
      </c>
      <c r="AB39">
        <v>0.70071732049056201</v>
      </c>
      <c r="AC39">
        <v>-0.457120377484384</v>
      </c>
      <c r="AD39">
        <v>3.77705117230974</v>
      </c>
      <c r="AE39">
        <v>5.6976466403458401</v>
      </c>
      <c r="AF39">
        <v>2.662669407319</v>
      </c>
      <c r="AG39">
        <v>8.3812068702644993</v>
      </c>
      <c r="AH39">
        <v>8.3370375917418595</v>
      </c>
      <c r="AI39">
        <v>2.4941352138495398</v>
      </c>
      <c r="AJ39">
        <v>9.8061168981226405</v>
      </c>
      <c r="AK39">
        <v>5.6660313064175902</v>
      </c>
      <c r="AL39">
        <v>-3.0623600319615201</v>
      </c>
      <c r="AM39">
        <v>2170.4101744278901</v>
      </c>
      <c r="AN39">
        <v>185.79233574992301</v>
      </c>
      <c r="AO39">
        <v>-7.7389390510618599</v>
      </c>
    </row>
    <row r="40" spans="1:41" x14ac:dyDescent="0.25">
      <c r="A40" t="s">
        <v>166</v>
      </c>
      <c r="B40">
        <v>-10.2263245403766</v>
      </c>
      <c r="C40">
        <v>2.9728103623447302</v>
      </c>
      <c r="D40">
        <v>3.4749629215079301</v>
      </c>
      <c r="E40">
        <v>-2.7039301165766698</v>
      </c>
      <c r="F40">
        <v>132.33953828064699</v>
      </c>
      <c r="G40">
        <v>-2980.3658264492501</v>
      </c>
      <c r="H40">
        <v>39.189532689558703</v>
      </c>
      <c r="I40">
        <v>24.3786448822975</v>
      </c>
      <c r="J40">
        <v>5.6245751094983998</v>
      </c>
      <c r="K40">
        <v>-51.163239532520898</v>
      </c>
      <c r="L40">
        <v>14.4281162543917</v>
      </c>
      <c r="M40">
        <v>-911.00854143615197</v>
      </c>
      <c r="N40">
        <v>108.66363381361499</v>
      </c>
      <c r="O40">
        <v>10.605990424062799</v>
      </c>
      <c r="P40">
        <v>7.3851755370362699</v>
      </c>
      <c r="Q40">
        <v>-5.7839039983418798</v>
      </c>
      <c r="R40">
        <v>-11.0847719289635</v>
      </c>
      <c r="S40">
        <v>-6.5343943945217298</v>
      </c>
      <c r="T40">
        <v>10.5675191634369</v>
      </c>
      <c r="U40">
        <v>1.21654291619259</v>
      </c>
      <c r="V40">
        <v>9.1512394999881508</v>
      </c>
      <c r="W40">
        <v>-68.305666919713204</v>
      </c>
      <c r="X40">
        <v>20.6430757098458</v>
      </c>
      <c r="Y40">
        <v>-3.2532533564123498</v>
      </c>
      <c r="Z40">
        <v>27.653490155357002</v>
      </c>
      <c r="AA40">
        <v>14.8373095720418</v>
      </c>
      <c r="AB40">
        <v>6.9052217106891396</v>
      </c>
      <c r="AC40">
        <v>-2.6399195954693302</v>
      </c>
      <c r="AD40">
        <v>-11.5195707074833</v>
      </c>
      <c r="AE40">
        <v>-17.700859550233801</v>
      </c>
      <c r="AF40">
        <v>4.6724063086766003</v>
      </c>
      <c r="AG40">
        <v>9.8235138205969292</v>
      </c>
      <c r="AH40">
        <v>-0.68024250892004401</v>
      </c>
      <c r="AI40">
        <v>-15.901976170089</v>
      </c>
      <c r="AJ40">
        <v>16.884064073899001</v>
      </c>
      <c r="AK40">
        <v>-3.2074504372315</v>
      </c>
      <c r="AL40">
        <v>22.766377877414001</v>
      </c>
      <c r="AM40">
        <v>185.79233574992401</v>
      </c>
      <c r="AN40">
        <v>7373.40367095483</v>
      </c>
      <c r="AO40">
        <v>-46.900313539948201</v>
      </c>
    </row>
    <row r="41" spans="1:41" x14ac:dyDescent="0.25">
      <c r="A41" t="s">
        <v>167</v>
      </c>
      <c r="B41">
        <v>-0.68510049499056702</v>
      </c>
      <c r="C41">
        <v>0.58489324290581401</v>
      </c>
      <c r="D41">
        <v>1.0494957700306</v>
      </c>
      <c r="E41">
        <v>0.19803230558687099</v>
      </c>
      <c r="F41">
        <v>5.7874663563858801</v>
      </c>
      <c r="G41">
        <v>53.806295656017703</v>
      </c>
      <c r="H41">
        <v>4.7105426085297104</v>
      </c>
      <c r="I41">
        <v>3.37995923119162</v>
      </c>
      <c r="J41">
        <v>-93.254026472715395</v>
      </c>
      <c r="K41">
        <v>-9.2462567794549706</v>
      </c>
      <c r="L41">
        <v>7.2510651907896699</v>
      </c>
      <c r="M41">
        <v>2.2035368841421898</v>
      </c>
      <c r="N41">
        <v>-1385.4745958313499</v>
      </c>
      <c r="O41">
        <v>1.4907163820479401</v>
      </c>
      <c r="P41">
        <v>-4.5324766378105101</v>
      </c>
      <c r="Q41">
        <v>0.349596014265941</v>
      </c>
      <c r="R41">
        <v>0.24783960036159799</v>
      </c>
      <c r="S41">
        <v>-1.0540797182220401</v>
      </c>
      <c r="T41">
        <v>-1.6656619831584101</v>
      </c>
      <c r="U41">
        <v>-1.97865598486424</v>
      </c>
      <c r="V41">
        <v>-1.2873508999716301</v>
      </c>
      <c r="W41">
        <v>-0.51570544519331296</v>
      </c>
      <c r="X41">
        <v>2.1770668761418399</v>
      </c>
      <c r="Y41">
        <v>-0.627175161499269</v>
      </c>
      <c r="Z41">
        <v>0.18093317211380699</v>
      </c>
      <c r="AA41">
        <v>0.77724257166241995</v>
      </c>
      <c r="AB41">
        <v>0.34292520314087599</v>
      </c>
      <c r="AC41">
        <v>-1.11851266742069</v>
      </c>
      <c r="AD41">
        <v>1.14160685385904</v>
      </c>
      <c r="AE41">
        <v>2.7839592887018001</v>
      </c>
      <c r="AF41">
        <v>1.4637640710462301</v>
      </c>
      <c r="AG41">
        <v>-0.58373172797545503</v>
      </c>
      <c r="AH41">
        <v>2.3932898102632199</v>
      </c>
      <c r="AI41">
        <v>-0.59711256705822102</v>
      </c>
      <c r="AJ41">
        <v>0.65751500197628898</v>
      </c>
      <c r="AK41">
        <v>-2.7093864386963298</v>
      </c>
      <c r="AL41">
        <v>-10.3385921354212</v>
      </c>
      <c r="AM41">
        <v>-7.7389390510618501</v>
      </c>
      <c r="AN41">
        <v>-46.900313539948201</v>
      </c>
      <c r="AO41">
        <v>2208.22274923144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N40"/>
  <sheetViews>
    <sheetView workbookViewId="0">
      <selection activeCell="R35" sqref="R35"/>
    </sheetView>
  </sheetViews>
  <sheetFormatPr defaultRowHeight="15" x14ac:dyDescent="0.25"/>
  <sheetData>
    <row r="1" spans="1:40" x14ac:dyDescent="0.25">
      <c r="B1" t="s">
        <v>88</v>
      </c>
      <c r="C1" t="s">
        <v>115</v>
      </c>
      <c r="D1" t="s">
        <v>89</v>
      </c>
      <c r="E1" t="s">
        <v>237</v>
      </c>
      <c r="F1" t="s">
        <v>159</v>
      </c>
      <c r="G1" t="s">
        <v>160</v>
      </c>
      <c r="H1" t="s">
        <v>139</v>
      </c>
      <c r="I1" t="s">
        <v>161</v>
      </c>
      <c r="J1" t="s">
        <v>163</v>
      </c>
      <c r="K1" t="s">
        <v>168</v>
      </c>
      <c r="L1" t="s">
        <v>133</v>
      </c>
      <c r="M1" t="s">
        <v>134</v>
      </c>
      <c r="N1" t="s">
        <v>90</v>
      </c>
      <c r="O1" t="s">
        <v>91</v>
      </c>
      <c r="P1" t="s">
        <v>92</v>
      </c>
      <c r="Q1" t="s">
        <v>102</v>
      </c>
      <c r="R1" t="s">
        <v>103</v>
      </c>
      <c r="S1" t="s">
        <v>104</v>
      </c>
      <c r="T1" t="s">
        <v>105</v>
      </c>
      <c r="U1" t="s">
        <v>106</v>
      </c>
      <c r="V1" t="s">
        <v>110</v>
      </c>
      <c r="W1" t="s">
        <v>112</v>
      </c>
      <c r="X1" t="s">
        <v>93</v>
      </c>
      <c r="Y1" t="s">
        <v>94</v>
      </c>
      <c r="Z1" t="s">
        <v>95</v>
      </c>
      <c r="AA1" t="s">
        <v>96</v>
      </c>
      <c r="AB1" t="s">
        <v>99</v>
      </c>
      <c r="AC1" t="s">
        <v>100</v>
      </c>
      <c r="AD1" t="s">
        <v>238</v>
      </c>
      <c r="AE1" t="s">
        <v>113</v>
      </c>
      <c r="AF1" t="s">
        <v>126</v>
      </c>
      <c r="AG1" t="s">
        <v>162</v>
      </c>
      <c r="AH1" t="s">
        <v>114</v>
      </c>
      <c r="AI1" t="s">
        <v>144</v>
      </c>
      <c r="AJ1" t="s">
        <v>142</v>
      </c>
      <c r="AK1" t="s">
        <v>143</v>
      </c>
      <c r="AL1" t="s">
        <v>145</v>
      </c>
      <c r="AM1" t="s">
        <v>169</v>
      </c>
      <c r="AN1" t="s">
        <v>166</v>
      </c>
    </row>
    <row r="2" spans="1:40" x14ac:dyDescent="0.25">
      <c r="A2" t="s">
        <v>88</v>
      </c>
      <c r="B2">
        <v>491.494275068962</v>
      </c>
      <c r="C2">
        <v>-37.153262362883702</v>
      </c>
      <c r="D2">
        <v>-59.5638708523406</v>
      </c>
      <c r="E2">
        <v>-20.2691539528028</v>
      </c>
      <c r="F2">
        <v>6.6410914347173202</v>
      </c>
      <c r="G2">
        <v>-66.361183258276</v>
      </c>
      <c r="H2">
        <v>20.132800118754201</v>
      </c>
      <c r="I2">
        <v>17.913762432913899</v>
      </c>
      <c r="J2">
        <v>-2.9365007057636601</v>
      </c>
      <c r="K2">
        <v>9.7862702253533094</v>
      </c>
      <c r="L2">
        <v>-30.6205302021514</v>
      </c>
      <c r="M2">
        <v>2.9542072718956698</v>
      </c>
      <c r="N2">
        <v>-287.32838693868598</v>
      </c>
      <c r="O2">
        <v>-65.786419109952604</v>
      </c>
      <c r="P2">
        <v>-47.159431536228603</v>
      </c>
      <c r="Q2">
        <v>-96.085457979937104</v>
      </c>
      <c r="R2">
        <v>-33.449429626978699</v>
      </c>
      <c r="S2">
        <v>-46.9196044970627</v>
      </c>
      <c r="T2">
        <v>-102.890242403087</v>
      </c>
      <c r="U2">
        <v>-56.092557110760602</v>
      </c>
      <c r="V2">
        <v>19.733571695288699</v>
      </c>
      <c r="W2">
        <v>-13.867582858604401</v>
      </c>
      <c r="X2">
        <v>-141.45922353883</v>
      </c>
      <c r="Y2">
        <v>-175.97974382735899</v>
      </c>
      <c r="Z2">
        <v>-136.158673907642</v>
      </c>
      <c r="AA2">
        <v>-157.58169933898699</v>
      </c>
      <c r="AB2">
        <v>-42.836547122271199</v>
      </c>
      <c r="AC2">
        <v>-52.272960461432298</v>
      </c>
      <c r="AD2">
        <v>-92.885129934537801</v>
      </c>
      <c r="AE2">
        <v>-62.050934135088497</v>
      </c>
      <c r="AF2">
        <v>54.321974749027397</v>
      </c>
      <c r="AG2">
        <v>18.200616636411301</v>
      </c>
      <c r="AH2">
        <v>-5.9156196886287402</v>
      </c>
      <c r="AI2">
        <v>-237.487184193481</v>
      </c>
      <c r="AJ2">
        <v>-272.59678439737701</v>
      </c>
      <c r="AK2">
        <v>-212.03904307327099</v>
      </c>
      <c r="AL2">
        <v>-201.83707689957501</v>
      </c>
      <c r="AM2">
        <v>-19.187244303845301</v>
      </c>
      <c r="AN2">
        <v>92.530414579944306</v>
      </c>
    </row>
    <row r="3" spans="1:40" x14ac:dyDescent="0.25">
      <c r="A3" t="s">
        <v>115</v>
      </c>
      <c r="B3">
        <v>-37.153262362884</v>
      </c>
      <c r="C3">
        <v>43.517875514538403</v>
      </c>
      <c r="D3">
        <v>8.07792687902446</v>
      </c>
      <c r="E3">
        <v>22.176938955862202</v>
      </c>
      <c r="F3">
        <v>-9.5592974910937691</v>
      </c>
      <c r="G3">
        <v>-12.781624343051099</v>
      </c>
      <c r="H3">
        <v>-9.9774059185763502</v>
      </c>
      <c r="I3">
        <v>-19.1515799866965</v>
      </c>
      <c r="J3">
        <v>-26.184020315704998</v>
      </c>
      <c r="K3">
        <v>-45.967221598413701</v>
      </c>
      <c r="L3">
        <v>-20.177419998712502</v>
      </c>
      <c r="M3">
        <v>9.4530851347700509</v>
      </c>
      <c r="N3">
        <v>169.53066363178999</v>
      </c>
      <c r="O3">
        <v>6.0869462197574604</v>
      </c>
      <c r="P3">
        <v>0.581247734393049</v>
      </c>
      <c r="Q3">
        <v>-125.19773697276599</v>
      </c>
      <c r="R3">
        <v>-14.427040319941099</v>
      </c>
      <c r="S3">
        <v>-17.246790386228</v>
      </c>
      <c r="T3">
        <v>82.880875281098497</v>
      </c>
      <c r="U3">
        <v>7.0745800260095004</v>
      </c>
      <c r="V3">
        <v>-1.2444095316305E-2</v>
      </c>
      <c r="W3">
        <v>-40.248567554872999</v>
      </c>
      <c r="X3">
        <v>28.785627892226302</v>
      </c>
      <c r="Y3">
        <v>27.1800388656611</v>
      </c>
      <c r="Z3">
        <v>13.2924075145459</v>
      </c>
      <c r="AA3">
        <v>75.761294129148794</v>
      </c>
      <c r="AB3">
        <v>20.934652813275001</v>
      </c>
      <c r="AC3">
        <v>-8.3158726704015198</v>
      </c>
      <c r="AD3">
        <v>16.769364993947001</v>
      </c>
      <c r="AE3">
        <v>28.863460809098299</v>
      </c>
      <c r="AF3">
        <v>-21.161656788466701</v>
      </c>
      <c r="AG3">
        <v>-55.517990073299799</v>
      </c>
      <c r="AH3">
        <v>34.172693269718401</v>
      </c>
      <c r="AI3">
        <v>19.7344226069449</v>
      </c>
      <c r="AJ3">
        <v>40.846249173237801</v>
      </c>
      <c r="AK3">
        <v>42.6838919353374</v>
      </c>
      <c r="AL3">
        <v>-9.7949994113645609</v>
      </c>
      <c r="AM3">
        <v>27.2987242293663</v>
      </c>
      <c r="AN3">
        <v>10.9716661429891</v>
      </c>
    </row>
    <row r="4" spans="1:40" x14ac:dyDescent="0.25">
      <c r="A4" t="s">
        <v>89</v>
      </c>
      <c r="B4">
        <v>-59.563870852341701</v>
      </c>
      <c r="C4">
        <v>8.0779268790244494</v>
      </c>
      <c r="D4">
        <v>167.77931522606301</v>
      </c>
      <c r="E4">
        <v>-37.229030808264</v>
      </c>
      <c r="F4">
        <v>-35.386393047146399</v>
      </c>
      <c r="G4">
        <v>19.0006443088017</v>
      </c>
      <c r="H4">
        <v>-51.179106831643303</v>
      </c>
      <c r="I4">
        <v>-49.037523773358203</v>
      </c>
      <c r="J4">
        <v>14.907215615185001</v>
      </c>
      <c r="K4">
        <v>81.911638390326104</v>
      </c>
      <c r="L4">
        <v>-7.9361477200219399</v>
      </c>
      <c r="M4">
        <v>-28.8691823721229</v>
      </c>
      <c r="N4">
        <v>29.6309992896221</v>
      </c>
      <c r="O4">
        <v>-6.3972194960600897</v>
      </c>
      <c r="P4">
        <v>5.46616062047051</v>
      </c>
      <c r="Q4">
        <v>71.737185869379402</v>
      </c>
      <c r="R4">
        <v>-26.323892942811501</v>
      </c>
      <c r="S4">
        <v>-45.740366297655797</v>
      </c>
      <c r="T4">
        <v>-151.67854001723001</v>
      </c>
      <c r="U4">
        <v>-23.571018134312801</v>
      </c>
      <c r="V4">
        <v>-7.7406941299097403</v>
      </c>
      <c r="W4">
        <v>12.3617604746916</v>
      </c>
      <c r="X4">
        <v>-45.385433266802899</v>
      </c>
      <c r="Y4">
        <v>-72.774066967122593</v>
      </c>
      <c r="Z4">
        <v>-36.774209750886797</v>
      </c>
      <c r="AA4">
        <v>-32.827080741882099</v>
      </c>
      <c r="AB4">
        <v>-29.600843937556998</v>
      </c>
      <c r="AC4">
        <v>-50.334281366320802</v>
      </c>
      <c r="AD4">
        <v>30.3080960732688</v>
      </c>
      <c r="AE4">
        <v>122.17603290007</v>
      </c>
      <c r="AF4">
        <v>-18.5781735962175</v>
      </c>
      <c r="AG4">
        <v>-17.0751440687709</v>
      </c>
      <c r="AH4">
        <v>-3.7796210042971001</v>
      </c>
      <c r="AI4">
        <v>39.743870906996797</v>
      </c>
      <c r="AJ4">
        <v>6.7409665774932002</v>
      </c>
      <c r="AK4">
        <v>-6.3804188440025804</v>
      </c>
      <c r="AL4">
        <v>14.1263725317315</v>
      </c>
      <c r="AM4">
        <v>-7.9473927433685301</v>
      </c>
      <c r="AN4">
        <v>-23.165154735721099</v>
      </c>
    </row>
    <row r="5" spans="1:40" x14ac:dyDescent="0.25">
      <c r="A5" t="s">
        <v>237</v>
      </c>
      <c r="B5">
        <v>-20.269153952802299</v>
      </c>
      <c r="C5">
        <v>22.176938955862202</v>
      </c>
      <c r="D5">
        <v>-37.229030808264</v>
      </c>
      <c r="E5">
        <v>108.28799011343401</v>
      </c>
      <c r="F5">
        <v>-4.5524842785490698</v>
      </c>
      <c r="G5">
        <v>-33.0838078832059</v>
      </c>
      <c r="H5">
        <v>15.5661846494509</v>
      </c>
      <c r="I5">
        <v>1.2702469907765299</v>
      </c>
      <c r="J5">
        <v>14.526240469191899</v>
      </c>
      <c r="K5">
        <v>21.3148888160095</v>
      </c>
      <c r="L5">
        <v>9.1596686228889794</v>
      </c>
      <c r="M5">
        <v>3.2909537951751999</v>
      </c>
      <c r="N5">
        <v>207.63359312444101</v>
      </c>
      <c r="O5">
        <v>37.688306981355503</v>
      </c>
      <c r="P5">
        <v>23.514647533488802</v>
      </c>
      <c r="Q5">
        <v>-14.615428294334899</v>
      </c>
      <c r="R5">
        <v>9.8171568397087494</v>
      </c>
      <c r="S5">
        <v>29.551636440611301</v>
      </c>
      <c r="T5">
        <v>146.99889509685201</v>
      </c>
      <c r="U5">
        <v>37.315829805930399</v>
      </c>
      <c r="V5">
        <v>-0.76844764166220703</v>
      </c>
      <c r="W5">
        <v>19.735200401908401</v>
      </c>
      <c r="X5">
        <v>-12.006076791914101</v>
      </c>
      <c r="Y5">
        <v>2.9681515652093502</v>
      </c>
      <c r="Z5">
        <v>14.7681887652756</v>
      </c>
      <c r="AA5">
        <v>0.58764290534590402</v>
      </c>
      <c r="AB5">
        <v>7.0176412497335896</v>
      </c>
      <c r="AC5">
        <v>1.3309673282455301</v>
      </c>
      <c r="AD5">
        <v>12.4853369587928</v>
      </c>
      <c r="AE5">
        <v>-11.9405013836293</v>
      </c>
      <c r="AF5">
        <v>-20.9543562689887</v>
      </c>
      <c r="AG5">
        <v>-36.0251747874606</v>
      </c>
      <c r="AH5">
        <v>9.3030861837887393</v>
      </c>
      <c r="AI5">
        <v>-29.867813317569802</v>
      </c>
      <c r="AJ5">
        <v>-22.268122161646801</v>
      </c>
      <c r="AK5">
        <v>50.237489960897101</v>
      </c>
      <c r="AL5">
        <v>-0.63970477887580901</v>
      </c>
      <c r="AM5">
        <v>15.4011647209388</v>
      </c>
      <c r="AN5">
        <v>42.044424269088999</v>
      </c>
    </row>
    <row r="6" spans="1:40" x14ac:dyDescent="0.25">
      <c r="A6" t="s">
        <v>159</v>
      </c>
      <c r="B6">
        <v>6.6410914347171497</v>
      </c>
      <c r="C6">
        <v>-9.5592974910937603</v>
      </c>
      <c r="D6">
        <v>-35.386393047146399</v>
      </c>
      <c r="E6">
        <v>-4.5524842785490698</v>
      </c>
      <c r="F6">
        <v>2895.9132452353401</v>
      </c>
      <c r="G6">
        <v>-182.80263730047301</v>
      </c>
      <c r="H6">
        <v>-132.99006100731</v>
      </c>
      <c r="I6">
        <v>-316.56293111710602</v>
      </c>
      <c r="J6">
        <v>2.9494872765386102</v>
      </c>
      <c r="K6">
        <v>-68.335255552521005</v>
      </c>
      <c r="L6">
        <v>3.93866883150252</v>
      </c>
      <c r="M6">
        <v>-144.55701837548801</v>
      </c>
      <c r="N6">
        <v>-24.162075391467202</v>
      </c>
      <c r="O6">
        <v>44.902642811120899</v>
      </c>
      <c r="P6">
        <v>-7.3038906577757601</v>
      </c>
      <c r="Q6">
        <v>-82.000740105189095</v>
      </c>
      <c r="R6">
        <v>0.34861902915485798</v>
      </c>
      <c r="S6">
        <v>62.903774576553701</v>
      </c>
      <c r="T6">
        <v>-8.0320360961269692</v>
      </c>
      <c r="U6">
        <v>-23.3274927396455</v>
      </c>
      <c r="V6">
        <v>27.711181663207</v>
      </c>
      <c r="W6">
        <v>-24.064683491539601</v>
      </c>
      <c r="X6">
        <v>12.5018192783308</v>
      </c>
      <c r="Y6">
        <v>23.884979974597702</v>
      </c>
      <c r="Z6">
        <v>-2.6002353533989999</v>
      </c>
      <c r="AA6">
        <v>27.051484292450301</v>
      </c>
      <c r="AB6">
        <v>-12.8349287803499</v>
      </c>
      <c r="AC6">
        <v>-55.732107055265502</v>
      </c>
      <c r="AD6">
        <v>-84.669541465319</v>
      </c>
      <c r="AE6">
        <v>101.790959209359</v>
      </c>
      <c r="AF6">
        <v>-32.595472685792899</v>
      </c>
      <c r="AG6">
        <v>-54.667551891588403</v>
      </c>
      <c r="AH6">
        <v>142.70640127742899</v>
      </c>
      <c r="AI6">
        <v>19.250179319517699</v>
      </c>
      <c r="AJ6">
        <v>17.4623310483545</v>
      </c>
      <c r="AK6">
        <v>105.82093983771399</v>
      </c>
      <c r="AL6">
        <v>-30.444632249310601</v>
      </c>
      <c r="AM6">
        <v>-2760.8973074943201</v>
      </c>
      <c r="AN6">
        <v>251.97824119500399</v>
      </c>
    </row>
    <row r="7" spans="1:40" x14ac:dyDescent="0.25">
      <c r="A7" t="s">
        <v>160</v>
      </c>
      <c r="B7">
        <v>-66.361183258276796</v>
      </c>
      <c r="C7">
        <v>-12.781624343051</v>
      </c>
      <c r="D7">
        <v>19.0006443088017</v>
      </c>
      <c r="E7">
        <v>-33.0838078832059</v>
      </c>
      <c r="F7">
        <v>-182.80263730047301</v>
      </c>
      <c r="G7">
        <v>6763.8422032838398</v>
      </c>
      <c r="H7">
        <v>-46.0982049396574</v>
      </c>
      <c r="I7">
        <v>-1.0805000035583401</v>
      </c>
      <c r="J7">
        <v>-80.333448571036996</v>
      </c>
      <c r="K7">
        <v>-115.239018155137</v>
      </c>
      <c r="L7">
        <v>27.086174976134899</v>
      </c>
      <c r="M7">
        <v>-308.209727608131</v>
      </c>
      <c r="N7">
        <v>-366.77818439331003</v>
      </c>
      <c r="O7">
        <v>-60.256451145247098</v>
      </c>
      <c r="P7">
        <v>-8.6384774822838892</v>
      </c>
      <c r="Q7">
        <v>-47.466854819616401</v>
      </c>
      <c r="R7">
        <v>74.363983712188798</v>
      </c>
      <c r="S7">
        <v>127.528064237092</v>
      </c>
      <c r="T7">
        <v>-66.548672273220305</v>
      </c>
      <c r="U7">
        <v>60.099230616940602</v>
      </c>
      <c r="V7">
        <v>13.1853114948384</v>
      </c>
      <c r="W7">
        <v>-83.550203703312206</v>
      </c>
      <c r="X7">
        <v>47.496398764784701</v>
      </c>
      <c r="Y7">
        <v>124.958220406506</v>
      </c>
      <c r="Z7">
        <v>41.933374933491898</v>
      </c>
      <c r="AA7">
        <v>138.01081844620299</v>
      </c>
      <c r="AB7">
        <v>-32.407299180344999</v>
      </c>
      <c r="AC7">
        <v>-1.1486240707067601</v>
      </c>
      <c r="AD7">
        <v>-20.5804502785655</v>
      </c>
      <c r="AE7">
        <v>105.057546917515</v>
      </c>
      <c r="AF7">
        <v>11.103189448453101</v>
      </c>
      <c r="AG7">
        <v>-161.86865902327401</v>
      </c>
      <c r="AH7">
        <v>-188.38238589756699</v>
      </c>
      <c r="AI7">
        <v>-25.1016459283877</v>
      </c>
      <c r="AJ7">
        <v>-52.506555970384902</v>
      </c>
      <c r="AK7">
        <v>18.1104284383057</v>
      </c>
      <c r="AL7">
        <v>-112.49862275988301</v>
      </c>
      <c r="AM7">
        <v>212.97274449075499</v>
      </c>
      <c r="AN7">
        <v>-6785.6228134146004</v>
      </c>
    </row>
    <row r="8" spans="1:40" x14ac:dyDescent="0.25">
      <c r="A8" t="s">
        <v>139</v>
      </c>
      <c r="B8">
        <v>20.132800118754002</v>
      </c>
      <c r="C8">
        <v>-9.9774059185763502</v>
      </c>
      <c r="D8">
        <v>-51.179106831643303</v>
      </c>
      <c r="E8">
        <v>15.5661846494509</v>
      </c>
      <c r="F8">
        <v>-132.99006100731</v>
      </c>
      <c r="G8">
        <v>-46.0982049396573</v>
      </c>
      <c r="H8">
        <v>1107.34461611348</v>
      </c>
      <c r="I8">
        <v>512.86137284207302</v>
      </c>
      <c r="J8">
        <v>2.8034831473611601</v>
      </c>
      <c r="K8">
        <v>-56.791795519697601</v>
      </c>
      <c r="L8">
        <v>-0.15046099711987701</v>
      </c>
      <c r="M8">
        <v>41.567912937990698</v>
      </c>
      <c r="N8">
        <v>-39.229397928999099</v>
      </c>
      <c r="O8">
        <v>-36.1942063812578</v>
      </c>
      <c r="P8">
        <v>11.141216947138901</v>
      </c>
      <c r="Q8">
        <v>-79.542543018804295</v>
      </c>
      <c r="R8">
        <v>-18.7786413804467</v>
      </c>
      <c r="S8">
        <v>39.199962502224999</v>
      </c>
      <c r="T8">
        <v>37.319485401291701</v>
      </c>
      <c r="U8">
        <v>54.0428995315729</v>
      </c>
      <c r="V8">
        <v>18.546074106678699</v>
      </c>
      <c r="W8">
        <v>-23.386420065195999</v>
      </c>
      <c r="X8">
        <v>41.773962475087998</v>
      </c>
      <c r="Y8">
        <v>29.1153192808301</v>
      </c>
      <c r="Z8">
        <v>11.496146949424499</v>
      </c>
      <c r="AA8">
        <v>-21.164192727533401</v>
      </c>
      <c r="AB8">
        <v>1.7143947065207199</v>
      </c>
      <c r="AC8">
        <v>2.2504965768643199</v>
      </c>
      <c r="AD8">
        <v>-49.812113567919504</v>
      </c>
      <c r="AE8">
        <v>13.4659651498435</v>
      </c>
      <c r="AF8">
        <v>-2.1014759844077999</v>
      </c>
      <c r="AG8">
        <v>-72.518745749433506</v>
      </c>
      <c r="AH8">
        <v>17.470276240747602</v>
      </c>
      <c r="AI8">
        <v>-22.3418734751952</v>
      </c>
      <c r="AJ8">
        <v>-13.081195433600399</v>
      </c>
      <c r="AK8">
        <v>90.981112743158604</v>
      </c>
      <c r="AL8">
        <v>-38.661919142752403</v>
      </c>
      <c r="AM8">
        <v>86.579206090217895</v>
      </c>
      <c r="AN8">
        <v>59.0665022788912</v>
      </c>
    </row>
    <row r="9" spans="1:40" x14ac:dyDescent="0.25">
      <c r="A9" t="s">
        <v>161</v>
      </c>
      <c r="B9">
        <v>17.913762432914002</v>
      </c>
      <c r="C9">
        <v>-19.1515799866965</v>
      </c>
      <c r="D9">
        <v>-49.037523773358302</v>
      </c>
      <c r="E9">
        <v>1.2702469907765499</v>
      </c>
      <c r="F9">
        <v>-316.56293111710499</v>
      </c>
      <c r="G9">
        <v>-1.0805000035583201</v>
      </c>
      <c r="H9">
        <v>512.86137284207302</v>
      </c>
      <c r="I9">
        <v>650.74809523186696</v>
      </c>
      <c r="J9">
        <v>4.6114228097941998</v>
      </c>
      <c r="K9">
        <v>-50.284403971965098</v>
      </c>
      <c r="L9">
        <v>15.6218462512826</v>
      </c>
      <c r="M9">
        <v>55.247948780029297</v>
      </c>
      <c r="N9">
        <v>-86.088951057081402</v>
      </c>
      <c r="O9">
        <v>-35.357637628989103</v>
      </c>
      <c r="P9">
        <v>6.6513702784454303</v>
      </c>
      <c r="Q9">
        <v>-42.875626230345901</v>
      </c>
      <c r="R9">
        <v>-4.9183022638229801</v>
      </c>
      <c r="S9">
        <v>23.701904609599101</v>
      </c>
      <c r="T9">
        <v>44.939704639416597</v>
      </c>
      <c r="U9">
        <v>38.188499909373398</v>
      </c>
      <c r="V9">
        <v>11.313657073315801</v>
      </c>
      <c r="W9">
        <v>-13.814043869316</v>
      </c>
      <c r="X9">
        <v>32.652998053236601</v>
      </c>
      <c r="Y9">
        <v>27.633008780859001</v>
      </c>
      <c r="Z9">
        <v>17.959696804927201</v>
      </c>
      <c r="AA9">
        <v>-19.149181315412299</v>
      </c>
      <c r="AB9">
        <v>5.0724017002623496</v>
      </c>
      <c r="AC9">
        <v>12.686040734369801</v>
      </c>
      <c r="AD9">
        <v>-43.060689664795497</v>
      </c>
      <c r="AE9">
        <v>-32.5746194708139</v>
      </c>
      <c r="AF9">
        <v>13.782093808289099</v>
      </c>
      <c r="AG9">
        <v>-16.670824366614401</v>
      </c>
      <c r="AH9">
        <v>100.361506197938</v>
      </c>
      <c r="AI9">
        <v>-25.4197478360066</v>
      </c>
      <c r="AJ9">
        <v>-15.8114500282454</v>
      </c>
      <c r="AK9">
        <v>31.620485434845001</v>
      </c>
      <c r="AL9">
        <v>-46.601100794597201</v>
      </c>
      <c r="AM9">
        <v>284.38768140332201</v>
      </c>
      <c r="AN9">
        <v>-28.509466049238</v>
      </c>
    </row>
    <row r="10" spans="1:40" x14ac:dyDescent="0.25">
      <c r="A10" t="s">
        <v>163</v>
      </c>
      <c r="B10">
        <v>-2.9365007057640602</v>
      </c>
      <c r="C10">
        <v>-26.184020315704998</v>
      </c>
      <c r="D10">
        <v>14.907215615185001</v>
      </c>
      <c r="E10">
        <v>14.526240469191899</v>
      </c>
      <c r="F10">
        <v>2.9494872765385902</v>
      </c>
      <c r="G10">
        <v>-80.333448571036996</v>
      </c>
      <c r="H10">
        <v>2.8034831473611601</v>
      </c>
      <c r="I10">
        <v>4.6114228097942096</v>
      </c>
      <c r="J10">
        <v>641.500834473449</v>
      </c>
      <c r="K10">
        <v>139.226455771948</v>
      </c>
      <c r="L10">
        <v>-5.87515729194262</v>
      </c>
      <c r="M10">
        <v>-305.74243294543601</v>
      </c>
      <c r="N10">
        <v>-174.792041829021</v>
      </c>
      <c r="O10">
        <v>-9.1436302573920702</v>
      </c>
      <c r="P10">
        <v>8.2194386150617298</v>
      </c>
      <c r="Q10">
        <v>-16.675565523229501</v>
      </c>
      <c r="R10">
        <v>-12.107027666857</v>
      </c>
      <c r="S10">
        <v>-23.521072674847002</v>
      </c>
      <c r="T10">
        <v>-132.68117587937201</v>
      </c>
      <c r="U10">
        <v>-34.045860869695503</v>
      </c>
      <c r="V10">
        <v>-5.8135150583844801</v>
      </c>
      <c r="W10">
        <v>56.708999494789502</v>
      </c>
      <c r="X10">
        <v>-11.7572425013177</v>
      </c>
      <c r="Y10">
        <v>-34.775373833436703</v>
      </c>
      <c r="Z10">
        <v>78.324154524620994</v>
      </c>
      <c r="AA10">
        <v>-74.049034824425902</v>
      </c>
      <c r="AB10">
        <v>-25.7971438268147</v>
      </c>
      <c r="AC10">
        <v>-26.258369233925698</v>
      </c>
      <c r="AD10">
        <v>-11.4466650996571</v>
      </c>
      <c r="AE10">
        <v>-87.796729677471802</v>
      </c>
      <c r="AF10">
        <v>-12.9410438493572</v>
      </c>
      <c r="AG10">
        <v>-16.747864228190998</v>
      </c>
      <c r="AH10">
        <v>-3.1368451281571499</v>
      </c>
      <c r="AI10">
        <v>-4.7422489634853502</v>
      </c>
      <c r="AJ10">
        <v>-32.745486659610002</v>
      </c>
      <c r="AK10">
        <v>33.3495496352703</v>
      </c>
      <c r="AL10">
        <v>12.886927297841501</v>
      </c>
      <c r="AM10">
        <v>-6.72260999086956</v>
      </c>
      <c r="AN10">
        <v>98.123380416737504</v>
      </c>
    </row>
    <row r="11" spans="1:40" x14ac:dyDescent="0.25">
      <c r="A11" t="s">
        <v>168</v>
      </c>
      <c r="B11">
        <v>9.7862702253525509</v>
      </c>
      <c r="C11">
        <v>-45.967221598413701</v>
      </c>
      <c r="D11">
        <v>81.911638390326203</v>
      </c>
      <c r="E11">
        <v>21.3148888160095</v>
      </c>
      <c r="F11">
        <v>-68.335255552520906</v>
      </c>
      <c r="G11">
        <v>-115.239018155137</v>
      </c>
      <c r="H11">
        <v>-56.791795519697502</v>
      </c>
      <c r="I11">
        <v>-50.284403971964998</v>
      </c>
      <c r="J11">
        <v>139.226455771948</v>
      </c>
      <c r="K11">
        <v>773.70687380320396</v>
      </c>
      <c r="L11">
        <v>-21.582930221958499</v>
      </c>
      <c r="M11">
        <v>-99.5586276694509</v>
      </c>
      <c r="N11">
        <v>-155.46064307771101</v>
      </c>
      <c r="O11">
        <v>-24.734727049586901</v>
      </c>
      <c r="P11">
        <v>-0.92662883037043098</v>
      </c>
      <c r="Q11">
        <v>13.137355257490601</v>
      </c>
      <c r="R11">
        <v>45.969175393668202</v>
      </c>
      <c r="S11">
        <v>-13.732170274390199</v>
      </c>
      <c r="T11">
        <v>-156.88056342046599</v>
      </c>
      <c r="U11">
        <v>-27.625669297122801</v>
      </c>
      <c r="V11">
        <v>-22.8572954423237</v>
      </c>
      <c r="W11">
        <v>107.159693952385</v>
      </c>
      <c r="X11">
        <v>-196.92594134046001</v>
      </c>
      <c r="Y11">
        <v>-176.39441884207699</v>
      </c>
      <c r="Z11">
        <v>-185.49467491647599</v>
      </c>
      <c r="AA11">
        <v>-252.66940590675199</v>
      </c>
      <c r="AB11">
        <v>-15.749083997982201</v>
      </c>
      <c r="AC11">
        <v>-9.6477183744881305</v>
      </c>
      <c r="AD11">
        <v>134.720777034984</v>
      </c>
      <c r="AE11">
        <v>-88.018748385648095</v>
      </c>
      <c r="AF11">
        <v>-62.992600617447799</v>
      </c>
      <c r="AG11">
        <v>-67.885233472951299</v>
      </c>
      <c r="AH11">
        <v>31.845807366576601</v>
      </c>
      <c r="AI11">
        <v>6.2342878718486903</v>
      </c>
      <c r="AJ11">
        <v>-18.4826433370303</v>
      </c>
      <c r="AK11">
        <v>-81.092916322134798</v>
      </c>
      <c r="AL11">
        <v>151.678522387078</v>
      </c>
      <c r="AM11">
        <v>1.4589503891897599</v>
      </c>
      <c r="AN11">
        <v>128.263943275332</v>
      </c>
    </row>
    <row r="12" spans="1:40" x14ac:dyDescent="0.25">
      <c r="A12" t="s">
        <v>133</v>
      </c>
      <c r="B12">
        <v>-30.620530202151901</v>
      </c>
      <c r="C12">
        <v>-20.177419998712502</v>
      </c>
      <c r="D12">
        <v>-7.9361477200219204</v>
      </c>
      <c r="E12">
        <v>9.1596686228889705</v>
      </c>
      <c r="F12">
        <v>3.9386688315025</v>
      </c>
      <c r="G12">
        <v>27.086174976134998</v>
      </c>
      <c r="H12">
        <v>-0.15046099711986699</v>
      </c>
      <c r="I12">
        <v>15.6218462512826</v>
      </c>
      <c r="J12">
        <v>-5.87515729194262</v>
      </c>
      <c r="K12">
        <v>-21.582930221958598</v>
      </c>
      <c r="L12">
        <v>8241.1577588007804</v>
      </c>
      <c r="M12">
        <v>32.784976805614001</v>
      </c>
      <c r="N12">
        <v>-45.446306229447103</v>
      </c>
      <c r="O12">
        <v>-29.576071590578</v>
      </c>
      <c r="P12">
        <v>26.224780676923999</v>
      </c>
      <c r="Q12">
        <v>-100.869719542345</v>
      </c>
      <c r="R12">
        <v>23.638373651102601</v>
      </c>
      <c r="S12">
        <v>1.5939129525331099</v>
      </c>
      <c r="T12">
        <v>-163.692301868519</v>
      </c>
      <c r="U12">
        <v>-57.779054308861603</v>
      </c>
      <c r="V12">
        <v>16.999386913366401</v>
      </c>
      <c r="W12">
        <v>35.325330115408903</v>
      </c>
      <c r="X12">
        <v>-0.43641252386046597</v>
      </c>
      <c r="Y12">
        <v>25.554386810755801</v>
      </c>
      <c r="Z12">
        <v>-8.8851842769794391</v>
      </c>
      <c r="AA12">
        <v>21.102789213106401</v>
      </c>
      <c r="AB12">
        <v>-6.3673604761929496</v>
      </c>
      <c r="AC12">
        <v>52.486990872069001</v>
      </c>
      <c r="AD12">
        <v>-34.4643639270747</v>
      </c>
      <c r="AE12">
        <v>78.218990233560305</v>
      </c>
      <c r="AF12">
        <v>-45.785703431669397</v>
      </c>
      <c r="AG12">
        <v>-106.585331502914</v>
      </c>
      <c r="AH12">
        <v>26.122032189420299</v>
      </c>
      <c r="AI12">
        <v>-11.6510960391418</v>
      </c>
      <c r="AJ12">
        <v>-11.1434683202329</v>
      </c>
      <c r="AK12">
        <v>-60.221790808511898</v>
      </c>
      <c r="AL12">
        <v>11.281522232660199</v>
      </c>
      <c r="AM12">
        <v>-7511.43667510674</v>
      </c>
      <c r="AN12">
        <v>-6608.9224928552703</v>
      </c>
    </row>
    <row r="13" spans="1:40" x14ac:dyDescent="0.25">
      <c r="A13" t="s">
        <v>134</v>
      </c>
      <c r="B13">
        <v>2.95420727189599</v>
      </c>
      <c r="C13">
        <v>9.4530851347700509</v>
      </c>
      <c r="D13">
        <v>-28.8691823721229</v>
      </c>
      <c r="E13">
        <v>3.2909537951751902</v>
      </c>
      <c r="F13">
        <v>-144.55701837548801</v>
      </c>
      <c r="G13">
        <v>-308.209727608131</v>
      </c>
      <c r="H13">
        <v>41.567912937990698</v>
      </c>
      <c r="I13">
        <v>55.247948780029297</v>
      </c>
      <c r="J13">
        <v>-305.74243294543498</v>
      </c>
      <c r="K13">
        <v>-99.558627669451099</v>
      </c>
      <c r="L13">
        <v>32.784976805614001</v>
      </c>
      <c r="M13">
        <v>4267.9281473973697</v>
      </c>
      <c r="N13">
        <v>78.678426300348903</v>
      </c>
      <c r="O13">
        <v>25.636543087882298</v>
      </c>
      <c r="P13">
        <v>45.761085327307597</v>
      </c>
      <c r="Q13">
        <v>-130.74374737521501</v>
      </c>
      <c r="R13">
        <v>12.374601133599</v>
      </c>
      <c r="S13">
        <v>67.678041188404706</v>
      </c>
      <c r="T13">
        <v>29.004714741220699</v>
      </c>
      <c r="U13">
        <v>48.907893613115398</v>
      </c>
      <c r="V13">
        <v>0.50193829530215495</v>
      </c>
      <c r="W13">
        <v>-26.1088534579733</v>
      </c>
      <c r="X13">
        <v>17.578971069401401</v>
      </c>
      <c r="Y13">
        <v>33.006678864490098</v>
      </c>
      <c r="Z13">
        <v>-9.8949475721238205</v>
      </c>
      <c r="AA13">
        <v>-66.654389379520794</v>
      </c>
      <c r="AB13">
        <v>9.3100284026428604</v>
      </c>
      <c r="AC13">
        <v>4.6771413344949</v>
      </c>
      <c r="AD13">
        <v>-67.435091610814595</v>
      </c>
      <c r="AE13">
        <v>30.3209798161243</v>
      </c>
      <c r="AF13">
        <v>0.55839415640481904</v>
      </c>
      <c r="AG13">
        <v>-25.748068991011099</v>
      </c>
      <c r="AH13">
        <v>-41.8008646731586</v>
      </c>
      <c r="AI13">
        <v>-6.2656348424155004</v>
      </c>
      <c r="AJ13">
        <v>3.2721993731754702</v>
      </c>
      <c r="AK13">
        <v>-101.954445747164</v>
      </c>
      <c r="AL13">
        <v>-74.870153024906401</v>
      </c>
      <c r="AM13">
        <v>170.57167488804899</v>
      </c>
      <c r="AN13">
        <v>314.88075763579502</v>
      </c>
    </row>
    <row r="14" spans="1:40" x14ac:dyDescent="0.25">
      <c r="A14" t="s">
        <v>90</v>
      </c>
      <c r="B14">
        <v>-287.328386938687</v>
      </c>
      <c r="C14">
        <v>169.53066363178999</v>
      </c>
      <c r="D14">
        <v>29.6309992896221</v>
      </c>
      <c r="E14">
        <v>207.63359312444101</v>
      </c>
      <c r="F14">
        <v>-24.162075391467202</v>
      </c>
      <c r="G14">
        <v>-366.77818439331003</v>
      </c>
      <c r="H14">
        <v>-39.229397928999198</v>
      </c>
      <c r="I14">
        <v>-86.088951057081502</v>
      </c>
      <c r="J14">
        <v>-174.792041829021</v>
      </c>
      <c r="K14">
        <v>-155.46064307771101</v>
      </c>
      <c r="L14">
        <v>-45.446306229447103</v>
      </c>
      <c r="M14">
        <v>78.678426300348903</v>
      </c>
      <c r="N14">
        <v>16082.433824866899</v>
      </c>
      <c r="O14">
        <v>190.165650176285</v>
      </c>
      <c r="P14">
        <v>247.914278811299</v>
      </c>
      <c r="Q14">
        <v>-264.17884042972503</v>
      </c>
      <c r="R14">
        <v>-330.964986713408</v>
      </c>
      <c r="S14">
        <v>-425.84044989492099</v>
      </c>
      <c r="T14">
        <v>-661.81320522570797</v>
      </c>
      <c r="U14">
        <v>-601.76062797115605</v>
      </c>
      <c r="V14">
        <v>-22.515786821515398</v>
      </c>
      <c r="W14">
        <v>348.078816468784</v>
      </c>
      <c r="X14">
        <v>362.01814264270701</v>
      </c>
      <c r="Y14">
        <v>68.522699869773405</v>
      </c>
      <c r="Z14">
        <v>-115.640050555394</v>
      </c>
      <c r="AA14">
        <v>-546.09481790963002</v>
      </c>
      <c r="AB14">
        <v>234.129630665029</v>
      </c>
      <c r="AC14">
        <v>152.293974402716</v>
      </c>
      <c r="AD14">
        <v>631.02227868938701</v>
      </c>
      <c r="AE14">
        <v>1169.5051308599</v>
      </c>
      <c r="AF14">
        <v>-176.18960865315299</v>
      </c>
      <c r="AG14">
        <v>-297.52095395960498</v>
      </c>
      <c r="AH14">
        <v>45.721140908022001</v>
      </c>
      <c r="AI14">
        <v>-23.404792088631599</v>
      </c>
      <c r="AJ14">
        <v>203.423934488703</v>
      </c>
      <c r="AK14">
        <v>-326.543567176095</v>
      </c>
      <c r="AL14">
        <v>-171.73310978324201</v>
      </c>
      <c r="AM14">
        <v>157.03974968169899</v>
      </c>
      <c r="AN14">
        <v>322.07268840896199</v>
      </c>
    </row>
    <row r="15" spans="1:40" x14ac:dyDescent="0.25">
      <c r="A15" t="s">
        <v>91</v>
      </c>
      <c r="B15">
        <v>-65.786419109952604</v>
      </c>
      <c r="C15">
        <v>6.0869462197574604</v>
      </c>
      <c r="D15">
        <v>-6.3972194960601598</v>
      </c>
      <c r="E15">
        <v>37.688306981355503</v>
      </c>
      <c r="F15">
        <v>44.902642811120899</v>
      </c>
      <c r="G15">
        <v>-60.256451145247198</v>
      </c>
      <c r="H15">
        <v>-36.1942063812578</v>
      </c>
      <c r="I15">
        <v>-35.357637628989103</v>
      </c>
      <c r="J15">
        <v>-9.1436302573921004</v>
      </c>
      <c r="K15">
        <v>-24.734727049587001</v>
      </c>
      <c r="L15">
        <v>-29.576071590578</v>
      </c>
      <c r="M15">
        <v>25.636543087882401</v>
      </c>
      <c r="N15">
        <v>190.165650176285</v>
      </c>
      <c r="O15">
        <v>1308.14171614631</v>
      </c>
      <c r="P15">
        <v>43.3996066376287</v>
      </c>
      <c r="Q15">
        <v>-180.612144073819</v>
      </c>
      <c r="R15">
        <v>2.2464604727870601</v>
      </c>
      <c r="S15">
        <v>79.547345501438301</v>
      </c>
      <c r="T15">
        <v>18.306695593848399</v>
      </c>
      <c r="U15">
        <v>35.604980414047397</v>
      </c>
      <c r="V15">
        <v>-3.99322626369855</v>
      </c>
      <c r="W15">
        <v>-0.41390732817780101</v>
      </c>
      <c r="X15">
        <v>28.720269644653001</v>
      </c>
      <c r="Y15">
        <v>30.409257246240799</v>
      </c>
      <c r="Z15">
        <v>-61.863662258066199</v>
      </c>
      <c r="AA15">
        <v>27.468265113063602</v>
      </c>
      <c r="AB15">
        <v>2.74309341102034</v>
      </c>
      <c r="AC15">
        <v>-64.858469291499702</v>
      </c>
      <c r="AD15">
        <v>-43.860301035350503</v>
      </c>
      <c r="AE15">
        <v>19.181925081886298</v>
      </c>
      <c r="AF15">
        <v>-64.540969244982307</v>
      </c>
      <c r="AG15">
        <v>393.86575178408401</v>
      </c>
      <c r="AH15">
        <v>-329.14396443880901</v>
      </c>
      <c r="AI15">
        <v>8.4188383048985393</v>
      </c>
      <c r="AJ15">
        <v>9.8741961688150699</v>
      </c>
      <c r="AK15">
        <v>0.77118952094614301</v>
      </c>
      <c r="AL15">
        <v>33.269550290846396</v>
      </c>
      <c r="AM15">
        <v>-2.42747773792102</v>
      </c>
      <c r="AN15">
        <v>123.004985659425</v>
      </c>
    </row>
    <row r="16" spans="1:40" x14ac:dyDescent="0.25">
      <c r="A16" t="s">
        <v>92</v>
      </c>
      <c r="B16">
        <v>-47.159431536229398</v>
      </c>
      <c r="C16">
        <v>0.58124773439305799</v>
      </c>
      <c r="D16">
        <v>5.4661606204705304</v>
      </c>
      <c r="E16">
        <v>23.514647533488802</v>
      </c>
      <c r="F16">
        <v>-7.3038906577757601</v>
      </c>
      <c r="G16">
        <v>-8.6384774822839105</v>
      </c>
      <c r="H16">
        <v>11.141216947138901</v>
      </c>
      <c r="I16">
        <v>6.65137027844544</v>
      </c>
      <c r="J16">
        <v>8.2194386150617298</v>
      </c>
      <c r="K16">
        <v>-0.92662883037045196</v>
      </c>
      <c r="L16">
        <v>26.224780676923899</v>
      </c>
      <c r="M16">
        <v>45.761085327307597</v>
      </c>
      <c r="N16">
        <v>247.914278811299</v>
      </c>
      <c r="O16">
        <v>43.3996066376287</v>
      </c>
      <c r="P16">
        <v>599.69919608167197</v>
      </c>
      <c r="Q16">
        <v>-97.641450571765503</v>
      </c>
      <c r="R16">
        <v>28.824412504063499</v>
      </c>
      <c r="S16">
        <v>37.862586069301699</v>
      </c>
      <c r="T16">
        <v>-29.600743963930899</v>
      </c>
      <c r="U16">
        <v>71.291741648546306</v>
      </c>
      <c r="V16">
        <v>-4.1291309563084102</v>
      </c>
      <c r="W16">
        <v>24.093494964470899</v>
      </c>
      <c r="X16">
        <v>14.760951300373501</v>
      </c>
      <c r="Y16">
        <v>41.4537491583716</v>
      </c>
      <c r="Z16">
        <v>-18.369685110771101</v>
      </c>
      <c r="AA16">
        <v>-177.53034618663</v>
      </c>
      <c r="AB16">
        <v>-4.6786853049662298E-2</v>
      </c>
      <c r="AC16">
        <v>-22.051139707728201</v>
      </c>
      <c r="AD16">
        <v>17.881888447377001</v>
      </c>
      <c r="AE16">
        <v>35.363822864093599</v>
      </c>
      <c r="AF16">
        <v>6.5171727295482</v>
      </c>
      <c r="AG16">
        <v>-44.9779549238635</v>
      </c>
      <c r="AH16">
        <v>44.767996955124801</v>
      </c>
      <c r="AI16">
        <v>-23.930826407540899</v>
      </c>
      <c r="AJ16">
        <v>-25.436126788308201</v>
      </c>
      <c r="AK16">
        <v>-88.390450074106994</v>
      </c>
      <c r="AL16">
        <v>-37.5085263564294</v>
      </c>
      <c r="AM16">
        <v>30.883711859174301</v>
      </c>
      <c r="AN16">
        <v>26.569248035984302</v>
      </c>
    </row>
    <row r="17" spans="1:40" x14ac:dyDescent="0.25">
      <c r="A17" t="s">
        <v>102</v>
      </c>
      <c r="B17">
        <v>-96.085457979937999</v>
      </c>
      <c r="C17">
        <v>-125.19773697276599</v>
      </c>
      <c r="D17">
        <v>71.737185869379502</v>
      </c>
      <c r="E17">
        <v>-14.615428294334899</v>
      </c>
      <c r="F17">
        <v>-82.000740105189095</v>
      </c>
      <c r="G17">
        <v>-47.466854819616501</v>
      </c>
      <c r="H17">
        <v>-79.542543018804295</v>
      </c>
      <c r="I17">
        <v>-42.875626230345901</v>
      </c>
      <c r="J17">
        <v>-16.675565523229501</v>
      </c>
      <c r="K17">
        <v>13.137355257490601</v>
      </c>
      <c r="L17">
        <v>-100.869719542345</v>
      </c>
      <c r="M17">
        <v>-130.74374737521501</v>
      </c>
      <c r="N17">
        <v>-264.17884042972503</v>
      </c>
      <c r="O17">
        <v>-180.612144073819</v>
      </c>
      <c r="P17">
        <v>-97.641450571765503</v>
      </c>
      <c r="Q17">
        <v>11438.8977972952</v>
      </c>
      <c r="R17">
        <v>47.321008852205502</v>
      </c>
      <c r="S17">
        <v>9.1632527145730602</v>
      </c>
      <c r="T17">
        <v>-126.75700314889001</v>
      </c>
      <c r="U17">
        <v>-107.066140863432</v>
      </c>
      <c r="V17">
        <v>107.62420310388001</v>
      </c>
      <c r="W17">
        <v>94.287343113280798</v>
      </c>
      <c r="X17">
        <v>-33.460038353401501</v>
      </c>
      <c r="Y17">
        <v>30.263806692978399</v>
      </c>
      <c r="Z17">
        <v>137.09686148898101</v>
      </c>
      <c r="AA17">
        <v>-216.86575721033799</v>
      </c>
      <c r="AB17">
        <v>-99.842175960576995</v>
      </c>
      <c r="AC17">
        <v>-110.66877698092</v>
      </c>
      <c r="AD17">
        <v>137.22118578203299</v>
      </c>
      <c r="AE17">
        <v>-61.756689153482</v>
      </c>
      <c r="AF17">
        <v>38.804811526385699</v>
      </c>
      <c r="AG17">
        <v>1508.8095653622399</v>
      </c>
      <c r="AH17">
        <v>-1291.8871582330901</v>
      </c>
      <c r="AI17">
        <v>-26.395693353822701</v>
      </c>
      <c r="AJ17">
        <v>-83.308233053995096</v>
      </c>
      <c r="AK17">
        <v>-109.932790311847</v>
      </c>
      <c r="AL17">
        <v>217.017110452731</v>
      </c>
      <c r="AM17">
        <v>87.382311132784807</v>
      </c>
      <c r="AN17">
        <v>-83.010180259023898</v>
      </c>
    </row>
    <row r="18" spans="1:40" x14ac:dyDescent="0.25">
      <c r="A18" t="s">
        <v>103</v>
      </c>
      <c r="B18">
        <v>-33.449429626979203</v>
      </c>
      <c r="C18">
        <v>-14.427040319941099</v>
      </c>
      <c r="D18">
        <v>-26.323892942811401</v>
      </c>
      <c r="E18">
        <v>9.8171568397087192</v>
      </c>
      <c r="F18">
        <v>0.34861902915483101</v>
      </c>
      <c r="G18">
        <v>74.363983712188698</v>
      </c>
      <c r="H18">
        <v>-18.7786413804467</v>
      </c>
      <c r="I18">
        <v>-4.9183022638229703</v>
      </c>
      <c r="J18">
        <v>-12.107027666857</v>
      </c>
      <c r="K18">
        <v>45.969175393668202</v>
      </c>
      <c r="L18">
        <v>23.638373651102601</v>
      </c>
      <c r="M18">
        <v>12.374601133598899</v>
      </c>
      <c r="N18">
        <v>-330.964986713408</v>
      </c>
      <c r="O18">
        <v>2.2464604727870499</v>
      </c>
      <c r="P18">
        <v>28.824412504063499</v>
      </c>
      <c r="Q18">
        <v>47.321008852205502</v>
      </c>
      <c r="R18">
        <v>127.964471712114</v>
      </c>
      <c r="S18">
        <v>104.168367970285</v>
      </c>
      <c r="T18">
        <v>95.6213613599773</v>
      </c>
      <c r="U18">
        <v>104.627612616904</v>
      </c>
      <c r="V18">
        <v>-19.125161413723699</v>
      </c>
      <c r="W18">
        <v>8.0999156095835492</v>
      </c>
      <c r="X18">
        <v>-63.642178121671598</v>
      </c>
      <c r="Y18">
        <v>50.330808620271497</v>
      </c>
      <c r="Z18">
        <v>-30.354164356038599</v>
      </c>
      <c r="AA18">
        <v>-71.141271204349707</v>
      </c>
      <c r="AB18">
        <v>-21.863751628519001</v>
      </c>
      <c r="AC18">
        <v>-14.912240280597301</v>
      </c>
      <c r="AD18">
        <v>-26.629382127214701</v>
      </c>
      <c r="AE18">
        <v>-31.697200016583601</v>
      </c>
      <c r="AF18">
        <v>6.9850220317785201</v>
      </c>
      <c r="AG18">
        <v>-5.2582901815293903</v>
      </c>
      <c r="AH18">
        <v>29.927908421175399</v>
      </c>
      <c r="AI18">
        <v>-5.8672442869748398</v>
      </c>
      <c r="AJ18">
        <v>-35.300426716143001</v>
      </c>
      <c r="AK18">
        <v>-40.442442668532202</v>
      </c>
      <c r="AL18">
        <v>2.52533852387214</v>
      </c>
      <c r="AM18">
        <v>-2.93558388576291</v>
      </c>
      <c r="AN18">
        <v>-75.574821110557394</v>
      </c>
    </row>
    <row r="19" spans="1:40" x14ac:dyDescent="0.25">
      <c r="A19" t="s">
        <v>104</v>
      </c>
      <c r="B19">
        <v>-46.919604497062998</v>
      </c>
      <c r="C19">
        <v>-17.246790386228</v>
      </c>
      <c r="D19">
        <v>-45.740366297655697</v>
      </c>
      <c r="E19">
        <v>29.551636440611301</v>
      </c>
      <c r="F19">
        <v>62.903774576553602</v>
      </c>
      <c r="G19">
        <v>127.528064237092</v>
      </c>
      <c r="H19">
        <v>39.199962502224999</v>
      </c>
      <c r="I19">
        <v>23.701904609599101</v>
      </c>
      <c r="J19">
        <v>-23.521072674847002</v>
      </c>
      <c r="K19">
        <v>-13.732170274390301</v>
      </c>
      <c r="L19">
        <v>1.59391295253306</v>
      </c>
      <c r="M19">
        <v>67.678041188404706</v>
      </c>
      <c r="N19">
        <v>-425.84044989492099</v>
      </c>
      <c r="O19">
        <v>79.547345501438301</v>
      </c>
      <c r="P19">
        <v>37.862586069301599</v>
      </c>
      <c r="Q19">
        <v>9.16325271457303</v>
      </c>
      <c r="R19">
        <v>104.168367970285</v>
      </c>
      <c r="S19">
        <v>261.69080133965502</v>
      </c>
      <c r="T19">
        <v>184.69295738953301</v>
      </c>
      <c r="U19">
        <v>160.08780953287101</v>
      </c>
      <c r="V19">
        <v>-7.3253035998053697</v>
      </c>
      <c r="W19">
        <v>-27.406786099294099</v>
      </c>
      <c r="X19">
        <v>-22.571851615506201</v>
      </c>
      <c r="Y19">
        <v>72.4564225450263</v>
      </c>
      <c r="Z19">
        <v>-3.1247947698063498</v>
      </c>
      <c r="AA19">
        <v>-30.050598579319001</v>
      </c>
      <c r="AB19">
        <v>-15.2246328689502</v>
      </c>
      <c r="AC19">
        <v>-52.429099320438603</v>
      </c>
      <c r="AD19">
        <v>-97.595584862113895</v>
      </c>
      <c r="AE19">
        <v>-43.600470215243703</v>
      </c>
      <c r="AF19">
        <v>5.6101117555246898</v>
      </c>
      <c r="AG19">
        <v>36.493605187159801</v>
      </c>
      <c r="AH19">
        <v>18.494752459764602</v>
      </c>
      <c r="AI19">
        <v>-20.975496729328501</v>
      </c>
      <c r="AJ19">
        <v>-38.887527107729802</v>
      </c>
      <c r="AK19">
        <v>-12.1156816418915</v>
      </c>
      <c r="AL19">
        <v>-24.721678997682002</v>
      </c>
      <c r="AM19">
        <v>-38.012116664957702</v>
      </c>
      <c r="AN19">
        <v>-86.251252623492704</v>
      </c>
    </row>
    <row r="20" spans="1:40" x14ac:dyDescent="0.25">
      <c r="A20" t="s">
        <v>105</v>
      </c>
      <c r="B20">
        <v>-102.890242403089</v>
      </c>
      <c r="C20">
        <v>82.880875281098497</v>
      </c>
      <c r="D20">
        <v>-151.67854001723001</v>
      </c>
      <c r="E20">
        <v>146.99889509685201</v>
      </c>
      <c r="F20">
        <v>-8.0320360961269603</v>
      </c>
      <c r="G20">
        <v>-66.548672273220404</v>
      </c>
      <c r="H20">
        <v>37.319485401291701</v>
      </c>
      <c r="I20">
        <v>44.939704639416597</v>
      </c>
      <c r="J20">
        <v>-132.68117587937201</v>
      </c>
      <c r="K20">
        <v>-156.88056342046701</v>
      </c>
      <c r="L20">
        <v>-163.692301868519</v>
      </c>
      <c r="M20">
        <v>29.004714741220798</v>
      </c>
      <c r="N20">
        <v>-661.81320522570797</v>
      </c>
      <c r="O20">
        <v>18.306695593848399</v>
      </c>
      <c r="P20">
        <v>-29.600743963930899</v>
      </c>
      <c r="Q20">
        <v>-126.75700314889001</v>
      </c>
      <c r="R20">
        <v>95.621361359977399</v>
      </c>
      <c r="S20">
        <v>184.69295738953301</v>
      </c>
      <c r="T20">
        <v>2096.0465350827899</v>
      </c>
      <c r="U20">
        <v>283.56086586011997</v>
      </c>
      <c r="V20">
        <v>28.773598794577399</v>
      </c>
      <c r="W20">
        <v>-238.31668047496899</v>
      </c>
      <c r="X20">
        <v>-2.1720232017692598</v>
      </c>
      <c r="Y20">
        <v>131.19117122473199</v>
      </c>
      <c r="Z20">
        <v>-14.280285058061301</v>
      </c>
      <c r="AA20">
        <v>532.84876375996998</v>
      </c>
      <c r="AB20">
        <v>115.666640702348</v>
      </c>
      <c r="AC20">
        <v>-95.988806878372202</v>
      </c>
      <c r="AD20">
        <v>-205.06214126278499</v>
      </c>
      <c r="AE20">
        <v>-201.12197285338399</v>
      </c>
      <c r="AF20">
        <v>-197.66770814115699</v>
      </c>
      <c r="AG20">
        <v>-264.152773099336</v>
      </c>
      <c r="AH20">
        <v>114.25917160065001</v>
      </c>
      <c r="AI20">
        <v>-12.2633691536586</v>
      </c>
      <c r="AJ20">
        <v>116.120093459119</v>
      </c>
      <c r="AK20">
        <v>805.03005061402905</v>
      </c>
      <c r="AL20">
        <v>42.797153286214602</v>
      </c>
      <c r="AM20">
        <v>221.31532867733401</v>
      </c>
      <c r="AN20">
        <v>147.11566889294099</v>
      </c>
    </row>
    <row r="21" spans="1:40" x14ac:dyDescent="0.25">
      <c r="A21" t="s">
        <v>106</v>
      </c>
      <c r="B21">
        <v>-56.092557110761099</v>
      </c>
      <c r="C21">
        <v>7.0745800260095004</v>
      </c>
      <c r="D21">
        <v>-23.571018134312698</v>
      </c>
      <c r="E21">
        <v>37.315829805930399</v>
      </c>
      <c r="F21">
        <v>-23.327492739645599</v>
      </c>
      <c r="G21">
        <v>60.099230616940503</v>
      </c>
      <c r="H21">
        <v>54.0428995315728</v>
      </c>
      <c r="I21">
        <v>38.188499909373498</v>
      </c>
      <c r="J21">
        <v>-34.045860869695503</v>
      </c>
      <c r="K21">
        <v>-27.625669297122901</v>
      </c>
      <c r="L21">
        <v>-57.779054308861603</v>
      </c>
      <c r="M21">
        <v>48.907893613115398</v>
      </c>
      <c r="N21">
        <v>-601.76062797115605</v>
      </c>
      <c r="O21">
        <v>35.604980414047397</v>
      </c>
      <c r="P21">
        <v>71.291741648546306</v>
      </c>
      <c r="Q21">
        <v>-107.06614086343301</v>
      </c>
      <c r="R21">
        <v>104.62761261690299</v>
      </c>
      <c r="S21">
        <v>160.08780953287101</v>
      </c>
      <c r="T21">
        <v>283.56086586011997</v>
      </c>
      <c r="U21">
        <v>1904.8250874810899</v>
      </c>
      <c r="V21">
        <v>-4.5101462862497499</v>
      </c>
      <c r="W21">
        <v>-70.108614346004799</v>
      </c>
      <c r="X21">
        <v>-24.991995027871901</v>
      </c>
      <c r="Y21">
        <v>79.119799048371803</v>
      </c>
      <c r="Z21">
        <v>-30.641016373101799</v>
      </c>
      <c r="AA21">
        <v>-1.23791611198437</v>
      </c>
      <c r="AB21">
        <v>-2.9594914601631399</v>
      </c>
      <c r="AC21">
        <v>-84.458080507338593</v>
      </c>
      <c r="AD21">
        <v>-88.870753540299702</v>
      </c>
      <c r="AE21">
        <v>-68.778267757507194</v>
      </c>
      <c r="AF21">
        <v>-79.658064490563106</v>
      </c>
      <c r="AG21">
        <v>-198.64955784823499</v>
      </c>
      <c r="AH21">
        <v>109.769585651073</v>
      </c>
      <c r="AI21">
        <v>-25.548372385553101</v>
      </c>
      <c r="AJ21">
        <v>-30.005426962785901</v>
      </c>
      <c r="AK21">
        <v>18.761513967346101</v>
      </c>
      <c r="AL21">
        <v>6.8549899520767097</v>
      </c>
      <c r="AM21">
        <v>115.085320570714</v>
      </c>
      <c r="AN21">
        <v>5.9765977235944003</v>
      </c>
    </row>
    <row r="22" spans="1:40" x14ac:dyDescent="0.25">
      <c r="A22" t="s">
        <v>110</v>
      </c>
      <c r="B22">
        <v>19.7335716952891</v>
      </c>
      <c r="C22">
        <v>-1.2444095316312E-2</v>
      </c>
      <c r="D22">
        <v>-7.7406941299097598</v>
      </c>
      <c r="E22">
        <v>-0.76844764166220503</v>
      </c>
      <c r="F22">
        <v>27.711181663207</v>
      </c>
      <c r="G22">
        <v>13.1853114948384</v>
      </c>
      <c r="H22">
        <v>18.546074106678699</v>
      </c>
      <c r="I22">
        <v>11.313657073315801</v>
      </c>
      <c r="J22">
        <v>-5.8135150583844801</v>
      </c>
      <c r="K22">
        <v>-22.8572954423237</v>
      </c>
      <c r="L22">
        <v>16.999386913366401</v>
      </c>
      <c r="M22">
        <v>0.50193829530216005</v>
      </c>
      <c r="N22">
        <v>-22.515786821515398</v>
      </c>
      <c r="O22">
        <v>-3.9932262636985598</v>
      </c>
      <c r="P22">
        <v>-4.1291309563084297</v>
      </c>
      <c r="Q22">
        <v>107.62420310388001</v>
      </c>
      <c r="R22">
        <v>-19.125161413723699</v>
      </c>
      <c r="S22">
        <v>-7.3253035998053901</v>
      </c>
      <c r="T22">
        <v>28.773598794577399</v>
      </c>
      <c r="U22">
        <v>-4.5101462862497801</v>
      </c>
      <c r="V22">
        <v>36.890948133153401</v>
      </c>
      <c r="W22">
        <v>-29.447754450061701</v>
      </c>
      <c r="X22">
        <v>7.17223419462435</v>
      </c>
      <c r="Y22">
        <v>6.4967032244175904</v>
      </c>
      <c r="Z22">
        <v>-2.1616442813702501</v>
      </c>
      <c r="AA22">
        <v>33.163387256888903</v>
      </c>
      <c r="AB22">
        <v>7.4803682009948996E-2</v>
      </c>
      <c r="AC22">
        <v>-19.783608461393001</v>
      </c>
      <c r="AD22">
        <v>1.7889846776721701</v>
      </c>
      <c r="AE22">
        <v>22.519285187074001</v>
      </c>
      <c r="AF22">
        <v>2.21021138395519</v>
      </c>
      <c r="AG22">
        <v>22.335212954936701</v>
      </c>
      <c r="AH22">
        <v>-32.592534911929803</v>
      </c>
      <c r="AI22">
        <v>-3.9803049617645101</v>
      </c>
      <c r="AJ22">
        <v>10.8445662551323</v>
      </c>
      <c r="AK22">
        <v>0.65928561107601602</v>
      </c>
      <c r="AL22">
        <v>3.57927902307895</v>
      </c>
      <c r="AM22">
        <v>-38.056210802316798</v>
      </c>
      <c r="AN22">
        <v>-38.332244428802802</v>
      </c>
    </row>
    <row r="23" spans="1:40" x14ac:dyDescent="0.25">
      <c r="A23" t="s">
        <v>112</v>
      </c>
      <c r="B23">
        <v>-13.867582858604401</v>
      </c>
      <c r="C23">
        <v>-40.248567554872899</v>
      </c>
      <c r="D23">
        <v>12.3617604746916</v>
      </c>
      <c r="E23">
        <v>19.735200401908401</v>
      </c>
      <c r="F23">
        <v>-24.064683491539601</v>
      </c>
      <c r="G23">
        <v>-83.550203703312206</v>
      </c>
      <c r="H23">
        <v>-23.386420065195999</v>
      </c>
      <c r="I23">
        <v>-13.814043869316</v>
      </c>
      <c r="J23">
        <v>56.708999494789502</v>
      </c>
      <c r="K23">
        <v>107.15969395238599</v>
      </c>
      <c r="L23">
        <v>35.325330115408804</v>
      </c>
      <c r="M23">
        <v>-26.1088534579733</v>
      </c>
      <c r="N23">
        <v>348.078816468784</v>
      </c>
      <c r="O23">
        <v>-0.41390732817777898</v>
      </c>
      <c r="P23">
        <v>24.093494964470899</v>
      </c>
      <c r="Q23">
        <v>94.287343113280798</v>
      </c>
      <c r="R23">
        <v>8.0999156095835296</v>
      </c>
      <c r="S23">
        <v>-27.406786099294099</v>
      </c>
      <c r="T23">
        <v>-238.31668047496899</v>
      </c>
      <c r="U23">
        <v>-70.108614346004799</v>
      </c>
      <c r="V23">
        <v>-29.447754450061701</v>
      </c>
      <c r="W23">
        <v>201.74939684762001</v>
      </c>
      <c r="X23">
        <v>-31.3936474882737</v>
      </c>
      <c r="Y23">
        <v>-50.294799494902001</v>
      </c>
      <c r="Z23">
        <v>-19.8268553197885</v>
      </c>
      <c r="AA23">
        <v>-185.16328401118</v>
      </c>
      <c r="AB23">
        <v>-10.025597919416899</v>
      </c>
      <c r="AC23">
        <v>45.458956129460098</v>
      </c>
      <c r="AD23">
        <v>32.302497749698901</v>
      </c>
      <c r="AE23">
        <v>-25.362476817622198</v>
      </c>
      <c r="AF23">
        <v>-6.1195369643377404</v>
      </c>
      <c r="AG23">
        <v>4.7961484878923697</v>
      </c>
      <c r="AH23">
        <v>-29.666546606186898</v>
      </c>
      <c r="AI23">
        <v>-25.272867079816301</v>
      </c>
      <c r="AJ23">
        <v>-46.915470553614497</v>
      </c>
      <c r="AK23">
        <v>-109.828553845844</v>
      </c>
      <c r="AL23">
        <v>-18.7124248059339</v>
      </c>
      <c r="AM23">
        <v>-4.1674096889827501</v>
      </c>
      <c r="AN23">
        <v>82.455641061221897</v>
      </c>
    </row>
    <row r="24" spans="1:40" x14ac:dyDescent="0.25">
      <c r="A24" t="s">
        <v>93</v>
      </c>
      <c r="B24">
        <v>-141.459223538831</v>
      </c>
      <c r="C24">
        <v>28.785627892226302</v>
      </c>
      <c r="D24">
        <v>-45.385433266802998</v>
      </c>
      <c r="E24">
        <v>-12.006076791913999</v>
      </c>
      <c r="F24">
        <v>12.5018192783307</v>
      </c>
      <c r="G24">
        <v>47.496398764784601</v>
      </c>
      <c r="H24">
        <v>41.773962475087998</v>
      </c>
      <c r="I24">
        <v>32.652998053236601</v>
      </c>
      <c r="J24">
        <v>-11.7572425013177</v>
      </c>
      <c r="K24">
        <v>-196.92594134046001</v>
      </c>
      <c r="L24">
        <v>-0.43641252386046903</v>
      </c>
      <c r="M24">
        <v>17.578971069401501</v>
      </c>
      <c r="N24">
        <v>362.01814264270701</v>
      </c>
      <c r="O24">
        <v>28.720269644653101</v>
      </c>
      <c r="P24">
        <v>14.760951300373501</v>
      </c>
      <c r="Q24">
        <v>-33.460038353401401</v>
      </c>
      <c r="R24">
        <v>-63.642178121671598</v>
      </c>
      <c r="S24">
        <v>-22.571851615506301</v>
      </c>
      <c r="T24">
        <v>-2.1720232017691701</v>
      </c>
      <c r="U24">
        <v>-24.9919950278721</v>
      </c>
      <c r="V24">
        <v>7.1722341946243802</v>
      </c>
      <c r="W24">
        <v>-31.3936474882738</v>
      </c>
      <c r="X24">
        <v>284.12952751653</v>
      </c>
      <c r="Y24">
        <v>232.832420535876</v>
      </c>
      <c r="Z24">
        <v>225.73834460436299</v>
      </c>
      <c r="AA24">
        <v>231.14985831759299</v>
      </c>
      <c r="AB24">
        <v>18.9975155986975</v>
      </c>
      <c r="AC24">
        <v>56.230735279066103</v>
      </c>
      <c r="AD24">
        <v>15.234409323102099</v>
      </c>
      <c r="AE24">
        <v>0.149526081572742</v>
      </c>
      <c r="AF24">
        <v>24.510496672716599</v>
      </c>
      <c r="AG24">
        <v>25.157674242688099</v>
      </c>
      <c r="AH24">
        <v>-15.2934071491153</v>
      </c>
      <c r="AI24">
        <v>-10.0061710877366</v>
      </c>
      <c r="AJ24">
        <v>11.761625752703999</v>
      </c>
      <c r="AK24">
        <v>-44.423464322196097</v>
      </c>
      <c r="AL24">
        <v>-53.126074694938303</v>
      </c>
      <c r="AM24">
        <v>20.036441197954598</v>
      </c>
      <c r="AN24">
        <v>-50.394220841850903</v>
      </c>
    </row>
    <row r="25" spans="1:40" x14ac:dyDescent="0.25">
      <c r="A25" t="s">
        <v>94</v>
      </c>
      <c r="B25">
        <v>-175.97974382735899</v>
      </c>
      <c r="C25">
        <v>27.180038865661</v>
      </c>
      <c r="D25">
        <v>-72.774066967122593</v>
      </c>
      <c r="E25">
        <v>2.96815156520926</v>
      </c>
      <c r="F25">
        <v>23.884979974597702</v>
      </c>
      <c r="G25">
        <v>124.958220406506</v>
      </c>
      <c r="H25">
        <v>29.115319280830001</v>
      </c>
      <c r="I25">
        <v>27.633008780859001</v>
      </c>
      <c r="J25">
        <v>-34.775373833436703</v>
      </c>
      <c r="K25">
        <v>-176.39441884207699</v>
      </c>
      <c r="L25">
        <v>25.554386810755702</v>
      </c>
      <c r="M25">
        <v>33.006678864490098</v>
      </c>
      <c r="N25">
        <v>68.522699869773405</v>
      </c>
      <c r="O25">
        <v>30.409257246240699</v>
      </c>
      <c r="P25">
        <v>41.453749158371402</v>
      </c>
      <c r="Q25">
        <v>30.2638066929782</v>
      </c>
      <c r="R25">
        <v>50.330808620271398</v>
      </c>
      <c r="S25">
        <v>72.456422545026101</v>
      </c>
      <c r="T25">
        <v>131.19117122473199</v>
      </c>
      <c r="U25">
        <v>79.119799048371505</v>
      </c>
      <c r="V25">
        <v>6.4967032244176703</v>
      </c>
      <c r="W25">
        <v>-50.2947994949022</v>
      </c>
      <c r="X25">
        <v>232.832420535876</v>
      </c>
      <c r="Y25">
        <v>294.53511858979499</v>
      </c>
      <c r="Z25">
        <v>198.139456250519</v>
      </c>
      <c r="AA25">
        <v>199.31263568796601</v>
      </c>
      <c r="AB25">
        <v>3.37951194906067</v>
      </c>
      <c r="AC25">
        <v>28.9182640021174</v>
      </c>
      <c r="AD25">
        <v>-5.5978571810250601</v>
      </c>
      <c r="AE25">
        <v>-11.5064006897491</v>
      </c>
      <c r="AF25">
        <v>26.467264489309201</v>
      </c>
      <c r="AG25">
        <v>14.7814618433177</v>
      </c>
      <c r="AH25">
        <v>8.4945275645329605</v>
      </c>
      <c r="AI25">
        <v>-11.636590013167</v>
      </c>
      <c r="AJ25">
        <v>-5.6340176016668</v>
      </c>
      <c r="AK25">
        <v>-72.246881922579803</v>
      </c>
      <c r="AL25">
        <v>-51.743028673593898</v>
      </c>
      <c r="AM25">
        <v>6.1042463413757702</v>
      </c>
      <c r="AN25">
        <v>-142.27533192323301</v>
      </c>
    </row>
    <row r="26" spans="1:40" x14ac:dyDescent="0.25">
      <c r="A26" t="s">
        <v>95</v>
      </c>
      <c r="B26">
        <v>-136.15867390764399</v>
      </c>
      <c r="C26">
        <v>13.2924075145459</v>
      </c>
      <c r="D26">
        <v>-36.774209750886797</v>
      </c>
      <c r="E26">
        <v>14.768188765275699</v>
      </c>
      <c r="F26">
        <v>-2.6002353533990501</v>
      </c>
      <c r="G26">
        <v>41.933374933491599</v>
      </c>
      <c r="H26">
        <v>11.496146949424499</v>
      </c>
      <c r="I26">
        <v>17.959696804927301</v>
      </c>
      <c r="J26">
        <v>78.324154524621093</v>
      </c>
      <c r="K26">
        <v>-185.49467491647599</v>
      </c>
      <c r="L26">
        <v>-8.8851842769794906</v>
      </c>
      <c r="M26">
        <v>-9.8949475721237903</v>
      </c>
      <c r="N26">
        <v>-115.640050555394</v>
      </c>
      <c r="O26">
        <v>-61.8636622580661</v>
      </c>
      <c r="P26">
        <v>-18.369685110771101</v>
      </c>
      <c r="Q26">
        <v>137.09686148898101</v>
      </c>
      <c r="R26">
        <v>-30.3541643560384</v>
      </c>
      <c r="S26">
        <v>-3.1247947698062601</v>
      </c>
      <c r="T26">
        <v>-14.2802850580612</v>
      </c>
      <c r="U26">
        <v>-30.641016373101799</v>
      </c>
      <c r="V26">
        <v>-2.1616442813702301</v>
      </c>
      <c r="W26">
        <v>-19.826855319788599</v>
      </c>
      <c r="X26">
        <v>225.738344604362</v>
      </c>
      <c r="Y26">
        <v>198.139456250519</v>
      </c>
      <c r="Z26">
        <v>438.79852225809702</v>
      </c>
      <c r="AA26">
        <v>246.56298308497099</v>
      </c>
      <c r="AB26">
        <v>-10.6770335612657</v>
      </c>
      <c r="AC26">
        <v>32.334017825459902</v>
      </c>
      <c r="AD26">
        <v>-60.211049741588802</v>
      </c>
      <c r="AE26">
        <v>-66.113907714890303</v>
      </c>
      <c r="AF26">
        <v>62.501245603795702</v>
      </c>
      <c r="AG26">
        <v>32.632833434651801</v>
      </c>
      <c r="AH26">
        <v>-36.594558664982202</v>
      </c>
      <c r="AI26">
        <v>-11.4787573293926</v>
      </c>
      <c r="AJ26">
        <v>-22.8991493028261</v>
      </c>
      <c r="AK26">
        <v>-14.0361681493677</v>
      </c>
      <c r="AL26">
        <v>-51.735649830283698</v>
      </c>
      <c r="AM26">
        <v>50.338240086924003</v>
      </c>
      <c r="AN26">
        <v>-7.7898339509894399</v>
      </c>
    </row>
    <row r="27" spans="1:40" x14ac:dyDescent="0.25">
      <c r="A27" t="s">
        <v>96</v>
      </c>
      <c r="B27">
        <v>-157.58169933898901</v>
      </c>
      <c r="C27">
        <v>75.761294129148794</v>
      </c>
      <c r="D27">
        <v>-32.827080741882099</v>
      </c>
      <c r="E27">
        <v>0.58764290534589803</v>
      </c>
      <c r="F27">
        <v>27.051484292450301</v>
      </c>
      <c r="G27">
        <v>138.01081844620299</v>
      </c>
      <c r="H27">
        <v>-21.164192727533401</v>
      </c>
      <c r="I27">
        <v>-19.149181315412299</v>
      </c>
      <c r="J27">
        <v>-74.049034824426002</v>
      </c>
      <c r="K27">
        <v>-252.66940590675199</v>
      </c>
      <c r="L27">
        <v>21.102789213106199</v>
      </c>
      <c r="M27">
        <v>-66.654389379520794</v>
      </c>
      <c r="N27">
        <v>-546.09481790963002</v>
      </c>
      <c r="O27">
        <v>27.468265113063499</v>
      </c>
      <c r="P27">
        <v>-177.53034618663</v>
      </c>
      <c r="Q27">
        <v>-216.86575721033799</v>
      </c>
      <c r="R27">
        <v>-71.141271204349593</v>
      </c>
      <c r="S27">
        <v>-30.050598579319001</v>
      </c>
      <c r="T27">
        <v>532.84876375996998</v>
      </c>
      <c r="U27">
        <v>-1.2379161119845099</v>
      </c>
      <c r="V27">
        <v>33.163387256888903</v>
      </c>
      <c r="W27">
        <v>-185.16328401118</v>
      </c>
      <c r="X27">
        <v>231.14985831759299</v>
      </c>
      <c r="Y27">
        <v>199.31263568796601</v>
      </c>
      <c r="Z27">
        <v>246.56298308497099</v>
      </c>
      <c r="AA27">
        <v>1132.06961720547</v>
      </c>
      <c r="AB27">
        <v>59.189053562911297</v>
      </c>
      <c r="AC27">
        <v>-14.477788983840499</v>
      </c>
      <c r="AD27">
        <v>-201.69641597134</v>
      </c>
      <c r="AE27">
        <v>-206.62546074247999</v>
      </c>
      <c r="AF27">
        <v>-98.362724042116</v>
      </c>
      <c r="AG27">
        <v>-34.374010855109397</v>
      </c>
      <c r="AH27">
        <v>-65.158580893802593</v>
      </c>
      <c r="AI27">
        <v>49.822334368622101</v>
      </c>
      <c r="AJ27">
        <v>122.281568987573</v>
      </c>
      <c r="AK27">
        <v>345.76208073719698</v>
      </c>
      <c r="AL27">
        <v>-3.95376370692756</v>
      </c>
      <c r="AM27">
        <v>-64.320435317742906</v>
      </c>
      <c r="AN27">
        <v>-230.644563440757</v>
      </c>
    </row>
    <row r="28" spans="1:40" x14ac:dyDescent="0.25">
      <c r="A28" t="s">
        <v>99</v>
      </c>
      <c r="B28">
        <v>-42.836547122272798</v>
      </c>
      <c r="C28">
        <v>20.934652813275001</v>
      </c>
      <c r="D28">
        <v>-29.6008439375568</v>
      </c>
      <c r="E28">
        <v>7.0176412497335701</v>
      </c>
      <c r="F28">
        <v>-12.8349287803499</v>
      </c>
      <c r="G28">
        <v>-32.407299180344999</v>
      </c>
      <c r="H28">
        <v>1.7143947065207501</v>
      </c>
      <c r="I28">
        <v>5.07240170026237</v>
      </c>
      <c r="J28">
        <v>-25.7971438268147</v>
      </c>
      <c r="K28">
        <v>-15.749083997982201</v>
      </c>
      <c r="L28">
        <v>-6.3673604761929399</v>
      </c>
      <c r="M28">
        <v>9.3100284026428195</v>
      </c>
      <c r="N28">
        <v>234.129630665029</v>
      </c>
      <c r="O28">
        <v>2.7430934110203902</v>
      </c>
      <c r="P28">
        <v>-4.6786853049617903E-2</v>
      </c>
      <c r="Q28">
        <v>-99.842175960576895</v>
      </c>
      <c r="R28">
        <v>-21.863751628518902</v>
      </c>
      <c r="S28">
        <v>-15.224632868950099</v>
      </c>
      <c r="T28">
        <v>115.666640702348</v>
      </c>
      <c r="U28">
        <v>-2.9594914601629898</v>
      </c>
      <c r="V28">
        <v>7.4803682009939199E-2</v>
      </c>
      <c r="W28">
        <v>-10.025597919416899</v>
      </c>
      <c r="X28">
        <v>18.9975155986975</v>
      </c>
      <c r="Y28">
        <v>3.3795119490610399</v>
      </c>
      <c r="Z28">
        <v>-10.6770335612654</v>
      </c>
      <c r="AA28">
        <v>59.189053562911397</v>
      </c>
      <c r="AB28">
        <v>108.785001747461</v>
      </c>
      <c r="AC28">
        <v>80.462845722289899</v>
      </c>
      <c r="AD28">
        <v>70.800769149483301</v>
      </c>
      <c r="AE28">
        <v>-43.301598427401998</v>
      </c>
      <c r="AF28">
        <v>-18.6296747569993</v>
      </c>
      <c r="AG28">
        <v>-41.344428351555003</v>
      </c>
      <c r="AH28">
        <v>24.330526820091901</v>
      </c>
      <c r="AI28">
        <v>-17.398591941082799</v>
      </c>
      <c r="AJ28">
        <v>91.473971118655498</v>
      </c>
      <c r="AK28">
        <v>56.526125489393699</v>
      </c>
      <c r="AL28">
        <v>-9.39675725714614</v>
      </c>
      <c r="AM28">
        <v>36.773545904530501</v>
      </c>
      <c r="AN28">
        <v>29.450070897096101</v>
      </c>
    </row>
    <row r="29" spans="1:40" x14ac:dyDescent="0.25">
      <c r="A29" t="s">
        <v>100</v>
      </c>
      <c r="B29">
        <v>-52.272960461432902</v>
      </c>
      <c r="C29">
        <v>-8.31587267040147</v>
      </c>
      <c r="D29">
        <v>-50.334281366320702</v>
      </c>
      <c r="E29">
        <v>1.3309673282454999</v>
      </c>
      <c r="F29">
        <v>-55.732107055265402</v>
      </c>
      <c r="G29">
        <v>-1.14862407070684</v>
      </c>
      <c r="H29">
        <v>2.25049657686428</v>
      </c>
      <c r="I29">
        <v>12.686040734369801</v>
      </c>
      <c r="J29">
        <v>-26.258369233925698</v>
      </c>
      <c r="K29">
        <v>-9.6477183744881803</v>
      </c>
      <c r="L29">
        <v>52.486990872069001</v>
      </c>
      <c r="M29">
        <v>4.6771413344949302</v>
      </c>
      <c r="N29">
        <v>152.293974402716</v>
      </c>
      <c r="O29">
        <v>-64.858469291499603</v>
      </c>
      <c r="P29">
        <v>-22.051139707728201</v>
      </c>
      <c r="Q29">
        <v>-110.66877698092</v>
      </c>
      <c r="R29">
        <v>-14.912240280597199</v>
      </c>
      <c r="S29">
        <v>-52.429099320438603</v>
      </c>
      <c r="T29">
        <v>-95.988806878372202</v>
      </c>
      <c r="U29">
        <v>-84.458080507338494</v>
      </c>
      <c r="V29">
        <v>-19.783608461393001</v>
      </c>
      <c r="W29">
        <v>45.458956129460098</v>
      </c>
      <c r="X29">
        <v>56.230735279066003</v>
      </c>
      <c r="Y29">
        <v>28.918264002117599</v>
      </c>
      <c r="Z29">
        <v>32.334017825460101</v>
      </c>
      <c r="AA29">
        <v>-14.477788983840499</v>
      </c>
      <c r="AB29">
        <v>80.462845722289799</v>
      </c>
      <c r="AC29">
        <v>422.968289580533</v>
      </c>
      <c r="AD29">
        <v>108.657281562845</v>
      </c>
      <c r="AE29">
        <v>-46.509220906206103</v>
      </c>
      <c r="AF29">
        <v>4.72383841796852</v>
      </c>
      <c r="AG29">
        <v>-46.272348924020001</v>
      </c>
      <c r="AH29">
        <v>-22.384498498354301</v>
      </c>
      <c r="AI29">
        <v>-27.164088143825001</v>
      </c>
      <c r="AJ29">
        <v>45.396246388434101</v>
      </c>
      <c r="AK29">
        <v>-81.172127787804399</v>
      </c>
      <c r="AL29">
        <v>-42.232465943426199</v>
      </c>
      <c r="AM29">
        <v>18.2832399567104</v>
      </c>
      <c r="AN29">
        <v>-11.4218521781797</v>
      </c>
    </row>
    <row r="30" spans="1:40" x14ac:dyDescent="0.25">
      <c r="A30" t="s">
        <v>238</v>
      </c>
      <c r="B30">
        <v>-92.885129934536806</v>
      </c>
      <c r="C30">
        <v>16.769364993947001</v>
      </c>
      <c r="D30">
        <v>30.308096073268899</v>
      </c>
      <c r="E30">
        <v>12.485336958792701</v>
      </c>
      <c r="F30">
        <v>-84.669541465319</v>
      </c>
      <c r="G30">
        <v>-20.5804502785656</v>
      </c>
      <c r="H30">
        <v>-49.812113567919504</v>
      </c>
      <c r="I30">
        <v>-43.060689664795497</v>
      </c>
      <c r="J30">
        <v>-11.4466650996571</v>
      </c>
      <c r="K30">
        <v>134.720777034984</v>
      </c>
      <c r="L30">
        <v>-34.4643639270747</v>
      </c>
      <c r="M30">
        <v>-67.435091610814496</v>
      </c>
      <c r="N30">
        <v>631.02227868938598</v>
      </c>
      <c r="O30">
        <v>-43.860301035350602</v>
      </c>
      <c r="P30">
        <v>17.881888447377001</v>
      </c>
      <c r="Q30">
        <v>137.22118578203299</v>
      </c>
      <c r="R30">
        <v>-26.629382127214601</v>
      </c>
      <c r="S30">
        <v>-97.595584862113995</v>
      </c>
      <c r="T30">
        <v>-205.06214126278499</v>
      </c>
      <c r="U30">
        <v>-88.870753540299802</v>
      </c>
      <c r="V30">
        <v>1.7889846776722</v>
      </c>
      <c r="W30">
        <v>32.302497749698901</v>
      </c>
      <c r="X30">
        <v>15.234409323101801</v>
      </c>
      <c r="Y30">
        <v>-5.59785718102495</v>
      </c>
      <c r="Z30">
        <v>-60.211049741589001</v>
      </c>
      <c r="AA30">
        <v>-201.69641597134</v>
      </c>
      <c r="AB30">
        <v>70.800769149483102</v>
      </c>
      <c r="AC30">
        <v>108.657281562845</v>
      </c>
      <c r="AD30">
        <v>450.32413220872502</v>
      </c>
      <c r="AE30">
        <v>89.005192349600605</v>
      </c>
      <c r="AF30">
        <v>-24.000490915087401</v>
      </c>
      <c r="AG30">
        <v>-37.462031778119801</v>
      </c>
      <c r="AH30">
        <v>-6.4275317557157301</v>
      </c>
      <c r="AI30">
        <v>9.0538566715610003</v>
      </c>
      <c r="AJ30">
        <v>80.672768872092206</v>
      </c>
      <c r="AK30">
        <v>-109.269678702305</v>
      </c>
      <c r="AL30">
        <v>61.102994864080898</v>
      </c>
      <c r="AM30">
        <v>73.383162122526699</v>
      </c>
      <c r="AN30">
        <v>12.130367422388501</v>
      </c>
    </row>
    <row r="31" spans="1:40" x14ac:dyDescent="0.25">
      <c r="A31" t="s">
        <v>113</v>
      </c>
      <c r="B31">
        <v>-62.050934135089797</v>
      </c>
      <c r="C31">
        <v>28.863460809098299</v>
      </c>
      <c r="D31">
        <v>122.17603290007</v>
      </c>
      <c r="E31">
        <v>-11.9405013836293</v>
      </c>
      <c r="F31">
        <v>101.790959209359</v>
      </c>
      <c r="G31">
        <v>105.057546917514</v>
      </c>
      <c r="H31">
        <v>13.465965149843401</v>
      </c>
      <c r="I31">
        <v>-32.574619470813801</v>
      </c>
      <c r="J31">
        <v>-87.796729677471802</v>
      </c>
      <c r="K31">
        <v>-88.018748385648095</v>
      </c>
      <c r="L31">
        <v>78.218990233560305</v>
      </c>
      <c r="M31">
        <v>30.3209798161243</v>
      </c>
      <c r="N31">
        <v>1169.5051308599</v>
      </c>
      <c r="O31">
        <v>19.181925081886298</v>
      </c>
      <c r="P31">
        <v>35.363822864093599</v>
      </c>
      <c r="Q31">
        <v>-61.756689153482</v>
      </c>
      <c r="R31">
        <v>-31.697200016583601</v>
      </c>
      <c r="S31">
        <v>-43.600470215243597</v>
      </c>
      <c r="T31">
        <v>-201.12197285338399</v>
      </c>
      <c r="U31">
        <v>-68.778267757507294</v>
      </c>
      <c r="V31">
        <v>22.519285187074001</v>
      </c>
      <c r="W31">
        <v>-25.362476817622198</v>
      </c>
      <c r="X31">
        <v>0.149526081572673</v>
      </c>
      <c r="Y31">
        <v>-11.5064006897491</v>
      </c>
      <c r="Z31">
        <v>-66.113907714890402</v>
      </c>
      <c r="AA31">
        <v>-206.62546074247999</v>
      </c>
      <c r="AB31">
        <v>-43.301598427401998</v>
      </c>
      <c r="AC31">
        <v>-46.509220906205996</v>
      </c>
      <c r="AD31">
        <v>89.005192349600605</v>
      </c>
      <c r="AE31">
        <v>956.42365453751802</v>
      </c>
      <c r="AF31">
        <v>-32.939078818922503</v>
      </c>
      <c r="AG31">
        <v>-58.988818271699401</v>
      </c>
      <c r="AH31">
        <v>89.476407869842305</v>
      </c>
      <c r="AI31">
        <v>55.460633150667299</v>
      </c>
      <c r="AJ31">
        <v>21.068674933721098</v>
      </c>
      <c r="AK31">
        <v>-99.015097137083899</v>
      </c>
      <c r="AL31">
        <v>-40.201868368501799</v>
      </c>
      <c r="AM31">
        <v>-193.957388102859</v>
      </c>
      <c r="AN31">
        <v>-137.346552390418</v>
      </c>
    </row>
    <row r="32" spans="1:40" x14ac:dyDescent="0.25">
      <c r="A32" t="s">
        <v>126</v>
      </c>
      <c r="B32">
        <v>54.321974749027802</v>
      </c>
      <c r="C32">
        <v>-21.161656788466701</v>
      </c>
      <c r="D32">
        <v>-18.578173596217599</v>
      </c>
      <c r="E32">
        <v>-20.9543562689887</v>
      </c>
      <c r="F32">
        <v>-32.595472685792899</v>
      </c>
      <c r="G32">
        <v>11.103189448453101</v>
      </c>
      <c r="H32">
        <v>-2.1014759844078101</v>
      </c>
      <c r="I32">
        <v>13.782093808289099</v>
      </c>
      <c r="J32">
        <v>-12.9410438493572</v>
      </c>
      <c r="K32">
        <v>-62.992600617447799</v>
      </c>
      <c r="L32">
        <v>-45.785703431669397</v>
      </c>
      <c r="M32">
        <v>0.55839415640484202</v>
      </c>
      <c r="N32">
        <v>-176.18960865315299</v>
      </c>
      <c r="O32">
        <v>-64.540969244982307</v>
      </c>
      <c r="P32">
        <v>6.5171727295481796</v>
      </c>
      <c r="Q32">
        <v>38.804811526385699</v>
      </c>
      <c r="R32">
        <v>6.9850220317785396</v>
      </c>
      <c r="S32">
        <v>5.61011175552468</v>
      </c>
      <c r="T32">
        <v>-197.66770814115699</v>
      </c>
      <c r="U32">
        <v>-79.658064490563106</v>
      </c>
      <c r="V32">
        <v>2.21021138395519</v>
      </c>
      <c r="W32">
        <v>-6.1195369643377298</v>
      </c>
      <c r="X32">
        <v>24.510496672716599</v>
      </c>
      <c r="Y32">
        <v>26.467264489309301</v>
      </c>
      <c r="Z32">
        <v>62.501245603795702</v>
      </c>
      <c r="AA32">
        <v>-98.362724042116099</v>
      </c>
      <c r="AB32">
        <v>-18.6296747569993</v>
      </c>
      <c r="AC32">
        <v>4.7238384179685404</v>
      </c>
      <c r="AD32">
        <v>-24.000490915087401</v>
      </c>
      <c r="AE32">
        <v>-32.939078818922603</v>
      </c>
      <c r="AF32">
        <v>553.86023441622001</v>
      </c>
      <c r="AG32">
        <v>165.37371789039599</v>
      </c>
      <c r="AH32">
        <v>-122.204652326005</v>
      </c>
      <c r="AI32">
        <v>-51.453209800131397</v>
      </c>
      <c r="AJ32">
        <v>-69.370909620559203</v>
      </c>
      <c r="AK32">
        <v>-177.186599457532</v>
      </c>
      <c r="AL32">
        <v>-90.642341767393802</v>
      </c>
      <c r="AM32">
        <v>92.160252421075995</v>
      </c>
      <c r="AN32">
        <v>52.553531968327597</v>
      </c>
    </row>
    <row r="33" spans="1:40" x14ac:dyDescent="0.25">
      <c r="A33" t="s">
        <v>162</v>
      </c>
      <c r="B33">
        <v>18.200616636411201</v>
      </c>
      <c r="C33">
        <v>-55.5179900732997</v>
      </c>
      <c r="D33">
        <v>-17.0751440687709</v>
      </c>
      <c r="E33">
        <v>-36.0251747874606</v>
      </c>
      <c r="F33">
        <v>-54.667551891588403</v>
      </c>
      <c r="G33">
        <v>-161.86865902327401</v>
      </c>
      <c r="H33">
        <v>-72.518745749433506</v>
      </c>
      <c r="I33">
        <v>-16.670824366614401</v>
      </c>
      <c r="J33">
        <v>-16.747864228190998</v>
      </c>
      <c r="K33">
        <v>-67.885233472951398</v>
      </c>
      <c r="L33">
        <v>-106.585331502914</v>
      </c>
      <c r="M33">
        <v>-25.748068991011198</v>
      </c>
      <c r="N33">
        <v>-297.52095395960498</v>
      </c>
      <c r="O33">
        <v>393.86575178408401</v>
      </c>
      <c r="P33">
        <v>-44.9779549238635</v>
      </c>
      <c r="Q33">
        <v>1508.8095653622399</v>
      </c>
      <c r="R33">
        <v>-5.2582901815293797</v>
      </c>
      <c r="S33">
        <v>36.493605187159801</v>
      </c>
      <c r="T33">
        <v>-264.152773099336</v>
      </c>
      <c r="U33">
        <v>-198.64955784823499</v>
      </c>
      <c r="V33">
        <v>22.335212954936701</v>
      </c>
      <c r="W33">
        <v>4.7961484878923697</v>
      </c>
      <c r="X33">
        <v>25.157674242688099</v>
      </c>
      <c r="Y33">
        <v>14.7814618433177</v>
      </c>
      <c r="Z33">
        <v>32.632833434651701</v>
      </c>
      <c r="AA33">
        <v>-34.374010855109397</v>
      </c>
      <c r="AB33">
        <v>-41.344428351555003</v>
      </c>
      <c r="AC33">
        <v>-46.272348924019902</v>
      </c>
      <c r="AD33">
        <v>-37.462031778119702</v>
      </c>
      <c r="AE33">
        <v>-58.988818271699401</v>
      </c>
      <c r="AF33">
        <v>165.37371789039599</v>
      </c>
      <c r="AG33">
        <v>1542.3443278954701</v>
      </c>
      <c r="AH33">
        <v>-1254.7115161924701</v>
      </c>
      <c r="AI33">
        <v>-7.9361282907433601</v>
      </c>
      <c r="AJ33">
        <v>-40.642366008907302</v>
      </c>
      <c r="AK33">
        <v>-156.41108239866699</v>
      </c>
      <c r="AL33">
        <v>58.590766656603698</v>
      </c>
      <c r="AM33">
        <v>122.927899648536</v>
      </c>
      <c r="AN33">
        <v>188.839751728435</v>
      </c>
    </row>
    <row r="34" spans="1:40" x14ac:dyDescent="0.25">
      <c r="A34" t="s">
        <v>114</v>
      </c>
      <c r="B34">
        <v>-5.9156196886285999</v>
      </c>
      <c r="C34">
        <v>34.172693269718302</v>
      </c>
      <c r="D34">
        <v>-3.7796210042970899</v>
      </c>
      <c r="E34">
        <v>9.3030861837887393</v>
      </c>
      <c r="F34">
        <v>142.70640127742899</v>
      </c>
      <c r="G34">
        <v>-188.38238589756699</v>
      </c>
      <c r="H34">
        <v>17.470276240747602</v>
      </c>
      <c r="I34">
        <v>100.361506197938</v>
      </c>
      <c r="J34">
        <v>-3.1368451281571201</v>
      </c>
      <c r="K34">
        <v>31.845807366576601</v>
      </c>
      <c r="L34">
        <v>26.122032189420299</v>
      </c>
      <c r="M34">
        <v>-41.8008646731585</v>
      </c>
      <c r="N34">
        <v>45.721140908022001</v>
      </c>
      <c r="O34">
        <v>-329.14396443880901</v>
      </c>
      <c r="P34">
        <v>44.767996955124801</v>
      </c>
      <c r="Q34">
        <v>-1291.8871582330901</v>
      </c>
      <c r="R34">
        <v>29.927908421175299</v>
      </c>
      <c r="S34">
        <v>18.494752459764602</v>
      </c>
      <c r="T34">
        <v>114.25917160065001</v>
      </c>
      <c r="U34">
        <v>109.769585651073</v>
      </c>
      <c r="V34">
        <v>-32.592534911929803</v>
      </c>
      <c r="W34">
        <v>-29.666546606186898</v>
      </c>
      <c r="X34">
        <v>-15.2934071491152</v>
      </c>
      <c r="Y34">
        <v>8.4945275645330192</v>
      </c>
      <c r="Z34">
        <v>-36.594558664982202</v>
      </c>
      <c r="AA34">
        <v>-65.158580893802593</v>
      </c>
      <c r="AB34">
        <v>24.330526820091901</v>
      </c>
      <c r="AC34">
        <v>-22.384498498354301</v>
      </c>
      <c r="AD34">
        <v>-6.4275317557158296</v>
      </c>
      <c r="AE34">
        <v>89.476407869842305</v>
      </c>
      <c r="AF34">
        <v>-122.204652326005</v>
      </c>
      <c r="AG34">
        <v>-1254.7115161924701</v>
      </c>
      <c r="AH34">
        <v>6019.8413255648702</v>
      </c>
      <c r="AI34">
        <v>3.1994053405979002</v>
      </c>
      <c r="AJ34">
        <v>14.5693294264715</v>
      </c>
      <c r="AK34">
        <v>-10.3540750362022</v>
      </c>
      <c r="AL34">
        <v>-120.229671519623</v>
      </c>
      <c r="AM34">
        <v>-198.83310284027701</v>
      </c>
      <c r="AN34">
        <v>96.2052759094679</v>
      </c>
    </row>
    <row r="35" spans="1:40" x14ac:dyDescent="0.25">
      <c r="A35" t="s">
        <v>144</v>
      </c>
      <c r="B35">
        <v>-237.48718419349399</v>
      </c>
      <c r="C35">
        <v>19.734422606945198</v>
      </c>
      <c r="D35">
        <v>39.743870906996698</v>
      </c>
      <c r="E35">
        <v>-29.867813317569802</v>
      </c>
      <c r="F35">
        <v>19.250179319518001</v>
      </c>
      <c r="G35">
        <v>-25.1016459283885</v>
      </c>
      <c r="H35">
        <v>-22.341873475195001</v>
      </c>
      <c r="I35">
        <v>-25.4197478360066</v>
      </c>
      <c r="J35">
        <v>-4.7422489634857099</v>
      </c>
      <c r="K35">
        <v>6.2342878718496504</v>
      </c>
      <c r="L35">
        <v>-11.6510960391414</v>
      </c>
      <c r="M35">
        <v>-6.2656348424158397</v>
      </c>
      <c r="N35">
        <v>-23.4047920886327</v>
      </c>
      <c r="O35">
        <v>8.4188383048984896</v>
      </c>
      <c r="P35">
        <v>-23.930826407541002</v>
      </c>
      <c r="Q35">
        <v>-26.395693353822399</v>
      </c>
      <c r="R35">
        <v>-5.8672442869746098</v>
      </c>
      <c r="S35">
        <v>-20.975496729328</v>
      </c>
      <c r="T35">
        <v>-12.263369153658701</v>
      </c>
      <c r="U35">
        <v>-25.548372385552501</v>
      </c>
      <c r="V35">
        <v>-3.9803049617643702</v>
      </c>
      <c r="W35">
        <v>-25.272867079816201</v>
      </c>
      <c r="X35">
        <v>-10.0061710877357</v>
      </c>
      <c r="Y35">
        <v>-11.636590013165</v>
      </c>
      <c r="Z35">
        <v>-11.478757329392099</v>
      </c>
      <c r="AA35">
        <v>49.822334368621902</v>
      </c>
      <c r="AB35">
        <v>-17.3985919410833</v>
      </c>
      <c r="AC35">
        <v>-27.164088143825001</v>
      </c>
      <c r="AD35">
        <v>9.0538566715615598</v>
      </c>
      <c r="AE35">
        <v>55.460633150667498</v>
      </c>
      <c r="AF35">
        <v>-51.453209800130999</v>
      </c>
      <c r="AG35">
        <v>-7.9361282907436497</v>
      </c>
      <c r="AH35">
        <v>3.1994053405989198</v>
      </c>
      <c r="AI35">
        <v>282.74099903905699</v>
      </c>
      <c r="AJ35">
        <v>263.50496425307699</v>
      </c>
      <c r="AK35">
        <v>243.976180579084</v>
      </c>
      <c r="AL35">
        <v>237.118549825739</v>
      </c>
      <c r="AM35">
        <v>-7.1761020014260799</v>
      </c>
      <c r="AN35">
        <v>2.4588735332638301</v>
      </c>
    </row>
    <row r="36" spans="1:40" x14ac:dyDescent="0.25">
      <c r="A36" t="s">
        <v>142</v>
      </c>
      <c r="B36">
        <v>-272.59678439738502</v>
      </c>
      <c r="C36">
        <v>40.846249173237801</v>
      </c>
      <c r="D36">
        <v>6.7409665774924203</v>
      </c>
      <c r="E36">
        <v>-22.268122161646499</v>
      </c>
      <c r="F36">
        <v>17.462331048354301</v>
      </c>
      <c r="G36">
        <v>-52.506555970385001</v>
      </c>
      <c r="H36">
        <v>-13.081195433600101</v>
      </c>
      <c r="I36">
        <v>-15.811450028245201</v>
      </c>
      <c r="J36">
        <v>-32.745486659610201</v>
      </c>
      <c r="K36">
        <v>-18.482643337031</v>
      </c>
      <c r="L36">
        <v>-11.143468320233</v>
      </c>
      <c r="M36">
        <v>3.27219937317565</v>
      </c>
      <c r="N36">
        <v>203.42393448870399</v>
      </c>
      <c r="O36">
        <v>9.8741961688151605</v>
      </c>
      <c r="P36">
        <v>-25.4361267883084</v>
      </c>
      <c r="Q36">
        <v>-83.308233053995195</v>
      </c>
      <c r="R36">
        <v>-35.300426716143001</v>
      </c>
      <c r="S36">
        <v>-38.887527107729703</v>
      </c>
      <c r="T36">
        <v>116.120093459118</v>
      </c>
      <c r="U36">
        <v>-30.005426962786299</v>
      </c>
      <c r="V36">
        <v>10.8445662551325</v>
      </c>
      <c r="W36">
        <v>-46.915470553614398</v>
      </c>
      <c r="X36">
        <v>11.761625752703299</v>
      </c>
      <c r="Y36">
        <v>-5.6340176016663301</v>
      </c>
      <c r="Z36">
        <v>-22.899149302827301</v>
      </c>
      <c r="AA36">
        <v>122.28156898757101</v>
      </c>
      <c r="AB36">
        <v>91.473971118654404</v>
      </c>
      <c r="AC36">
        <v>45.396246388434001</v>
      </c>
      <c r="AD36">
        <v>80.672768872093201</v>
      </c>
      <c r="AE36">
        <v>21.068674933720501</v>
      </c>
      <c r="AF36">
        <v>-69.370909620558905</v>
      </c>
      <c r="AG36">
        <v>-40.642366008907899</v>
      </c>
      <c r="AH36">
        <v>14.569329426472301</v>
      </c>
      <c r="AI36">
        <v>263.50496425307398</v>
      </c>
      <c r="AJ36">
        <v>359.13386153613499</v>
      </c>
      <c r="AK36">
        <v>301.178648178039</v>
      </c>
      <c r="AL36">
        <v>229.14824993716201</v>
      </c>
      <c r="AM36">
        <v>14.501457938504901</v>
      </c>
      <c r="AN36">
        <v>16.921380574130499</v>
      </c>
    </row>
    <row r="37" spans="1:40" x14ac:dyDescent="0.25">
      <c r="A37" t="s">
        <v>143</v>
      </c>
      <c r="B37">
        <v>-212.03904307327201</v>
      </c>
      <c r="C37">
        <v>42.6838919353374</v>
      </c>
      <c r="D37">
        <v>-6.3804188440030503</v>
      </c>
      <c r="E37">
        <v>50.237489960896802</v>
      </c>
      <c r="F37">
        <v>105.82093983771399</v>
      </c>
      <c r="G37">
        <v>18.110428438305</v>
      </c>
      <c r="H37">
        <v>90.981112743158604</v>
      </c>
      <c r="I37">
        <v>31.620485434845001</v>
      </c>
      <c r="J37">
        <v>33.349549635270002</v>
      </c>
      <c r="K37">
        <v>-81.092916322135395</v>
      </c>
      <c r="L37">
        <v>-60.221790808512601</v>
      </c>
      <c r="M37">
        <v>-101.95444574716301</v>
      </c>
      <c r="N37">
        <v>-326.54356717609699</v>
      </c>
      <c r="O37">
        <v>0.77118952094549598</v>
      </c>
      <c r="P37">
        <v>-88.390450074107704</v>
      </c>
      <c r="Q37">
        <v>-109.932790311847</v>
      </c>
      <c r="R37">
        <v>-40.4424426685325</v>
      </c>
      <c r="S37">
        <v>-12.115681641891999</v>
      </c>
      <c r="T37">
        <v>805.03005061402996</v>
      </c>
      <c r="U37">
        <v>18.761513967345699</v>
      </c>
      <c r="V37">
        <v>0.65928561107652595</v>
      </c>
      <c r="W37">
        <v>-109.82855384584499</v>
      </c>
      <c r="X37">
        <v>-44.423464322197397</v>
      </c>
      <c r="Y37">
        <v>-72.246881922579902</v>
      </c>
      <c r="Z37">
        <v>-14.036168149369599</v>
      </c>
      <c r="AA37">
        <v>345.76208073719499</v>
      </c>
      <c r="AB37">
        <v>56.526125489391603</v>
      </c>
      <c r="AC37">
        <v>-81.172127787805593</v>
      </c>
      <c r="AD37">
        <v>-109.269678702307</v>
      </c>
      <c r="AE37">
        <v>-99.0150971370837</v>
      </c>
      <c r="AF37">
        <v>-177.186599457532</v>
      </c>
      <c r="AG37">
        <v>-156.41108239866699</v>
      </c>
      <c r="AH37">
        <v>-10.354075036202399</v>
      </c>
      <c r="AI37">
        <v>243.97618057907599</v>
      </c>
      <c r="AJ37">
        <v>301.17864817803297</v>
      </c>
      <c r="AK37">
        <v>1352.0468875162901</v>
      </c>
      <c r="AL37">
        <v>255.276753999862</v>
      </c>
      <c r="AM37">
        <v>-43.189731379564002</v>
      </c>
      <c r="AN37">
        <v>-66.116298081086299</v>
      </c>
    </row>
    <row r="38" spans="1:40" x14ac:dyDescent="0.25">
      <c r="A38" t="s">
        <v>145</v>
      </c>
      <c r="B38">
        <v>-201.83707689958999</v>
      </c>
      <c r="C38">
        <v>-9.7949994113642997</v>
      </c>
      <c r="D38">
        <v>14.1263725317317</v>
      </c>
      <c r="E38">
        <v>-0.63970477887579302</v>
      </c>
      <c r="F38">
        <v>-30.4446322493107</v>
      </c>
      <c r="G38">
        <v>-112.498622759884</v>
      </c>
      <c r="H38">
        <v>-38.661919142752197</v>
      </c>
      <c r="I38">
        <v>-46.6011007945974</v>
      </c>
      <c r="J38">
        <v>12.8869272978414</v>
      </c>
      <c r="K38">
        <v>151.678522387078</v>
      </c>
      <c r="L38">
        <v>11.2815222326594</v>
      </c>
      <c r="M38">
        <v>-74.8701530249066</v>
      </c>
      <c r="N38">
        <v>-171.73310978324201</v>
      </c>
      <c r="O38">
        <v>33.269550290846801</v>
      </c>
      <c r="P38">
        <v>-37.508526356429499</v>
      </c>
      <c r="Q38">
        <v>217.017110452731</v>
      </c>
      <c r="R38">
        <v>2.5253385238719601</v>
      </c>
      <c r="S38">
        <v>-24.721678997682702</v>
      </c>
      <c r="T38">
        <v>42.797153286213998</v>
      </c>
      <c r="U38">
        <v>6.8549899520759796</v>
      </c>
      <c r="V38">
        <v>3.5792790230792102</v>
      </c>
      <c r="W38">
        <v>-18.712424805933701</v>
      </c>
      <c r="X38">
        <v>-53.1260746949376</v>
      </c>
      <c r="Y38">
        <v>-51.743028673592597</v>
      </c>
      <c r="Z38">
        <v>-51.735649830283499</v>
      </c>
      <c r="AA38">
        <v>-3.9537637069277198</v>
      </c>
      <c r="AB38">
        <v>-9.3967572571467404</v>
      </c>
      <c r="AC38">
        <v>-42.232465943425801</v>
      </c>
      <c r="AD38">
        <v>61.102994864082298</v>
      </c>
      <c r="AE38">
        <v>-40.201868368502303</v>
      </c>
      <c r="AF38">
        <v>-90.642341767393603</v>
      </c>
      <c r="AG38">
        <v>58.590766656603797</v>
      </c>
      <c r="AH38">
        <v>-120.229671519623</v>
      </c>
      <c r="AI38">
        <v>237.118549825743</v>
      </c>
      <c r="AJ38">
        <v>229.148249937168</v>
      </c>
      <c r="AK38">
        <v>255.27675399987299</v>
      </c>
      <c r="AL38">
        <v>469.64123345294598</v>
      </c>
      <c r="AM38">
        <v>-27.4105636232634</v>
      </c>
      <c r="AN38">
        <v>66.950387266729606</v>
      </c>
    </row>
    <row r="39" spans="1:40" x14ac:dyDescent="0.25">
      <c r="A39" t="s">
        <v>169</v>
      </c>
      <c r="B39">
        <v>-19.187244303843901</v>
      </c>
      <c r="C39">
        <v>27.298724229366201</v>
      </c>
      <c r="D39">
        <v>-7.9473927433686704</v>
      </c>
      <c r="E39">
        <v>15.4011647209387</v>
      </c>
      <c r="F39">
        <v>-2760.8973074943201</v>
      </c>
      <c r="G39">
        <v>212.972744490754</v>
      </c>
      <c r="H39">
        <v>86.579206090217596</v>
      </c>
      <c r="I39">
        <v>284.38768140332201</v>
      </c>
      <c r="J39">
        <v>-6.7226099908696204</v>
      </c>
      <c r="K39">
        <v>1.45895038918964</v>
      </c>
      <c r="L39">
        <v>-7511.43667510673</v>
      </c>
      <c r="M39">
        <v>170.57167488804899</v>
      </c>
      <c r="N39">
        <v>157.03974968169899</v>
      </c>
      <c r="O39">
        <v>-2.4274777379210399</v>
      </c>
      <c r="P39">
        <v>30.883711859174099</v>
      </c>
      <c r="Q39">
        <v>87.382311132784494</v>
      </c>
      <c r="R39">
        <v>-2.93558388576308</v>
      </c>
      <c r="S39">
        <v>-38.012116664958</v>
      </c>
      <c r="T39">
        <v>221.31532867733401</v>
      </c>
      <c r="U39">
        <v>115.08532057071299</v>
      </c>
      <c r="V39">
        <v>-38.056210802316699</v>
      </c>
      <c r="W39">
        <v>-4.1674096889827998</v>
      </c>
      <c r="X39">
        <v>20.036441197954499</v>
      </c>
      <c r="Y39">
        <v>6.10424634137574</v>
      </c>
      <c r="Z39">
        <v>50.338240086923904</v>
      </c>
      <c r="AA39">
        <v>-64.320435317743105</v>
      </c>
      <c r="AB39">
        <v>36.773545904530302</v>
      </c>
      <c r="AC39">
        <v>18.2832399567103</v>
      </c>
      <c r="AD39">
        <v>73.383162122526699</v>
      </c>
      <c r="AE39">
        <v>-193.957388102859</v>
      </c>
      <c r="AF39">
        <v>92.160252421075995</v>
      </c>
      <c r="AG39">
        <v>122.927899648536</v>
      </c>
      <c r="AH39">
        <v>-198.83310284027701</v>
      </c>
      <c r="AI39">
        <v>-7.1761020014274504</v>
      </c>
      <c r="AJ39">
        <v>14.501457938503099</v>
      </c>
      <c r="AK39">
        <v>-43.189731379565103</v>
      </c>
      <c r="AL39">
        <v>-27.410563623265499</v>
      </c>
      <c r="AM39">
        <v>11913.644583643299</v>
      </c>
      <c r="AN39">
        <v>5161.3148759405303</v>
      </c>
    </row>
    <row r="40" spans="1:40" x14ac:dyDescent="0.25">
      <c r="A40" t="s">
        <v>166</v>
      </c>
      <c r="B40">
        <v>92.530414579944605</v>
      </c>
      <c r="C40">
        <v>10.9716661429891</v>
      </c>
      <c r="D40">
        <v>-23.165154735721099</v>
      </c>
      <c r="E40">
        <v>42.044424269088999</v>
      </c>
      <c r="F40">
        <v>251.97824119500399</v>
      </c>
      <c r="G40">
        <v>-6785.6228134145904</v>
      </c>
      <c r="H40">
        <v>59.0665022788912</v>
      </c>
      <c r="I40">
        <v>-28.509466049238</v>
      </c>
      <c r="J40">
        <v>98.123380416737405</v>
      </c>
      <c r="K40">
        <v>128.263943275332</v>
      </c>
      <c r="L40">
        <v>-6608.9224928552703</v>
      </c>
      <c r="M40">
        <v>314.88075763579502</v>
      </c>
      <c r="N40">
        <v>322.07268840896199</v>
      </c>
      <c r="O40">
        <v>123.004985659425</v>
      </c>
      <c r="P40">
        <v>26.569248035984302</v>
      </c>
      <c r="Q40">
        <v>-83.010180259024096</v>
      </c>
      <c r="R40">
        <v>-75.574821110557494</v>
      </c>
      <c r="S40">
        <v>-86.251252623492903</v>
      </c>
      <c r="T40">
        <v>147.11566889294099</v>
      </c>
      <c r="U40">
        <v>5.9765977235942804</v>
      </c>
      <c r="V40">
        <v>-38.332244428802802</v>
      </c>
      <c r="W40">
        <v>82.455641061221897</v>
      </c>
      <c r="X40">
        <v>-50.394220841850903</v>
      </c>
      <c r="Y40">
        <v>-142.27533192323301</v>
      </c>
      <c r="Z40">
        <v>-7.7898339509896397</v>
      </c>
      <c r="AA40">
        <v>-230.64456344075799</v>
      </c>
      <c r="AB40">
        <v>29.450070897096101</v>
      </c>
      <c r="AC40">
        <v>-11.421852178179799</v>
      </c>
      <c r="AD40">
        <v>12.130367422388399</v>
      </c>
      <c r="AE40">
        <v>-137.346552390418</v>
      </c>
      <c r="AF40">
        <v>52.553531968327498</v>
      </c>
      <c r="AG40">
        <v>188.839751728435</v>
      </c>
      <c r="AH40">
        <v>96.2052759094679</v>
      </c>
      <c r="AI40">
        <v>2.4588735332637</v>
      </c>
      <c r="AJ40">
        <v>16.921380574130701</v>
      </c>
      <c r="AK40">
        <v>-66.116298081086995</v>
      </c>
      <c r="AL40">
        <v>66.950387266728796</v>
      </c>
      <c r="AM40">
        <v>5161.3148759405303</v>
      </c>
      <c r="AN40">
        <v>17802.187544327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C3:M69"/>
  <sheetViews>
    <sheetView showGridLines="0" workbookViewId="0">
      <pane xSplit="1" ySplit="1" topLeftCell="B17" activePane="bottomRight" state="frozen"/>
      <selection activeCell="D72" sqref="D72"/>
      <selection pane="topRight" activeCell="D72" sqref="D72"/>
      <selection pane="bottomLeft" activeCell="D72" sqref="D72"/>
      <selection pane="bottomRight" activeCell="E32" sqref="E32"/>
    </sheetView>
  </sheetViews>
  <sheetFormatPr defaultRowHeight="15" x14ac:dyDescent="0.25"/>
  <cols>
    <col min="3" max="3" width="22.140625" customWidth="1"/>
    <col min="4" max="4" width="53.42578125" customWidth="1"/>
    <col min="5" max="5" width="15.7109375" bestFit="1" customWidth="1"/>
    <col min="6" max="6" width="5.5703125" bestFit="1" customWidth="1"/>
    <col min="9" max="9" width="21.85546875" customWidth="1"/>
    <col min="10" max="10" width="58.140625" customWidth="1"/>
    <col min="11" max="11" width="23.85546875" customWidth="1"/>
    <col min="12" max="12" width="5.5703125" bestFit="1" customWidth="1"/>
    <col min="13" max="13" width="12.140625" customWidth="1"/>
  </cols>
  <sheetData>
    <row r="3" spans="3:13" x14ac:dyDescent="0.25">
      <c r="C3" s="2" t="s">
        <v>84</v>
      </c>
      <c r="I3" s="2" t="s">
        <v>85</v>
      </c>
    </row>
    <row r="4" spans="3:13" x14ac:dyDescent="0.25">
      <c r="C4" s="25" t="s">
        <v>74</v>
      </c>
      <c r="D4" s="25" t="s">
        <v>75</v>
      </c>
      <c r="E4" s="25" t="s">
        <v>77</v>
      </c>
      <c r="F4" s="26" t="s">
        <v>83</v>
      </c>
      <c r="G4" s="26" t="s">
        <v>76</v>
      </c>
      <c r="I4" s="25" t="s">
        <v>74</v>
      </c>
      <c r="J4" s="25" t="s">
        <v>75</v>
      </c>
      <c r="K4" s="25" t="s">
        <v>77</v>
      </c>
      <c r="L4" s="25" t="s">
        <v>83</v>
      </c>
      <c r="M4" s="26" t="s">
        <v>76</v>
      </c>
    </row>
    <row r="5" spans="3:13" x14ac:dyDescent="0.25">
      <c r="C5" s="16" t="s">
        <v>155</v>
      </c>
      <c r="D5" s="27" t="s">
        <v>236</v>
      </c>
      <c r="E5" s="18" t="s">
        <v>62</v>
      </c>
      <c r="F5" s="29">
        <v>-1</v>
      </c>
      <c r="G5" s="56">
        <f>M5</f>
        <v>0</v>
      </c>
      <c r="I5" s="16" t="s">
        <v>155</v>
      </c>
      <c r="J5" s="27" t="s">
        <v>236</v>
      </c>
      <c r="K5" s="18" t="s">
        <v>62</v>
      </c>
      <c r="L5" s="29">
        <v>-1</v>
      </c>
      <c r="M5" s="54">
        <f>IF('Annual Cost Prediction'!E6="People without prior CVD", 0, 1)</f>
        <v>0</v>
      </c>
    </row>
    <row r="6" spans="3:13" x14ac:dyDescent="0.25">
      <c r="C6" s="16" t="s">
        <v>148</v>
      </c>
      <c r="D6" s="27"/>
      <c r="E6" s="18"/>
      <c r="F6" s="29">
        <v>0</v>
      </c>
      <c r="G6" s="54">
        <v>1</v>
      </c>
      <c r="I6" s="16" t="s">
        <v>148</v>
      </c>
      <c r="J6" s="27"/>
      <c r="K6" s="18"/>
      <c r="L6" s="29">
        <v>0</v>
      </c>
      <c r="M6" s="54">
        <v>1</v>
      </c>
    </row>
    <row r="7" spans="3:13" x14ac:dyDescent="0.25">
      <c r="C7" s="16" t="s">
        <v>78</v>
      </c>
      <c r="D7" s="17" t="s">
        <v>0</v>
      </c>
      <c r="E7" s="18" t="s">
        <v>33</v>
      </c>
      <c r="F7" s="31">
        <v>1</v>
      </c>
      <c r="G7" s="57">
        <f>M7</f>
        <v>0</v>
      </c>
      <c r="I7" s="16" t="s">
        <v>78</v>
      </c>
      <c r="J7" s="27" t="s">
        <v>0</v>
      </c>
      <c r="K7" s="18" t="s">
        <v>33</v>
      </c>
      <c r="L7" s="29">
        <v>1</v>
      </c>
      <c r="M7" s="54">
        <f>IF('Annual Cost Prediction'!E22=K7, 1, 0)</f>
        <v>0</v>
      </c>
    </row>
    <row r="8" spans="3:13" x14ac:dyDescent="0.25">
      <c r="C8" s="19"/>
      <c r="D8" s="17" t="s">
        <v>1</v>
      </c>
      <c r="E8" s="17" t="s">
        <v>2</v>
      </c>
      <c r="F8" s="30">
        <v>2</v>
      </c>
      <c r="G8" s="57">
        <f t="shared" ref="G8:G18" si="0">M8</f>
        <v>0</v>
      </c>
      <c r="I8" s="28"/>
      <c r="J8" s="27" t="s">
        <v>1</v>
      </c>
      <c r="K8" s="27" t="s">
        <v>2</v>
      </c>
      <c r="L8" s="30">
        <v>2</v>
      </c>
      <c r="M8" s="54">
        <f>IF('Annual Cost Prediction'!$E$23='Profile preparation'!K8, 1, 0)</f>
        <v>0</v>
      </c>
    </row>
    <row r="9" spans="3:13" x14ac:dyDescent="0.25">
      <c r="C9" s="19"/>
      <c r="D9" s="20"/>
      <c r="E9" s="17" t="s">
        <v>3</v>
      </c>
      <c r="F9" s="30">
        <v>3</v>
      </c>
      <c r="G9" s="57">
        <f t="shared" si="0"/>
        <v>0</v>
      </c>
      <c r="I9" s="28"/>
      <c r="J9" s="28"/>
      <c r="K9" s="27" t="s">
        <v>3</v>
      </c>
      <c r="L9" s="31">
        <v>3</v>
      </c>
      <c r="M9" s="54">
        <f>IF('Annual Cost Prediction'!$E$23='Profile preparation'!K9, 1, 0)</f>
        <v>0</v>
      </c>
    </row>
    <row r="10" spans="3:13" x14ac:dyDescent="0.25">
      <c r="C10" s="19"/>
      <c r="D10" s="20"/>
      <c r="E10" s="17" t="s">
        <v>61</v>
      </c>
      <c r="F10" s="30">
        <v>4</v>
      </c>
      <c r="G10" s="57">
        <f t="shared" si="0"/>
        <v>0</v>
      </c>
      <c r="I10" s="28"/>
      <c r="J10" s="28"/>
      <c r="K10" s="27" t="s">
        <v>61</v>
      </c>
      <c r="L10" s="30">
        <v>4</v>
      </c>
      <c r="M10" s="54">
        <f>IF('Annual Cost Prediction'!$E$23='Profile preparation'!K10, 1, 0)</f>
        <v>0</v>
      </c>
    </row>
    <row r="11" spans="3:13" x14ac:dyDescent="0.25">
      <c r="C11" s="19"/>
      <c r="D11" s="21" t="s">
        <v>4</v>
      </c>
      <c r="E11" s="17" t="s">
        <v>81</v>
      </c>
      <c r="F11" s="30">
        <v>5</v>
      </c>
      <c r="G11" s="57">
        <f t="shared" si="0"/>
        <v>0</v>
      </c>
      <c r="I11" s="28"/>
      <c r="J11" s="27" t="s">
        <v>63</v>
      </c>
      <c r="K11" s="62" t="s">
        <v>187</v>
      </c>
      <c r="L11" s="31">
        <v>5</v>
      </c>
      <c r="M11" s="54">
        <f>IF('Annual Cost Prediction'!$E$24='Profile preparation'!K11, 1, 0)</f>
        <v>0</v>
      </c>
    </row>
    <row r="12" spans="3:13" x14ac:dyDescent="0.25">
      <c r="C12" s="19"/>
      <c r="D12" s="20"/>
      <c r="E12" s="17" t="s">
        <v>5</v>
      </c>
      <c r="F12" s="30">
        <v>6</v>
      </c>
      <c r="G12" s="57">
        <f t="shared" si="0"/>
        <v>0</v>
      </c>
      <c r="I12" s="28"/>
      <c r="J12" s="28"/>
      <c r="K12" s="27" t="s">
        <v>5</v>
      </c>
      <c r="L12" s="30">
        <v>6</v>
      </c>
      <c r="M12" s="54">
        <f>IF('Annual Cost Prediction'!$E$24='Profile preparation'!K12, 1, 0)</f>
        <v>0</v>
      </c>
    </row>
    <row r="13" spans="3:13" x14ac:dyDescent="0.25">
      <c r="C13" s="19"/>
      <c r="D13" s="20"/>
      <c r="E13" s="17" t="s">
        <v>6</v>
      </c>
      <c r="F13" s="30">
        <v>7</v>
      </c>
      <c r="G13" s="57">
        <f t="shared" si="0"/>
        <v>0</v>
      </c>
      <c r="I13" s="28"/>
      <c r="J13" s="28"/>
      <c r="K13" s="27" t="s">
        <v>6</v>
      </c>
      <c r="L13" s="31">
        <v>7</v>
      </c>
      <c r="M13" s="54">
        <f>IF('Annual Cost Prediction'!$E$24='Profile preparation'!K13, 1, 0)</f>
        <v>0</v>
      </c>
    </row>
    <row r="14" spans="3:13" x14ac:dyDescent="0.25">
      <c r="C14" s="19"/>
      <c r="D14" s="20"/>
      <c r="E14" s="17" t="s">
        <v>7</v>
      </c>
      <c r="F14" s="30">
        <v>8</v>
      </c>
      <c r="G14" s="57">
        <f t="shared" si="0"/>
        <v>0</v>
      </c>
      <c r="I14" s="28"/>
      <c r="J14" s="28"/>
      <c r="K14" s="27" t="s">
        <v>7</v>
      </c>
      <c r="L14" s="30">
        <v>8</v>
      </c>
      <c r="M14" s="54">
        <f>IF('Annual Cost Prediction'!$E$24='Profile preparation'!K14, 1, 0)</f>
        <v>0</v>
      </c>
    </row>
    <row r="15" spans="3:13" x14ac:dyDescent="0.25">
      <c r="C15" s="19"/>
      <c r="D15" s="17" t="s">
        <v>8</v>
      </c>
      <c r="E15" s="17" t="s">
        <v>9</v>
      </c>
      <c r="F15" s="30">
        <v>9</v>
      </c>
      <c r="G15" s="57">
        <f t="shared" si="0"/>
        <v>0</v>
      </c>
      <c r="I15" s="28"/>
      <c r="J15" s="27" t="s">
        <v>8</v>
      </c>
      <c r="K15" s="27" t="s">
        <v>9</v>
      </c>
      <c r="L15" s="31">
        <v>9</v>
      </c>
      <c r="M15" s="54">
        <f>IF('Annual Cost Prediction'!$E$25='Profile preparation'!K15, 1, 0)</f>
        <v>0</v>
      </c>
    </row>
    <row r="16" spans="3:13" x14ac:dyDescent="0.25">
      <c r="C16" s="19"/>
      <c r="D16" s="20"/>
      <c r="E16" s="17" t="s">
        <v>10</v>
      </c>
      <c r="F16" s="30">
        <v>10</v>
      </c>
      <c r="G16" s="57">
        <f t="shared" si="0"/>
        <v>0</v>
      </c>
      <c r="I16" s="28"/>
      <c r="J16" s="28"/>
      <c r="K16" s="27" t="s">
        <v>10</v>
      </c>
      <c r="L16" s="30">
        <v>10</v>
      </c>
      <c r="M16" s="54">
        <f>IF('Annual Cost Prediction'!$E$25='Profile preparation'!K16, 1, 0)</f>
        <v>0</v>
      </c>
    </row>
    <row r="17" spans="3:13" x14ac:dyDescent="0.25">
      <c r="C17" s="19"/>
      <c r="D17" s="17" t="s">
        <v>11</v>
      </c>
      <c r="E17" s="17" t="s">
        <v>12</v>
      </c>
      <c r="F17" s="30">
        <v>11</v>
      </c>
      <c r="G17" s="57">
        <f t="shared" si="0"/>
        <v>0</v>
      </c>
      <c r="I17" s="28"/>
      <c r="J17" s="27" t="s">
        <v>11</v>
      </c>
      <c r="K17" s="27" t="s">
        <v>12</v>
      </c>
      <c r="L17" s="31">
        <v>11</v>
      </c>
      <c r="M17" s="54">
        <f>IF('Annual Cost Prediction'!$E$26='Profile preparation'!K17, 1, 0)</f>
        <v>0</v>
      </c>
    </row>
    <row r="18" spans="3:13" x14ac:dyDescent="0.25">
      <c r="C18" s="19"/>
      <c r="D18" s="20"/>
      <c r="E18" s="17" t="s">
        <v>13</v>
      </c>
      <c r="F18" s="30">
        <v>12</v>
      </c>
      <c r="G18" s="57">
        <f t="shared" si="0"/>
        <v>0</v>
      </c>
      <c r="I18" s="28"/>
      <c r="J18" s="28"/>
      <c r="K18" s="27" t="s">
        <v>13</v>
      </c>
      <c r="L18" s="30">
        <v>12</v>
      </c>
      <c r="M18" s="54">
        <f>IF('Annual Cost Prediction'!$E$26='Profile preparation'!K18, 1, 0)</f>
        <v>0</v>
      </c>
    </row>
    <row r="19" spans="3:13" x14ac:dyDescent="0.25">
      <c r="C19" s="19"/>
      <c r="D19" s="17" t="s">
        <v>14</v>
      </c>
      <c r="E19" s="17" t="s">
        <v>15</v>
      </c>
      <c r="F19" s="30">
        <v>13</v>
      </c>
      <c r="G19" s="57">
        <f>M20</f>
        <v>0</v>
      </c>
      <c r="I19" s="28"/>
      <c r="J19" s="27" t="s">
        <v>196</v>
      </c>
      <c r="K19" s="27" t="s">
        <v>189</v>
      </c>
      <c r="L19" s="31">
        <v>13</v>
      </c>
      <c r="M19" s="54">
        <f>IF('Annual Cost Prediction'!E27='Profile preparation'!K19,1, 0)</f>
        <v>0</v>
      </c>
    </row>
    <row r="20" spans="3:13" ht="17.25" x14ac:dyDescent="0.25">
      <c r="C20" s="19"/>
      <c r="D20" s="20"/>
      <c r="E20" s="17" t="s">
        <v>16</v>
      </c>
      <c r="F20" s="30">
        <v>14</v>
      </c>
      <c r="G20" s="57">
        <f t="shared" ref="G20:G25" si="1">M21</f>
        <v>0</v>
      </c>
      <c r="I20" s="28"/>
      <c r="J20" s="27" t="s">
        <v>64</v>
      </c>
      <c r="K20" s="27" t="s">
        <v>15</v>
      </c>
      <c r="L20" s="30">
        <v>14</v>
      </c>
      <c r="M20" s="54">
        <f>IF('Annual Cost Prediction'!$E$28='Profile preparation'!K20, 1, 0)</f>
        <v>0</v>
      </c>
    </row>
    <row r="21" spans="3:13" x14ac:dyDescent="0.25">
      <c r="C21" s="19"/>
      <c r="D21" s="20"/>
      <c r="E21" s="17" t="s">
        <v>17</v>
      </c>
      <c r="F21" s="30">
        <v>15</v>
      </c>
      <c r="G21" s="57">
        <f t="shared" si="1"/>
        <v>0</v>
      </c>
      <c r="I21" s="28"/>
      <c r="J21" s="28"/>
      <c r="K21" s="27" t="s">
        <v>16</v>
      </c>
      <c r="L21" s="31">
        <v>15</v>
      </c>
      <c r="M21" s="54">
        <f>IF('Annual Cost Prediction'!$E$28='Profile preparation'!K21, 1, 0)</f>
        <v>0</v>
      </c>
    </row>
    <row r="22" spans="3:13" x14ac:dyDescent="0.25">
      <c r="C22" s="19"/>
      <c r="D22" s="20"/>
      <c r="E22" s="17" t="s">
        <v>18</v>
      </c>
      <c r="F22" s="30">
        <v>16</v>
      </c>
      <c r="G22" s="57">
        <f t="shared" si="1"/>
        <v>0</v>
      </c>
      <c r="I22" s="28"/>
      <c r="J22" s="28"/>
      <c r="K22" s="27" t="s">
        <v>17</v>
      </c>
      <c r="L22" s="30">
        <v>16</v>
      </c>
      <c r="M22" s="54">
        <f>IF('Annual Cost Prediction'!$E$28='Profile preparation'!K22, 1, 0)</f>
        <v>0</v>
      </c>
    </row>
    <row r="23" spans="3:13" x14ac:dyDescent="0.25">
      <c r="C23" s="19"/>
      <c r="D23" s="20"/>
      <c r="E23" s="17" t="s">
        <v>19</v>
      </c>
      <c r="F23" s="30">
        <v>17</v>
      </c>
      <c r="G23" s="57">
        <f t="shared" si="1"/>
        <v>0</v>
      </c>
      <c r="I23" s="28"/>
      <c r="J23" s="27"/>
      <c r="K23" s="27" t="s">
        <v>18</v>
      </c>
      <c r="L23" s="31">
        <v>17</v>
      </c>
      <c r="M23" s="54">
        <f>IF('Annual Cost Prediction'!$E$28='Profile preparation'!K23, 1, 0)</f>
        <v>0</v>
      </c>
    </row>
    <row r="24" spans="3:13" x14ac:dyDescent="0.25">
      <c r="C24" s="19"/>
      <c r="D24" s="17" t="s">
        <v>20</v>
      </c>
      <c r="E24" s="18"/>
      <c r="F24" s="30">
        <v>18</v>
      </c>
      <c r="G24" s="57">
        <f t="shared" si="1"/>
        <v>0</v>
      </c>
      <c r="I24" s="28"/>
      <c r="J24" s="28"/>
      <c r="K24" s="27" t="s">
        <v>19</v>
      </c>
      <c r="L24" s="30">
        <v>18</v>
      </c>
      <c r="M24" s="54">
        <f>IF('Annual Cost Prediction'!$E$28='Profile preparation'!K24, 1, 0)</f>
        <v>0</v>
      </c>
    </row>
    <row r="25" spans="3:13" x14ac:dyDescent="0.25">
      <c r="C25" s="19"/>
      <c r="D25" s="17" t="s">
        <v>21</v>
      </c>
      <c r="E25" s="18"/>
      <c r="F25" s="30">
        <v>19</v>
      </c>
      <c r="G25" s="57">
        <f t="shared" si="1"/>
        <v>0</v>
      </c>
      <c r="I25" s="28"/>
      <c r="J25" s="27" t="s">
        <v>20</v>
      </c>
      <c r="K25" s="28"/>
      <c r="L25" s="31">
        <v>19</v>
      </c>
      <c r="M25" s="54">
        <f>'Annual Cost Prediction'!E29-3.6</f>
        <v>0</v>
      </c>
    </row>
    <row r="26" spans="3:13" x14ac:dyDescent="0.25">
      <c r="C26" s="19"/>
      <c r="D26" s="17" t="s">
        <v>22</v>
      </c>
      <c r="E26" s="18"/>
      <c r="F26" s="30">
        <v>20</v>
      </c>
      <c r="G26" s="57">
        <f>M28</f>
        <v>0</v>
      </c>
      <c r="I26" s="28"/>
      <c r="J26" s="27" t="s">
        <v>21</v>
      </c>
      <c r="K26" s="28"/>
      <c r="L26" s="30">
        <v>20</v>
      </c>
      <c r="M26" s="54">
        <f>LN('Annual Cost Prediction'!E30)</f>
        <v>0</v>
      </c>
    </row>
    <row r="27" spans="3:13" x14ac:dyDescent="0.25">
      <c r="C27" s="19"/>
      <c r="D27" s="17" t="s">
        <v>217</v>
      </c>
      <c r="E27" s="18" t="s">
        <v>62</v>
      </c>
      <c r="F27" s="30">
        <v>21</v>
      </c>
      <c r="G27" s="57">
        <f>M30</f>
        <v>0</v>
      </c>
      <c r="I27" s="28"/>
      <c r="J27" s="27" t="s">
        <v>65</v>
      </c>
      <c r="K27" s="28"/>
      <c r="L27" s="31">
        <v>21</v>
      </c>
      <c r="M27" s="54">
        <f>(LN('Annual Cost Prediction'!E31)-4.4)/0.2</f>
        <v>0</v>
      </c>
    </row>
    <row r="28" spans="3:13" x14ac:dyDescent="0.25">
      <c r="C28" s="19"/>
      <c r="D28" s="17" t="s">
        <v>218</v>
      </c>
      <c r="E28" s="18" t="s">
        <v>62</v>
      </c>
      <c r="F28" s="30">
        <v>22</v>
      </c>
      <c r="G28" s="57">
        <f t="shared" ref="G28:G33" si="2">M31</f>
        <v>0</v>
      </c>
      <c r="I28" s="28"/>
      <c r="J28" s="27" t="s">
        <v>22</v>
      </c>
      <c r="K28" s="28"/>
      <c r="L28" s="30">
        <v>22</v>
      </c>
      <c r="M28" s="54">
        <f>('Annual Cost Prediction'!E32-140)/20</f>
        <v>0</v>
      </c>
    </row>
    <row r="29" spans="3:13" x14ac:dyDescent="0.25">
      <c r="C29" s="19"/>
      <c r="D29" s="17" t="s">
        <v>219</v>
      </c>
      <c r="E29" s="18" t="s">
        <v>62</v>
      </c>
      <c r="F29" s="30">
        <v>23</v>
      </c>
      <c r="G29" s="57">
        <f t="shared" si="2"/>
        <v>0</v>
      </c>
      <c r="I29" s="28"/>
      <c r="J29" s="27" t="s">
        <v>66</v>
      </c>
      <c r="K29" s="28"/>
      <c r="L29" s="31">
        <v>23</v>
      </c>
      <c r="M29" s="54">
        <f>('Annual Cost Prediction'!E33-80)/10</f>
        <v>0</v>
      </c>
    </row>
    <row r="30" spans="3:13" x14ac:dyDescent="0.25">
      <c r="C30" s="19"/>
      <c r="D30" s="17" t="s">
        <v>86</v>
      </c>
      <c r="E30" s="17" t="s">
        <v>23</v>
      </c>
      <c r="F30" s="30">
        <v>24</v>
      </c>
      <c r="G30" s="57">
        <f t="shared" si="2"/>
        <v>0</v>
      </c>
      <c r="I30" s="28"/>
      <c r="J30" s="27" t="s">
        <v>217</v>
      </c>
      <c r="K30" s="28" t="s">
        <v>62</v>
      </c>
      <c r="L30" s="30">
        <v>24</v>
      </c>
      <c r="M30" s="54">
        <f>IF('Annual Cost Prediction'!E16='Profile preparation'!K30, 1, 0)</f>
        <v>0</v>
      </c>
    </row>
    <row r="31" spans="3:13" x14ac:dyDescent="0.25">
      <c r="C31" s="19"/>
      <c r="D31" s="33"/>
      <c r="E31" s="17" t="s">
        <v>24</v>
      </c>
      <c r="F31" s="30">
        <v>25</v>
      </c>
      <c r="G31" s="57">
        <f t="shared" si="2"/>
        <v>0</v>
      </c>
      <c r="I31" s="28"/>
      <c r="J31" s="27" t="s">
        <v>218</v>
      </c>
      <c r="K31" s="28" t="s">
        <v>62</v>
      </c>
      <c r="L31" s="31">
        <v>25</v>
      </c>
      <c r="M31" s="54">
        <f>IF('Annual Cost Prediction'!E17='Profile preparation'!K31, 1, 0)</f>
        <v>0</v>
      </c>
    </row>
    <row r="32" spans="3:13" x14ac:dyDescent="0.25">
      <c r="C32" s="19"/>
      <c r="D32" s="20"/>
      <c r="E32" s="17" t="s">
        <v>82</v>
      </c>
      <c r="F32" s="30">
        <v>26</v>
      </c>
      <c r="G32" s="57">
        <f t="shared" si="2"/>
        <v>0</v>
      </c>
      <c r="I32" s="28"/>
      <c r="J32" s="27" t="s">
        <v>219</v>
      </c>
      <c r="K32" s="28" t="s">
        <v>62</v>
      </c>
      <c r="L32" s="30">
        <v>26</v>
      </c>
      <c r="M32" s="54">
        <f>IF('Annual Cost Prediction'!E18="Yes", 1, 0)</f>
        <v>0</v>
      </c>
    </row>
    <row r="33" spans="3:13" x14ac:dyDescent="0.25">
      <c r="C33" s="19"/>
      <c r="D33" s="20"/>
      <c r="E33" s="17" t="s">
        <v>25</v>
      </c>
      <c r="F33" s="30">
        <v>27</v>
      </c>
      <c r="G33" s="57">
        <f t="shared" si="2"/>
        <v>0</v>
      </c>
      <c r="I33" s="28"/>
      <c r="J33" s="27" t="s">
        <v>86</v>
      </c>
      <c r="K33" s="27" t="s">
        <v>23</v>
      </c>
      <c r="L33" s="31">
        <v>27</v>
      </c>
      <c r="M33" s="54">
        <f>IF('Annual Cost Prediction'!$E$19='Profile preparation'!K33, 1, 0)</f>
        <v>0</v>
      </c>
    </row>
    <row r="34" spans="3:13" x14ac:dyDescent="0.25">
      <c r="C34" s="16" t="s">
        <v>79</v>
      </c>
      <c r="D34" s="17" t="s">
        <v>26</v>
      </c>
      <c r="E34" s="20"/>
      <c r="F34" s="30">
        <v>28</v>
      </c>
      <c r="G34" s="57">
        <f>M37</f>
        <v>0</v>
      </c>
      <c r="I34" s="28"/>
      <c r="J34" s="33"/>
      <c r="K34" s="27" t="s">
        <v>24</v>
      </c>
      <c r="L34" s="30">
        <v>28</v>
      </c>
      <c r="M34" s="54">
        <f>IF('Annual Cost Prediction'!$E$19='Profile preparation'!K34, 1, 0)</f>
        <v>0</v>
      </c>
    </row>
    <row r="35" spans="3:13" x14ac:dyDescent="0.25">
      <c r="C35" s="19"/>
      <c r="D35" s="17" t="s">
        <v>220</v>
      </c>
      <c r="E35" s="18" t="s">
        <v>62</v>
      </c>
      <c r="F35" s="30">
        <v>29</v>
      </c>
      <c r="G35" s="57">
        <f>IF(SUM(M38:M41)=1,1,0)</f>
        <v>0</v>
      </c>
      <c r="I35" s="28"/>
      <c r="J35" s="28"/>
      <c r="K35" s="27" t="s">
        <v>82</v>
      </c>
      <c r="L35" s="31">
        <v>29</v>
      </c>
      <c r="M35" s="54">
        <f>IF('Annual Cost Prediction'!$E$19='Profile preparation'!K35, 1, 0)</f>
        <v>0</v>
      </c>
    </row>
    <row r="36" spans="3:13" x14ac:dyDescent="0.25">
      <c r="C36" s="19"/>
      <c r="D36" s="17" t="s">
        <v>221</v>
      </c>
      <c r="E36" s="18" t="s">
        <v>62</v>
      </c>
      <c r="F36" s="30">
        <v>30</v>
      </c>
      <c r="G36" s="57">
        <f>IF(SUM(M42:M45)=1,1,0)</f>
        <v>0</v>
      </c>
      <c r="I36" s="28"/>
      <c r="J36" s="28"/>
      <c r="K36" s="27" t="s">
        <v>25</v>
      </c>
      <c r="L36" s="30">
        <v>30</v>
      </c>
      <c r="M36" s="54">
        <f>IF('Annual Cost Prediction'!$E$19='Profile preparation'!K36, 1, 0)</f>
        <v>0</v>
      </c>
    </row>
    <row r="37" spans="3:13" x14ac:dyDescent="0.25">
      <c r="C37" s="19"/>
      <c r="D37" s="17" t="s">
        <v>222</v>
      </c>
      <c r="E37" s="17" t="s">
        <v>27</v>
      </c>
      <c r="F37" s="30">
        <v>31</v>
      </c>
      <c r="G37" s="57">
        <f>M46</f>
        <v>0</v>
      </c>
      <c r="I37" s="16" t="s">
        <v>79</v>
      </c>
      <c r="J37" s="27" t="s">
        <v>67</v>
      </c>
      <c r="K37" s="28"/>
      <c r="L37" s="31">
        <v>31</v>
      </c>
      <c r="M37" s="54">
        <f>('Annual Cost Prediction'!E21-60)/10</f>
        <v>0</v>
      </c>
    </row>
    <row r="38" spans="3:13" x14ac:dyDescent="0.25">
      <c r="C38" s="19"/>
      <c r="D38" s="20"/>
      <c r="E38" s="17" t="s">
        <v>28</v>
      </c>
      <c r="F38" s="30">
        <v>32</v>
      </c>
      <c r="G38" s="57">
        <f>IF(SUM(M47:M49)=1,1,0)</f>
        <v>0</v>
      </c>
      <c r="I38" s="28"/>
      <c r="J38" s="27" t="s">
        <v>223</v>
      </c>
      <c r="K38" s="27" t="s">
        <v>27</v>
      </c>
      <c r="L38" s="30">
        <v>32</v>
      </c>
      <c r="M38" s="54">
        <f>IF('Annual Cost Prediction'!$E$10='Profile preparation'!K38, 1, 0)</f>
        <v>0</v>
      </c>
    </row>
    <row r="39" spans="3:13" x14ac:dyDescent="0.25">
      <c r="C39" s="19"/>
      <c r="D39" s="17" t="s">
        <v>224</v>
      </c>
      <c r="E39" s="17" t="s">
        <v>29</v>
      </c>
      <c r="F39" s="30">
        <v>33</v>
      </c>
      <c r="G39" s="57">
        <f>M50</f>
        <v>0</v>
      </c>
      <c r="I39" s="28"/>
      <c r="J39" s="28"/>
      <c r="K39" s="27" t="s">
        <v>68</v>
      </c>
      <c r="L39" s="31">
        <v>33</v>
      </c>
      <c r="M39" s="54">
        <f>IF('Annual Cost Prediction'!$E$10='Profile preparation'!K39, 1, 0)</f>
        <v>0</v>
      </c>
    </row>
    <row r="40" spans="3:13" x14ac:dyDescent="0.25">
      <c r="C40" s="19"/>
      <c r="D40" s="20"/>
      <c r="E40" s="17" t="s">
        <v>30</v>
      </c>
      <c r="F40" s="30">
        <v>34</v>
      </c>
      <c r="G40" s="57">
        <f>M51</f>
        <v>0</v>
      </c>
      <c r="I40" s="28"/>
      <c r="J40" s="28"/>
      <c r="K40" s="27" t="s">
        <v>69</v>
      </c>
      <c r="L40" s="30">
        <v>34</v>
      </c>
      <c r="M40" s="54">
        <f>IF('Annual Cost Prediction'!$E$10='Profile preparation'!K40, 1, 0)</f>
        <v>0</v>
      </c>
    </row>
    <row r="41" spans="3:13" x14ac:dyDescent="0.25">
      <c r="C41" s="19"/>
      <c r="D41" s="17" t="s">
        <v>225</v>
      </c>
      <c r="E41" s="17" t="s">
        <v>31</v>
      </c>
      <c r="F41" s="30">
        <v>35</v>
      </c>
      <c r="G41" s="57">
        <f>IF(SUM(M52:M56)=1,1,0)</f>
        <v>0</v>
      </c>
      <c r="I41" s="28"/>
      <c r="J41" s="28"/>
      <c r="K41" s="27" t="s">
        <v>70</v>
      </c>
      <c r="L41" s="31">
        <v>35</v>
      </c>
      <c r="M41" s="54">
        <f>IF('Annual Cost Prediction'!$E$10='Profile preparation'!K41, 1, 0)</f>
        <v>0</v>
      </c>
    </row>
    <row r="42" spans="3:13" ht="19.5" customHeight="1" x14ac:dyDescent="0.25">
      <c r="C42" s="19"/>
      <c r="D42" s="20"/>
      <c r="E42" s="17" t="s">
        <v>198</v>
      </c>
      <c r="F42" s="30">
        <v>36</v>
      </c>
      <c r="G42" s="55">
        <f>IF('Annual Cost Prediction'!$E$14='Profile preparation'!E42,1,0)</f>
        <v>0</v>
      </c>
      <c r="I42" s="28"/>
      <c r="J42" s="27" t="s">
        <v>221</v>
      </c>
      <c r="K42" s="27" t="s">
        <v>27</v>
      </c>
      <c r="L42" s="30">
        <v>36</v>
      </c>
      <c r="M42" s="54">
        <f>IF('Annual Cost Prediction'!$E$11='Profile preparation'!K42, 1, 0)</f>
        <v>0</v>
      </c>
    </row>
    <row r="43" spans="3:13" x14ac:dyDescent="0.25">
      <c r="C43" s="19"/>
      <c r="D43" s="20"/>
      <c r="E43" s="17" t="s">
        <v>30</v>
      </c>
      <c r="F43" s="30">
        <v>37</v>
      </c>
      <c r="G43" s="55">
        <f>IF('Annual Cost Prediction'!$E$14='Profile preparation'!E43,1,0)</f>
        <v>0</v>
      </c>
      <c r="I43" s="28"/>
      <c r="J43" s="28"/>
      <c r="K43" s="27" t="s">
        <v>68</v>
      </c>
      <c r="L43" s="31">
        <v>37</v>
      </c>
      <c r="M43" s="54">
        <f>IF('Annual Cost Prediction'!$E$11='Profile preparation'!K43, 1, 0)</f>
        <v>0</v>
      </c>
    </row>
    <row r="44" spans="3:13" x14ac:dyDescent="0.25">
      <c r="C44" s="19"/>
      <c r="D44" s="17" t="s">
        <v>226</v>
      </c>
      <c r="E44" s="18" t="s">
        <v>62</v>
      </c>
      <c r="F44" s="30">
        <v>38</v>
      </c>
      <c r="G44" s="57">
        <f>M58</f>
        <v>0</v>
      </c>
      <c r="I44" s="28"/>
      <c r="J44" s="28"/>
      <c r="K44" s="27" t="s">
        <v>69</v>
      </c>
      <c r="L44" s="30">
        <v>38</v>
      </c>
      <c r="M44" s="54">
        <f>IF('Annual Cost Prediction'!$E$11='Profile preparation'!K44, 1, 0)</f>
        <v>0</v>
      </c>
    </row>
    <row r="45" spans="3:13" x14ac:dyDescent="0.25">
      <c r="C45" s="19"/>
      <c r="D45" s="17" t="s">
        <v>227</v>
      </c>
      <c r="E45" s="18" t="s">
        <v>62</v>
      </c>
      <c r="F45" s="30">
        <v>39</v>
      </c>
      <c r="G45" s="57">
        <f>M59</f>
        <v>1</v>
      </c>
      <c r="I45" s="28"/>
      <c r="J45" s="28"/>
      <c r="K45" s="27" t="s">
        <v>70</v>
      </c>
      <c r="L45" s="30">
        <v>39</v>
      </c>
      <c r="M45" s="54">
        <f>IF('Annual Cost Prediction'!$E$11='Profile preparation'!K45, 1, 0)</f>
        <v>0</v>
      </c>
    </row>
    <row r="46" spans="3:13" x14ac:dyDescent="0.25">
      <c r="C46" s="16" t="s">
        <v>80</v>
      </c>
      <c r="D46" s="17" t="s">
        <v>228</v>
      </c>
      <c r="E46" s="18" t="s">
        <v>62</v>
      </c>
      <c r="F46" s="30">
        <v>40</v>
      </c>
      <c r="G46" s="52">
        <f>IF(G35+G37=2,1,0)</f>
        <v>0</v>
      </c>
      <c r="I46" s="28"/>
      <c r="J46" s="27" t="s">
        <v>222</v>
      </c>
      <c r="K46" s="27" t="s">
        <v>27</v>
      </c>
      <c r="L46" s="31">
        <v>40</v>
      </c>
      <c r="M46" s="54">
        <f>IF('Annual Cost Prediction'!$E$12='Profile preparation'!K46, 1, 0)</f>
        <v>0</v>
      </c>
    </row>
    <row r="47" spans="3:13" x14ac:dyDescent="0.25">
      <c r="C47" s="20"/>
      <c r="D47" s="17" t="s">
        <v>229</v>
      </c>
      <c r="E47" s="18" t="s">
        <v>62</v>
      </c>
      <c r="F47" s="30">
        <v>41</v>
      </c>
      <c r="G47" s="52">
        <f>IF(G35+G44=2,1,0)</f>
        <v>0</v>
      </c>
      <c r="I47" s="28"/>
      <c r="J47" s="28"/>
      <c r="K47" s="27" t="s">
        <v>68</v>
      </c>
      <c r="L47" s="30">
        <v>41</v>
      </c>
      <c r="M47" s="54">
        <f>IF('Annual Cost Prediction'!$E$12='Profile preparation'!K47, 1, 0)</f>
        <v>0</v>
      </c>
    </row>
    <row r="48" spans="3:13" x14ac:dyDescent="0.25">
      <c r="C48" s="20"/>
      <c r="D48" s="17" t="s">
        <v>230</v>
      </c>
      <c r="E48" s="18" t="s">
        <v>62</v>
      </c>
      <c r="F48" s="30">
        <v>42</v>
      </c>
      <c r="G48" s="52">
        <f>IF(G36+G44=2,1,0)</f>
        <v>0</v>
      </c>
      <c r="I48" s="28"/>
      <c r="J48" s="28"/>
      <c r="K48" s="27" t="s">
        <v>69</v>
      </c>
      <c r="L48" s="30">
        <v>42</v>
      </c>
      <c r="M48" s="54">
        <f>IF('Annual Cost Prediction'!$E$12='Profile preparation'!K48, 1, 0)</f>
        <v>0</v>
      </c>
    </row>
    <row r="49" spans="3:13" x14ac:dyDescent="0.25">
      <c r="C49" s="22"/>
      <c r="D49" s="23" t="s">
        <v>231</v>
      </c>
      <c r="E49" s="24" t="s">
        <v>62</v>
      </c>
      <c r="F49" s="32">
        <v>43</v>
      </c>
      <c r="G49" s="53">
        <f>IF(G41+G45=2,1,0)</f>
        <v>0</v>
      </c>
      <c r="I49" s="28"/>
      <c r="J49" s="28"/>
      <c r="K49" s="27" t="s">
        <v>70</v>
      </c>
      <c r="L49" s="31">
        <v>43</v>
      </c>
      <c r="M49" s="54">
        <f>IF('Annual Cost Prediction'!$E$12='Profile preparation'!K49, 1, 0)</f>
        <v>0</v>
      </c>
    </row>
    <row r="50" spans="3:13" x14ac:dyDescent="0.25">
      <c r="C50" t="s">
        <v>87</v>
      </c>
      <c r="I50" s="28"/>
      <c r="J50" s="27" t="s">
        <v>224</v>
      </c>
      <c r="K50" s="27" t="s">
        <v>29</v>
      </c>
      <c r="L50" s="30">
        <v>44</v>
      </c>
      <c r="M50" s="54">
        <f>IF('Annual Cost Prediction'!$E$13='Profile preparation'!K50,1,0)</f>
        <v>0</v>
      </c>
    </row>
    <row r="51" spans="3:13" x14ac:dyDescent="0.25">
      <c r="E51" s="1"/>
      <c r="F51" s="1"/>
      <c r="I51" s="28"/>
      <c r="J51" s="28"/>
      <c r="K51" s="27" t="s">
        <v>30</v>
      </c>
      <c r="L51" s="30">
        <v>45</v>
      </c>
      <c r="M51" s="54">
        <f>IF('Annual Cost Prediction'!$E$13='Profile preparation'!K51,1,0)</f>
        <v>0</v>
      </c>
    </row>
    <row r="52" spans="3:13" x14ac:dyDescent="0.25">
      <c r="E52" s="1"/>
      <c r="F52" s="1"/>
      <c r="I52" s="28"/>
      <c r="J52" s="27" t="s">
        <v>225</v>
      </c>
      <c r="K52" s="27" t="s">
        <v>27</v>
      </c>
      <c r="L52" s="31">
        <v>46</v>
      </c>
      <c r="M52" s="54">
        <f>IF('Annual Cost Prediction'!$E$14='Profile preparation'!K52,1,0)</f>
        <v>0</v>
      </c>
    </row>
    <row r="53" spans="3:13" x14ac:dyDescent="0.25">
      <c r="I53" s="28"/>
      <c r="J53" s="28"/>
      <c r="K53" s="27" t="s">
        <v>68</v>
      </c>
      <c r="L53" s="30">
        <v>47</v>
      </c>
      <c r="M53" s="54">
        <f>IF('Annual Cost Prediction'!$E$14='Profile preparation'!K53,1,0)</f>
        <v>0</v>
      </c>
    </row>
    <row r="54" spans="3:13" x14ac:dyDescent="0.25">
      <c r="I54" s="28"/>
      <c r="J54" s="28"/>
      <c r="K54" s="27" t="s">
        <v>69</v>
      </c>
      <c r="L54" s="30">
        <v>48</v>
      </c>
      <c r="M54" s="54">
        <f>IF('Annual Cost Prediction'!$E$14='Profile preparation'!K54,1,0)</f>
        <v>0</v>
      </c>
    </row>
    <row r="55" spans="3:13" x14ac:dyDescent="0.25">
      <c r="I55" s="28"/>
      <c r="J55" s="28"/>
      <c r="K55" s="27" t="s">
        <v>71</v>
      </c>
      <c r="L55" s="31">
        <v>49</v>
      </c>
      <c r="M55" s="54">
        <f>IF('Annual Cost Prediction'!$E$14='Profile preparation'!K55,1,0)</f>
        <v>0</v>
      </c>
    </row>
    <row r="56" spans="3:13" x14ac:dyDescent="0.25">
      <c r="I56" s="28"/>
      <c r="J56" s="28"/>
      <c r="K56" s="27" t="s">
        <v>72</v>
      </c>
      <c r="L56" s="30">
        <v>50</v>
      </c>
      <c r="M56" s="54">
        <f>IF('Annual Cost Prediction'!$E$14='Profile preparation'!K56,1,0)</f>
        <v>0</v>
      </c>
    </row>
    <row r="57" spans="3:13" x14ac:dyDescent="0.25">
      <c r="I57" s="28"/>
      <c r="J57" s="28"/>
      <c r="K57" s="27" t="s">
        <v>73</v>
      </c>
      <c r="L57" s="30">
        <v>51</v>
      </c>
      <c r="M57" s="56">
        <f>IF(OR(G42=1,G43=1), 1, 0)</f>
        <v>0</v>
      </c>
    </row>
    <row r="58" spans="3:13" x14ac:dyDescent="0.25">
      <c r="I58" s="28"/>
      <c r="J58" s="27" t="s">
        <v>226</v>
      </c>
      <c r="K58" s="28" t="s">
        <v>62</v>
      </c>
      <c r="L58" s="31">
        <v>52</v>
      </c>
      <c r="M58" s="54">
        <f>IF('Annual Cost Prediction'!$E$8="Vascular death", 1, 0)</f>
        <v>0</v>
      </c>
    </row>
    <row r="59" spans="3:13" x14ac:dyDescent="0.25">
      <c r="I59" s="28"/>
      <c r="J59" s="27" t="s">
        <v>227</v>
      </c>
      <c r="K59" s="28" t="s">
        <v>62</v>
      </c>
      <c r="L59" s="30">
        <v>53</v>
      </c>
      <c r="M59" s="54">
        <f>IF('Annual Cost Prediction'!$E$8="Non-vascular death", 1, 0)</f>
        <v>1</v>
      </c>
    </row>
    <row r="60" spans="3:13" x14ac:dyDescent="0.25">
      <c r="I60" s="16" t="s">
        <v>80</v>
      </c>
      <c r="J60" s="27" t="s">
        <v>232</v>
      </c>
      <c r="K60" s="28" t="s">
        <v>62</v>
      </c>
      <c r="L60" s="30">
        <v>54</v>
      </c>
      <c r="M60" s="51">
        <f>IF(M38 + M46=2, 1, 0)</f>
        <v>0</v>
      </c>
    </row>
    <row r="61" spans="3:13" x14ac:dyDescent="0.25">
      <c r="I61" s="28"/>
      <c r="J61" s="27" t="s">
        <v>233</v>
      </c>
      <c r="K61" s="28" t="s">
        <v>62</v>
      </c>
      <c r="L61" s="31">
        <v>55</v>
      </c>
      <c r="M61" s="51">
        <f>IF(M38+M58=2,1,0)</f>
        <v>0</v>
      </c>
    </row>
    <row r="62" spans="3:13" x14ac:dyDescent="0.25">
      <c r="I62" s="28"/>
      <c r="J62" s="27" t="s">
        <v>234</v>
      </c>
      <c r="K62" s="28" t="s">
        <v>62</v>
      </c>
      <c r="L62" s="30">
        <v>56</v>
      </c>
      <c r="M62" s="51">
        <f>IF(M42+M58=2,1,0)</f>
        <v>0</v>
      </c>
    </row>
    <row r="63" spans="3:13" x14ac:dyDescent="0.25">
      <c r="I63" s="22"/>
      <c r="J63" s="23" t="s">
        <v>235</v>
      </c>
      <c r="K63" s="22" t="s">
        <v>62</v>
      </c>
      <c r="L63" s="32">
        <v>57</v>
      </c>
      <c r="M63" s="53">
        <f>IF(M52+M59=2,1,0)</f>
        <v>0</v>
      </c>
    </row>
    <row r="64" spans="3:13" x14ac:dyDescent="0.25">
      <c r="I64" t="s">
        <v>87</v>
      </c>
    </row>
    <row r="66" spans="3:10" x14ac:dyDescent="0.25">
      <c r="C66" s="2" t="s">
        <v>172</v>
      </c>
      <c r="I66" s="2" t="s">
        <v>156</v>
      </c>
    </row>
    <row r="67" spans="3:10" x14ac:dyDescent="0.25">
      <c r="C67" s="25" t="s">
        <v>157</v>
      </c>
      <c r="D67" s="26" t="s">
        <v>76</v>
      </c>
      <c r="I67" s="25" t="s">
        <v>157</v>
      </c>
      <c r="J67" s="26" t="s">
        <v>76</v>
      </c>
    </row>
    <row r="68" spans="3:10" x14ac:dyDescent="0.25">
      <c r="C68" s="35" t="s">
        <v>158</v>
      </c>
      <c r="D68" s="36" t="str">
        <f>IF(M5=0, "People without previous CVD", "People with previous CVD")</f>
        <v>People without previous CVD</v>
      </c>
      <c r="I68" s="35" t="s">
        <v>158</v>
      </c>
      <c r="J68" s="36" t="str">
        <f>IF(M5=0, "People without previous CVD", "People with previous CVD")</f>
        <v>People without previous CVD</v>
      </c>
    </row>
    <row r="69" spans="3:10" x14ac:dyDescent="0.25">
      <c r="C69" s="37" t="s">
        <v>154</v>
      </c>
      <c r="D69" s="38">
        <f>IF(M5=0,cf_pp_prim!AU3, cf_sp_prim!AU3)</f>
        <v>651.05013373752001</v>
      </c>
      <c r="I69" s="37" t="s">
        <v>154</v>
      </c>
      <c r="J69" s="38">
        <f>IF(M5=0, cf_pp_hosp_p2!BK3,cf_sp_hosp_p2!BK3)</f>
        <v>5334.1569382679654</v>
      </c>
    </row>
  </sheetData>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C3:L74"/>
  <sheetViews>
    <sheetView showGridLines="0" workbookViewId="0">
      <pane xSplit="1" ySplit="1" topLeftCell="B2" activePane="bottomRight" state="frozen"/>
      <selection activeCell="D72" sqref="D72"/>
      <selection pane="topRight" activeCell="D72" sqref="D72"/>
      <selection pane="bottomLeft" activeCell="D72" sqref="D72"/>
      <selection pane="bottomRight" activeCell="G32" sqref="G32"/>
    </sheetView>
  </sheetViews>
  <sheetFormatPr defaultColWidth="9.140625" defaultRowHeight="15.75" x14ac:dyDescent="0.25"/>
  <cols>
    <col min="1" max="1" width="9.140625" style="4"/>
    <col min="2" max="2" width="9.42578125" style="4" customWidth="1"/>
    <col min="3" max="3" width="62" style="4" customWidth="1"/>
    <col min="4" max="12" width="23" style="4" bestFit="1" customWidth="1"/>
    <col min="13" max="16384" width="9.140625" style="4"/>
  </cols>
  <sheetData>
    <row r="3" spans="3:12" x14ac:dyDescent="0.25">
      <c r="C3" s="7" t="s">
        <v>54</v>
      </c>
    </row>
    <row r="4" spans="3:12" x14ac:dyDescent="0.25">
      <c r="C4" s="14" t="s">
        <v>55</v>
      </c>
      <c r="D4" s="40" t="s">
        <v>199</v>
      </c>
      <c r="E4" s="40" t="s">
        <v>191</v>
      </c>
      <c r="F4" s="40" t="s">
        <v>192</v>
      </c>
      <c r="G4" s="40" t="s">
        <v>173</v>
      </c>
      <c r="H4" s="40" t="s">
        <v>174</v>
      </c>
      <c r="I4" s="40" t="s">
        <v>175</v>
      </c>
      <c r="J4" s="40" t="s">
        <v>176</v>
      </c>
      <c r="K4" s="40" t="s">
        <v>177</v>
      </c>
      <c r="L4" s="40" t="s">
        <v>178</v>
      </c>
    </row>
    <row r="5" spans="3:12" x14ac:dyDescent="0.25">
      <c r="C5" s="8" t="s">
        <v>58</v>
      </c>
      <c r="D5" s="41"/>
      <c r="E5" s="41"/>
      <c r="F5" s="41"/>
      <c r="G5" s="41"/>
      <c r="H5" s="41"/>
      <c r="I5" s="41"/>
      <c r="J5" s="41"/>
      <c r="K5" s="41"/>
      <c r="L5" s="41"/>
    </row>
    <row r="6" spans="3:12" x14ac:dyDescent="0.25">
      <c r="C6" s="13" t="s">
        <v>60</v>
      </c>
      <c r="D6" s="42" t="str">
        <f>E6</f>
        <v>People without prior CVD</v>
      </c>
      <c r="E6" s="42" t="s">
        <v>179</v>
      </c>
      <c r="F6" s="42" t="s">
        <v>180</v>
      </c>
      <c r="G6" s="42"/>
      <c r="H6" s="42"/>
      <c r="I6" s="42"/>
      <c r="J6" s="42"/>
      <c r="K6" s="42"/>
      <c r="L6" s="42"/>
    </row>
    <row r="7" spans="3:12" x14ac:dyDescent="0.25">
      <c r="C7" s="8" t="s">
        <v>48</v>
      </c>
      <c r="D7" s="41"/>
      <c r="E7" s="41"/>
      <c r="F7" s="41"/>
      <c r="G7" s="41"/>
      <c r="H7" s="41"/>
      <c r="I7" s="41"/>
      <c r="J7" s="41"/>
      <c r="K7" s="41"/>
      <c r="L7" s="41"/>
    </row>
    <row r="8" spans="3:12" x14ac:dyDescent="0.25">
      <c r="C8" s="6" t="s">
        <v>57</v>
      </c>
      <c r="D8" s="43" t="s">
        <v>212</v>
      </c>
      <c r="E8" s="43" t="s">
        <v>212</v>
      </c>
      <c r="F8" s="43" t="s">
        <v>181</v>
      </c>
      <c r="G8" s="43" t="s">
        <v>182</v>
      </c>
      <c r="H8" s="43"/>
      <c r="I8" s="43"/>
      <c r="J8" s="43"/>
      <c r="K8" s="43"/>
      <c r="L8" s="43"/>
    </row>
    <row r="9" spans="3:12" x14ac:dyDescent="0.25">
      <c r="C9" s="8" t="s">
        <v>209</v>
      </c>
      <c r="D9" s="44"/>
      <c r="E9" s="44"/>
      <c r="F9" s="44"/>
      <c r="G9" s="44"/>
      <c r="H9" s="44"/>
      <c r="I9" s="44"/>
      <c r="J9" s="44"/>
      <c r="K9" s="44"/>
      <c r="L9" s="44"/>
    </row>
    <row r="10" spans="3:12" x14ac:dyDescent="0.25">
      <c r="C10" s="13" t="s">
        <v>49</v>
      </c>
      <c r="D10" s="43" t="s">
        <v>212</v>
      </c>
      <c r="E10" s="43" t="s">
        <v>212</v>
      </c>
      <c r="F10" s="43" t="s">
        <v>27</v>
      </c>
      <c r="G10" s="43" t="s">
        <v>68</v>
      </c>
      <c r="H10" s="43" t="s">
        <v>69</v>
      </c>
      <c r="I10" s="43" t="s">
        <v>70</v>
      </c>
      <c r="J10" s="43"/>
      <c r="K10" s="43"/>
      <c r="L10" s="43"/>
    </row>
    <row r="11" spans="3:12" x14ac:dyDescent="0.25">
      <c r="C11" s="13" t="s">
        <v>50</v>
      </c>
      <c r="D11" s="43" t="s">
        <v>212</v>
      </c>
      <c r="E11" s="43" t="s">
        <v>212</v>
      </c>
      <c r="F11" s="43" t="s">
        <v>27</v>
      </c>
      <c r="G11" s="43" t="s">
        <v>68</v>
      </c>
      <c r="H11" s="43" t="s">
        <v>69</v>
      </c>
      <c r="I11" s="43" t="s">
        <v>70</v>
      </c>
      <c r="J11" s="43"/>
      <c r="K11" s="43"/>
      <c r="L11" s="43"/>
    </row>
    <row r="12" spans="3:12" x14ac:dyDescent="0.25">
      <c r="C12" s="13" t="s">
        <v>51</v>
      </c>
      <c r="D12" s="43" t="s">
        <v>212</v>
      </c>
      <c r="E12" s="43" t="s">
        <v>212</v>
      </c>
      <c r="F12" s="43" t="s">
        <v>27</v>
      </c>
      <c r="G12" s="43" t="s">
        <v>68</v>
      </c>
      <c r="H12" s="43" t="s">
        <v>69</v>
      </c>
      <c r="I12" s="43" t="s">
        <v>70</v>
      </c>
      <c r="J12" s="43"/>
      <c r="K12" s="43"/>
      <c r="L12" s="43"/>
    </row>
    <row r="13" spans="3:12" x14ac:dyDescent="0.25">
      <c r="C13" s="13" t="s">
        <v>52</v>
      </c>
      <c r="D13" s="43" t="s">
        <v>212</v>
      </c>
      <c r="E13" s="43" t="s">
        <v>212</v>
      </c>
      <c r="F13" s="43" t="s">
        <v>29</v>
      </c>
      <c r="G13" s="43" t="s">
        <v>30</v>
      </c>
      <c r="H13" s="43"/>
      <c r="I13" s="43"/>
      <c r="J13" s="43"/>
      <c r="K13" s="43"/>
      <c r="L13" s="43"/>
    </row>
    <row r="14" spans="3:12" x14ac:dyDescent="0.25">
      <c r="C14" s="13" t="s">
        <v>53</v>
      </c>
      <c r="D14" s="43" t="s">
        <v>212</v>
      </c>
      <c r="E14" s="43" t="s">
        <v>212</v>
      </c>
      <c r="F14" s="43" t="s">
        <v>27</v>
      </c>
      <c r="G14" s="43" t="s">
        <v>68</v>
      </c>
      <c r="H14" s="43" t="s">
        <v>69</v>
      </c>
      <c r="I14" s="43" t="s">
        <v>71</v>
      </c>
      <c r="J14" s="43" t="s">
        <v>72</v>
      </c>
      <c r="K14" s="43" t="s">
        <v>198</v>
      </c>
      <c r="L14" s="43" t="s">
        <v>30</v>
      </c>
    </row>
    <row r="15" spans="3:12" x14ac:dyDescent="0.25">
      <c r="C15" s="8" t="s">
        <v>211</v>
      </c>
      <c r="D15" s="44"/>
      <c r="E15" s="44"/>
      <c r="F15" s="44"/>
      <c r="G15" s="44"/>
      <c r="H15" s="44"/>
      <c r="I15" s="44"/>
      <c r="J15" s="44"/>
      <c r="K15" s="44"/>
      <c r="L15" s="44"/>
    </row>
    <row r="16" spans="3:12" x14ac:dyDescent="0.25">
      <c r="C16" s="11" t="s">
        <v>45</v>
      </c>
      <c r="D16" s="43" t="s">
        <v>212</v>
      </c>
      <c r="E16" s="43" t="s">
        <v>212</v>
      </c>
      <c r="F16" s="43" t="s">
        <v>62</v>
      </c>
      <c r="G16" s="43"/>
      <c r="H16" s="43"/>
      <c r="I16" s="43"/>
      <c r="J16" s="43"/>
      <c r="K16" s="43"/>
      <c r="L16" s="43"/>
    </row>
    <row r="17" spans="3:12" x14ac:dyDescent="0.25">
      <c r="C17" s="11" t="s">
        <v>46</v>
      </c>
      <c r="D17" s="43" t="s">
        <v>212</v>
      </c>
      <c r="E17" s="43" t="s">
        <v>212</v>
      </c>
      <c r="F17" s="43" t="s">
        <v>62</v>
      </c>
      <c r="G17" s="43"/>
      <c r="H17" s="43"/>
      <c r="I17" s="43"/>
      <c r="J17" s="43"/>
      <c r="K17" s="43"/>
      <c r="L17" s="43"/>
    </row>
    <row r="18" spans="3:12" x14ac:dyDescent="0.25">
      <c r="C18" s="13" t="s">
        <v>213</v>
      </c>
      <c r="D18" s="43" t="s">
        <v>212</v>
      </c>
      <c r="E18" s="43" t="s">
        <v>212</v>
      </c>
      <c r="F18" s="43" t="s">
        <v>62</v>
      </c>
      <c r="G18" s="43"/>
      <c r="H18" s="43"/>
      <c r="I18" s="43"/>
      <c r="J18" s="43"/>
      <c r="K18" s="43"/>
      <c r="L18" s="43"/>
    </row>
    <row r="19" spans="3:12" x14ac:dyDescent="0.25">
      <c r="C19" s="13" t="s">
        <v>47</v>
      </c>
      <c r="D19" s="43" t="s">
        <v>212</v>
      </c>
      <c r="E19" s="43" t="s">
        <v>212</v>
      </c>
      <c r="F19" s="43" t="s">
        <v>183</v>
      </c>
      <c r="G19" s="43" t="s">
        <v>23</v>
      </c>
      <c r="H19" s="43" t="s">
        <v>24</v>
      </c>
      <c r="I19" s="43" t="s">
        <v>82</v>
      </c>
      <c r="J19" s="43" t="s">
        <v>25</v>
      </c>
      <c r="K19" s="43"/>
      <c r="L19" s="43"/>
    </row>
    <row r="20" spans="3:12" x14ac:dyDescent="0.25">
      <c r="C20" s="8" t="s">
        <v>210</v>
      </c>
      <c r="D20" s="44"/>
      <c r="E20" s="44"/>
      <c r="F20" s="44"/>
      <c r="G20" s="44"/>
      <c r="H20" s="44"/>
      <c r="I20" s="44"/>
      <c r="J20" s="44"/>
      <c r="K20" s="44"/>
      <c r="L20" s="44"/>
    </row>
    <row r="21" spans="3:12" x14ac:dyDescent="0.25">
      <c r="C21" s="11" t="s">
        <v>41</v>
      </c>
      <c r="D21" s="43">
        <v>60</v>
      </c>
      <c r="E21" s="43">
        <v>40</v>
      </c>
      <c r="F21" s="43">
        <v>100</v>
      </c>
      <c r="G21" s="43"/>
      <c r="H21" s="43"/>
      <c r="I21" s="43"/>
      <c r="J21" s="43"/>
      <c r="K21" s="43"/>
      <c r="L21" s="43"/>
    </row>
    <row r="22" spans="3:12" x14ac:dyDescent="0.25">
      <c r="C22" s="11" t="s">
        <v>32</v>
      </c>
      <c r="D22" s="43" t="str">
        <f>F22</f>
        <v>Female</v>
      </c>
      <c r="E22" s="43" t="s">
        <v>33</v>
      </c>
      <c r="F22" s="43" t="s">
        <v>184</v>
      </c>
      <c r="G22" s="43"/>
      <c r="H22" s="43"/>
      <c r="I22" s="43"/>
      <c r="J22" s="43"/>
      <c r="K22" s="43"/>
      <c r="L22" s="43"/>
    </row>
    <row r="23" spans="3:12" x14ac:dyDescent="0.25">
      <c r="C23" s="11" t="s">
        <v>35</v>
      </c>
      <c r="D23" s="43" t="str">
        <f>E23</f>
        <v>White</v>
      </c>
      <c r="E23" s="43" t="s">
        <v>185</v>
      </c>
      <c r="F23" s="43" t="s">
        <v>2</v>
      </c>
      <c r="G23" s="43" t="s">
        <v>3</v>
      </c>
      <c r="H23" s="43" t="s">
        <v>61</v>
      </c>
      <c r="I23" s="43"/>
      <c r="J23" s="43"/>
      <c r="K23" s="43"/>
      <c r="L23" s="43"/>
    </row>
    <row r="24" spans="3:12" x14ac:dyDescent="0.25">
      <c r="C24" s="11" t="s">
        <v>36</v>
      </c>
      <c r="D24" s="43" t="str">
        <f>G24</f>
        <v>Quintile 3</v>
      </c>
      <c r="E24" s="43" t="s">
        <v>187</v>
      </c>
      <c r="F24" s="43" t="s">
        <v>5</v>
      </c>
      <c r="G24" s="43" t="s">
        <v>186</v>
      </c>
      <c r="H24" s="43" t="s">
        <v>6</v>
      </c>
      <c r="I24" s="43" t="s">
        <v>7</v>
      </c>
      <c r="J24" s="43"/>
      <c r="K24" s="43"/>
      <c r="L24" s="43"/>
    </row>
    <row r="25" spans="3:12" x14ac:dyDescent="0.25">
      <c r="C25" s="11" t="s">
        <v>34</v>
      </c>
      <c r="D25" s="43" t="s">
        <v>216</v>
      </c>
      <c r="E25" s="43" t="s">
        <v>216</v>
      </c>
      <c r="F25" s="43" t="s">
        <v>9</v>
      </c>
      <c r="G25" s="43" t="s">
        <v>10</v>
      </c>
      <c r="H25" s="43"/>
      <c r="I25" s="43"/>
      <c r="J25" s="43"/>
      <c r="K25" s="43"/>
      <c r="L25" s="43"/>
    </row>
    <row r="26" spans="3:12" x14ac:dyDescent="0.25">
      <c r="C26" s="11" t="s">
        <v>37</v>
      </c>
      <c r="D26" s="43" t="str">
        <f>F26</f>
        <v>Moderate</v>
      </c>
      <c r="E26" s="43" t="s">
        <v>12</v>
      </c>
      <c r="F26" s="43" t="s">
        <v>197</v>
      </c>
      <c r="G26" s="43" t="s">
        <v>13</v>
      </c>
      <c r="H26" s="43"/>
      <c r="I26" s="43"/>
      <c r="J26" s="43"/>
      <c r="K26" s="43"/>
      <c r="L26" s="43"/>
    </row>
    <row r="27" spans="3:12" x14ac:dyDescent="0.25">
      <c r="C27" s="11" t="s">
        <v>39</v>
      </c>
      <c r="D27" s="43" t="str">
        <f>E27</f>
        <v>Healthy</v>
      </c>
      <c r="E27" s="43" t="s">
        <v>188</v>
      </c>
      <c r="F27" s="43" t="s">
        <v>189</v>
      </c>
      <c r="G27" s="43"/>
      <c r="H27" s="43"/>
      <c r="I27" s="43"/>
      <c r="J27" s="43"/>
      <c r="K27" s="43"/>
      <c r="L27" s="43"/>
    </row>
    <row r="28" spans="3:12" ht="18" x14ac:dyDescent="0.25">
      <c r="C28" s="11" t="s">
        <v>56</v>
      </c>
      <c r="D28" s="43" t="str">
        <f>F28</f>
        <v>≥18.5, &lt;25</v>
      </c>
      <c r="E28" s="43" t="s">
        <v>15</v>
      </c>
      <c r="F28" s="43" t="s">
        <v>190</v>
      </c>
      <c r="G28" s="43" t="s">
        <v>16</v>
      </c>
      <c r="H28" s="43" t="s">
        <v>17</v>
      </c>
      <c r="I28" s="43" t="s">
        <v>18</v>
      </c>
      <c r="J28" s="43" t="s">
        <v>19</v>
      </c>
      <c r="K28" s="43"/>
      <c r="L28" s="43"/>
    </row>
    <row r="29" spans="3:12" x14ac:dyDescent="0.25">
      <c r="C29" s="11" t="s">
        <v>38</v>
      </c>
      <c r="D29" s="43">
        <v>3.6</v>
      </c>
      <c r="E29" s="43">
        <v>0</v>
      </c>
      <c r="F29" s="43">
        <v>6</v>
      </c>
      <c r="G29" s="43"/>
      <c r="H29" s="43"/>
      <c r="I29" s="43"/>
      <c r="J29" s="43"/>
      <c r="K29" s="43"/>
      <c r="L29" s="43"/>
    </row>
    <row r="30" spans="3:12" x14ac:dyDescent="0.25">
      <c r="C30" s="11" t="s">
        <v>40</v>
      </c>
      <c r="D30" s="43">
        <v>1</v>
      </c>
      <c r="E30" s="43">
        <v>0</v>
      </c>
      <c r="F30" s="43">
        <v>4</v>
      </c>
      <c r="G30" s="43"/>
      <c r="H30" s="43"/>
      <c r="I30" s="43"/>
      <c r="J30" s="43"/>
      <c r="K30" s="43"/>
      <c r="L30" s="43"/>
    </row>
    <row r="31" spans="3:12" x14ac:dyDescent="0.25">
      <c r="C31" s="11" t="s">
        <v>42</v>
      </c>
      <c r="D31" s="43">
        <f>EXP(4.4)</f>
        <v>81.450868664968141</v>
      </c>
      <c r="E31" s="43">
        <v>0</v>
      </c>
      <c r="F31" s="43">
        <v>140</v>
      </c>
      <c r="G31" s="43"/>
      <c r="H31" s="43"/>
      <c r="I31" s="43"/>
      <c r="J31" s="43"/>
      <c r="K31" s="43"/>
      <c r="L31" s="43"/>
    </row>
    <row r="32" spans="3:12" x14ac:dyDescent="0.25">
      <c r="C32" s="11" t="s">
        <v>43</v>
      </c>
      <c r="D32" s="43">
        <v>140</v>
      </c>
      <c r="E32" s="43">
        <v>50</v>
      </c>
      <c r="F32" s="43">
        <v>270</v>
      </c>
      <c r="G32" s="43"/>
      <c r="H32" s="43"/>
      <c r="I32" s="43"/>
      <c r="J32" s="43"/>
      <c r="K32" s="43"/>
      <c r="L32" s="43"/>
    </row>
    <row r="33" spans="3:12" x14ac:dyDescent="0.25">
      <c r="C33" s="12" t="s">
        <v>44</v>
      </c>
      <c r="D33" s="43">
        <v>80</v>
      </c>
      <c r="E33" s="43">
        <v>40</v>
      </c>
      <c r="F33" s="43">
        <v>150</v>
      </c>
      <c r="G33" s="43"/>
      <c r="H33" s="43"/>
      <c r="I33" s="43"/>
      <c r="J33" s="43"/>
      <c r="K33" s="43"/>
      <c r="L33" s="43"/>
    </row>
    <row r="34" spans="3:12" x14ac:dyDescent="0.25">
      <c r="D34" s="3"/>
      <c r="E34" s="3"/>
      <c r="F34" s="3"/>
      <c r="G34" s="3"/>
      <c r="H34" s="3"/>
      <c r="I34" s="3"/>
      <c r="J34" s="3"/>
      <c r="K34" s="3"/>
      <c r="L34" s="3"/>
    </row>
    <row r="35" spans="3:12" x14ac:dyDescent="0.25">
      <c r="D35" s="5"/>
      <c r="E35" s="5"/>
      <c r="F35" s="5"/>
      <c r="G35" s="3"/>
      <c r="H35" s="3"/>
      <c r="I35" s="3"/>
      <c r="J35" s="3"/>
      <c r="K35" s="3"/>
      <c r="L35" s="3"/>
    </row>
    <row r="36" spans="3:12" x14ac:dyDescent="0.25">
      <c r="D36" s="5"/>
      <c r="E36" s="5"/>
      <c r="F36" s="5"/>
      <c r="G36" s="3"/>
      <c r="H36" s="3"/>
      <c r="I36" s="3"/>
      <c r="J36" s="3"/>
      <c r="K36" s="3"/>
      <c r="L36" s="3"/>
    </row>
    <row r="37" spans="3:12" x14ac:dyDescent="0.25">
      <c r="D37" s="5"/>
      <c r="E37" s="5"/>
      <c r="F37" s="5"/>
      <c r="G37" s="5"/>
      <c r="H37" s="5"/>
      <c r="I37" s="5"/>
      <c r="J37" s="5"/>
      <c r="K37" s="3"/>
      <c r="L37" s="3"/>
    </row>
    <row r="38" spans="3:12" x14ac:dyDescent="0.25">
      <c r="D38" s="5"/>
      <c r="E38" s="5"/>
      <c r="F38" s="5"/>
      <c r="G38" s="5"/>
      <c r="H38" s="5"/>
      <c r="I38" s="5"/>
      <c r="J38" s="5"/>
      <c r="K38" s="3"/>
      <c r="L38" s="3"/>
    </row>
    <row r="39" spans="3:12" x14ac:dyDescent="0.25">
      <c r="D39" s="5"/>
      <c r="E39" s="5"/>
      <c r="F39" s="5"/>
      <c r="G39" s="5"/>
      <c r="H39" s="5"/>
      <c r="I39" s="5"/>
      <c r="J39" s="5"/>
      <c r="K39" s="3"/>
      <c r="L39" s="3"/>
    </row>
    <row r="40" spans="3:12" x14ac:dyDescent="0.25">
      <c r="D40" s="5"/>
      <c r="E40" s="5"/>
      <c r="F40" s="5"/>
      <c r="I40" s="3"/>
      <c r="J40" s="3"/>
      <c r="K40" s="3"/>
      <c r="L40" s="3"/>
    </row>
    <row r="41" spans="3:12" x14ac:dyDescent="0.25">
      <c r="C41" s="5"/>
      <c r="D41" s="5"/>
      <c r="E41" s="5"/>
      <c r="F41" s="5"/>
      <c r="G41" s="5"/>
      <c r="H41" s="5"/>
      <c r="I41" s="5"/>
      <c r="J41" s="5"/>
      <c r="K41" s="5"/>
      <c r="L41" s="5"/>
    </row>
    <row r="42" spans="3:12" x14ac:dyDescent="0.25">
      <c r="D42" s="5"/>
      <c r="E42" s="5"/>
      <c r="F42" s="5"/>
    </row>
    <row r="43" spans="3:12" x14ac:dyDescent="0.25">
      <c r="D43" s="5"/>
      <c r="E43" s="5"/>
      <c r="F43" s="5"/>
    </row>
    <row r="44" spans="3:12" x14ac:dyDescent="0.25">
      <c r="D44" s="5"/>
      <c r="E44" s="5"/>
      <c r="F44" s="5"/>
    </row>
    <row r="45" spans="3:12" x14ac:dyDescent="0.25">
      <c r="D45" s="5"/>
      <c r="E45" s="5"/>
      <c r="F45" s="5"/>
    </row>
    <row r="46" spans="3:12" x14ac:dyDescent="0.25">
      <c r="D46" s="5"/>
      <c r="E46" s="5"/>
      <c r="F46" s="5"/>
    </row>
    <row r="47" spans="3:12" x14ac:dyDescent="0.25">
      <c r="D47" s="5"/>
      <c r="E47" s="5"/>
      <c r="F47" s="5"/>
    </row>
    <row r="48" spans="3:12" x14ac:dyDescent="0.25">
      <c r="D48" s="5"/>
      <c r="E48" s="5"/>
      <c r="F48" s="5"/>
    </row>
    <row r="49" spans="4:6" x14ac:dyDescent="0.25">
      <c r="D49" s="5"/>
      <c r="E49" s="5"/>
      <c r="F49" s="5"/>
    </row>
    <row r="50" spans="4:6" x14ac:dyDescent="0.25">
      <c r="D50" s="5"/>
      <c r="E50" s="5"/>
      <c r="F50" s="5"/>
    </row>
    <row r="51" spans="4:6" x14ac:dyDescent="0.25">
      <c r="D51" s="5"/>
      <c r="E51" s="5"/>
      <c r="F51" s="5"/>
    </row>
    <row r="52" spans="4:6" x14ac:dyDescent="0.25">
      <c r="D52" s="5"/>
      <c r="E52" s="5"/>
      <c r="F52" s="5"/>
    </row>
    <row r="53" spans="4:6" x14ac:dyDescent="0.25">
      <c r="D53" s="5"/>
      <c r="E53" s="5"/>
      <c r="F53" s="5"/>
    </row>
    <row r="54" spans="4:6" x14ac:dyDescent="0.25">
      <c r="D54" s="5"/>
      <c r="E54" s="5"/>
      <c r="F54" s="5"/>
    </row>
    <row r="55" spans="4:6" x14ac:dyDescent="0.25">
      <c r="D55" s="5"/>
      <c r="E55" s="5"/>
      <c r="F55" s="5"/>
    </row>
    <row r="56" spans="4:6" x14ac:dyDescent="0.25">
      <c r="D56" s="5"/>
      <c r="E56" s="5"/>
      <c r="F56" s="5"/>
    </row>
    <row r="57" spans="4:6" x14ac:dyDescent="0.25">
      <c r="D57" s="5"/>
      <c r="E57" s="5"/>
      <c r="F57" s="5"/>
    </row>
    <row r="58" spans="4:6" x14ac:dyDescent="0.25">
      <c r="D58" s="5"/>
      <c r="E58" s="5"/>
      <c r="F58" s="5"/>
    </row>
    <row r="59" spans="4:6" x14ac:dyDescent="0.25">
      <c r="D59" s="5"/>
      <c r="E59" s="5"/>
      <c r="F59" s="5"/>
    </row>
    <row r="60" spans="4:6" x14ac:dyDescent="0.25">
      <c r="D60" s="5"/>
      <c r="E60" s="5"/>
      <c r="F60" s="5"/>
    </row>
    <row r="61" spans="4:6" x14ac:dyDescent="0.25">
      <c r="D61" s="5"/>
      <c r="E61" s="5"/>
      <c r="F61" s="5"/>
    </row>
    <row r="62" spans="4:6" x14ac:dyDescent="0.25">
      <c r="D62" s="5"/>
      <c r="E62" s="5"/>
      <c r="F62" s="5"/>
    </row>
    <row r="63" spans="4:6" x14ac:dyDescent="0.25">
      <c r="D63" s="5"/>
      <c r="E63" s="5"/>
      <c r="F63" s="5"/>
    </row>
    <row r="64" spans="4:6" x14ac:dyDescent="0.25">
      <c r="D64" s="5"/>
      <c r="E64" s="5"/>
      <c r="F64" s="5"/>
    </row>
    <row r="65" spans="4:6" x14ac:dyDescent="0.25">
      <c r="D65" s="5"/>
      <c r="E65" s="5"/>
      <c r="F65" s="5"/>
    </row>
    <row r="66" spans="4:6" x14ac:dyDescent="0.25">
      <c r="D66" s="5"/>
      <c r="E66" s="5"/>
      <c r="F66" s="5"/>
    </row>
    <row r="67" spans="4:6" x14ac:dyDescent="0.25">
      <c r="D67" s="5"/>
      <c r="E67" s="5"/>
      <c r="F67" s="5"/>
    </row>
    <row r="68" spans="4:6" x14ac:dyDescent="0.25">
      <c r="D68" s="5"/>
      <c r="E68" s="5"/>
      <c r="F68" s="5"/>
    </row>
    <row r="69" spans="4:6" x14ac:dyDescent="0.25">
      <c r="D69" s="5"/>
      <c r="E69" s="5"/>
      <c r="F69" s="5"/>
    </row>
    <row r="70" spans="4:6" x14ac:dyDescent="0.25">
      <c r="D70" s="5"/>
      <c r="E70" s="5"/>
      <c r="F70" s="5"/>
    </row>
    <row r="71" spans="4:6" x14ac:dyDescent="0.25">
      <c r="D71" s="5"/>
      <c r="E71" s="5"/>
      <c r="F71" s="5"/>
    </row>
    <row r="72" spans="4:6" x14ac:dyDescent="0.25">
      <c r="D72" s="5"/>
      <c r="E72" s="5"/>
      <c r="F72" s="5"/>
    </row>
    <row r="73" spans="4:6" x14ac:dyDescent="0.25">
      <c r="D73" s="5"/>
      <c r="E73" s="5"/>
      <c r="F73" s="5"/>
    </row>
    <row r="74" spans="4:6" x14ac:dyDescent="0.25">
      <c r="D74" s="5"/>
      <c r="E74" s="5"/>
      <c r="F74" s="5"/>
    </row>
  </sheetData>
  <pageMargins left="0.7" right="0.7" top="0.75" bottom="0.75" header="0.3" footer="0.3"/>
  <pageSetup paperSize="9" orientation="portrait" horizontalDpi="300" verticalDpi="0"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BK785"/>
  <sheetViews>
    <sheetView workbookViewId="0">
      <selection activeCell="B1" sqref="B1:C1"/>
    </sheetView>
  </sheetViews>
  <sheetFormatPr defaultRowHeight="15" x14ac:dyDescent="0.25"/>
  <cols>
    <col min="46" max="46" width="12.7109375" customWidth="1"/>
    <col min="47" max="47" width="15" customWidth="1"/>
  </cols>
  <sheetData>
    <row r="1" spans="1:63" x14ac:dyDescent="0.25">
      <c r="A1" t="s">
        <v>157</v>
      </c>
      <c r="B1" t="s">
        <v>88</v>
      </c>
      <c r="C1" t="s">
        <v>89</v>
      </c>
      <c r="D1" t="s">
        <v>90</v>
      </c>
      <c r="E1" t="s">
        <v>91</v>
      </c>
      <c r="F1" t="s">
        <v>92</v>
      </c>
      <c r="G1" t="s">
        <v>93</v>
      </c>
      <c r="H1" t="s">
        <v>94</v>
      </c>
      <c r="I1" t="s">
        <v>95</v>
      </c>
      <c r="J1" t="s">
        <v>96</v>
      </c>
      <c r="K1" t="s">
        <v>97</v>
      </c>
      <c r="L1" t="s">
        <v>98</v>
      </c>
      <c r="M1" t="s">
        <v>100</v>
      </c>
      <c r="N1" t="s">
        <v>99</v>
      </c>
      <c r="O1" t="s">
        <v>101</v>
      </c>
      <c r="P1" t="s">
        <v>102</v>
      </c>
      <c r="Q1" t="s">
        <v>103</v>
      </c>
      <c r="R1" t="s">
        <v>104</v>
      </c>
      <c r="S1" t="s">
        <v>105</v>
      </c>
      <c r="T1" t="s">
        <v>106</v>
      </c>
      <c r="U1" t="s">
        <v>107</v>
      </c>
      <c r="V1" t="s">
        <v>108</v>
      </c>
      <c r="W1" t="s">
        <v>109</v>
      </c>
      <c r="X1" t="s">
        <v>110</v>
      </c>
      <c r="Y1" t="s">
        <v>111</v>
      </c>
      <c r="Z1" t="s">
        <v>112</v>
      </c>
      <c r="AA1" t="s">
        <v>113</v>
      </c>
      <c r="AB1" t="s">
        <v>114</v>
      </c>
      <c r="AC1" t="s">
        <v>142</v>
      </c>
      <c r="AD1" t="s">
        <v>143</v>
      </c>
      <c r="AE1" t="s">
        <v>144</v>
      </c>
      <c r="AF1" t="s">
        <v>145</v>
      </c>
      <c r="AG1" t="s">
        <v>115</v>
      </c>
      <c r="AH1" t="s">
        <v>116</v>
      </c>
      <c r="AI1" t="s">
        <v>117</v>
      </c>
      <c r="AJ1" t="s">
        <v>118</v>
      </c>
      <c r="AK1" t="s">
        <v>119</v>
      </c>
      <c r="AL1" t="s">
        <v>120</v>
      </c>
      <c r="AM1" t="s">
        <v>121</v>
      </c>
      <c r="AN1" t="s">
        <v>200</v>
      </c>
      <c r="AO1" t="s">
        <v>201</v>
      </c>
      <c r="AP1" t="s">
        <v>139</v>
      </c>
      <c r="AQ1" t="s">
        <v>123</v>
      </c>
      <c r="AR1" t="s">
        <v>124</v>
      </c>
      <c r="AS1" t="s">
        <v>125</v>
      </c>
      <c r="AT1" t="s">
        <v>126</v>
      </c>
      <c r="AU1" t="s">
        <v>202</v>
      </c>
      <c r="AV1" t="s">
        <v>127</v>
      </c>
      <c r="AW1" t="s">
        <v>128</v>
      </c>
      <c r="AX1" t="s">
        <v>129</v>
      </c>
      <c r="AY1" t="s">
        <v>130</v>
      </c>
      <c r="AZ1" t="s">
        <v>131</v>
      </c>
      <c r="BA1" t="s">
        <v>203</v>
      </c>
      <c r="BB1" t="s">
        <v>133</v>
      </c>
      <c r="BC1" t="s">
        <v>134</v>
      </c>
      <c r="BD1" t="s">
        <v>141</v>
      </c>
      <c r="BE1" t="s">
        <v>135</v>
      </c>
      <c r="BF1" t="s">
        <v>136</v>
      </c>
      <c r="BG1" t="s">
        <v>137</v>
      </c>
    </row>
    <row r="2" spans="1:63" x14ac:dyDescent="0.25">
      <c r="A2" t="s">
        <v>206</v>
      </c>
      <c r="B2">
        <v>0</v>
      </c>
      <c r="C2">
        <v>1</v>
      </c>
      <c r="D2">
        <v>2</v>
      </c>
      <c r="E2">
        <v>3</v>
      </c>
      <c r="F2">
        <v>4</v>
      </c>
      <c r="G2">
        <v>5</v>
      </c>
      <c r="H2">
        <v>6</v>
      </c>
      <c r="I2">
        <v>7</v>
      </c>
      <c r="J2">
        <v>8</v>
      </c>
      <c r="K2">
        <v>9</v>
      </c>
      <c r="L2">
        <v>10</v>
      </c>
      <c r="M2">
        <v>11</v>
      </c>
      <c r="N2">
        <v>12</v>
      </c>
      <c r="O2">
        <v>13</v>
      </c>
      <c r="P2">
        <v>14</v>
      </c>
      <c r="Q2">
        <v>15</v>
      </c>
      <c r="R2">
        <v>16</v>
      </c>
      <c r="S2">
        <v>17</v>
      </c>
      <c r="T2">
        <v>18</v>
      </c>
      <c r="U2">
        <v>19</v>
      </c>
      <c r="V2">
        <v>20</v>
      </c>
      <c r="W2">
        <v>21</v>
      </c>
      <c r="X2">
        <v>22</v>
      </c>
      <c r="Y2">
        <v>23</v>
      </c>
      <c r="Z2">
        <v>24</v>
      </c>
      <c r="AA2">
        <v>25</v>
      </c>
      <c r="AB2">
        <v>26</v>
      </c>
      <c r="AC2">
        <v>27</v>
      </c>
      <c r="AD2">
        <v>28</v>
      </c>
      <c r="AE2">
        <v>29</v>
      </c>
      <c r="AF2">
        <v>30</v>
      </c>
      <c r="AG2">
        <v>31</v>
      </c>
      <c r="AH2">
        <v>32</v>
      </c>
      <c r="AI2">
        <v>33</v>
      </c>
      <c r="AJ2">
        <v>34</v>
      </c>
      <c r="AK2">
        <v>35</v>
      </c>
      <c r="AL2">
        <v>36</v>
      </c>
      <c r="AM2">
        <v>37</v>
      </c>
      <c r="AN2">
        <v>38</v>
      </c>
      <c r="AO2">
        <v>39</v>
      </c>
      <c r="AP2">
        <v>40</v>
      </c>
      <c r="AQ2">
        <v>41</v>
      </c>
      <c r="AR2">
        <v>42</v>
      </c>
      <c r="AS2">
        <v>43</v>
      </c>
      <c r="AT2">
        <v>44</v>
      </c>
      <c r="AU2">
        <v>45</v>
      </c>
      <c r="AV2">
        <v>46</v>
      </c>
      <c r="AW2">
        <v>47</v>
      </c>
      <c r="AX2">
        <v>48</v>
      </c>
      <c r="AY2">
        <v>49</v>
      </c>
      <c r="AZ2">
        <v>50</v>
      </c>
      <c r="BA2">
        <v>51</v>
      </c>
      <c r="BB2">
        <v>52</v>
      </c>
      <c r="BC2">
        <v>53</v>
      </c>
      <c r="BD2">
        <v>54</v>
      </c>
      <c r="BE2">
        <v>55</v>
      </c>
      <c r="BF2">
        <v>56</v>
      </c>
      <c r="BG2">
        <v>57</v>
      </c>
      <c r="BI2" t="s">
        <v>149</v>
      </c>
      <c r="BJ2" t="s">
        <v>150</v>
      </c>
      <c r="BK2" t="s">
        <v>151</v>
      </c>
    </row>
    <row r="3" spans="1:63" x14ac:dyDescent="0.25">
      <c r="A3" t="s">
        <v>76</v>
      </c>
      <c r="B3">
        <v>-2.0292335954287402</v>
      </c>
      <c r="C3">
        <v>-8.5063803403639907E-2</v>
      </c>
      <c r="D3">
        <v>3.7911463391025503E-2</v>
      </c>
      <c r="E3">
        <v>0.13102783724272599</v>
      </c>
      <c r="F3">
        <v>2.7047804680433701E-2</v>
      </c>
      <c r="G3">
        <v>-5.1680218141686697E-2</v>
      </c>
      <c r="H3">
        <v>-8.8737783645248102E-3</v>
      </c>
      <c r="I3">
        <v>6.3570203813297393E-2</v>
      </c>
      <c r="J3">
        <v>0.15467134069952501</v>
      </c>
      <c r="K3">
        <v>0.104382914100152</v>
      </c>
      <c r="L3">
        <v>0.1818077339402</v>
      </c>
      <c r="M3">
        <v>9.7247833507553699E-2</v>
      </c>
      <c r="N3">
        <v>6.3010382319464098E-2</v>
      </c>
      <c r="O3">
        <v>5.4834695082891197E-2</v>
      </c>
      <c r="P3">
        <v>0.12079287413909701</v>
      </c>
      <c r="Q3">
        <v>0.111654636574178</v>
      </c>
      <c r="R3">
        <v>0.218287081449035</v>
      </c>
      <c r="S3">
        <v>0.30846644099730403</v>
      </c>
      <c r="T3">
        <v>0.40993034927056798</v>
      </c>
      <c r="U3">
        <v>-3.5341066797044803E-2</v>
      </c>
      <c r="V3">
        <v>-0.15297918251471601</v>
      </c>
      <c r="W3">
        <v>-1.6096057355736399E-2</v>
      </c>
      <c r="X3">
        <v>-6.7756158479664805E-2</v>
      </c>
      <c r="Y3">
        <v>1.67858450412426E-2</v>
      </c>
      <c r="Z3">
        <v>0.13283480646814499</v>
      </c>
      <c r="AA3">
        <v>0.35787816708203102</v>
      </c>
      <c r="AB3">
        <v>0.60525520599291405</v>
      </c>
      <c r="AC3">
        <v>0</v>
      </c>
      <c r="AD3">
        <v>0</v>
      </c>
      <c r="AE3">
        <v>0</v>
      </c>
      <c r="AF3">
        <v>0</v>
      </c>
      <c r="AG3">
        <v>0.32011918842140002</v>
      </c>
      <c r="AH3">
        <v>3.85214367694069</v>
      </c>
      <c r="AI3">
        <v>0.56606746254065898</v>
      </c>
      <c r="AJ3">
        <v>0.36440426592790598</v>
      </c>
      <c r="AK3">
        <v>0.29747828801766601</v>
      </c>
      <c r="AL3">
        <v>3.8519535372212901</v>
      </c>
      <c r="AM3">
        <v>0.94942390486081996</v>
      </c>
      <c r="AN3">
        <v>0.576877803839834</v>
      </c>
      <c r="AO3">
        <v>0.39625284779686998</v>
      </c>
      <c r="AP3">
        <v>0</v>
      </c>
      <c r="AQ3">
        <v>0.50874561373097305</v>
      </c>
      <c r="AR3">
        <v>0.40939083652642899</v>
      </c>
      <c r="AS3">
        <v>0.27780680954447401</v>
      </c>
      <c r="AT3">
        <v>0.30847586238278801</v>
      </c>
      <c r="AU3">
        <v>0.179560083636228</v>
      </c>
      <c r="AV3">
        <v>3.71161753613517</v>
      </c>
      <c r="AW3">
        <v>1.7983247893416401</v>
      </c>
      <c r="AX3">
        <v>1.10744611340939</v>
      </c>
      <c r="AY3">
        <v>0.89892806154996197</v>
      </c>
      <c r="AZ3">
        <v>0.804054834679788</v>
      </c>
      <c r="BA3">
        <v>0.52424733867163398</v>
      </c>
      <c r="BB3">
        <v>0.83989957532264004</v>
      </c>
      <c r="BC3">
        <v>2.4338336014394999</v>
      </c>
      <c r="BD3">
        <v>0</v>
      </c>
      <c r="BE3">
        <v>-3.5538515721182402</v>
      </c>
      <c r="BF3">
        <v>-1.49626628802025</v>
      </c>
      <c r="BG3">
        <v>-1.05721620646767</v>
      </c>
      <c r="BI3">
        <f>MMULT(B3:BG3,'Profile preparation'!$M$6:$M$63)</f>
        <v>0.40460000601075974</v>
      </c>
      <c r="BJ3">
        <f>EXP(BI3)</f>
        <v>1.4987029079932963</v>
      </c>
      <c r="BK3">
        <f>IF('Profile preparation'!$M$46=1, 1, BJ3/(BJ3+1))</f>
        <v>0.59979235754638072</v>
      </c>
    </row>
    <row r="695" spans="8:8" x14ac:dyDescent="0.25">
      <c r="H695" s="34"/>
    </row>
    <row r="785" spans="6:6" x14ac:dyDescent="0.25">
      <c r="F785" s="3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BK3"/>
  <sheetViews>
    <sheetView topLeftCell="Y1" workbookViewId="0">
      <selection activeCell="BI3" sqref="BI3"/>
    </sheetView>
  </sheetViews>
  <sheetFormatPr defaultRowHeight="15" x14ac:dyDescent="0.25"/>
  <sheetData>
    <row r="1" spans="1:63" x14ac:dyDescent="0.25">
      <c r="A1" t="s">
        <v>157</v>
      </c>
      <c r="B1" t="s">
        <v>88</v>
      </c>
      <c r="C1" t="s">
        <v>89</v>
      </c>
      <c r="D1" t="s">
        <v>90</v>
      </c>
      <c r="E1" t="s">
        <v>91</v>
      </c>
      <c r="F1" t="s">
        <v>92</v>
      </c>
      <c r="G1" t="s">
        <v>93</v>
      </c>
      <c r="H1" t="s">
        <v>94</v>
      </c>
      <c r="I1" t="s">
        <v>95</v>
      </c>
      <c r="J1" t="s">
        <v>96</v>
      </c>
      <c r="K1" t="s">
        <v>97</v>
      </c>
      <c r="L1" t="s">
        <v>98</v>
      </c>
      <c r="M1" t="s">
        <v>100</v>
      </c>
      <c r="N1" t="s">
        <v>99</v>
      </c>
      <c r="O1" t="s">
        <v>101</v>
      </c>
      <c r="P1" t="s">
        <v>102</v>
      </c>
      <c r="Q1" t="s">
        <v>103</v>
      </c>
      <c r="R1" t="s">
        <v>104</v>
      </c>
      <c r="S1" t="s">
        <v>105</v>
      </c>
      <c r="T1" t="s">
        <v>106</v>
      </c>
      <c r="U1" t="s">
        <v>107</v>
      </c>
      <c r="V1" t="s">
        <v>108</v>
      </c>
      <c r="W1" t="s">
        <v>109</v>
      </c>
      <c r="X1" t="s">
        <v>110</v>
      </c>
      <c r="Y1" t="s">
        <v>111</v>
      </c>
      <c r="Z1" t="s">
        <v>112</v>
      </c>
      <c r="AA1" t="s">
        <v>113</v>
      </c>
      <c r="AB1" t="s">
        <v>114</v>
      </c>
      <c r="AC1" t="s">
        <v>142</v>
      </c>
      <c r="AD1" t="s">
        <v>143</v>
      </c>
      <c r="AE1" t="s">
        <v>144</v>
      </c>
      <c r="AF1" t="s">
        <v>145</v>
      </c>
      <c r="AG1" t="s">
        <v>115</v>
      </c>
      <c r="AH1" t="s">
        <v>116</v>
      </c>
      <c r="AI1" t="s">
        <v>117</v>
      </c>
      <c r="AJ1" t="s">
        <v>138</v>
      </c>
      <c r="AK1" t="s">
        <v>138</v>
      </c>
      <c r="AL1" t="s">
        <v>120</v>
      </c>
      <c r="AM1" t="s">
        <v>121</v>
      </c>
      <c r="AN1" t="s">
        <v>122</v>
      </c>
      <c r="AO1" t="s">
        <v>122</v>
      </c>
      <c r="AP1" t="s">
        <v>139</v>
      </c>
      <c r="AQ1" t="s">
        <v>140</v>
      </c>
      <c r="AR1" t="s">
        <v>140</v>
      </c>
      <c r="AS1" t="s">
        <v>140</v>
      </c>
      <c r="AT1" t="s">
        <v>126</v>
      </c>
      <c r="AU1" t="s">
        <v>202</v>
      </c>
      <c r="AV1" t="s">
        <v>127</v>
      </c>
      <c r="AW1" t="s">
        <v>128</v>
      </c>
      <c r="AX1" t="s">
        <v>129</v>
      </c>
      <c r="AY1" t="s">
        <v>130</v>
      </c>
      <c r="AZ1" t="s">
        <v>131</v>
      </c>
      <c r="BA1" t="s">
        <v>203</v>
      </c>
      <c r="BB1" t="s">
        <v>133</v>
      </c>
      <c r="BC1" t="s">
        <v>134</v>
      </c>
      <c r="BD1" t="s">
        <v>141</v>
      </c>
      <c r="BE1" t="s">
        <v>135</v>
      </c>
      <c r="BF1" t="s">
        <v>136</v>
      </c>
      <c r="BG1" t="s">
        <v>137</v>
      </c>
    </row>
    <row r="2" spans="1:63" x14ac:dyDescent="0.25">
      <c r="A2" t="s">
        <v>206</v>
      </c>
      <c r="B2">
        <v>0</v>
      </c>
      <c r="C2">
        <v>1</v>
      </c>
      <c r="D2">
        <v>2</v>
      </c>
      <c r="E2">
        <v>3</v>
      </c>
      <c r="F2">
        <v>4</v>
      </c>
      <c r="G2">
        <v>5</v>
      </c>
      <c r="H2">
        <v>6</v>
      </c>
      <c r="I2">
        <v>7</v>
      </c>
      <c r="J2">
        <v>8</v>
      </c>
      <c r="K2">
        <v>9</v>
      </c>
      <c r="L2">
        <v>10</v>
      </c>
      <c r="M2">
        <v>11</v>
      </c>
      <c r="N2">
        <v>12</v>
      </c>
      <c r="O2">
        <v>13</v>
      </c>
      <c r="P2">
        <v>14</v>
      </c>
      <c r="Q2">
        <v>15</v>
      </c>
      <c r="R2">
        <v>16</v>
      </c>
      <c r="S2">
        <v>17</v>
      </c>
      <c r="T2">
        <v>18</v>
      </c>
      <c r="U2">
        <v>19</v>
      </c>
      <c r="V2">
        <v>20</v>
      </c>
      <c r="W2">
        <v>21</v>
      </c>
      <c r="X2">
        <v>22</v>
      </c>
      <c r="Y2">
        <v>23</v>
      </c>
      <c r="Z2">
        <v>24</v>
      </c>
      <c r="AA2">
        <v>25</v>
      </c>
      <c r="AB2">
        <v>26</v>
      </c>
      <c r="AC2">
        <v>27</v>
      </c>
      <c r="AD2">
        <v>28</v>
      </c>
      <c r="AE2">
        <v>29</v>
      </c>
      <c r="AF2">
        <v>30</v>
      </c>
      <c r="AG2">
        <v>31</v>
      </c>
      <c r="AH2">
        <v>32</v>
      </c>
      <c r="AI2">
        <v>33</v>
      </c>
      <c r="AJ2">
        <v>34</v>
      </c>
      <c r="AK2">
        <v>35</v>
      </c>
      <c r="AL2">
        <v>36</v>
      </c>
      <c r="AM2">
        <v>37</v>
      </c>
      <c r="AN2">
        <v>38</v>
      </c>
      <c r="AO2">
        <v>39</v>
      </c>
      <c r="AP2">
        <v>40</v>
      </c>
      <c r="AQ2">
        <v>41</v>
      </c>
      <c r="AR2">
        <v>42</v>
      </c>
      <c r="AS2">
        <v>43</v>
      </c>
      <c r="AT2">
        <v>44</v>
      </c>
      <c r="AU2">
        <v>45</v>
      </c>
      <c r="AV2">
        <v>46</v>
      </c>
      <c r="AW2">
        <v>47</v>
      </c>
      <c r="AX2">
        <v>48</v>
      </c>
      <c r="AY2">
        <v>49</v>
      </c>
      <c r="AZ2">
        <v>50</v>
      </c>
      <c r="BA2">
        <v>51</v>
      </c>
      <c r="BB2">
        <v>52</v>
      </c>
      <c r="BC2">
        <v>53</v>
      </c>
      <c r="BD2">
        <v>54</v>
      </c>
      <c r="BE2">
        <v>55</v>
      </c>
      <c r="BF2">
        <v>56</v>
      </c>
      <c r="BG2">
        <v>57</v>
      </c>
      <c r="BI2" t="s">
        <v>152</v>
      </c>
      <c r="BK2" t="s">
        <v>153</v>
      </c>
    </row>
    <row r="3" spans="1:63" x14ac:dyDescent="0.25">
      <c r="A3" t="s">
        <v>76</v>
      </c>
      <c r="B3">
        <v>2101.8327142272101</v>
      </c>
      <c r="C3">
        <v>-65.115276445520394</v>
      </c>
      <c r="D3">
        <v>-116.810328312515</v>
      </c>
      <c r="E3">
        <v>-167.78941637746601</v>
      </c>
      <c r="F3">
        <v>-165.33512600713999</v>
      </c>
      <c r="G3">
        <v>-81.217165512253203</v>
      </c>
      <c r="H3">
        <v>-55.117478465642598</v>
      </c>
      <c r="I3">
        <v>24.064576984119501</v>
      </c>
      <c r="J3">
        <v>93.961897106470204</v>
      </c>
      <c r="K3">
        <v>39.543537649727298</v>
      </c>
      <c r="L3">
        <v>182.85312477077599</v>
      </c>
      <c r="M3">
        <v>110.150004518488</v>
      </c>
      <c r="N3">
        <v>-12.020655220743</v>
      </c>
      <c r="O3">
        <v>0</v>
      </c>
      <c r="P3">
        <v>297.78489918398498</v>
      </c>
      <c r="Q3">
        <v>67.716159823062299</v>
      </c>
      <c r="R3">
        <v>238.58144383332299</v>
      </c>
      <c r="S3">
        <v>451.28887119417101</v>
      </c>
      <c r="T3">
        <v>648.76078770654397</v>
      </c>
      <c r="U3">
        <v>-35.5437121213468</v>
      </c>
      <c r="V3">
        <v>0</v>
      </c>
      <c r="W3">
        <v>0</v>
      </c>
      <c r="X3">
        <v>0</v>
      </c>
      <c r="Y3">
        <v>0</v>
      </c>
      <c r="Z3">
        <v>140.51742999683299</v>
      </c>
      <c r="AA3">
        <v>192.775956641596</v>
      </c>
      <c r="AB3">
        <v>701.87896970262705</v>
      </c>
      <c r="AC3">
        <v>0</v>
      </c>
      <c r="AD3">
        <v>0</v>
      </c>
      <c r="AE3">
        <v>0</v>
      </c>
      <c r="AF3">
        <v>0</v>
      </c>
      <c r="AG3">
        <v>172.653262853385</v>
      </c>
      <c r="AH3">
        <v>3053.7570053919098</v>
      </c>
      <c r="AI3">
        <v>670.05151599329304</v>
      </c>
      <c r="AJ3">
        <v>304.22131712414603</v>
      </c>
      <c r="AK3">
        <v>304.22131712414603</v>
      </c>
      <c r="AL3">
        <v>4484.7578526939897</v>
      </c>
      <c r="AM3">
        <v>2191.9255332293601</v>
      </c>
      <c r="AN3">
        <v>832.85946546549599</v>
      </c>
      <c r="AO3">
        <v>832.85946546549599</v>
      </c>
      <c r="AP3">
        <v>5186.4950326242997</v>
      </c>
      <c r="AQ3">
        <v>136.58643376524199</v>
      </c>
      <c r="AR3">
        <v>136.58643376524199</v>
      </c>
      <c r="AS3">
        <v>136.58643376524199</v>
      </c>
      <c r="AT3">
        <v>273.97577830933301</v>
      </c>
      <c r="AU3">
        <v>158.150139998187</v>
      </c>
      <c r="AV3">
        <v>5380.4407361471003</v>
      </c>
      <c r="AW3">
        <v>4619.6560707764002</v>
      </c>
      <c r="AX3">
        <v>2331.8528579581298</v>
      </c>
      <c r="AY3">
        <v>1898.5797264109301</v>
      </c>
      <c r="AZ3">
        <v>1501.6488817639799</v>
      </c>
      <c r="BA3">
        <v>1159.4204010277799</v>
      </c>
      <c r="BB3">
        <v>4318.2268440750604</v>
      </c>
      <c r="BC3">
        <v>6791.5065742039296</v>
      </c>
      <c r="BD3">
        <v>-3847.6240015898602</v>
      </c>
      <c r="BE3">
        <v>-4694.3946033764896</v>
      </c>
      <c r="BF3">
        <v>-4171.0249325815203</v>
      </c>
      <c r="BG3">
        <v>-1725.38508192417</v>
      </c>
      <c r="BI3">
        <f>MMULT(B3:BG3, 'Profile preparation'!$M$6:$M$63)</f>
        <v>8893.3392884311397</v>
      </c>
      <c r="BK3">
        <f>BI3*cf_pp_hosp_p1!BK3</f>
        <v>5334.1569382679654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BK3"/>
  <sheetViews>
    <sheetView topLeftCell="X1" workbookViewId="0">
      <selection activeCell="BI4" sqref="BI4"/>
    </sheetView>
  </sheetViews>
  <sheetFormatPr defaultRowHeight="15" x14ac:dyDescent="0.25"/>
  <cols>
    <col min="7" max="7" width="14.28515625" customWidth="1"/>
    <col min="26" max="26" width="11.7109375" customWidth="1"/>
  </cols>
  <sheetData>
    <row r="1" spans="1:63" x14ac:dyDescent="0.25">
      <c r="A1" t="s">
        <v>157</v>
      </c>
      <c r="B1" t="s">
        <v>88</v>
      </c>
      <c r="C1" t="s">
        <v>89</v>
      </c>
      <c r="D1" t="s">
        <v>90</v>
      </c>
      <c r="E1" t="s">
        <v>91</v>
      </c>
      <c r="F1" t="s">
        <v>92</v>
      </c>
      <c r="G1" t="s">
        <v>93</v>
      </c>
      <c r="H1" t="s">
        <v>94</v>
      </c>
      <c r="I1" t="s">
        <v>95</v>
      </c>
      <c r="J1" t="s">
        <v>96</v>
      </c>
      <c r="K1" t="s">
        <v>97</v>
      </c>
      <c r="L1" t="s">
        <v>98</v>
      </c>
      <c r="M1" t="s">
        <v>100</v>
      </c>
      <c r="N1" t="s">
        <v>99</v>
      </c>
      <c r="O1" t="s">
        <v>101</v>
      </c>
      <c r="P1" t="s">
        <v>102</v>
      </c>
      <c r="Q1" t="s">
        <v>103</v>
      </c>
      <c r="R1" t="s">
        <v>104</v>
      </c>
      <c r="S1" t="s">
        <v>105</v>
      </c>
      <c r="T1" t="s">
        <v>106</v>
      </c>
      <c r="U1" t="s">
        <v>107</v>
      </c>
      <c r="V1" t="s">
        <v>108</v>
      </c>
      <c r="W1" t="s">
        <v>109</v>
      </c>
      <c r="X1" t="s">
        <v>110</v>
      </c>
      <c r="Y1" t="s">
        <v>111</v>
      </c>
      <c r="Z1" t="s">
        <v>112</v>
      </c>
      <c r="AA1" t="s">
        <v>113</v>
      </c>
      <c r="AB1" t="s">
        <v>114</v>
      </c>
      <c r="AC1" t="s">
        <v>142</v>
      </c>
      <c r="AD1" t="s">
        <v>143</v>
      </c>
      <c r="AE1" t="s">
        <v>144</v>
      </c>
      <c r="AF1" t="s">
        <v>145</v>
      </c>
      <c r="AG1" t="s">
        <v>115</v>
      </c>
      <c r="AH1" t="s">
        <v>116</v>
      </c>
      <c r="AI1" t="s">
        <v>117</v>
      </c>
      <c r="AJ1" t="s">
        <v>138</v>
      </c>
      <c r="AK1" t="s">
        <v>138</v>
      </c>
      <c r="AL1" t="s">
        <v>120</v>
      </c>
      <c r="AM1" t="s">
        <v>121</v>
      </c>
      <c r="AN1" t="s">
        <v>122</v>
      </c>
      <c r="AO1" t="s">
        <v>122</v>
      </c>
      <c r="AP1" t="s">
        <v>139</v>
      </c>
      <c r="AQ1" t="s">
        <v>123</v>
      </c>
      <c r="AR1" t="s">
        <v>146</v>
      </c>
      <c r="AS1" t="s">
        <v>146</v>
      </c>
      <c r="AT1" t="s">
        <v>126</v>
      </c>
      <c r="AU1" t="s">
        <v>202</v>
      </c>
      <c r="AV1" t="s">
        <v>127</v>
      </c>
      <c r="AW1" t="s">
        <v>128</v>
      </c>
      <c r="AX1" t="s">
        <v>129</v>
      </c>
      <c r="AY1" t="s">
        <v>130</v>
      </c>
      <c r="AZ1" t="s">
        <v>131</v>
      </c>
      <c r="BA1" t="s">
        <v>203</v>
      </c>
      <c r="BB1" t="s">
        <v>133</v>
      </c>
      <c r="BC1" t="s">
        <v>134</v>
      </c>
      <c r="BD1" t="s">
        <v>141</v>
      </c>
      <c r="BE1" t="s">
        <v>135</v>
      </c>
      <c r="BF1" t="s">
        <v>136</v>
      </c>
      <c r="BG1" t="s">
        <v>137</v>
      </c>
    </row>
    <row r="2" spans="1:63" x14ac:dyDescent="0.25">
      <c r="A2" t="s">
        <v>206</v>
      </c>
      <c r="B2">
        <v>0</v>
      </c>
      <c r="C2">
        <v>1</v>
      </c>
      <c r="D2">
        <v>2</v>
      </c>
      <c r="E2">
        <v>3</v>
      </c>
      <c r="F2">
        <v>4</v>
      </c>
      <c r="G2">
        <v>5</v>
      </c>
      <c r="H2">
        <v>6</v>
      </c>
      <c r="I2">
        <v>7</v>
      </c>
      <c r="J2">
        <v>8</v>
      </c>
      <c r="K2">
        <v>9</v>
      </c>
      <c r="L2">
        <v>10</v>
      </c>
      <c r="M2">
        <v>11</v>
      </c>
      <c r="N2">
        <v>12</v>
      </c>
      <c r="O2">
        <v>13</v>
      </c>
      <c r="P2">
        <v>14</v>
      </c>
      <c r="Q2">
        <v>15</v>
      </c>
      <c r="R2">
        <v>16</v>
      </c>
      <c r="S2">
        <v>17</v>
      </c>
      <c r="T2">
        <v>18</v>
      </c>
      <c r="U2">
        <v>19</v>
      </c>
      <c r="V2">
        <v>20</v>
      </c>
      <c r="W2">
        <v>21</v>
      </c>
      <c r="X2">
        <v>22</v>
      </c>
      <c r="Y2">
        <v>23</v>
      </c>
      <c r="Z2">
        <v>24</v>
      </c>
      <c r="AA2">
        <v>25</v>
      </c>
      <c r="AB2">
        <v>26</v>
      </c>
      <c r="AC2">
        <v>27</v>
      </c>
      <c r="AD2">
        <v>28</v>
      </c>
      <c r="AE2">
        <v>29</v>
      </c>
      <c r="AF2">
        <v>30</v>
      </c>
      <c r="AG2">
        <v>31</v>
      </c>
      <c r="AH2">
        <v>32</v>
      </c>
      <c r="AI2">
        <v>33</v>
      </c>
      <c r="AJ2">
        <v>34</v>
      </c>
      <c r="AK2">
        <v>35</v>
      </c>
      <c r="AL2">
        <v>36</v>
      </c>
      <c r="AM2">
        <v>37</v>
      </c>
      <c r="AN2">
        <v>38</v>
      </c>
      <c r="AO2">
        <v>39</v>
      </c>
      <c r="AP2">
        <v>40</v>
      </c>
      <c r="AQ2">
        <v>41</v>
      </c>
      <c r="AR2">
        <v>42</v>
      </c>
      <c r="AS2">
        <v>43</v>
      </c>
      <c r="AT2">
        <v>44</v>
      </c>
      <c r="AU2">
        <v>45</v>
      </c>
      <c r="AV2">
        <v>46</v>
      </c>
      <c r="AW2">
        <v>47</v>
      </c>
      <c r="AX2">
        <v>48</v>
      </c>
      <c r="AY2">
        <v>49</v>
      </c>
      <c r="AZ2">
        <v>50</v>
      </c>
      <c r="BA2">
        <v>51</v>
      </c>
      <c r="BB2">
        <v>52</v>
      </c>
      <c r="BC2">
        <v>53</v>
      </c>
      <c r="BD2">
        <v>54</v>
      </c>
      <c r="BE2">
        <v>55</v>
      </c>
      <c r="BF2">
        <v>56</v>
      </c>
      <c r="BG2">
        <v>57</v>
      </c>
      <c r="BI2" t="s">
        <v>149</v>
      </c>
      <c r="BJ2" t="s">
        <v>150</v>
      </c>
      <c r="BK2" t="s">
        <v>151</v>
      </c>
    </row>
    <row r="3" spans="1:63" x14ac:dyDescent="0.25">
      <c r="A3" t="s">
        <v>76</v>
      </c>
      <c r="B3">
        <v>-1.6472475844492001</v>
      </c>
      <c r="C3">
        <v>-0.144149895069518</v>
      </c>
      <c r="D3">
        <v>5.5677348256806501E-2</v>
      </c>
      <c r="E3">
        <v>0.191498146849196</v>
      </c>
      <c r="F3">
        <v>8.99588472872314E-2</v>
      </c>
      <c r="G3">
        <v>-9.1021896382386294E-2</v>
      </c>
      <c r="H3">
        <v>-4.9591163989527801E-2</v>
      </c>
      <c r="I3">
        <v>5.9712538926715901E-2</v>
      </c>
      <c r="J3">
        <v>0.13963788307700301</v>
      </c>
      <c r="K3">
        <v>6.1489739091127801E-2</v>
      </c>
      <c r="L3">
        <v>0.11975930949545099</v>
      </c>
      <c r="M3">
        <v>0.221433700446624</v>
      </c>
      <c r="N3">
        <v>4.30419107805688E-2</v>
      </c>
      <c r="O3">
        <v>6.2479865504925097E-2</v>
      </c>
      <c r="P3">
        <v>0.35976610426791999</v>
      </c>
      <c r="Q3">
        <v>3.8314514354908902E-2</v>
      </c>
      <c r="R3">
        <v>0.12944381658977999</v>
      </c>
      <c r="S3">
        <v>0.19226751226137301</v>
      </c>
      <c r="T3">
        <v>0.29170714284434002</v>
      </c>
      <c r="U3">
        <v>0</v>
      </c>
      <c r="V3">
        <v>0</v>
      </c>
      <c r="W3">
        <v>2.35414808228088E-2</v>
      </c>
      <c r="X3">
        <v>-5.0326407096804603E-2</v>
      </c>
      <c r="Y3">
        <v>0</v>
      </c>
      <c r="Z3">
        <v>0.107611980031124</v>
      </c>
      <c r="AA3">
        <v>0.32590043113393202</v>
      </c>
      <c r="AB3">
        <v>0.52692877876685196</v>
      </c>
      <c r="AC3">
        <v>0.177670711962467</v>
      </c>
      <c r="AD3">
        <v>0.10639071573235501</v>
      </c>
      <c r="AE3">
        <v>0.23623697129280999</v>
      </c>
      <c r="AF3">
        <v>0.35910384291352199</v>
      </c>
      <c r="AG3">
        <v>0.220452016216308</v>
      </c>
      <c r="AH3">
        <v>3.8572151255141001</v>
      </c>
      <c r="AI3">
        <v>0.53438193562347602</v>
      </c>
      <c r="AJ3">
        <v>0.249050207964472</v>
      </c>
      <c r="AK3">
        <v>0.249050207964472</v>
      </c>
      <c r="AL3">
        <v>3.8427188799182099</v>
      </c>
      <c r="AM3">
        <v>0.78516811907575301</v>
      </c>
      <c r="AN3">
        <v>0.41554789579102103</v>
      </c>
      <c r="AO3">
        <v>0.41554789579102103</v>
      </c>
      <c r="AP3">
        <v>0</v>
      </c>
      <c r="AQ3">
        <v>0.43127047797896101</v>
      </c>
      <c r="AR3">
        <v>0.27397487522872999</v>
      </c>
      <c r="AS3">
        <v>0.27397487522872999</v>
      </c>
      <c r="AT3">
        <v>0.30825392953476999</v>
      </c>
      <c r="AU3">
        <v>0.20198686301152599</v>
      </c>
      <c r="AV3">
        <v>3.2021417958477598</v>
      </c>
      <c r="AW3">
        <v>1.33634192099703</v>
      </c>
      <c r="AX3">
        <v>0.86969534772953305</v>
      </c>
      <c r="AY3">
        <v>0.73802898136706996</v>
      </c>
      <c r="AZ3">
        <v>0.65480833057891397</v>
      </c>
      <c r="BA3">
        <v>0.46738778724773899</v>
      </c>
      <c r="BB3">
        <v>0.86808715399269698</v>
      </c>
      <c r="BC3">
        <v>2.2078341391113101</v>
      </c>
      <c r="BD3">
        <v>0</v>
      </c>
      <c r="BE3">
        <v>-3.90600411160352</v>
      </c>
      <c r="BF3">
        <v>-2.3871156302927199</v>
      </c>
      <c r="BG3">
        <v>-1.00127137545475</v>
      </c>
      <c r="BI3">
        <f>MMULT(B3:BG3, 'Profile preparation'!$M$6:$M$63)</f>
        <v>0.56058655466211005</v>
      </c>
      <c r="BJ3">
        <f>EXP(BI3)</f>
        <v>1.7516996666281286</v>
      </c>
      <c r="BK3">
        <f>IF('Profile preparation'!$M$46=1, 1, BJ3/(BJ3+1))</f>
        <v>0.63658824684694693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BK3"/>
  <sheetViews>
    <sheetView topLeftCell="X1" workbookViewId="0">
      <selection activeCell="BI4" sqref="BI4"/>
    </sheetView>
  </sheetViews>
  <sheetFormatPr defaultRowHeight="15" x14ac:dyDescent="0.25"/>
  <cols>
    <col min="10" max="10" width="12.42578125" customWidth="1"/>
  </cols>
  <sheetData>
    <row r="1" spans="1:63" x14ac:dyDescent="0.25">
      <c r="A1" t="s">
        <v>157</v>
      </c>
      <c r="B1" t="s">
        <v>88</v>
      </c>
      <c r="C1" t="s">
        <v>89</v>
      </c>
      <c r="D1" t="s">
        <v>90</v>
      </c>
      <c r="E1" t="s">
        <v>91</v>
      </c>
      <c r="F1" t="s">
        <v>92</v>
      </c>
      <c r="G1" t="s">
        <v>93</v>
      </c>
      <c r="H1" t="s">
        <v>94</v>
      </c>
      <c r="I1" t="s">
        <v>95</v>
      </c>
      <c r="J1" t="s">
        <v>96</v>
      </c>
      <c r="K1" t="s">
        <v>97</v>
      </c>
      <c r="L1" t="s">
        <v>98</v>
      </c>
      <c r="M1" t="s">
        <v>100</v>
      </c>
      <c r="N1" t="s">
        <v>99</v>
      </c>
      <c r="O1" t="s">
        <v>101</v>
      </c>
      <c r="P1" t="s">
        <v>102</v>
      </c>
      <c r="Q1" t="s">
        <v>103</v>
      </c>
      <c r="R1" t="s">
        <v>104</v>
      </c>
      <c r="S1" t="s">
        <v>105</v>
      </c>
      <c r="T1" t="s">
        <v>106</v>
      </c>
      <c r="U1" t="s">
        <v>107</v>
      </c>
      <c r="V1" t="s">
        <v>108</v>
      </c>
      <c r="W1" t="s">
        <v>109</v>
      </c>
      <c r="X1" t="s">
        <v>110</v>
      </c>
      <c r="Y1" t="s">
        <v>111</v>
      </c>
      <c r="Z1" t="s">
        <v>112</v>
      </c>
      <c r="AA1" t="s">
        <v>113</v>
      </c>
      <c r="AB1" t="s">
        <v>114</v>
      </c>
      <c r="AC1" t="s">
        <v>142</v>
      </c>
      <c r="AD1" t="s">
        <v>143</v>
      </c>
      <c r="AE1" t="s">
        <v>144</v>
      </c>
      <c r="AF1" t="s">
        <v>145</v>
      </c>
      <c r="AG1" t="s">
        <v>115</v>
      </c>
      <c r="AH1" t="s">
        <v>116</v>
      </c>
      <c r="AI1" t="s">
        <v>117</v>
      </c>
      <c r="AJ1" t="s">
        <v>138</v>
      </c>
      <c r="AK1" t="s">
        <v>138</v>
      </c>
      <c r="AL1" t="s">
        <v>120</v>
      </c>
      <c r="AM1" t="s">
        <v>147</v>
      </c>
      <c r="AN1" t="s">
        <v>147</v>
      </c>
      <c r="AO1" t="s">
        <v>147</v>
      </c>
      <c r="AP1" t="s">
        <v>139</v>
      </c>
      <c r="AQ1" t="s">
        <v>123</v>
      </c>
      <c r="AR1" t="s">
        <v>146</v>
      </c>
      <c r="AS1" t="s">
        <v>146</v>
      </c>
      <c r="AT1" t="s">
        <v>204</v>
      </c>
      <c r="AU1" t="s">
        <v>204</v>
      </c>
      <c r="AV1" t="s">
        <v>127</v>
      </c>
      <c r="AW1" t="s">
        <v>128</v>
      </c>
      <c r="AX1" t="s">
        <v>129</v>
      </c>
      <c r="AY1" t="s">
        <v>130</v>
      </c>
      <c r="AZ1" t="s">
        <v>205</v>
      </c>
      <c r="BA1" t="s">
        <v>205</v>
      </c>
      <c r="BB1" t="s">
        <v>133</v>
      </c>
      <c r="BC1" t="s">
        <v>134</v>
      </c>
      <c r="BD1" t="s">
        <v>141</v>
      </c>
      <c r="BE1" t="s">
        <v>135</v>
      </c>
      <c r="BF1" t="s">
        <v>136</v>
      </c>
      <c r="BG1" t="s">
        <v>137</v>
      </c>
    </row>
    <row r="2" spans="1:63" x14ac:dyDescent="0.25">
      <c r="A2" t="s">
        <v>206</v>
      </c>
      <c r="B2">
        <v>0</v>
      </c>
      <c r="C2">
        <v>1</v>
      </c>
      <c r="D2">
        <v>2</v>
      </c>
      <c r="E2">
        <v>3</v>
      </c>
      <c r="F2">
        <v>4</v>
      </c>
      <c r="G2">
        <v>5</v>
      </c>
      <c r="H2">
        <v>6</v>
      </c>
      <c r="I2">
        <v>7</v>
      </c>
      <c r="J2">
        <v>8</v>
      </c>
      <c r="K2">
        <v>9</v>
      </c>
      <c r="L2">
        <v>10</v>
      </c>
      <c r="M2">
        <v>11</v>
      </c>
      <c r="N2">
        <v>12</v>
      </c>
      <c r="O2">
        <v>13</v>
      </c>
      <c r="P2">
        <v>14</v>
      </c>
      <c r="Q2">
        <v>15</v>
      </c>
      <c r="R2">
        <v>16</v>
      </c>
      <c r="S2">
        <v>17</v>
      </c>
      <c r="T2">
        <v>18</v>
      </c>
      <c r="U2">
        <v>19</v>
      </c>
      <c r="V2">
        <v>20</v>
      </c>
      <c r="W2">
        <v>21</v>
      </c>
      <c r="X2">
        <v>22</v>
      </c>
      <c r="Y2">
        <v>23</v>
      </c>
      <c r="Z2">
        <v>24</v>
      </c>
      <c r="AA2">
        <v>25</v>
      </c>
      <c r="AB2">
        <v>26</v>
      </c>
      <c r="AC2">
        <v>27</v>
      </c>
      <c r="AD2">
        <v>28</v>
      </c>
      <c r="AE2">
        <v>29</v>
      </c>
      <c r="AF2">
        <v>30</v>
      </c>
      <c r="AG2">
        <v>31</v>
      </c>
      <c r="AH2">
        <v>32</v>
      </c>
      <c r="AI2">
        <v>33</v>
      </c>
      <c r="AJ2">
        <v>34</v>
      </c>
      <c r="AK2">
        <v>35</v>
      </c>
      <c r="AL2">
        <v>36</v>
      </c>
      <c r="AM2">
        <v>37</v>
      </c>
      <c r="AN2">
        <v>38</v>
      </c>
      <c r="AO2">
        <v>39</v>
      </c>
      <c r="AP2">
        <v>40</v>
      </c>
      <c r="AQ2">
        <v>41</v>
      </c>
      <c r="AR2">
        <v>42</v>
      </c>
      <c r="AS2">
        <v>43</v>
      </c>
      <c r="AT2">
        <v>44</v>
      </c>
      <c r="AU2">
        <v>45</v>
      </c>
      <c r="AV2">
        <v>46</v>
      </c>
      <c r="AW2">
        <v>47</v>
      </c>
      <c r="AX2">
        <v>48</v>
      </c>
      <c r="AY2">
        <v>49</v>
      </c>
      <c r="AZ2">
        <v>50</v>
      </c>
      <c r="BA2">
        <v>51</v>
      </c>
      <c r="BB2">
        <v>52</v>
      </c>
      <c r="BC2">
        <v>53</v>
      </c>
      <c r="BD2">
        <v>54</v>
      </c>
      <c r="BE2">
        <v>55</v>
      </c>
      <c r="BF2">
        <v>56</v>
      </c>
      <c r="BG2">
        <v>57</v>
      </c>
      <c r="BI2" t="s">
        <v>152</v>
      </c>
      <c r="BK2" t="s">
        <v>153</v>
      </c>
    </row>
    <row r="3" spans="1:63" x14ac:dyDescent="0.25">
      <c r="A3" t="s">
        <v>76</v>
      </c>
      <c r="B3">
        <v>2325.8698394584098</v>
      </c>
      <c r="C3">
        <v>-124.741616901808</v>
      </c>
      <c r="D3">
        <v>-412.36410492943202</v>
      </c>
      <c r="E3">
        <v>-426.36194789999598</v>
      </c>
      <c r="F3">
        <v>-245.57353476186199</v>
      </c>
      <c r="G3">
        <v>0</v>
      </c>
      <c r="H3">
        <v>0</v>
      </c>
      <c r="I3">
        <v>0</v>
      </c>
      <c r="J3">
        <v>0</v>
      </c>
      <c r="K3">
        <v>7.9534478034154699</v>
      </c>
      <c r="L3">
        <v>275.94532544829201</v>
      </c>
      <c r="M3">
        <v>414.87557074661902</v>
      </c>
      <c r="N3">
        <v>-12.572734640774501</v>
      </c>
      <c r="O3">
        <v>0</v>
      </c>
      <c r="P3">
        <v>1007.3514104795699</v>
      </c>
      <c r="Q3">
        <v>16.491092418541701</v>
      </c>
      <c r="R3">
        <v>177.00392385468501</v>
      </c>
      <c r="S3">
        <v>380.697574311182</v>
      </c>
      <c r="T3">
        <v>840.37500584163104</v>
      </c>
      <c r="U3">
        <v>0</v>
      </c>
      <c r="V3">
        <v>0</v>
      </c>
      <c r="W3">
        <v>106.89812585804</v>
      </c>
      <c r="X3">
        <v>0</v>
      </c>
      <c r="Y3">
        <v>0</v>
      </c>
      <c r="Z3">
        <v>0</v>
      </c>
      <c r="AA3">
        <v>226.524280421578</v>
      </c>
      <c r="AB3">
        <v>792.32680447141104</v>
      </c>
      <c r="AC3">
        <v>497.77664125299401</v>
      </c>
      <c r="AD3">
        <v>113.136439219816</v>
      </c>
      <c r="AE3">
        <v>105.091392121094</v>
      </c>
      <c r="AF3">
        <v>381.30336257293601</v>
      </c>
      <c r="AG3">
        <v>120.577862438111</v>
      </c>
      <c r="AH3">
        <v>3964.5498518119198</v>
      </c>
      <c r="AI3">
        <v>1010.97363520507</v>
      </c>
      <c r="AJ3">
        <v>696.13532149560001</v>
      </c>
      <c r="AK3">
        <v>696.13532149560001</v>
      </c>
      <c r="AL3">
        <v>4591.3046251504902</v>
      </c>
      <c r="AM3">
        <v>1560.5804484052901</v>
      </c>
      <c r="AN3">
        <v>1560.5804484052901</v>
      </c>
      <c r="AO3">
        <v>1560.5804484052901</v>
      </c>
      <c r="AP3">
        <v>5117.4591895564399</v>
      </c>
      <c r="AQ3">
        <v>599.36798915638497</v>
      </c>
      <c r="AR3">
        <v>4.36185791908661</v>
      </c>
      <c r="AS3">
        <v>4.36185791908661</v>
      </c>
      <c r="AT3">
        <v>408.30630796778098</v>
      </c>
      <c r="AU3">
        <v>408.30630796778098</v>
      </c>
      <c r="AV3">
        <v>5160.0667929139599</v>
      </c>
      <c r="AW3">
        <v>3474.6158625605299</v>
      </c>
      <c r="AX3">
        <v>1863.24121590658</v>
      </c>
      <c r="AY3">
        <v>1600.5287969035901</v>
      </c>
      <c r="AZ3">
        <v>946.73418445918799</v>
      </c>
      <c r="BA3">
        <v>946.73418445918799</v>
      </c>
      <c r="BB3">
        <v>4748.51167168348</v>
      </c>
      <c r="BC3">
        <v>6411.95797104139</v>
      </c>
      <c r="BD3">
        <v>-3358.12536552352</v>
      </c>
      <c r="BE3">
        <v>-4873.8585055755802</v>
      </c>
      <c r="BF3">
        <v>-4308.1011076101704</v>
      </c>
      <c r="BG3">
        <v>-1528.9596634413999</v>
      </c>
      <c r="BI3">
        <f>MMULT(B3:BG3, 'Profile preparation'!$M$6:$M$63)</f>
        <v>8737.8278104997989</v>
      </c>
      <c r="BK3">
        <f>BI3*cf_sp_hosp_p1!BK3</f>
        <v>5562.3984871365637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U3"/>
  <sheetViews>
    <sheetView topLeftCell="J1" workbookViewId="0">
      <selection activeCell="AU4" sqref="AU4"/>
    </sheetView>
  </sheetViews>
  <sheetFormatPr defaultRowHeight="15" x14ac:dyDescent="0.25"/>
  <sheetData>
    <row r="1" spans="1:47" x14ac:dyDescent="0.25">
      <c r="A1" t="s">
        <v>157</v>
      </c>
      <c r="B1" t="s">
        <v>88</v>
      </c>
      <c r="C1" t="s">
        <v>89</v>
      </c>
      <c r="D1" t="s">
        <v>90</v>
      </c>
      <c r="E1" t="s">
        <v>91</v>
      </c>
      <c r="F1" t="s">
        <v>92</v>
      </c>
      <c r="G1" t="s">
        <v>93</v>
      </c>
      <c r="H1" t="s">
        <v>94</v>
      </c>
      <c r="I1" t="s">
        <v>95</v>
      </c>
      <c r="J1" t="s">
        <v>96</v>
      </c>
      <c r="K1" t="s">
        <v>97</v>
      </c>
      <c r="L1" t="s">
        <v>98</v>
      </c>
      <c r="M1" t="s">
        <v>100</v>
      </c>
      <c r="N1" t="s">
        <v>99</v>
      </c>
      <c r="O1" t="s">
        <v>102</v>
      </c>
      <c r="P1" t="s">
        <v>103</v>
      </c>
      <c r="Q1" t="s">
        <v>104</v>
      </c>
      <c r="R1" t="s">
        <v>105</v>
      </c>
      <c r="S1" t="s">
        <v>106</v>
      </c>
      <c r="T1" t="s">
        <v>107</v>
      </c>
      <c r="U1" t="s">
        <v>108</v>
      </c>
      <c r="W1" t="s">
        <v>112</v>
      </c>
      <c r="X1" t="s">
        <v>113</v>
      </c>
      <c r="Y1" t="s">
        <v>114</v>
      </c>
      <c r="AD1" t="s">
        <v>115</v>
      </c>
      <c r="AE1" t="s">
        <v>159</v>
      </c>
      <c r="AF1" t="s">
        <v>160</v>
      </c>
      <c r="AG1" t="s">
        <v>139</v>
      </c>
      <c r="AH1" t="s">
        <v>161</v>
      </c>
      <c r="AI1" t="s">
        <v>126</v>
      </c>
      <c r="AJ1" t="s">
        <v>162</v>
      </c>
      <c r="AK1" t="s">
        <v>163</v>
      </c>
      <c r="AL1" t="s">
        <v>132</v>
      </c>
      <c r="AM1" t="s">
        <v>164</v>
      </c>
      <c r="AN1" t="s">
        <v>133</v>
      </c>
      <c r="AO1" t="s">
        <v>134</v>
      </c>
      <c r="AP1" t="s">
        <v>165</v>
      </c>
      <c r="AR1" t="s">
        <v>166</v>
      </c>
      <c r="AS1" t="s">
        <v>167</v>
      </c>
    </row>
    <row r="2" spans="1:47" x14ac:dyDescent="0.25">
      <c r="A2" t="s">
        <v>206</v>
      </c>
      <c r="B2">
        <v>0</v>
      </c>
      <c r="C2">
        <v>1</v>
      </c>
      <c r="D2">
        <v>2</v>
      </c>
      <c r="E2">
        <v>3</v>
      </c>
      <c r="F2">
        <v>4</v>
      </c>
      <c r="G2">
        <v>5</v>
      </c>
      <c r="H2">
        <v>6</v>
      </c>
      <c r="I2">
        <v>7</v>
      </c>
      <c r="J2">
        <v>8</v>
      </c>
      <c r="K2">
        <v>9</v>
      </c>
      <c r="L2">
        <v>10</v>
      </c>
      <c r="M2">
        <v>11</v>
      </c>
      <c r="N2">
        <v>12</v>
      </c>
      <c r="O2">
        <v>13</v>
      </c>
      <c r="P2">
        <v>14</v>
      </c>
      <c r="Q2">
        <v>15</v>
      </c>
      <c r="R2">
        <v>16</v>
      </c>
      <c r="S2">
        <v>17</v>
      </c>
      <c r="T2">
        <v>18</v>
      </c>
      <c r="U2">
        <v>19</v>
      </c>
      <c r="V2">
        <v>20</v>
      </c>
      <c r="W2">
        <v>21</v>
      </c>
      <c r="X2">
        <v>22</v>
      </c>
      <c r="Y2">
        <v>23</v>
      </c>
      <c r="Z2">
        <v>24</v>
      </c>
      <c r="AA2">
        <v>25</v>
      </c>
      <c r="AB2">
        <v>26</v>
      </c>
      <c r="AC2">
        <v>27</v>
      </c>
      <c r="AD2">
        <v>28</v>
      </c>
      <c r="AE2">
        <v>29</v>
      </c>
      <c r="AF2">
        <v>30</v>
      </c>
      <c r="AG2">
        <v>31</v>
      </c>
      <c r="AH2">
        <v>32</v>
      </c>
      <c r="AI2">
        <v>33</v>
      </c>
      <c r="AJ2">
        <v>34</v>
      </c>
      <c r="AK2">
        <v>35</v>
      </c>
      <c r="AL2">
        <v>36</v>
      </c>
      <c r="AM2">
        <v>37</v>
      </c>
      <c r="AN2">
        <v>38</v>
      </c>
      <c r="AO2">
        <v>39</v>
      </c>
      <c r="AP2">
        <v>40</v>
      </c>
      <c r="AQ2">
        <v>41</v>
      </c>
      <c r="AR2">
        <v>42</v>
      </c>
      <c r="AS2">
        <v>43</v>
      </c>
      <c r="AU2" t="s">
        <v>170</v>
      </c>
    </row>
    <row r="3" spans="1:47" x14ac:dyDescent="0.25">
      <c r="A3" t="s">
        <v>76</v>
      </c>
      <c r="B3">
        <v>261.80522581396502</v>
      </c>
      <c r="C3">
        <v>-51.400690982982098</v>
      </c>
      <c r="D3">
        <v>-3.1086067523017999</v>
      </c>
      <c r="E3">
        <v>56.923954171501201</v>
      </c>
      <c r="F3">
        <v>-3.0696180714968699</v>
      </c>
      <c r="G3">
        <v>-4.9469717437444798</v>
      </c>
      <c r="H3">
        <v>3.5004287932997</v>
      </c>
      <c r="I3">
        <v>5.8109227522904101</v>
      </c>
      <c r="J3">
        <v>50.368094649287301</v>
      </c>
      <c r="K3">
        <v>22.335819731301299</v>
      </c>
      <c r="L3">
        <v>50.322758916497797</v>
      </c>
      <c r="M3">
        <v>29.871758289323299</v>
      </c>
      <c r="N3">
        <v>-2.4308085677052</v>
      </c>
      <c r="O3">
        <v>35.943487399995398</v>
      </c>
      <c r="P3">
        <v>3.3178122966721002</v>
      </c>
      <c r="Q3">
        <v>30.884192718389901</v>
      </c>
      <c r="R3">
        <v>90.687891845202103</v>
      </c>
      <c r="S3">
        <v>131.75530660345899</v>
      </c>
      <c r="T3">
        <v>-6.41259397045632</v>
      </c>
      <c r="U3">
        <v>-32.207628785636203</v>
      </c>
      <c r="V3">
        <v>0</v>
      </c>
      <c r="W3">
        <v>127.183021584918</v>
      </c>
      <c r="X3">
        <v>152.143990298218</v>
      </c>
      <c r="Y3">
        <v>642.876607773822</v>
      </c>
      <c r="Z3">
        <v>0</v>
      </c>
      <c r="AA3">
        <v>0</v>
      </c>
      <c r="AB3">
        <v>0</v>
      </c>
      <c r="AC3">
        <v>0</v>
      </c>
      <c r="AD3">
        <v>56.960540197073698</v>
      </c>
      <c r="AE3">
        <v>193.808271235538</v>
      </c>
      <c r="AF3">
        <v>362.15553388700403</v>
      </c>
      <c r="AG3">
        <v>391.49114174519002</v>
      </c>
      <c r="AH3">
        <v>68.565871202077801</v>
      </c>
      <c r="AI3">
        <v>360.45255342127803</v>
      </c>
      <c r="AJ3">
        <v>560.08374591566496</v>
      </c>
      <c r="AK3">
        <v>356.94156719299599</v>
      </c>
      <c r="AL3">
        <v>159.215025828552</v>
      </c>
      <c r="AM3">
        <v>77.371285005362196</v>
      </c>
      <c r="AN3">
        <v>-95.388955451298898</v>
      </c>
      <c r="AO3">
        <v>389.24490792355499</v>
      </c>
      <c r="AP3">
        <v>-225.995436333155</v>
      </c>
      <c r="AQ3">
        <v>0</v>
      </c>
      <c r="AR3">
        <v>-277.01485823732497</v>
      </c>
      <c r="AS3">
        <v>-244.74386466247299</v>
      </c>
      <c r="AU3">
        <f>MMULT(B3:AS3, 'Profile preparation'!$G$6:$G$49)</f>
        <v>651.05013373752001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U3"/>
  <sheetViews>
    <sheetView topLeftCell="K1" workbookViewId="0">
      <selection activeCell="V37" sqref="V37"/>
    </sheetView>
  </sheetViews>
  <sheetFormatPr defaultRowHeight="15" x14ac:dyDescent="0.25"/>
  <sheetData>
    <row r="1" spans="1:47" x14ac:dyDescent="0.25">
      <c r="A1" t="s">
        <v>157</v>
      </c>
      <c r="B1" t="s">
        <v>88</v>
      </c>
      <c r="C1" t="s">
        <v>89</v>
      </c>
      <c r="D1" t="s">
        <v>90</v>
      </c>
      <c r="E1" t="s">
        <v>91</v>
      </c>
      <c r="F1" t="s">
        <v>92</v>
      </c>
      <c r="G1" t="s">
        <v>93</v>
      </c>
      <c r="H1" t="s">
        <v>94</v>
      </c>
      <c r="I1" t="s">
        <v>95</v>
      </c>
      <c r="J1" t="s">
        <v>96</v>
      </c>
      <c r="M1" t="s">
        <v>100</v>
      </c>
      <c r="N1" t="s">
        <v>99</v>
      </c>
      <c r="O1" t="s">
        <v>102</v>
      </c>
      <c r="P1" t="s">
        <v>103</v>
      </c>
      <c r="Q1" t="s">
        <v>104</v>
      </c>
      <c r="R1" t="s">
        <v>105</v>
      </c>
      <c r="S1" t="s">
        <v>106</v>
      </c>
      <c r="V1" t="s">
        <v>110</v>
      </c>
      <c r="W1" t="s">
        <v>112</v>
      </c>
      <c r="X1" t="s">
        <v>113</v>
      </c>
      <c r="Y1" t="s">
        <v>114</v>
      </c>
      <c r="Z1" t="s">
        <v>142</v>
      </c>
      <c r="AA1" t="s">
        <v>143</v>
      </c>
      <c r="AB1" t="s">
        <v>144</v>
      </c>
      <c r="AC1" t="s">
        <v>145</v>
      </c>
      <c r="AD1" t="s">
        <v>115</v>
      </c>
      <c r="AE1" t="s">
        <v>159</v>
      </c>
      <c r="AF1" t="s">
        <v>160</v>
      </c>
      <c r="AG1" t="s">
        <v>139</v>
      </c>
      <c r="AH1" t="s">
        <v>161</v>
      </c>
      <c r="AI1" t="s">
        <v>126</v>
      </c>
      <c r="AJ1" t="s">
        <v>162</v>
      </c>
      <c r="AK1" t="s">
        <v>163</v>
      </c>
      <c r="AL1" t="s">
        <v>168</v>
      </c>
      <c r="AN1" t="s">
        <v>133</v>
      </c>
      <c r="AO1" t="s">
        <v>134</v>
      </c>
      <c r="AQ1" t="s">
        <v>169</v>
      </c>
      <c r="AR1" t="s">
        <v>166</v>
      </c>
    </row>
    <row r="2" spans="1:47" x14ac:dyDescent="0.25">
      <c r="A2" t="s">
        <v>206</v>
      </c>
      <c r="B2">
        <v>0</v>
      </c>
      <c r="C2">
        <v>1</v>
      </c>
      <c r="D2">
        <v>2</v>
      </c>
      <c r="E2">
        <v>3</v>
      </c>
      <c r="F2">
        <v>4</v>
      </c>
      <c r="G2">
        <v>5</v>
      </c>
      <c r="H2">
        <v>6</v>
      </c>
      <c r="I2">
        <v>7</v>
      </c>
      <c r="J2">
        <v>8</v>
      </c>
      <c r="K2">
        <v>9</v>
      </c>
      <c r="L2">
        <v>10</v>
      </c>
      <c r="M2">
        <v>11</v>
      </c>
      <c r="N2">
        <v>12</v>
      </c>
      <c r="O2">
        <v>13</v>
      </c>
      <c r="P2">
        <v>14</v>
      </c>
      <c r="Q2">
        <v>15</v>
      </c>
      <c r="R2">
        <v>16</v>
      </c>
      <c r="S2">
        <v>17</v>
      </c>
      <c r="T2">
        <v>18</v>
      </c>
      <c r="U2">
        <v>19</v>
      </c>
      <c r="V2">
        <v>20</v>
      </c>
      <c r="W2">
        <v>21</v>
      </c>
      <c r="X2">
        <v>22</v>
      </c>
      <c r="Y2">
        <v>23</v>
      </c>
      <c r="Z2">
        <v>24</v>
      </c>
      <c r="AA2">
        <v>25</v>
      </c>
      <c r="AB2">
        <v>26</v>
      </c>
      <c r="AC2">
        <v>27</v>
      </c>
      <c r="AD2">
        <v>28</v>
      </c>
      <c r="AE2">
        <v>29</v>
      </c>
      <c r="AF2">
        <v>30</v>
      </c>
      <c r="AG2">
        <v>31</v>
      </c>
      <c r="AH2">
        <v>32</v>
      </c>
      <c r="AI2">
        <v>33</v>
      </c>
      <c r="AJ2">
        <v>34</v>
      </c>
      <c r="AK2">
        <v>35</v>
      </c>
      <c r="AL2">
        <v>36</v>
      </c>
      <c r="AM2">
        <v>37</v>
      </c>
      <c r="AN2">
        <v>38</v>
      </c>
      <c r="AO2">
        <v>39</v>
      </c>
      <c r="AP2">
        <v>40</v>
      </c>
      <c r="AQ2">
        <v>41</v>
      </c>
      <c r="AR2">
        <v>42</v>
      </c>
      <c r="AS2">
        <v>43</v>
      </c>
      <c r="AU2" t="s">
        <v>171</v>
      </c>
    </row>
    <row r="3" spans="1:47" x14ac:dyDescent="0.25">
      <c r="A3" t="s">
        <v>76</v>
      </c>
      <c r="B3">
        <v>301.72517944751797</v>
      </c>
      <c r="C3">
        <v>-49.945318428863203</v>
      </c>
      <c r="D3">
        <v>60.806907165942697</v>
      </c>
      <c r="E3">
        <v>24.2872903785854</v>
      </c>
      <c r="F3">
        <v>-106.525386306014</v>
      </c>
      <c r="G3">
        <v>6.0479351781271902</v>
      </c>
      <c r="H3">
        <v>24.9107137503362</v>
      </c>
      <c r="I3">
        <v>49.087366944436901</v>
      </c>
      <c r="J3">
        <v>131.78081971588901</v>
      </c>
      <c r="K3">
        <v>0</v>
      </c>
      <c r="L3">
        <v>0</v>
      </c>
      <c r="M3">
        <v>117.382369407203</v>
      </c>
      <c r="N3">
        <v>-7.7398806132439599</v>
      </c>
      <c r="O3">
        <v>182.10654432839701</v>
      </c>
      <c r="P3">
        <v>7.5681672521536001</v>
      </c>
      <c r="Q3">
        <v>58.169115886596799</v>
      </c>
      <c r="R3">
        <v>194.363297146929</v>
      </c>
      <c r="S3">
        <v>328.64783170005097</v>
      </c>
      <c r="T3">
        <v>0</v>
      </c>
      <c r="U3">
        <v>0</v>
      </c>
      <c r="V3">
        <v>-20.0283679850765</v>
      </c>
      <c r="W3">
        <v>93.1050618590412</v>
      </c>
      <c r="X3">
        <v>280.48143552653102</v>
      </c>
      <c r="Y3">
        <v>731.09905487999197</v>
      </c>
      <c r="Z3">
        <v>65.673134367084899</v>
      </c>
      <c r="AA3">
        <v>123.528898329404</v>
      </c>
      <c r="AB3">
        <v>83.676603128764896</v>
      </c>
      <c r="AC3">
        <v>220.65014636488399</v>
      </c>
      <c r="AD3">
        <v>61.644980398096699</v>
      </c>
      <c r="AE3">
        <v>231.42227985245799</v>
      </c>
      <c r="AF3">
        <v>427.79144407255899</v>
      </c>
      <c r="AG3">
        <v>232.74060825811301</v>
      </c>
      <c r="AH3">
        <v>9.8975935439304408</v>
      </c>
      <c r="AI3">
        <v>343.09297995082102</v>
      </c>
      <c r="AJ3">
        <v>568.00605010187405</v>
      </c>
      <c r="AK3">
        <v>235.924683634432</v>
      </c>
      <c r="AL3">
        <v>122.751369418403</v>
      </c>
      <c r="AM3">
        <f>AL3</f>
        <v>122.751369418403</v>
      </c>
      <c r="AN3">
        <v>-15.6416512242862</v>
      </c>
      <c r="AO3">
        <v>198.41889529881499</v>
      </c>
      <c r="AP3">
        <v>0</v>
      </c>
      <c r="AQ3">
        <v>-500.39587571348397</v>
      </c>
      <c r="AR3">
        <v>-439.00861182775799</v>
      </c>
      <c r="AS3">
        <v>0</v>
      </c>
      <c r="AU3">
        <f>MMULT(B3:AS3, 'Profile preparation'!$G$6:$G$49)</f>
        <v>500.14407474633299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Annual Cost Prediction</vt:lpstr>
      <vt:lpstr>Profile preparation</vt:lpstr>
      <vt:lpstr>List of options</vt:lpstr>
      <vt:lpstr>cf_pp_hosp_p1</vt:lpstr>
      <vt:lpstr>cf_pp_hosp_p2</vt:lpstr>
      <vt:lpstr>cf_sp_hosp_p1</vt:lpstr>
      <vt:lpstr>cf_sp_hosp_p2</vt:lpstr>
      <vt:lpstr>cf_pp_prim</vt:lpstr>
      <vt:lpstr>cf_sp_prim</vt:lpstr>
      <vt:lpstr>vcov_pp_hosp_p1</vt:lpstr>
      <vt:lpstr>vcov_pp_hosp_p2</vt:lpstr>
      <vt:lpstr>vcov_sp_hosp_p1</vt:lpstr>
      <vt:lpstr>vcov_sp_hosp_p2</vt:lpstr>
      <vt:lpstr>vcov_pp_prim</vt:lpstr>
      <vt:lpstr>vcov_sp_prim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2022-11-03T13:51:15Z</dcterms:modified>
</cp:coreProperties>
</file>