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codeName="ThisWorkbook"/>
  <mc:AlternateContent xmlns:mc="http://schemas.openxmlformats.org/markup-compatibility/2006">
    <mc:Choice Requires="x15">
      <x15ac:absPath xmlns:x15ac="http://schemas.microsoft.com/office/spreadsheetml/2010/11/ac" url="/Users/montassartabben/Documents/ASPREV/Project of Changing XL with code/1. New Team sports Tools 2018-19/2023-24/"/>
    </mc:Choice>
  </mc:AlternateContent>
  <xr:revisionPtr revIDLastSave="0" documentId="13_ncr:1_{928F825B-7DC0-7C4D-9C46-EF078D036511}" xr6:coauthVersionLast="47" xr6:coauthVersionMax="47" xr10:uidLastSave="{00000000-0000-0000-0000-000000000000}"/>
  <bookViews>
    <workbookView xWindow="0" yWindow="760" windowWidth="34560" windowHeight="21580" xr2:uid="{00000000-000D-0000-FFFF-FFFF00000000}"/>
  </bookViews>
  <sheets>
    <sheet name="INJURIES" sheetId="5" r:id="rId1"/>
    <sheet name="Illness" sheetId="4" r:id="rId2"/>
    <sheet name="Summary Inj-Ill" sheetId="6" r:id="rId3"/>
    <sheet name="Players-List" sheetId="3" r:id="rId4"/>
    <sheet name="SDMCS Search" sheetId="14" r:id="rId5"/>
    <sheet name="Vlook up Illness" sheetId="12" state="hidden" r:id="rId6"/>
    <sheet name="DV Illness" sheetId="13" state="hidden" r:id="rId7"/>
    <sheet name="DV-Codes" sheetId="10" state="hidden" r:id="rId8"/>
    <sheet name="Injuries MA &amp; TL" sheetId="7" state="hidden" r:id="rId9"/>
    <sheet name="Illness MA &amp; TL" sheetId="8" state="hidden" r:id="rId10"/>
    <sheet name="Vlook UP" sheetId="11" state="hidden" r:id="rId11"/>
    <sheet name="Data Validation" sheetId="2" state="hidden" r:id="rId12"/>
  </sheets>
  <externalReferences>
    <externalReference r:id="rId13"/>
    <externalReference r:id="rId14"/>
  </externalReferences>
  <definedNames>
    <definedName name="Abdomen">'DV-Codes'!$BJ$2:$BJ$5</definedName>
    <definedName name="ABDOMEN_Illness">'DV Illness'!$E$2</definedName>
    <definedName name="Ankle">'DV-Codes'!$CV$2:$CV$7</definedName>
    <definedName name="Bone_Spine_Chest_Rib_UpperBack">'DV-Codes'!$BG$2:$BG$5</definedName>
    <definedName name="Bone_SpineChest_Ribs_UpperBack">'DV-Codes'!$BG$2:$BG$5</definedName>
    <definedName name="Bone_SpineNeck">'DV-Codes'!$O$2:$O$3</definedName>
    <definedName name="Bone_SpinePelvis_LowBack">'DV-Codes'!$BS$2:$BS$6</definedName>
    <definedName name="BoneAnkle">'DV-Codes'!$CZ$2:$CZ$16</definedName>
    <definedName name="BoneChest_Ribs_UpperBack">'DV-Codes'!$BH$2:$BH$6</definedName>
    <definedName name="BoneElbow">'DV-Codes'!$AG$2:$AG$9</definedName>
    <definedName name="BoneFoot">'DV-Codes'!$DG$2:$DG$27</definedName>
    <definedName name="BoneForearm">'DV-Codes'!$AN$2:$AN$4</definedName>
    <definedName name="BoneHand">'DV-Codes'!$AZ$2:$AZ$9</definedName>
    <definedName name="BoneHead">'DV-Codes'!$I$2:$I$3</definedName>
    <definedName name="BoneHip_Groin">'DV-Codes'!$BZ$2:$BZ$8</definedName>
    <definedName name="BoneKnee">'DV-Codes'!$CK$2:$CK$13</definedName>
    <definedName name="BoneLowerLeg">'DV-Codes'!$CS$2:$CS$11</definedName>
    <definedName name="BonePelvis_LowBack">'DV-Codes'!$BT$2:$BT$13</definedName>
    <definedName name="BoneShoulder">'DV-Codes'!$V$2:$V$7</definedName>
    <definedName name="BoneThigh">'DV-Codes'!$CE$2:$CE$10</definedName>
    <definedName name="BoneUpperArm">'DV-Codes'!$AB$2:$AB$3</definedName>
    <definedName name="BoneWrist">'DV-Codes'!$AS$2:$AS$13</definedName>
    <definedName name="CARDIOVASCULAR">'DV Illness'!$F$2:$F$20</definedName>
    <definedName name="Chest_Ribs_UpperBack">'DV-Codes'!$BC$2:$BC$7</definedName>
    <definedName name="CompartmentLowerLeg">'DV-Codes'!$CU$2:$CU$6</definedName>
    <definedName name="CompartmentThigh">'DV-Codes'!$CF$2:$CF$3</definedName>
    <definedName name="DERMATOLOGY">'DV Illness'!$G$2:$G$32</definedName>
    <definedName name="EarHead">'DV-Codes'!$E$2:$E$5</definedName>
    <definedName name="Elbow">'DV-Codes'!$AC$2:$AC$7</definedName>
    <definedName name="ENDOCRINE">'DV Illness'!$H$2:$H$18</definedName>
    <definedName name="ENVIRONMENTAL">'DV Illness'!$I$2:$I$13</definedName>
    <definedName name="EyeHead">'DV-Codes'!$D$2:$D$5</definedName>
    <definedName name="FLUID_AND_ELECTROLYTE">'DV Illness'!$J$2:$J$5</definedName>
    <definedName name="Foot">'DV-Codes'!$DC$2:$DC$6</definedName>
    <definedName name="Forearm">'DV-Codes'!$AJ$2:$AJ$5</definedName>
    <definedName name="GASTROINTESTINAL">'DV Illness'!$K$2:$K$27</definedName>
    <definedName name="GENITOURINARY">'DV Illness'!$L$2:$L$19</definedName>
    <definedName name="HAEMATOLOGY">'DV Illness'!$M$2:$M$14</definedName>
    <definedName name="Hand">'DV-Codes'!$AU$2:$AU$8</definedName>
    <definedName name="Hand_Illness">'DV Illness'!$D$2</definedName>
    <definedName name="Head">'DV-Codes'!$B$2:$B$9</definedName>
    <definedName name="HEAD_eye">'DV Illness'!$B$2:$B$3</definedName>
    <definedName name="Head_Illness">'DV Illness'!$C$2:$C$3</definedName>
    <definedName name="Hip_Groin">'DV-Codes'!$BV$2:$BV$6</definedName>
    <definedName name="IllnessRegion">'DV Illness'!$A$2:$A$18</definedName>
    <definedName name="INFECTIOUS_DISEASE">'DV Illness'!$N$2:$N$14</definedName>
    <definedName name="JointAnkle">'DV-Codes'!$DA$2:$DA$5</definedName>
    <definedName name="JointChest_Ribs_UpperBack">'DV-Codes'!$BI$2:$BI$6</definedName>
    <definedName name="JointChestRibUpperBack">'DV-Codes'!$BI$2:$BI$6</definedName>
    <definedName name="JointElbow">'DV-Codes'!$AH$2:$AH$9</definedName>
    <definedName name="JointFoot">'DV-Codes'!$DH$2:$DH$19</definedName>
    <definedName name="JointHand">'DV-Codes'!$BA$2:$BA$6</definedName>
    <definedName name="JointHead">'DV-Codes'!$J$2</definedName>
    <definedName name="JointHip_Groin">'DV-Codes'!$CA$2:$CA$8</definedName>
    <definedName name="JointHipGroin">'DV-Codes'!$CA$2:$CA$8</definedName>
    <definedName name="JointKnee">'DV-Codes'!$CL$2:$CL$37</definedName>
    <definedName name="JointNeck">'DV-Codes'!$P$2:$P$5</definedName>
    <definedName name="JointPelvis_LowBack">'DV-Codes'!$BU$2:$BU$7</definedName>
    <definedName name="JointPelvisLowBack">'DV-Codes'!$BU$2:$BU$7</definedName>
    <definedName name="JointShoulder">'DV-Codes'!$W$2:$W$33</definedName>
    <definedName name="JointWrist">'DV-Codes'!$AT$2:$AT$12</definedName>
    <definedName name="Knee">'DV-Codes'!$CG$2:$CG$7</definedName>
    <definedName name="LigamentAnkle">'DV-Codes'!$DB$2:$DB$40</definedName>
    <definedName name="LigamentElbow">'DV-Codes'!$AI$2:$AI$9</definedName>
    <definedName name="LigamentHand">'DV-Codes'!$BB$2:$BB$11</definedName>
    <definedName name="LigamentKnee">'DV-Codes'!$CM$2:$CM$26</definedName>
    <definedName name="LowerLeg">'DV-Codes'!$CN$2:$CN$8</definedName>
    <definedName name="Misc.Abdomen">'DV-Codes'!$BK$2:$BK$5</definedName>
    <definedName name="Misc.Ankle">'DV-Codes'!$CW$2:$CW$7</definedName>
    <definedName name="Misc.Chest_Ribs_UpperBack">'DV-Codes'!$BD$2:$BD$6</definedName>
    <definedName name="Misc.Elbow">'DV-Codes'!$AD$2:$AD$6</definedName>
    <definedName name="Misc.Foot">'DV-Codes'!$DD$2:$DD$15</definedName>
    <definedName name="Misc.Forearm">'DV-Codes'!$AK$2:$AK$6</definedName>
    <definedName name="Misc.Hand">'DV-Codes'!$AV$2:$AV$10</definedName>
    <definedName name="Misc.Head">'DV-Codes'!$C$2:$C$8</definedName>
    <definedName name="Misc.Hip_Groin">'DV-Codes'!$BW$2:$BW$12</definedName>
    <definedName name="Misc.HipGroin">'DV-Codes'!$BW$2:$BW$12</definedName>
    <definedName name="Misc.Knee">'DV-Codes'!$CH$2:$CH$11</definedName>
    <definedName name="Misc.LowerLeg">'DV-Codes'!$CO$2:$CO$5</definedName>
    <definedName name="Misc.Neck">'DV-Codes'!$L$2:$L$6</definedName>
    <definedName name="Misc.NonSpecificMSK">'DV-Codes'!$DJ$2:$DJ$5</definedName>
    <definedName name="Misc.Pelvis_LowBack">'DV-Codes'!$BP$2:$BP$7</definedName>
    <definedName name="Misc.Shoulder">'DV-Codes'!$R$2:$R$12</definedName>
    <definedName name="Misc.Thigh">'DV-Codes'!$CC$2:$CC$4</definedName>
    <definedName name="Misc.UpperArm">'DV-Codes'!$Y$2:$Y$5</definedName>
    <definedName name="Misc.Wrist">'DV-Codes'!$AP$2:$AP$8</definedName>
    <definedName name="MouthHead">'DV-Codes'!$G$2:$G$5</definedName>
    <definedName name="MuscleAbdomen">'DV-Codes'!$BM$2:$BM$6</definedName>
    <definedName name="MuscleChest_Ribs_UpperBack">'DV-Codes'!$BE$2:$BE$6</definedName>
    <definedName name="MuscleFoot">'DV-Codes'!$DE$2:$DE$4</definedName>
    <definedName name="MuscleForearm">'DV-Codes'!$AL$2:$AL$4</definedName>
    <definedName name="MuscleHand">'DV-Codes'!$AX$2</definedName>
    <definedName name="MuscleHip_Groin">'DV-Codes'!$BX$2:$BX$8</definedName>
    <definedName name="MuscleLowerLeg">'DV-Codes'!$CP$2:$CP$12</definedName>
    <definedName name="MuscleNeck">'DV-Codes'!$M$2:$M$6</definedName>
    <definedName name="MuscleNonSpecificMSK">'DV-Codes'!$DK$2</definedName>
    <definedName name="MusclePelvis_LowBack">'DV-Codes'!$BQ$2</definedName>
    <definedName name="MuscleShoulder">'DV-Codes'!$S$2:$S$6</definedName>
    <definedName name="MuscleThigh">'DV-Codes'!$CD$2:$CD$23</definedName>
    <definedName name="MuscleUpperArm">'DV-Codes'!$Z$2:$Z$6</definedName>
    <definedName name="Neck">'DV-Codes'!$K$2:$K$6</definedName>
    <definedName name="NerveAbdomen">'DV-Codes'!$BN$2</definedName>
    <definedName name="NerveAnkle">'DV-Codes'!$CY$2:$CY$4</definedName>
    <definedName name="NerveChest_Ribs_UpperBack">'DV-Codes'!$BF$2:$BF$5</definedName>
    <definedName name="NerveElbow">'DV-Codes'!$AF$2:$AF$8</definedName>
    <definedName name="NerveFoot">'DV-Codes'!$DF$2:$DF$4</definedName>
    <definedName name="NerveForearm">'DV-Codes'!$AM$2</definedName>
    <definedName name="NerveHand">'DV-Codes'!$AY$2</definedName>
    <definedName name="NerveHead">'DV-Codes'!$H$2:$H$5</definedName>
    <definedName name="NerveHip_Groin">'DV-Codes'!$BY$2:$BY$6</definedName>
    <definedName name="NerveKnee">'DV-Codes'!$CJ$2:$CJ$3</definedName>
    <definedName name="NerveLowerLeg">'DV-Codes'!$CR$2:$CR$6</definedName>
    <definedName name="NerveNeck">'DV-Codes'!$N$2:$N$6</definedName>
    <definedName name="NervePelvis_LowBack">'DV-Codes'!$BR$2:$BR$9</definedName>
    <definedName name="NerveShoulder">'DV-Codes'!$U$2:$U$8</definedName>
    <definedName name="NerveUpperArm">'DV-Codes'!$AA$2</definedName>
    <definedName name="NerveWrist">'DV-Codes'!$AR$2:$AR$5</definedName>
    <definedName name="NEUROLOGICAL">'DV Illness'!$O$2:$O$14</definedName>
    <definedName name="NonSpecificMSK">'DV-Codes'!$DI$2:$DI$3</definedName>
    <definedName name="NoseHead">'DV-Codes'!$F$2:$F$4</definedName>
    <definedName name="OtherAbdomen">'DV-Codes'!$BL$2:$BL$4</definedName>
    <definedName name="Pelvis_LowBack">'DV-Codes'!$BO$2:$BO$7</definedName>
    <definedName name="PSYCH.">'DV Illness'!$P$2:$P$10</definedName>
    <definedName name="Region" localSheetId="4">'[1]DV-Codes'!$A$2:$A$19</definedName>
    <definedName name="Region">'DV-Codes'!$A$2:$A$19</definedName>
    <definedName name="RESPIRATORY">'DV Illness'!$Q$2:$Q$16</definedName>
    <definedName name="RHEUMATOLOGY_METABOLICBONE">'DV Illness'!$R$2:$R$18</definedName>
    <definedName name="Shoulder">'DV-Codes'!$Q$2:$Q$7</definedName>
    <definedName name="TendonAnkle">'DV-Codes'!$CX$2:$CX$11</definedName>
    <definedName name="TendonElbow">'DV-Codes'!$AE$2:$AE$7</definedName>
    <definedName name="TendonHand">'DV-Codes'!$AW$2:$AW$7</definedName>
    <definedName name="TendonKnee">'DV-Codes'!$CI$2:$CI$10</definedName>
    <definedName name="TendonLowerLeg">'DV-Codes'!$CQ$2:$CQ$6</definedName>
    <definedName name="TendonShoulder">'DV-Codes'!$T$2:$T$4</definedName>
    <definedName name="TendonWrist">'DV-Codes'!$AQ$2:$AQ$7</definedName>
    <definedName name="Thigh">'DV-Codes'!$CB$2:$CB$5</definedName>
    <definedName name="UpperArm">'DV-Codes'!$X$2:$X$5</definedName>
    <definedName name="VesselLowerLeg">'DV-Codes'!$CT$2:$CT$4</definedName>
    <definedName name="Wrist">'DV-Codes'!$AO$2:$AO$6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4" l="1"/>
  <c r="M6" i="4"/>
  <c r="M7" i="4"/>
  <c r="M8" i="4"/>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N5" i="4" l="1"/>
  <c r="N6" i="4"/>
  <c r="N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N4" i="4"/>
  <c r="M4" i="4"/>
  <c r="K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4" i="4"/>
  <c r="AH5" i="5" l="1"/>
  <c r="AE5" i="5" s="1"/>
  <c r="AH6" i="5"/>
  <c r="AE6" i="5" s="1"/>
  <c r="AH7" i="5"/>
  <c r="AE7" i="5" s="1"/>
  <c r="AH8" i="5"/>
  <c r="AE8" i="5" s="1"/>
  <c r="AH9" i="5"/>
  <c r="AE9" i="5" s="1"/>
  <c r="AH10" i="5"/>
  <c r="AE10" i="5" s="1"/>
  <c r="AH11" i="5"/>
  <c r="AE11" i="5" s="1"/>
  <c r="AH12" i="5"/>
  <c r="AE12" i="5" s="1"/>
  <c r="AH13" i="5"/>
  <c r="AD13" i="5" s="1"/>
  <c r="AH14" i="5"/>
  <c r="AD14" i="5" s="1"/>
  <c r="AH15" i="5"/>
  <c r="AD15" i="5" s="1"/>
  <c r="AH16" i="5"/>
  <c r="AD16" i="5" s="1"/>
  <c r="AH17" i="5"/>
  <c r="AE17" i="5" s="1"/>
  <c r="AH18" i="5"/>
  <c r="AE18" i="5" s="1"/>
  <c r="AH19" i="5"/>
  <c r="AE19" i="5" s="1"/>
  <c r="AH20" i="5"/>
  <c r="AE20" i="5" s="1"/>
  <c r="AH21" i="5"/>
  <c r="AD21" i="5" s="1"/>
  <c r="AH22" i="5"/>
  <c r="AD22" i="5" s="1"/>
  <c r="AH23" i="5"/>
  <c r="AD23" i="5" s="1"/>
  <c r="AH24" i="5"/>
  <c r="AD24" i="5" s="1"/>
  <c r="AH25" i="5"/>
  <c r="AE25" i="5" s="1"/>
  <c r="AH26" i="5"/>
  <c r="AE26" i="5" s="1"/>
  <c r="AH27" i="5"/>
  <c r="AE27" i="5" s="1"/>
  <c r="AH28" i="5"/>
  <c r="AE28" i="5" s="1"/>
  <c r="AH29" i="5"/>
  <c r="AD29" i="5" s="1"/>
  <c r="AH30" i="5"/>
  <c r="AD30" i="5" s="1"/>
  <c r="AH31" i="5"/>
  <c r="AD31" i="5" s="1"/>
  <c r="AH32" i="5"/>
  <c r="AD32" i="5" s="1"/>
  <c r="AH33" i="5"/>
  <c r="AE33" i="5" s="1"/>
  <c r="AH34" i="5"/>
  <c r="AE34" i="5" s="1"/>
  <c r="AH35" i="5"/>
  <c r="AE35" i="5" s="1"/>
  <c r="AH36" i="5"/>
  <c r="AE36" i="5" s="1"/>
  <c r="AH37" i="5"/>
  <c r="AD37" i="5" s="1"/>
  <c r="AH38" i="5"/>
  <c r="AD38" i="5" s="1"/>
  <c r="AH39" i="5"/>
  <c r="AD39" i="5" s="1"/>
  <c r="AH40" i="5"/>
  <c r="AD40" i="5" s="1"/>
  <c r="AH41" i="5"/>
  <c r="AE41" i="5" s="1"/>
  <c r="AH42" i="5"/>
  <c r="AE42" i="5" s="1"/>
  <c r="AH43" i="5"/>
  <c r="AE43" i="5" s="1"/>
  <c r="AH44" i="5"/>
  <c r="AE44" i="5" s="1"/>
  <c r="AH45" i="5"/>
  <c r="AD45" i="5" s="1"/>
  <c r="AH46" i="5"/>
  <c r="AD46" i="5" s="1"/>
  <c r="AH47" i="5"/>
  <c r="AD47" i="5" s="1"/>
  <c r="AH48" i="5"/>
  <c r="AD48" i="5" s="1"/>
  <c r="AH49" i="5"/>
  <c r="AE49" i="5" s="1"/>
  <c r="AH50" i="5"/>
  <c r="AE50" i="5" s="1"/>
  <c r="AH51" i="5"/>
  <c r="AE51" i="5" s="1"/>
  <c r="AH52" i="5"/>
  <c r="AE52" i="5" s="1"/>
  <c r="AH53" i="5"/>
  <c r="AD53" i="5" s="1"/>
  <c r="AH54" i="5"/>
  <c r="AD54" i="5" s="1"/>
  <c r="AH55" i="5"/>
  <c r="AD55" i="5" s="1"/>
  <c r="AH56" i="5"/>
  <c r="AD56" i="5" s="1"/>
  <c r="AH57" i="5"/>
  <c r="AE57" i="5" s="1"/>
  <c r="AH58" i="5"/>
  <c r="AE58" i="5" s="1"/>
  <c r="AH59" i="5"/>
  <c r="AE59" i="5" s="1"/>
  <c r="AH60" i="5"/>
  <c r="AE60" i="5" s="1"/>
  <c r="AH61" i="5"/>
  <c r="AD61" i="5" s="1"/>
  <c r="AH62" i="5"/>
  <c r="AD62" i="5" s="1"/>
  <c r="AH63" i="5"/>
  <c r="AD63" i="5" s="1"/>
  <c r="AH64" i="5"/>
  <c r="AD64" i="5" s="1"/>
  <c r="AH65" i="5"/>
  <c r="AE65" i="5" s="1"/>
  <c r="AH66" i="5"/>
  <c r="AE66" i="5" s="1"/>
  <c r="AH67" i="5"/>
  <c r="AE67" i="5" s="1"/>
  <c r="AH68" i="5"/>
  <c r="AE68" i="5" s="1"/>
  <c r="AH69" i="5"/>
  <c r="AD69" i="5" s="1"/>
  <c r="AH70" i="5"/>
  <c r="AD70" i="5" s="1"/>
  <c r="AH71" i="5"/>
  <c r="AD71" i="5" s="1"/>
  <c r="AH72" i="5"/>
  <c r="AD72" i="5" s="1"/>
  <c r="AH73" i="5"/>
  <c r="AE73" i="5" s="1"/>
  <c r="AH74" i="5"/>
  <c r="AE74" i="5" s="1"/>
  <c r="AH75" i="5"/>
  <c r="AE75" i="5" s="1"/>
  <c r="AH76" i="5"/>
  <c r="AE76" i="5" s="1"/>
  <c r="AH77" i="5"/>
  <c r="AD77" i="5" s="1"/>
  <c r="AH78" i="5"/>
  <c r="AD78" i="5" s="1"/>
  <c r="AH79" i="5"/>
  <c r="AD79" i="5" s="1"/>
  <c r="AH80" i="5"/>
  <c r="AD80" i="5" s="1"/>
  <c r="AH81" i="5"/>
  <c r="AE81" i="5" s="1"/>
  <c r="AH82" i="5"/>
  <c r="AE82" i="5" s="1"/>
  <c r="AH83" i="5"/>
  <c r="AE83" i="5" s="1"/>
  <c r="AH84" i="5"/>
  <c r="AE84" i="5" s="1"/>
  <c r="AH85" i="5"/>
  <c r="AD85" i="5" s="1"/>
  <c r="AH86" i="5"/>
  <c r="AD86" i="5" s="1"/>
  <c r="AH87" i="5"/>
  <c r="AD87" i="5" s="1"/>
  <c r="AH88" i="5"/>
  <c r="AD88" i="5" s="1"/>
  <c r="AH89" i="5"/>
  <c r="AE89" i="5" s="1"/>
  <c r="AH90" i="5"/>
  <c r="AE90" i="5" s="1"/>
  <c r="AH91" i="5"/>
  <c r="AE91" i="5" s="1"/>
  <c r="AH92" i="5"/>
  <c r="AE92" i="5" s="1"/>
  <c r="AH93" i="5"/>
  <c r="AD93" i="5" s="1"/>
  <c r="AH94" i="5"/>
  <c r="AD94" i="5" s="1"/>
  <c r="AH95" i="5"/>
  <c r="AD95" i="5" s="1"/>
  <c r="AH96" i="5"/>
  <c r="AD96" i="5" s="1"/>
  <c r="AH97" i="5"/>
  <c r="AE97" i="5" s="1"/>
  <c r="AH98" i="5"/>
  <c r="AE98" i="5" s="1"/>
  <c r="AH99" i="5"/>
  <c r="AE99" i="5" s="1"/>
  <c r="AH100" i="5"/>
  <c r="AE100" i="5" s="1"/>
  <c r="AH4" i="5"/>
  <c r="AD4" i="5" s="1"/>
  <c r="AG5" i="5"/>
  <c r="AG6" i="5"/>
  <c r="AG7" i="5"/>
  <c r="AG8" i="5"/>
  <c r="AG9" i="5"/>
  <c r="AG10" i="5"/>
  <c r="AG11" i="5"/>
  <c r="AG12" i="5"/>
  <c r="AG13" i="5"/>
  <c r="AG14" i="5"/>
  <c r="AG15" i="5"/>
  <c r="AG16" i="5"/>
  <c r="AG17" i="5"/>
  <c r="AG18" i="5"/>
  <c r="AG19" i="5"/>
  <c r="AG20" i="5"/>
  <c r="AG21" i="5"/>
  <c r="AG22" i="5"/>
  <c r="AG23" i="5"/>
  <c r="AG24" i="5"/>
  <c r="AG25" i="5"/>
  <c r="AG26" i="5"/>
  <c r="AG27" i="5"/>
  <c r="AG28" i="5"/>
  <c r="AG29" i="5"/>
  <c r="AG30" i="5"/>
  <c r="AG31" i="5"/>
  <c r="AG32" i="5"/>
  <c r="AG33" i="5"/>
  <c r="AG34" i="5"/>
  <c r="AG35" i="5"/>
  <c r="AG36" i="5"/>
  <c r="AG37" i="5"/>
  <c r="AG38" i="5"/>
  <c r="AG39" i="5"/>
  <c r="AG40" i="5"/>
  <c r="AG41" i="5"/>
  <c r="AG42" i="5"/>
  <c r="AG43" i="5"/>
  <c r="AG44" i="5"/>
  <c r="AG45" i="5"/>
  <c r="AG46" i="5"/>
  <c r="AG47" i="5"/>
  <c r="AG48" i="5"/>
  <c r="AG49" i="5"/>
  <c r="AG50" i="5"/>
  <c r="AG51" i="5"/>
  <c r="AG52" i="5"/>
  <c r="AG53" i="5"/>
  <c r="AG54" i="5"/>
  <c r="AG55" i="5"/>
  <c r="AG56" i="5"/>
  <c r="AG57" i="5"/>
  <c r="AG58" i="5"/>
  <c r="AG59" i="5"/>
  <c r="AG60" i="5"/>
  <c r="AG61" i="5"/>
  <c r="AG62" i="5"/>
  <c r="AG63" i="5"/>
  <c r="AG64" i="5"/>
  <c r="AG65" i="5"/>
  <c r="AG66" i="5"/>
  <c r="AG67" i="5"/>
  <c r="AG68" i="5"/>
  <c r="AG69" i="5"/>
  <c r="AG70" i="5"/>
  <c r="AG71" i="5"/>
  <c r="AG72" i="5"/>
  <c r="AG73" i="5"/>
  <c r="AG74" i="5"/>
  <c r="AG75" i="5"/>
  <c r="AG76" i="5"/>
  <c r="AG77" i="5"/>
  <c r="AG78" i="5"/>
  <c r="AG79" i="5"/>
  <c r="AG80" i="5"/>
  <c r="AG81" i="5"/>
  <c r="AG82" i="5"/>
  <c r="AG83" i="5"/>
  <c r="AG84" i="5"/>
  <c r="AG85" i="5"/>
  <c r="AG86" i="5"/>
  <c r="AG87" i="5"/>
  <c r="AG88" i="5"/>
  <c r="AG89" i="5"/>
  <c r="AG90" i="5"/>
  <c r="AG91" i="5"/>
  <c r="AG92" i="5"/>
  <c r="AG93" i="5"/>
  <c r="AG94" i="5"/>
  <c r="AG95" i="5"/>
  <c r="AG96" i="5"/>
  <c r="AG97" i="5"/>
  <c r="AG98" i="5"/>
  <c r="AG99" i="5"/>
  <c r="AG100" i="5"/>
  <c r="AG4" i="5"/>
  <c r="AC96" i="5" l="1"/>
  <c r="AC88" i="5"/>
  <c r="AC80" i="5"/>
  <c r="AC72" i="5"/>
  <c r="AC64" i="5"/>
  <c r="AC56" i="5"/>
  <c r="AC48" i="5"/>
  <c r="AC40" i="5"/>
  <c r="AC32" i="5"/>
  <c r="AC24" i="5"/>
  <c r="AC16" i="5"/>
  <c r="AD100" i="5"/>
  <c r="AD92" i="5"/>
  <c r="AD84" i="5"/>
  <c r="AD76" i="5"/>
  <c r="AD68" i="5"/>
  <c r="AD60" i="5"/>
  <c r="AD52" i="5"/>
  <c r="AD44" i="5"/>
  <c r="AD36" i="5"/>
  <c r="AD28" i="5"/>
  <c r="AD20" i="5"/>
  <c r="AD12" i="5"/>
  <c r="AE96" i="5"/>
  <c r="AE88" i="5"/>
  <c r="AE80" i="5"/>
  <c r="AE72" i="5"/>
  <c r="AE64" i="5"/>
  <c r="AE56" i="5"/>
  <c r="AE48" i="5"/>
  <c r="AE40" i="5"/>
  <c r="AE32" i="5"/>
  <c r="AE24" i="5"/>
  <c r="AE16" i="5"/>
  <c r="AC95" i="5"/>
  <c r="AC87" i="5"/>
  <c r="AC79" i="5"/>
  <c r="AC71" i="5"/>
  <c r="AC63" i="5"/>
  <c r="AC55" i="5"/>
  <c r="AC47" i="5"/>
  <c r="AC39" i="5"/>
  <c r="AC31" i="5"/>
  <c r="AC23" i="5"/>
  <c r="AC15" i="5"/>
  <c r="AD99" i="5"/>
  <c r="AD91" i="5"/>
  <c r="AD83" i="5"/>
  <c r="AD75" i="5"/>
  <c r="AD67" i="5"/>
  <c r="AD59" i="5"/>
  <c r="AD51" i="5"/>
  <c r="AD43" i="5"/>
  <c r="AD35" i="5"/>
  <c r="AD27" i="5"/>
  <c r="AD19" i="5"/>
  <c r="AD11" i="5"/>
  <c r="AE95" i="5"/>
  <c r="AE87" i="5"/>
  <c r="AE79" i="5"/>
  <c r="AE71" i="5"/>
  <c r="AE63" i="5"/>
  <c r="AE55" i="5"/>
  <c r="AE47" i="5"/>
  <c r="AE39" i="5"/>
  <c r="AE31" i="5"/>
  <c r="AE23" i="5"/>
  <c r="AE15" i="5"/>
  <c r="AC94" i="5"/>
  <c r="AC86" i="5"/>
  <c r="AC78" i="5"/>
  <c r="AC70" i="5"/>
  <c r="AC62" i="5"/>
  <c r="AC54" i="5"/>
  <c r="AC46" i="5"/>
  <c r="AC38" i="5"/>
  <c r="AC30" i="5"/>
  <c r="AC22" i="5"/>
  <c r="AC14" i="5"/>
  <c r="AD98" i="5"/>
  <c r="AD90" i="5"/>
  <c r="AD82" i="5"/>
  <c r="AD74" i="5"/>
  <c r="AD66" i="5"/>
  <c r="AD58" i="5"/>
  <c r="AD50" i="5"/>
  <c r="AD42" i="5"/>
  <c r="AD34" i="5"/>
  <c r="AD26" i="5"/>
  <c r="AD18" i="5"/>
  <c r="AD10" i="5"/>
  <c r="AE94" i="5"/>
  <c r="AE86" i="5"/>
  <c r="AE78" i="5"/>
  <c r="AE70" i="5"/>
  <c r="AE62" i="5"/>
  <c r="AE54" i="5"/>
  <c r="AE46" i="5"/>
  <c r="AE38" i="5"/>
  <c r="AE30" i="5"/>
  <c r="AE22" i="5"/>
  <c r="AE14" i="5"/>
  <c r="AC93" i="5"/>
  <c r="AC85" i="5"/>
  <c r="AC77" i="5"/>
  <c r="AC69" i="5"/>
  <c r="AC61" i="5"/>
  <c r="AC53" i="5"/>
  <c r="AC45" i="5"/>
  <c r="AC37" i="5"/>
  <c r="AC29" i="5"/>
  <c r="AC21" i="5"/>
  <c r="AC13" i="5"/>
  <c r="AD97" i="5"/>
  <c r="AD89" i="5"/>
  <c r="AD81" i="5"/>
  <c r="AD73" i="5"/>
  <c r="AD65" i="5"/>
  <c r="AD57" i="5"/>
  <c r="AD49" i="5"/>
  <c r="AD41" i="5"/>
  <c r="AD33" i="5"/>
  <c r="AD25" i="5"/>
  <c r="AD17" i="5"/>
  <c r="AD9" i="5"/>
  <c r="AE93" i="5"/>
  <c r="AE85" i="5"/>
  <c r="AE77" i="5"/>
  <c r="AE69" i="5"/>
  <c r="AE61" i="5"/>
  <c r="AE53" i="5"/>
  <c r="AE45" i="5"/>
  <c r="AE37" i="5"/>
  <c r="AE29" i="5"/>
  <c r="AE21" i="5"/>
  <c r="AE13" i="5"/>
  <c r="AC100" i="5"/>
  <c r="AC92" i="5"/>
  <c r="AC84" i="5"/>
  <c r="AC76" i="5"/>
  <c r="AC68" i="5"/>
  <c r="AC60" i="5"/>
  <c r="AC52" i="5"/>
  <c r="AC44" i="5"/>
  <c r="AC36" i="5"/>
  <c r="AC28" i="5"/>
  <c r="AC20" i="5"/>
  <c r="AC12" i="5"/>
  <c r="AC99" i="5"/>
  <c r="AC91" i="5"/>
  <c r="AC83" i="5"/>
  <c r="AC75" i="5"/>
  <c r="AC67" i="5"/>
  <c r="AC59" i="5"/>
  <c r="AC51" i="5"/>
  <c r="AC43" i="5"/>
  <c r="AC35" i="5"/>
  <c r="AC27" i="5"/>
  <c r="AC19" i="5"/>
  <c r="AC11" i="5"/>
  <c r="AC98" i="5"/>
  <c r="AC90" i="5"/>
  <c r="AC82" i="5"/>
  <c r="AC74" i="5"/>
  <c r="AC66" i="5"/>
  <c r="AC58" i="5"/>
  <c r="AC50" i="5"/>
  <c r="AC42" i="5"/>
  <c r="AC34" i="5"/>
  <c r="AC26" i="5"/>
  <c r="AC18" i="5"/>
  <c r="AC10" i="5"/>
  <c r="AC97" i="5"/>
  <c r="AC89" i="5"/>
  <c r="AC81" i="5"/>
  <c r="AC73" i="5"/>
  <c r="AC65" i="5"/>
  <c r="AC57" i="5"/>
  <c r="AC49" i="5"/>
  <c r="AC41" i="5"/>
  <c r="AC33" i="5"/>
  <c r="AC25" i="5"/>
  <c r="AC17" i="5"/>
  <c r="AC9" i="5"/>
  <c r="AC4" i="5"/>
  <c r="AE4" i="5"/>
  <c r="AD8" i="5"/>
  <c r="AC8" i="5"/>
  <c r="AD7" i="5"/>
  <c r="AC7" i="5"/>
  <c r="AC6" i="5"/>
  <c r="AD6" i="5"/>
  <c r="AC5" i="5"/>
  <c r="AD5" i="5"/>
  <c r="M5" i="5"/>
  <c r="M6" i="5"/>
  <c r="M7" i="5"/>
  <c r="M8" i="5"/>
  <c r="M9" i="5"/>
  <c r="M10" i="5"/>
  <c r="M11" i="5"/>
  <c r="M12" i="5"/>
  <c r="M13" i="5"/>
  <c r="M14" i="5"/>
  <c r="M15" i="5"/>
  <c r="M16" i="5"/>
  <c r="M17" i="5"/>
  <c r="M18" i="5"/>
  <c r="M19" i="5"/>
  <c r="M20" i="5"/>
  <c r="M21" i="5"/>
  <c r="M22" i="5"/>
  <c r="M23" i="5"/>
  <c r="M24" i="5"/>
  <c r="M25" i="5"/>
  <c r="M26" i="5"/>
  <c r="M27" i="5"/>
  <c r="M28" i="5"/>
  <c r="M29" i="5"/>
  <c r="M30" i="5"/>
  <c r="M31" i="5"/>
  <c r="M32" i="5"/>
  <c r="M33" i="5"/>
  <c r="M34" i="5"/>
  <c r="M35" i="5"/>
  <c r="M36" i="5"/>
  <c r="M37" i="5"/>
  <c r="M38" i="5"/>
  <c r="M39" i="5"/>
  <c r="M40" i="5"/>
  <c r="M41" i="5"/>
  <c r="M42" i="5"/>
  <c r="M43" i="5"/>
  <c r="M44" i="5"/>
  <c r="M45" i="5"/>
  <c r="M46" i="5"/>
  <c r="M47" i="5"/>
  <c r="M48" i="5"/>
  <c r="M49" i="5"/>
  <c r="M50" i="5"/>
  <c r="M51" i="5"/>
  <c r="M52" i="5"/>
  <c r="M53" i="5"/>
  <c r="M54" i="5"/>
  <c r="M55" i="5"/>
  <c r="M56" i="5"/>
  <c r="M57" i="5"/>
  <c r="M58" i="5"/>
  <c r="M59" i="5"/>
  <c r="M60" i="5"/>
  <c r="M61" i="5"/>
  <c r="M62" i="5"/>
  <c r="M63" i="5"/>
  <c r="M64" i="5"/>
  <c r="M65" i="5"/>
  <c r="M66" i="5"/>
  <c r="M67" i="5"/>
  <c r="M68" i="5"/>
  <c r="M69" i="5"/>
  <c r="M70" i="5"/>
  <c r="M71" i="5"/>
  <c r="M72" i="5"/>
  <c r="M73" i="5"/>
  <c r="M74" i="5"/>
  <c r="M75" i="5"/>
  <c r="M76" i="5"/>
  <c r="M77" i="5"/>
  <c r="M78" i="5"/>
  <c r="M79" i="5"/>
  <c r="M80" i="5"/>
  <c r="M81" i="5"/>
  <c r="M82" i="5"/>
  <c r="M83" i="5"/>
  <c r="M84" i="5"/>
  <c r="M85" i="5"/>
  <c r="M86" i="5"/>
  <c r="M87" i="5"/>
  <c r="M88" i="5"/>
  <c r="M89" i="5"/>
  <c r="M90" i="5"/>
  <c r="M91" i="5"/>
  <c r="M92" i="5"/>
  <c r="M93" i="5"/>
  <c r="M94" i="5"/>
  <c r="M95" i="5"/>
  <c r="M96" i="5"/>
  <c r="M97" i="5"/>
  <c r="M98" i="5"/>
  <c r="M99" i="5"/>
  <c r="M100" i="5"/>
  <c r="M20" i="6" l="1"/>
  <c r="L20" i="6"/>
  <c r="K20" i="6"/>
  <c r="J20" i="6"/>
  <c r="I20" i="6"/>
  <c r="H20" i="6"/>
  <c r="G20" i="6"/>
  <c r="F20" i="6"/>
  <c r="E20" i="6"/>
  <c r="D20" i="6"/>
  <c r="C20" i="6"/>
  <c r="B20" i="6"/>
  <c r="M8" i="6"/>
  <c r="L8" i="6"/>
  <c r="K8" i="6"/>
  <c r="J8" i="6"/>
  <c r="I8" i="6"/>
  <c r="H8" i="6"/>
  <c r="G8" i="6"/>
  <c r="F8" i="6"/>
  <c r="E8" i="6"/>
  <c r="D8" i="6"/>
  <c r="C8" i="6"/>
  <c r="B8" i="6"/>
  <c r="M7" i="6"/>
  <c r="L7" i="6"/>
  <c r="K7" i="6"/>
  <c r="J7" i="6"/>
  <c r="I7" i="6"/>
  <c r="H7" i="6"/>
  <c r="G7" i="6"/>
  <c r="F7" i="6"/>
  <c r="E7" i="6"/>
  <c r="D7" i="6"/>
  <c r="C7" i="6"/>
  <c r="B7" i="6"/>
  <c r="M6" i="6"/>
  <c r="L6" i="6"/>
  <c r="K6" i="6"/>
  <c r="J6" i="6"/>
  <c r="I6" i="6"/>
  <c r="H6" i="6"/>
  <c r="G6" i="6"/>
  <c r="F6" i="6"/>
  <c r="E6" i="6"/>
  <c r="D6" i="6"/>
  <c r="C6" i="6"/>
  <c r="B6" i="6"/>
  <c r="M5" i="6"/>
  <c r="L5" i="6"/>
  <c r="K5" i="6"/>
  <c r="J5" i="6"/>
  <c r="I5" i="6"/>
  <c r="H5" i="6"/>
  <c r="G5" i="6"/>
  <c r="F5" i="6"/>
  <c r="E5" i="6"/>
  <c r="D5" i="6"/>
  <c r="C5" i="6"/>
  <c r="B5" i="6"/>
  <c r="M4" i="6"/>
  <c r="M9" i="6" s="1"/>
  <c r="L4" i="6"/>
  <c r="K4" i="6"/>
  <c r="J4" i="6"/>
  <c r="I4" i="6"/>
  <c r="H4" i="6"/>
  <c r="G4" i="6"/>
  <c r="F4" i="6"/>
  <c r="E4" i="6"/>
  <c r="D4" i="6"/>
  <c r="C4" i="6"/>
  <c r="C9" i="6" s="1"/>
  <c r="B4" i="6"/>
  <c r="D5" i="7"/>
  <c r="E5" i="7"/>
  <c r="I6" i="2"/>
  <c r="B1" i="6"/>
  <c r="B22" i="6" s="1"/>
  <c r="C1" i="6"/>
  <c r="C22" i="6" s="1"/>
  <c r="E52"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3" i="3"/>
  <c r="A1" i="8"/>
  <c r="U4" i="8" s="1"/>
  <c r="A1" i="7"/>
  <c r="U4" i="7" s="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4" i="3"/>
  <c r="A3" i="3"/>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5" i="5"/>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G162" i="4"/>
  <c r="G16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F101" i="8" s="1"/>
  <c r="AG101" i="8" s="1"/>
  <c r="G99" i="4"/>
  <c r="F100" i="8" s="1"/>
  <c r="AG100" i="8" s="1"/>
  <c r="G98" i="4"/>
  <c r="F99" i="8" s="1"/>
  <c r="AG99" i="8" s="1"/>
  <c r="G97" i="4"/>
  <c r="F98" i="8" s="1"/>
  <c r="AG98" i="8" s="1"/>
  <c r="G96" i="4"/>
  <c r="F97" i="8" s="1"/>
  <c r="AG97" i="8" s="1"/>
  <c r="G95" i="4"/>
  <c r="F96" i="8" s="1"/>
  <c r="AG96" i="8" s="1"/>
  <c r="G94" i="4"/>
  <c r="G93" i="4"/>
  <c r="F94" i="8" s="1"/>
  <c r="AG94" i="8" s="1"/>
  <c r="G92" i="4"/>
  <c r="F93" i="8" s="1"/>
  <c r="AG93" i="8" s="1"/>
  <c r="G91" i="4"/>
  <c r="F92" i="8" s="1"/>
  <c r="AG92" i="8" s="1"/>
  <c r="G90" i="4"/>
  <c r="F91" i="8" s="1"/>
  <c r="AG91" i="8" s="1"/>
  <c r="G89" i="4"/>
  <c r="F90" i="8" s="1"/>
  <c r="AG90" i="8" s="1"/>
  <c r="G88" i="4"/>
  <c r="F89" i="8" s="1"/>
  <c r="AG89" i="8" s="1"/>
  <c r="G87" i="4"/>
  <c r="F88" i="8" s="1"/>
  <c r="AG88" i="8" s="1"/>
  <c r="G86" i="4"/>
  <c r="F87" i="8" s="1"/>
  <c r="AG87" i="8" s="1"/>
  <c r="G85" i="4"/>
  <c r="F86" i="8" s="1"/>
  <c r="AG86" i="8" s="1"/>
  <c r="G84" i="4"/>
  <c r="F85" i="8" s="1"/>
  <c r="AG85" i="8" s="1"/>
  <c r="G83" i="4"/>
  <c r="F84" i="8" s="1"/>
  <c r="AG84" i="8" s="1"/>
  <c r="G82" i="4"/>
  <c r="F83" i="8" s="1"/>
  <c r="AG83" i="8" s="1"/>
  <c r="G81" i="4"/>
  <c r="F82" i="8" s="1"/>
  <c r="AG82" i="8" s="1"/>
  <c r="G80" i="4"/>
  <c r="F81" i="8" s="1"/>
  <c r="AG81" i="8" s="1"/>
  <c r="G79" i="4"/>
  <c r="F80" i="8" s="1"/>
  <c r="AG80" i="8" s="1"/>
  <c r="G78" i="4"/>
  <c r="F79" i="8" s="1"/>
  <c r="AG79" i="8" s="1"/>
  <c r="G77" i="4"/>
  <c r="G76" i="4"/>
  <c r="F77" i="8" s="1"/>
  <c r="AG77" i="8" s="1"/>
  <c r="G75" i="4"/>
  <c r="F76" i="8" s="1"/>
  <c r="AG76" i="8" s="1"/>
  <c r="G74" i="4"/>
  <c r="F75" i="8" s="1"/>
  <c r="AG75" i="8" s="1"/>
  <c r="G73" i="4"/>
  <c r="F74" i="8" s="1"/>
  <c r="AG74" i="8" s="1"/>
  <c r="G72" i="4"/>
  <c r="F73" i="8" s="1"/>
  <c r="AG73" i="8" s="1"/>
  <c r="G71" i="4"/>
  <c r="F72" i="8" s="1"/>
  <c r="AG72" i="8" s="1"/>
  <c r="G70" i="4"/>
  <c r="G69" i="4"/>
  <c r="F70" i="8" s="1"/>
  <c r="AG70" i="8" s="1"/>
  <c r="G68" i="4"/>
  <c r="F69" i="8" s="1"/>
  <c r="AG69" i="8" s="1"/>
  <c r="G67" i="4"/>
  <c r="F68" i="8" s="1"/>
  <c r="AG68" i="8" s="1"/>
  <c r="G66" i="4"/>
  <c r="F67" i="8" s="1"/>
  <c r="AG67" i="8" s="1"/>
  <c r="G65" i="4"/>
  <c r="F66" i="8" s="1"/>
  <c r="AG66" i="8" s="1"/>
  <c r="G64" i="4"/>
  <c r="F65" i="8" s="1"/>
  <c r="AG65" i="8" s="1"/>
  <c r="G63" i="4"/>
  <c r="F64" i="8" s="1"/>
  <c r="AG64" i="8" s="1"/>
  <c r="G62" i="4"/>
  <c r="G61" i="4"/>
  <c r="F62" i="8" s="1"/>
  <c r="AG62" i="8" s="1"/>
  <c r="G60" i="4"/>
  <c r="F61" i="8" s="1"/>
  <c r="AG61" i="8" s="1"/>
  <c r="G59" i="4"/>
  <c r="F60" i="8" s="1"/>
  <c r="AG60" i="8" s="1"/>
  <c r="G58" i="4"/>
  <c r="F59" i="8" s="1"/>
  <c r="AG59" i="8" s="1"/>
  <c r="G57" i="4"/>
  <c r="F58" i="8" s="1"/>
  <c r="AG58" i="8" s="1"/>
  <c r="G56" i="4"/>
  <c r="F57" i="8" s="1"/>
  <c r="AG57" i="8" s="1"/>
  <c r="G55" i="4"/>
  <c r="F56" i="8" s="1"/>
  <c r="AG56" i="8" s="1"/>
  <c r="G54" i="4"/>
  <c r="F55" i="8" s="1"/>
  <c r="AG55" i="8" s="1"/>
  <c r="G53" i="4"/>
  <c r="F54" i="8" s="1"/>
  <c r="AG54" i="8" s="1"/>
  <c r="G52" i="4"/>
  <c r="F53" i="8" s="1"/>
  <c r="AG53" i="8" s="1"/>
  <c r="G51" i="4"/>
  <c r="F52" i="8" s="1"/>
  <c r="AG52" i="8" s="1"/>
  <c r="G50" i="4"/>
  <c r="F51" i="8" s="1"/>
  <c r="AG51" i="8" s="1"/>
  <c r="G49" i="4"/>
  <c r="F50" i="8" s="1"/>
  <c r="AG50" i="8" s="1"/>
  <c r="G48" i="4"/>
  <c r="F49" i="8" s="1"/>
  <c r="AG49" i="8" s="1"/>
  <c r="G47" i="4"/>
  <c r="F48" i="8" s="1"/>
  <c r="AG48" i="8" s="1"/>
  <c r="G46" i="4"/>
  <c r="F47" i="8" s="1"/>
  <c r="AG47" i="8" s="1"/>
  <c r="G45" i="4"/>
  <c r="F46" i="8" s="1"/>
  <c r="AG46" i="8" s="1"/>
  <c r="G44" i="4"/>
  <c r="F45" i="8" s="1"/>
  <c r="AG45" i="8" s="1"/>
  <c r="G43" i="4"/>
  <c r="F44" i="8" s="1"/>
  <c r="AG44" i="8" s="1"/>
  <c r="G42" i="4"/>
  <c r="F43" i="8" s="1"/>
  <c r="AG43" i="8" s="1"/>
  <c r="G41" i="4"/>
  <c r="F42" i="8" s="1"/>
  <c r="AG42" i="8" s="1"/>
  <c r="G40" i="4"/>
  <c r="F41" i="8" s="1"/>
  <c r="AG41" i="8" s="1"/>
  <c r="G39" i="4"/>
  <c r="G38" i="4"/>
  <c r="G37" i="4"/>
  <c r="F38" i="8" s="1"/>
  <c r="AG38" i="8" s="1"/>
  <c r="G36" i="4"/>
  <c r="F37" i="8" s="1"/>
  <c r="AG37" i="8" s="1"/>
  <c r="G35" i="4"/>
  <c r="G34" i="4"/>
  <c r="F35" i="8" s="1"/>
  <c r="AG35" i="8" s="1"/>
  <c r="G33" i="4"/>
  <c r="F34" i="8" s="1"/>
  <c r="AG34" i="8" s="1"/>
  <c r="G32" i="4"/>
  <c r="F33" i="8" s="1"/>
  <c r="AG33" i="8" s="1"/>
  <c r="G31" i="4"/>
  <c r="F32" i="8" s="1"/>
  <c r="AG32" i="8" s="1"/>
  <c r="G30" i="4"/>
  <c r="G29" i="4"/>
  <c r="F30" i="8" s="1"/>
  <c r="AG30" i="8" s="1"/>
  <c r="G28" i="4"/>
  <c r="F29" i="8" s="1"/>
  <c r="AG29" i="8" s="1"/>
  <c r="G27" i="4"/>
  <c r="F28" i="8" s="1"/>
  <c r="AG28" i="8" s="1"/>
  <c r="G26" i="4"/>
  <c r="F27" i="8" s="1"/>
  <c r="AG27" i="8" s="1"/>
  <c r="G25" i="4"/>
  <c r="F26" i="8" s="1"/>
  <c r="AG26" i="8" s="1"/>
  <c r="G24" i="4"/>
  <c r="F25" i="8" s="1"/>
  <c r="AG25" i="8" s="1"/>
  <c r="G23" i="4"/>
  <c r="F24" i="8" s="1"/>
  <c r="AG24" i="8" s="1"/>
  <c r="G22" i="4"/>
  <c r="F23" i="8" s="1"/>
  <c r="AG23" i="8" s="1"/>
  <c r="G21" i="4"/>
  <c r="F22" i="8" s="1"/>
  <c r="AG22" i="8" s="1"/>
  <c r="G20" i="4"/>
  <c r="F21" i="8" s="1"/>
  <c r="AG21" i="8" s="1"/>
  <c r="G19" i="4"/>
  <c r="F20" i="8" s="1"/>
  <c r="AG20" i="8" s="1"/>
  <c r="G18" i="4"/>
  <c r="F19" i="8" s="1"/>
  <c r="AG19" i="8" s="1"/>
  <c r="G17" i="4"/>
  <c r="F18" i="8" s="1"/>
  <c r="AG18" i="8" s="1"/>
  <c r="G16" i="4"/>
  <c r="F17" i="8" s="1"/>
  <c r="AG17" i="8" s="1"/>
  <c r="G15" i="4"/>
  <c r="F16" i="8" s="1"/>
  <c r="AG16" i="8" s="1"/>
  <c r="G14" i="4"/>
  <c r="F15" i="8" s="1"/>
  <c r="AG15" i="8" s="1"/>
  <c r="G13" i="4"/>
  <c r="F14" i="8" s="1"/>
  <c r="AG14" i="8" s="1"/>
  <c r="G12" i="4"/>
  <c r="F13" i="8" s="1"/>
  <c r="AG13" i="8" s="1"/>
  <c r="G11" i="4"/>
  <c r="F12" i="8" s="1"/>
  <c r="AG12" i="8" s="1"/>
  <c r="G10" i="4"/>
  <c r="F11" i="8" s="1"/>
  <c r="AG11" i="8" s="1"/>
  <c r="G9" i="4"/>
  <c r="F10" i="8" s="1"/>
  <c r="AG10" i="8" s="1"/>
  <c r="G8" i="4"/>
  <c r="F9" i="8" s="1"/>
  <c r="AG9" i="8" s="1"/>
  <c r="G7" i="4"/>
  <c r="F8" i="8" s="1"/>
  <c r="AG8" i="8" s="1"/>
  <c r="G6" i="4"/>
  <c r="F7" i="8" s="1"/>
  <c r="AG7" i="8" s="1"/>
  <c r="G5" i="4"/>
  <c r="F6" i="8" s="1"/>
  <c r="AG6" i="8" s="1"/>
  <c r="G4" i="4"/>
  <c r="F5" i="8" s="1"/>
  <c r="AG5" i="8" s="1"/>
  <c r="G205" i="5"/>
  <c r="G204" i="5"/>
  <c r="G203" i="5"/>
  <c r="G202" i="5"/>
  <c r="G201" i="5"/>
  <c r="G200" i="5"/>
  <c r="G199" i="5"/>
  <c r="G198" i="5"/>
  <c r="G197" i="5"/>
  <c r="G196" i="5"/>
  <c r="G195" i="5"/>
  <c r="G194" i="5"/>
  <c r="G193" i="5"/>
  <c r="G192" i="5"/>
  <c r="G191" i="5"/>
  <c r="G190" i="5"/>
  <c r="G189" i="5"/>
  <c r="G188" i="5"/>
  <c r="G187" i="5"/>
  <c r="G186" i="5"/>
  <c r="G185" i="5"/>
  <c r="G184" i="5"/>
  <c r="G183" i="5"/>
  <c r="G182" i="5"/>
  <c r="G181" i="5"/>
  <c r="G180" i="5"/>
  <c r="G179" i="5"/>
  <c r="G178" i="5"/>
  <c r="G177" i="5"/>
  <c r="G176" i="5"/>
  <c r="G175" i="5"/>
  <c r="G174" i="5"/>
  <c r="G173" i="5"/>
  <c r="G172" i="5"/>
  <c r="G171" i="5"/>
  <c r="G170" i="5"/>
  <c r="G169" i="5"/>
  <c r="G168" i="5"/>
  <c r="G167" i="5"/>
  <c r="G166" i="5"/>
  <c r="G165" i="5"/>
  <c r="G164" i="5"/>
  <c r="G163" i="5"/>
  <c r="G162" i="5"/>
  <c r="G161" i="5"/>
  <c r="G160" i="5"/>
  <c r="G159" i="5"/>
  <c r="G158" i="5"/>
  <c r="G157" i="5"/>
  <c r="G156" i="5"/>
  <c r="G155" i="5"/>
  <c r="G154" i="5"/>
  <c r="G153" i="5"/>
  <c r="G152" i="5"/>
  <c r="G151" i="5"/>
  <c r="G150" i="5"/>
  <c r="G149" i="5"/>
  <c r="G148" i="5"/>
  <c r="G147" i="5"/>
  <c r="G146" i="5"/>
  <c r="G145" i="5"/>
  <c r="G144" i="5"/>
  <c r="G143" i="5"/>
  <c r="G142" i="5"/>
  <c r="G141" i="5"/>
  <c r="G140" i="5"/>
  <c r="G139" i="5"/>
  <c r="G138" i="5"/>
  <c r="G137" i="5"/>
  <c r="G136" i="5"/>
  <c r="G135" i="5"/>
  <c r="G134" i="5"/>
  <c r="G133" i="5"/>
  <c r="G132" i="5"/>
  <c r="G131" i="5"/>
  <c r="G130" i="5"/>
  <c r="G129" i="5"/>
  <c r="G128" i="5"/>
  <c r="G127" i="5"/>
  <c r="G126" i="5"/>
  <c r="G125" i="5"/>
  <c r="G124" i="5"/>
  <c r="G123" i="5"/>
  <c r="G122" i="5"/>
  <c r="G121" i="5"/>
  <c r="G120" i="5"/>
  <c r="G119" i="5"/>
  <c r="G118" i="5"/>
  <c r="G117" i="5"/>
  <c r="G116" i="5"/>
  <c r="G115" i="5"/>
  <c r="G114" i="5"/>
  <c r="G113" i="5"/>
  <c r="G112" i="5"/>
  <c r="G111" i="5"/>
  <c r="G110" i="5"/>
  <c r="G109" i="5"/>
  <c r="G108" i="5"/>
  <c r="G107" i="5"/>
  <c r="G106" i="5"/>
  <c r="G105" i="5"/>
  <c r="G104" i="5"/>
  <c r="G103" i="5"/>
  <c r="G102" i="5"/>
  <c r="G101" i="5"/>
  <c r="G100" i="5"/>
  <c r="F101" i="7" s="1"/>
  <c r="AG101" i="7" s="1"/>
  <c r="G99" i="5"/>
  <c r="F100" i="7" s="1"/>
  <c r="AG100" i="7" s="1"/>
  <c r="G98" i="5"/>
  <c r="F99" i="7" s="1"/>
  <c r="AG99" i="7" s="1"/>
  <c r="G97" i="5"/>
  <c r="F98" i="7" s="1"/>
  <c r="AG98" i="7" s="1"/>
  <c r="G96" i="5"/>
  <c r="F97" i="7" s="1"/>
  <c r="AG97" i="7" s="1"/>
  <c r="G95" i="5"/>
  <c r="F96" i="7" s="1"/>
  <c r="AG96" i="7" s="1"/>
  <c r="G94" i="5"/>
  <c r="G93" i="5"/>
  <c r="F94" i="7" s="1"/>
  <c r="AG94" i="7" s="1"/>
  <c r="G92" i="5"/>
  <c r="F93" i="7" s="1"/>
  <c r="AG93" i="7" s="1"/>
  <c r="G91" i="5"/>
  <c r="F92" i="7" s="1"/>
  <c r="AG92" i="7" s="1"/>
  <c r="G90" i="5"/>
  <c r="F91" i="7" s="1"/>
  <c r="AG91" i="7" s="1"/>
  <c r="G89" i="5"/>
  <c r="F90" i="7" s="1"/>
  <c r="AG90" i="7" s="1"/>
  <c r="G88" i="5"/>
  <c r="F89" i="7" s="1"/>
  <c r="AG89" i="7" s="1"/>
  <c r="G87" i="5"/>
  <c r="F88" i="7" s="1"/>
  <c r="AG88" i="7" s="1"/>
  <c r="G86" i="5"/>
  <c r="F87" i="7" s="1"/>
  <c r="AG87" i="7" s="1"/>
  <c r="G85" i="5"/>
  <c r="F86" i="7" s="1"/>
  <c r="AG86" i="7" s="1"/>
  <c r="G84" i="5"/>
  <c r="F85" i="7" s="1"/>
  <c r="AG85" i="7" s="1"/>
  <c r="G83" i="5"/>
  <c r="F84" i="7" s="1"/>
  <c r="AG84" i="7" s="1"/>
  <c r="G82" i="5"/>
  <c r="F83" i="7" s="1"/>
  <c r="AG83" i="7" s="1"/>
  <c r="G81" i="5"/>
  <c r="F82" i="7" s="1"/>
  <c r="AG82" i="7" s="1"/>
  <c r="G80" i="5"/>
  <c r="G79" i="5"/>
  <c r="F80" i="7" s="1"/>
  <c r="AG80" i="7" s="1"/>
  <c r="G78" i="5"/>
  <c r="F79" i="7" s="1"/>
  <c r="AG79" i="7" s="1"/>
  <c r="G77" i="5"/>
  <c r="F78" i="7" s="1"/>
  <c r="AG78" i="7" s="1"/>
  <c r="G76" i="5"/>
  <c r="F77" i="7" s="1"/>
  <c r="AG77" i="7" s="1"/>
  <c r="G75" i="5"/>
  <c r="F76" i="7" s="1"/>
  <c r="AG76" i="7" s="1"/>
  <c r="G74" i="5"/>
  <c r="F75" i="7" s="1"/>
  <c r="AG75" i="7" s="1"/>
  <c r="G73" i="5"/>
  <c r="F74" i="7" s="1"/>
  <c r="AG74" i="7" s="1"/>
  <c r="G72" i="5"/>
  <c r="F73" i="7" s="1"/>
  <c r="AG73" i="7" s="1"/>
  <c r="G71" i="5"/>
  <c r="F72" i="7" s="1"/>
  <c r="AG72" i="7" s="1"/>
  <c r="G70" i="5"/>
  <c r="F71" i="7" s="1"/>
  <c r="AG71" i="7" s="1"/>
  <c r="G69" i="5"/>
  <c r="G68" i="5"/>
  <c r="F69" i="7" s="1"/>
  <c r="AG69" i="7" s="1"/>
  <c r="G67" i="5"/>
  <c r="F68" i="7" s="1"/>
  <c r="AG68" i="7" s="1"/>
  <c r="G66" i="5"/>
  <c r="F67" i="7" s="1"/>
  <c r="AG67" i="7" s="1"/>
  <c r="G65" i="5"/>
  <c r="F66" i="7" s="1"/>
  <c r="AG66" i="7" s="1"/>
  <c r="G64" i="5"/>
  <c r="F65" i="7" s="1"/>
  <c r="AG65" i="7" s="1"/>
  <c r="G63" i="5"/>
  <c r="F64" i="7" s="1"/>
  <c r="AG64" i="7" s="1"/>
  <c r="G62" i="5"/>
  <c r="F63" i="7" s="1"/>
  <c r="AG63" i="7" s="1"/>
  <c r="G61" i="5"/>
  <c r="F62" i="7" s="1"/>
  <c r="AG62" i="7" s="1"/>
  <c r="G60" i="5"/>
  <c r="F61" i="7" s="1"/>
  <c r="AG61" i="7" s="1"/>
  <c r="G59" i="5"/>
  <c r="F60" i="7" s="1"/>
  <c r="AG60" i="7" s="1"/>
  <c r="G58" i="5"/>
  <c r="F59" i="7" s="1"/>
  <c r="AG59" i="7" s="1"/>
  <c r="G57" i="5"/>
  <c r="F58" i="7" s="1"/>
  <c r="AG58" i="7" s="1"/>
  <c r="G56" i="5"/>
  <c r="F57" i="7" s="1"/>
  <c r="AG57" i="7" s="1"/>
  <c r="G55" i="5"/>
  <c r="F56" i="7" s="1"/>
  <c r="AG56" i="7" s="1"/>
  <c r="G54" i="5"/>
  <c r="F55" i="7" s="1"/>
  <c r="AG55" i="7" s="1"/>
  <c r="G53" i="5"/>
  <c r="G52" i="5"/>
  <c r="F53" i="7" s="1"/>
  <c r="AG53" i="7" s="1"/>
  <c r="G51" i="5"/>
  <c r="F52" i="7" s="1"/>
  <c r="AG52" i="7" s="1"/>
  <c r="G50" i="5"/>
  <c r="F51" i="7" s="1"/>
  <c r="AG51" i="7" s="1"/>
  <c r="G49" i="5"/>
  <c r="F50" i="7" s="1"/>
  <c r="AG50" i="7" s="1"/>
  <c r="G48" i="5"/>
  <c r="G47" i="5"/>
  <c r="F48" i="7" s="1"/>
  <c r="AG48" i="7" s="1"/>
  <c r="G46" i="5"/>
  <c r="F47" i="7" s="1"/>
  <c r="AG47" i="7" s="1"/>
  <c r="G45" i="5"/>
  <c r="F46" i="7" s="1"/>
  <c r="AG46" i="7" s="1"/>
  <c r="G44" i="5"/>
  <c r="F45" i="7" s="1"/>
  <c r="AG45" i="7" s="1"/>
  <c r="G43" i="5"/>
  <c r="F44" i="7" s="1"/>
  <c r="AG44" i="7" s="1"/>
  <c r="G42" i="5"/>
  <c r="F43" i="7" s="1"/>
  <c r="AG43" i="7" s="1"/>
  <c r="G41" i="5"/>
  <c r="F42" i="7" s="1"/>
  <c r="AG42" i="7" s="1"/>
  <c r="G40" i="5"/>
  <c r="G39" i="5"/>
  <c r="F40" i="7" s="1"/>
  <c r="AG40" i="7" s="1"/>
  <c r="G38" i="5"/>
  <c r="F39" i="7" s="1"/>
  <c r="AG39" i="7" s="1"/>
  <c r="G37" i="5"/>
  <c r="F38" i="7" s="1"/>
  <c r="AG38" i="7" s="1"/>
  <c r="G36" i="5"/>
  <c r="F37" i="7" s="1"/>
  <c r="AG37" i="7" s="1"/>
  <c r="G35" i="5"/>
  <c r="F36" i="7" s="1"/>
  <c r="AG36" i="7" s="1"/>
  <c r="G34" i="5"/>
  <c r="F35" i="7" s="1"/>
  <c r="AG35" i="7" s="1"/>
  <c r="G33" i="5"/>
  <c r="F34" i="7" s="1"/>
  <c r="AG34" i="7" s="1"/>
  <c r="G32" i="5"/>
  <c r="F33" i="7" s="1"/>
  <c r="AG33" i="7" s="1"/>
  <c r="G31" i="5"/>
  <c r="F32" i="7" s="1"/>
  <c r="AG32" i="7" s="1"/>
  <c r="G30" i="5"/>
  <c r="G29" i="5"/>
  <c r="F30" i="7" s="1"/>
  <c r="AG30" i="7" s="1"/>
  <c r="G28" i="5"/>
  <c r="F29" i="7" s="1"/>
  <c r="AG29" i="7" s="1"/>
  <c r="G27" i="5"/>
  <c r="F28" i="7" s="1"/>
  <c r="AG28" i="7" s="1"/>
  <c r="G26" i="5"/>
  <c r="F27" i="7" s="1"/>
  <c r="AG27" i="7" s="1"/>
  <c r="G25" i="5"/>
  <c r="F26" i="7" s="1"/>
  <c r="AG26" i="7" s="1"/>
  <c r="G24" i="5"/>
  <c r="F25" i="7" s="1"/>
  <c r="AG25" i="7" s="1"/>
  <c r="G23" i="5"/>
  <c r="F24" i="7" s="1"/>
  <c r="AG24" i="7" s="1"/>
  <c r="G22" i="5"/>
  <c r="G21" i="5"/>
  <c r="F22" i="7" s="1"/>
  <c r="AG22" i="7" s="1"/>
  <c r="G20" i="5"/>
  <c r="F21" i="7" s="1"/>
  <c r="AG21" i="7" s="1"/>
  <c r="G19" i="5"/>
  <c r="F20" i="7" s="1"/>
  <c r="AG20" i="7" s="1"/>
  <c r="G18" i="5"/>
  <c r="F19" i="7" s="1"/>
  <c r="AG19" i="7" s="1"/>
  <c r="G17" i="5"/>
  <c r="F18" i="7" s="1"/>
  <c r="AG18" i="7" s="1"/>
  <c r="G16" i="5"/>
  <c r="F17" i="7" s="1"/>
  <c r="AG17" i="7" s="1"/>
  <c r="G15" i="5"/>
  <c r="F16" i="7" s="1"/>
  <c r="AG16" i="7" s="1"/>
  <c r="G14" i="5"/>
  <c r="F15" i="7" s="1"/>
  <c r="AG15" i="7" s="1"/>
  <c r="G13" i="5"/>
  <c r="F14" i="7" s="1"/>
  <c r="AG14" i="7" s="1"/>
  <c r="G12" i="5"/>
  <c r="F13" i="7" s="1"/>
  <c r="AG13" i="7" s="1"/>
  <c r="G11" i="5"/>
  <c r="F12" i="7" s="1"/>
  <c r="AG12" i="7" s="1"/>
  <c r="G10" i="5"/>
  <c r="F11" i="7" s="1"/>
  <c r="AG11" i="7" s="1"/>
  <c r="G9" i="5"/>
  <c r="F10" i="7" s="1"/>
  <c r="AG10" i="7" s="1"/>
  <c r="G8" i="5"/>
  <c r="G7" i="5"/>
  <c r="F8" i="7" s="1"/>
  <c r="AG8" i="7" s="1"/>
  <c r="G6" i="5"/>
  <c r="F7" i="7" s="1"/>
  <c r="AG7" i="7" s="1"/>
  <c r="G5" i="5"/>
  <c r="F6" i="7" s="1"/>
  <c r="AG6" i="7" s="1"/>
  <c r="G4" i="5"/>
  <c r="F5" i="7" s="1"/>
  <c r="AG5" i="7" s="1"/>
  <c r="F36" i="8"/>
  <c r="AG36" i="8" s="1"/>
  <c r="E101" i="8"/>
  <c r="D101" i="8"/>
  <c r="E100" i="8"/>
  <c r="D100" i="8"/>
  <c r="E99" i="8"/>
  <c r="D99" i="8"/>
  <c r="E98" i="8"/>
  <c r="D98" i="8"/>
  <c r="E97" i="8"/>
  <c r="D97" i="8"/>
  <c r="E96" i="8"/>
  <c r="D96" i="8"/>
  <c r="F95" i="8"/>
  <c r="AG95" i="8" s="1"/>
  <c r="E95" i="8"/>
  <c r="D95" i="8"/>
  <c r="E94" i="8"/>
  <c r="D94" i="8"/>
  <c r="E93" i="8"/>
  <c r="D93" i="8"/>
  <c r="E92" i="8"/>
  <c r="D92" i="8"/>
  <c r="E91" i="8"/>
  <c r="D91" i="8"/>
  <c r="E90" i="8"/>
  <c r="D90" i="8"/>
  <c r="E89" i="8"/>
  <c r="D89" i="8"/>
  <c r="E88" i="8"/>
  <c r="D88" i="8"/>
  <c r="E87" i="8"/>
  <c r="D87" i="8"/>
  <c r="E86" i="8"/>
  <c r="D86" i="8"/>
  <c r="E85" i="8"/>
  <c r="D85" i="8"/>
  <c r="E84" i="8"/>
  <c r="D84" i="8"/>
  <c r="E83" i="8"/>
  <c r="D83" i="8"/>
  <c r="E82" i="8"/>
  <c r="D82" i="8"/>
  <c r="E81" i="8"/>
  <c r="D81" i="8"/>
  <c r="E80" i="8"/>
  <c r="D80" i="8"/>
  <c r="E79" i="8"/>
  <c r="D79" i="8"/>
  <c r="F78" i="8"/>
  <c r="AG78" i="8" s="1"/>
  <c r="E78" i="8"/>
  <c r="D78" i="8"/>
  <c r="E77" i="8"/>
  <c r="D77" i="8"/>
  <c r="E76" i="8"/>
  <c r="D76" i="8"/>
  <c r="E75" i="8"/>
  <c r="D75" i="8"/>
  <c r="E74" i="8"/>
  <c r="D74" i="8"/>
  <c r="E73" i="8"/>
  <c r="D73" i="8"/>
  <c r="E72" i="8"/>
  <c r="D72" i="8"/>
  <c r="F71" i="8"/>
  <c r="AG71" i="8" s="1"/>
  <c r="E71" i="8"/>
  <c r="D71" i="8"/>
  <c r="E70" i="8"/>
  <c r="D70" i="8"/>
  <c r="E69" i="8"/>
  <c r="D69" i="8"/>
  <c r="E68" i="8"/>
  <c r="D68" i="8"/>
  <c r="E67" i="8"/>
  <c r="D67" i="8"/>
  <c r="E66" i="8"/>
  <c r="D66" i="8"/>
  <c r="E65" i="8"/>
  <c r="D65" i="8"/>
  <c r="E64" i="8"/>
  <c r="D64" i="8"/>
  <c r="F63" i="8"/>
  <c r="AG63" i="8" s="1"/>
  <c r="E63" i="8"/>
  <c r="D63" i="8"/>
  <c r="E62" i="8"/>
  <c r="D62" i="8"/>
  <c r="E61" i="8"/>
  <c r="D61" i="8"/>
  <c r="E60" i="8"/>
  <c r="D60" i="8"/>
  <c r="E59" i="8"/>
  <c r="D59" i="8"/>
  <c r="E58" i="8"/>
  <c r="D58" i="8"/>
  <c r="E57" i="8"/>
  <c r="D57" i="8"/>
  <c r="E56" i="8"/>
  <c r="D56" i="8"/>
  <c r="E55" i="8"/>
  <c r="D55" i="8"/>
  <c r="E54" i="8"/>
  <c r="D54" i="8"/>
  <c r="E53" i="8"/>
  <c r="D53" i="8"/>
  <c r="E52" i="8"/>
  <c r="D52" i="8"/>
  <c r="E51" i="8"/>
  <c r="D51" i="8"/>
  <c r="E50" i="8"/>
  <c r="D50" i="8"/>
  <c r="E49" i="8"/>
  <c r="D49" i="8"/>
  <c r="E48" i="8"/>
  <c r="D48" i="8"/>
  <c r="E47" i="8"/>
  <c r="D47" i="8"/>
  <c r="E46" i="8"/>
  <c r="D46" i="8"/>
  <c r="E45" i="8"/>
  <c r="D45" i="8"/>
  <c r="E44" i="8"/>
  <c r="D44" i="8"/>
  <c r="E43" i="8"/>
  <c r="D43" i="8"/>
  <c r="E42" i="8"/>
  <c r="D42" i="8"/>
  <c r="E41" i="8"/>
  <c r="D41" i="8"/>
  <c r="F40" i="8"/>
  <c r="AG40" i="8" s="1"/>
  <c r="E40" i="8"/>
  <c r="D40" i="8"/>
  <c r="F39" i="8"/>
  <c r="AG39" i="8" s="1"/>
  <c r="E39" i="8"/>
  <c r="D39" i="8"/>
  <c r="E38" i="8"/>
  <c r="D38" i="8"/>
  <c r="E37" i="8"/>
  <c r="D37" i="8"/>
  <c r="E36" i="8"/>
  <c r="D36" i="8"/>
  <c r="E35" i="8"/>
  <c r="D35" i="8"/>
  <c r="E34" i="8"/>
  <c r="D34" i="8"/>
  <c r="E33" i="8"/>
  <c r="D33" i="8"/>
  <c r="E32" i="8"/>
  <c r="D32" i="8"/>
  <c r="F31" i="8"/>
  <c r="AG31" i="8" s="1"/>
  <c r="E31" i="8"/>
  <c r="D31" i="8"/>
  <c r="E30" i="8"/>
  <c r="D30" i="8"/>
  <c r="E29" i="8"/>
  <c r="D29" i="8"/>
  <c r="E28" i="8"/>
  <c r="D28" i="8"/>
  <c r="E27" i="8"/>
  <c r="D27" i="8"/>
  <c r="E26" i="8"/>
  <c r="D26" i="8"/>
  <c r="E25" i="8"/>
  <c r="D25" i="8"/>
  <c r="E24" i="8"/>
  <c r="D24" i="8"/>
  <c r="E23" i="8"/>
  <c r="D23" i="8"/>
  <c r="E22" i="8"/>
  <c r="D22" i="8"/>
  <c r="E21" i="8"/>
  <c r="D21" i="8"/>
  <c r="E20" i="8"/>
  <c r="D20" i="8"/>
  <c r="E19" i="8"/>
  <c r="D19" i="8"/>
  <c r="E18" i="8"/>
  <c r="D18" i="8"/>
  <c r="E17" i="8"/>
  <c r="D17" i="8"/>
  <c r="E16" i="8"/>
  <c r="D16" i="8"/>
  <c r="E15" i="8"/>
  <c r="D15" i="8"/>
  <c r="E14" i="8"/>
  <c r="D14" i="8"/>
  <c r="E13" i="8"/>
  <c r="D13" i="8"/>
  <c r="E12" i="8"/>
  <c r="D12" i="8"/>
  <c r="E11" i="8"/>
  <c r="D11" i="8"/>
  <c r="E10" i="8"/>
  <c r="D10" i="8"/>
  <c r="E9" i="8"/>
  <c r="D9" i="8"/>
  <c r="E8" i="8"/>
  <c r="D8" i="8"/>
  <c r="E7" i="8"/>
  <c r="D7" i="8"/>
  <c r="E6" i="8"/>
  <c r="D6" i="8"/>
  <c r="E5" i="8"/>
  <c r="D5" i="8"/>
  <c r="U3" i="8"/>
  <c r="U3" i="7"/>
  <c r="D26" i="7"/>
  <c r="E26" i="7"/>
  <c r="D27" i="7"/>
  <c r="E27" i="7"/>
  <c r="D28" i="7"/>
  <c r="E28" i="7"/>
  <c r="D29" i="7"/>
  <c r="E29" i="7"/>
  <c r="D30" i="7"/>
  <c r="E30" i="7"/>
  <c r="D31" i="7"/>
  <c r="E31" i="7"/>
  <c r="F31" i="7"/>
  <c r="AG31" i="7" s="1"/>
  <c r="D32" i="7"/>
  <c r="E32" i="7"/>
  <c r="D33" i="7"/>
  <c r="E33" i="7"/>
  <c r="D34" i="7"/>
  <c r="E34" i="7"/>
  <c r="D35" i="7"/>
  <c r="E35" i="7"/>
  <c r="D36" i="7"/>
  <c r="E36" i="7"/>
  <c r="D37" i="7"/>
  <c r="E37" i="7"/>
  <c r="D38" i="7"/>
  <c r="E38" i="7"/>
  <c r="D39" i="7"/>
  <c r="E39" i="7"/>
  <c r="D40" i="7"/>
  <c r="E40" i="7"/>
  <c r="D41" i="7"/>
  <c r="E41" i="7"/>
  <c r="D42" i="7"/>
  <c r="E42" i="7"/>
  <c r="D43" i="7"/>
  <c r="E43" i="7"/>
  <c r="D44" i="7"/>
  <c r="E44" i="7"/>
  <c r="D45" i="7"/>
  <c r="E45" i="7"/>
  <c r="D46" i="7"/>
  <c r="E46" i="7"/>
  <c r="D47" i="7"/>
  <c r="E47" i="7"/>
  <c r="D48" i="7"/>
  <c r="E48" i="7"/>
  <c r="D49" i="7"/>
  <c r="E49" i="7"/>
  <c r="D50" i="7"/>
  <c r="E50" i="7"/>
  <c r="D51" i="7"/>
  <c r="E51" i="7"/>
  <c r="D52" i="7"/>
  <c r="E52" i="7"/>
  <c r="D53" i="7"/>
  <c r="E53" i="7"/>
  <c r="D54" i="7"/>
  <c r="E54" i="7"/>
  <c r="D55" i="7"/>
  <c r="E55" i="7"/>
  <c r="D56" i="7"/>
  <c r="E56" i="7"/>
  <c r="D57" i="7"/>
  <c r="E57" i="7"/>
  <c r="D58" i="7"/>
  <c r="E58" i="7"/>
  <c r="D59" i="7"/>
  <c r="E59" i="7"/>
  <c r="D60" i="7"/>
  <c r="E60" i="7"/>
  <c r="D61" i="7"/>
  <c r="E61" i="7"/>
  <c r="D62" i="7"/>
  <c r="E62" i="7"/>
  <c r="D63" i="7"/>
  <c r="E63" i="7"/>
  <c r="D64" i="7"/>
  <c r="E64" i="7"/>
  <c r="D65" i="7"/>
  <c r="E65" i="7"/>
  <c r="D66" i="7"/>
  <c r="E66" i="7"/>
  <c r="D67" i="7"/>
  <c r="E67" i="7"/>
  <c r="D68" i="7"/>
  <c r="E68" i="7"/>
  <c r="D69" i="7"/>
  <c r="E69" i="7"/>
  <c r="D70" i="7"/>
  <c r="E70" i="7"/>
  <c r="D71" i="7"/>
  <c r="E71" i="7"/>
  <c r="D72" i="7"/>
  <c r="E72" i="7"/>
  <c r="D73" i="7"/>
  <c r="E73" i="7"/>
  <c r="D74" i="7"/>
  <c r="E74" i="7"/>
  <c r="D75" i="7"/>
  <c r="E75" i="7"/>
  <c r="D76" i="7"/>
  <c r="E76" i="7"/>
  <c r="D77" i="7"/>
  <c r="E77" i="7"/>
  <c r="D78" i="7"/>
  <c r="E78" i="7"/>
  <c r="D79" i="7"/>
  <c r="E79" i="7"/>
  <c r="D80" i="7"/>
  <c r="E80" i="7"/>
  <c r="D81" i="7"/>
  <c r="E81" i="7"/>
  <c r="D82" i="7"/>
  <c r="E82" i="7"/>
  <c r="D83" i="7"/>
  <c r="E83" i="7"/>
  <c r="D84" i="7"/>
  <c r="E84" i="7"/>
  <c r="D85" i="7"/>
  <c r="E85" i="7"/>
  <c r="D86" i="7"/>
  <c r="E86" i="7"/>
  <c r="D87" i="7"/>
  <c r="E87" i="7"/>
  <c r="D88" i="7"/>
  <c r="E88" i="7"/>
  <c r="D89" i="7"/>
  <c r="E89" i="7"/>
  <c r="D90" i="7"/>
  <c r="E90" i="7"/>
  <c r="D91" i="7"/>
  <c r="E91" i="7"/>
  <c r="D92" i="7"/>
  <c r="E92" i="7"/>
  <c r="D93" i="7"/>
  <c r="E93" i="7"/>
  <c r="D94" i="7"/>
  <c r="E94" i="7"/>
  <c r="D95" i="7"/>
  <c r="E95" i="7"/>
  <c r="F95" i="7"/>
  <c r="AG95" i="7" s="1"/>
  <c r="D96" i="7"/>
  <c r="E96" i="7"/>
  <c r="D97" i="7"/>
  <c r="E97" i="7"/>
  <c r="D98" i="7"/>
  <c r="E98" i="7"/>
  <c r="D99" i="7"/>
  <c r="E99" i="7"/>
  <c r="D100" i="7"/>
  <c r="E100" i="7"/>
  <c r="D101" i="7"/>
  <c r="E101" i="7"/>
  <c r="D7" i="7"/>
  <c r="E7" i="7"/>
  <c r="D8" i="7"/>
  <c r="E8" i="7"/>
  <c r="D9" i="7"/>
  <c r="E9" i="7"/>
  <c r="D10" i="7"/>
  <c r="E10" i="7"/>
  <c r="D11" i="7"/>
  <c r="E11" i="7"/>
  <c r="D12" i="7"/>
  <c r="E12" i="7"/>
  <c r="D13" i="7"/>
  <c r="E13" i="7"/>
  <c r="D14" i="7"/>
  <c r="E14" i="7"/>
  <c r="D15" i="7"/>
  <c r="E15" i="7"/>
  <c r="D16" i="7"/>
  <c r="E16" i="7"/>
  <c r="D17" i="7"/>
  <c r="E17" i="7"/>
  <c r="D18" i="7"/>
  <c r="E18" i="7"/>
  <c r="D19" i="7"/>
  <c r="E19" i="7"/>
  <c r="D20" i="7"/>
  <c r="E20" i="7"/>
  <c r="D21" i="7"/>
  <c r="E21" i="7"/>
  <c r="D22" i="7"/>
  <c r="E22" i="7"/>
  <c r="D23" i="7"/>
  <c r="E23" i="7"/>
  <c r="F23" i="7"/>
  <c r="AG23" i="7" s="1"/>
  <c r="D24" i="7"/>
  <c r="E24" i="7"/>
  <c r="D25" i="7"/>
  <c r="E25" i="7"/>
  <c r="D6" i="7"/>
  <c r="E6" i="7"/>
  <c r="F9" i="7"/>
  <c r="AG9" i="7" s="1"/>
  <c r="F41" i="7"/>
  <c r="AG41" i="7" s="1"/>
  <c r="F49" i="7"/>
  <c r="AG49" i="7" s="1"/>
  <c r="F54" i="7"/>
  <c r="AG54" i="7" s="1"/>
  <c r="F70" i="7"/>
  <c r="AG70" i="7" s="1"/>
  <c r="F81" i="7"/>
  <c r="AG81" i="7" s="1"/>
  <c r="B5" i="4"/>
  <c r="B6" i="4"/>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4" i="4"/>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4" i="5"/>
  <c r="A4" i="5"/>
  <c r="A4" i="4"/>
  <c r="A5" i="4"/>
  <c r="A6" i="4"/>
  <c r="A7" i="4"/>
  <c r="I5" i="2"/>
  <c r="D9" i="6" l="1"/>
  <c r="E9" i="6"/>
  <c r="G9" i="6"/>
  <c r="H9" i="6"/>
  <c r="I9" i="6"/>
  <c r="B9" i="6"/>
  <c r="L9" i="6"/>
  <c r="J9" i="6"/>
  <c r="K9" i="6"/>
  <c r="A2" i="8"/>
  <c r="B1" i="8" s="1"/>
  <c r="V4" i="8" s="1"/>
  <c r="F9" i="6"/>
  <c r="C13" i="6"/>
  <c r="B13" i="6"/>
  <c r="B3" i="6"/>
  <c r="B11" i="6" s="1"/>
  <c r="B2" i="6"/>
  <c r="B10" i="6" s="1"/>
  <c r="D1" i="6"/>
  <c r="A2" i="7"/>
  <c r="U11" i="7" s="1"/>
  <c r="U93" i="8" l="1"/>
  <c r="U40" i="8"/>
  <c r="U10" i="8"/>
  <c r="U54" i="8"/>
  <c r="U44" i="8"/>
  <c r="U7" i="8"/>
  <c r="U33" i="8"/>
  <c r="U89" i="8"/>
  <c r="U30" i="8"/>
  <c r="B2" i="8"/>
  <c r="V85" i="8" s="1"/>
  <c r="U29" i="8"/>
  <c r="U22" i="8"/>
  <c r="U8" i="8"/>
  <c r="U69" i="8"/>
  <c r="U17" i="8"/>
  <c r="U77" i="8"/>
  <c r="U101" i="8"/>
  <c r="U85" i="8"/>
  <c r="U97" i="8"/>
  <c r="U12" i="8"/>
  <c r="U84" i="8"/>
  <c r="U74" i="8"/>
  <c r="U63" i="8"/>
  <c r="U79" i="8"/>
  <c r="U9" i="8"/>
  <c r="U64" i="8"/>
  <c r="U52" i="8"/>
  <c r="U58" i="8"/>
  <c r="U32" i="8"/>
  <c r="U15" i="8"/>
  <c r="U73" i="8"/>
  <c r="U70" i="8"/>
  <c r="U26" i="8"/>
  <c r="U90" i="8"/>
  <c r="U34" i="8"/>
  <c r="U23" i="8"/>
  <c r="U62" i="8"/>
  <c r="U95" i="8"/>
  <c r="U91" i="8"/>
  <c r="U46" i="8"/>
  <c r="U27" i="8"/>
  <c r="U19" i="8"/>
  <c r="U86" i="8"/>
  <c r="U88" i="8"/>
  <c r="U55" i="8"/>
  <c r="U99" i="8"/>
  <c r="U14" i="8"/>
  <c r="U92" i="8"/>
  <c r="U82" i="8"/>
  <c r="U50" i="8"/>
  <c r="U71" i="8"/>
  <c r="U28" i="8"/>
  <c r="U72" i="8"/>
  <c r="U42" i="8"/>
  <c r="U43" i="8"/>
  <c r="U18" i="8"/>
  <c r="U80" i="8"/>
  <c r="U61" i="8"/>
  <c r="U75" i="8"/>
  <c r="U37" i="8"/>
  <c r="U81" i="8"/>
  <c r="U39" i="8"/>
  <c r="U91" i="7"/>
  <c r="U6" i="8"/>
  <c r="U11" i="8"/>
  <c r="U47" i="8"/>
  <c r="U36" i="8"/>
  <c r="U98" i="8"/>
  <c r="U78" i="8"/>
  <c r="U87" i="8"/>
  <c r="U59" i="8"/>
  <c r="U96" i="8"/>
  <c r="U45" i="8"/>
  <c r="U41" i="8"/>
  <c r="U10" i="7"/>
  <c r="U25" i="8"/>
  <c r="U51" i="8"/>
  <c r="U94" i="8"/>
  <c r="U5" i="8"/>
  <c r="U48" i="8"/>
  <c r="U35" i="8"/>
  <c r="U67" i="8"/>
  <c r="U31" i="8"/>
  <c r="U53" i="8"/>
  <c r="U13" i="8"/>
  <c r="U65" i="8"/>
  <c r="U66" i="8"/>
  <c r="U20" i="8"/>
  <c r="U49" i="8"/>
  <c r="U38" i="8"/>
  <c r="U57" i="8"/>
  <c r="U16" i="8"/>
  <c r="U83" i="8"/>
  <c r="U56" i="8"/>
  <c r="U68" i="8"/>
  <c r="U21" i="8"/>
  <c r="U24" i="8"/>
  <c r="U100" i="8"/>
  <c r="U60" i="8"/>
  <c r="U76" i="8"/>
  <c r="U5" i="7"/>
  <c r="U52" i="7"/>
  <c r="U82" i="7"/>
  <c r="E1" i="6"/>
  <c r="D3" i="6" s="1"/>
  <c r="D11" i="6" s="1"/>
  <c r="D22" i="6"/>
  <c r="D13" i="6"/>
  <c r="C2" i="6"/>
  <c r="C10" i="6" s="1"/>
  <c r="U88" i="7"/>
  <c r="V95" i="8"/>
  <c r="U7" i="7"/>
  <c r="C3" i="6"/>
  <c r="C11" i="6" s="1"/>
  <c r="U17" i="7"/>
  <c r="U34" i="7"/>
  <c r="U66" i="7"/>
  <c r="U31" i="7"/>
  <c r="U9" i="7"/>
  <c r="U83" i="7"/>
  <c r="U12" i="7"/>
  <c r="U77" i="7"/>
  <c r="U61" i="7"/>
  <c r="U100" i="7"/>
  <c r="U18" i="7"/>
  <c r="U28" i="7"/>
  <c r="U89" i="7"/>
  <c r="U57" i="7"/>
  <c r="U37" i="7"/>
  <c r="U46" i="7"/>
  <c r="U87" i="7"/>
  <c r="U48" i="7"/>
  <c r="U20" i="7"/>
  <c r="U85" i="7"/>
  <c r="U49" i="7"/>
  <c r="U86" i="7"/>
  <c r="U74" i="7"/>
  <c r="U75" i="7"/>
  <c r="U68" i="7"/>
  <c r="U36" i="7"/>
  <c r="U25" i="7"/>
  <c r="B1" i="7"/>
  <c r="U78" i="7"/>
  <c r="U42" i="7"/>
  <c r="U62" i="7"/>
  <c r="U35" i="7"/>
  <c r="U97" i="7"/>
  <c r="U53" i="7"/>
  <c r="U33" i="7"/>
  <c r="U99" i="7"/>
  <c r="U59" i="7"/>
  <c r="U47" i="7"/>
  <c r="U96" i="7"/>
  <c r="U76" i="7"/>
  <c r="U32" i="7"/>
  <c r="U26" i="7"/>
  <c r="U64" i="7"/>
  <c r="U16" i="7"/>
  <c r="U93" i="7"/>
  <c r="U90" i="7"/>
  <c r="U38" i="7"/>
  <c r="U27" i="7"/>
  <c r="U15" i="7"/>
  <c r="U8" i="7"/>
  <c r="U13" i="7"/>
  <c r="U6" i="7"/>
  <c r="U81" i="7"/>
  <c r="U65" i="7"/>
  <c r="U45" i="7"/>
  <c r="U54" i="7"/>
  <c r="U71" i="7"/>
  <c r="U22" i="7"/>
  <c r="U92" i="7"/>
  <c r="U40" i="7"/>
  <c r="U29" i="7"/>
  <c r="U21" i="7"/>
  <c r="U55" i="7"/>
  <c r="U43" i="7"/>
  <c r="U84" i="7"/>
  <c r="U50" i="7"/>
  <c r="U95" i="7"/>
  <c r="U63" i="7"/>
  <c r="U44" i="7"/>
  <c r="U72" i="7"/>
  <c r="U73" i="7"/>
  <c r="U94" i="7"/>
  <c r="U39" i="7"/>
  <c r="U19" i="7"/>
  <c r="U70" i="7"/>
  <c r="U23" i="7"/>
  <c r="U56" i="7"/>
  <c r="U69" i="7"/>
  <c r="U79" i="7"/>
  <c r="U24" i="7"/>
  <c r="U30" i="7"/>
  <c r="U98" i="7"/>
  <c r="U14" i="7"/>
  <c r="U60" i="7"/>
  <c r="U101" i="7"/>
  <c r="U58" i="7"/>
  <c r="U67" i="7"/>
  <c r="U41" i="7"/>
  <c r="U80" i="7"/>
  <c r="U51" i="7"/>
  <c r="C1" i="8"/>
  <c r="V26" i="8"/>
  <c r="V29" i="8"/>
  <c r="V100" i="8"/>
  <c r="V44" i="8"/>
  <c r="V20" i="8"/>
  <c r="V66" i="8"/>
  <c r="V33" i="8"/>
  <c r="V93" i="8" l="1"/>
  <c r="V72" i="8"/>
  <c r="V17" i="8"/>
  <c r="V90" i="8"/>
  <c r="V60" i="8"/>
  <c r="V81" i="8"/>
  <c r="V70" i="8"/>
  <c r="V22" i="8"/>
  <c r="V10" i="8"/>
  <c r="C17" i="6" s="1"/>
  <c r="C24" i="6" s="1"/>
  <c r="V24" i="8"/>
  <c r="V86" i="8"/>
  <c r="V35" i="8"/>
  <c r="V96" i="8"/>
  <c r="V88" i="8"/>
  <c r="V38" i="8"/>
  <c r="V30" i="8"/>
  <c r="V87" i="8"/>
  <c r="V91" i="8"/>
  <c r="V55" i="8"/>
  <c r="V84" i="8"/>
  <c r="V9" i="8"/>
  <c r="V89" i="8"/>
  <c r="V25" i="8"/>
  <c r="V50" i="8"/>
  <c r="V8" i="8"/>
  <c r="V7" i="8"/>
  <c r="V28" i="8"/>
  <c r="V15" i="8"/>
  <c r="V64" i="8"/>
  <c r="V83" i="8"/>
  <c r="V62" i="8"/>
  <c r="V57" i="8"/>
  <c r="V42" i="8"/>
  <c r="V65" i="8"/>
  <c r="V31" i="8"/>
  <c r="V6" i="8"/>
  <c r="V101" i="8"/>
  <c r="V76" i="8"/>
  <c r="V45" i="8"/>
  <c r="V71" i="8"/>
  <c r="V47" i="8"/>
  <c r="V97" i="8"/>
  <c r="V43" i="8"/>
  <c r="V11" i="8"/>
  <c r="V77" i="8"/>
  <c r="V69" i="8"/>
  <c r="V23" i="8"/>
  <c r="V52" i="8"/>
  <c r="V46" i="8"/>
  <c r="V79" i="8"/>
  <c r="V75" i="8"/>
  <c r="V80" i="8"/>
  <c r="V16" i="8"/>
  <c r="V49" i="8"/>
  <c r="V19" i="8"/>
  <c r="V99" i="8"/>
  <c r="V36" i="8"/>
  <c r="V78" i="8"/>
  <c r="V39" i="8"/>
  <c r="V27" i="8"/>
  <c r="V92" i="8"/>
  <c r="V98" i="8"/>
  <c r="V94" i="8"/>
  <c r="V74" i="8"/>
  <c r="V32" i="8"/>
  <c r="V37" i="8"/>
  <c r="V21" i="8"/>
  <c r="V14" i="8"/>
  <c r="V54" i="8"/>
  <c r="V40" i="8"/>
  <c r="V73" i="8"/>
  <c r="V5" i="8"/>
  <c r="V56" i="8"/>
  <c r="V51" i="8"/>
  <c r="V48" i="8"/>
  <c r="V34" i="8"/>
  <c r="V82" i="8"/>
  <c r="V67" i="8"/>
  <c r="V68" i="8"/>
  <c r="V12" i="8"/>
  <c r="V41" i="8"/>
  <c r="V61" i="8"/>
  <c r="V58" i="8"/>
  <c r="V13" i="8"/>
  <c r="V59" i="8"/>
  <c r="V18" i="8"/>
  <c r="V53" i="8"/>
  <c r="V63" i="8"/>
  <c r="B17" i="6"/>
  <c r="B24" i="6" s="1"/>
  <c r="D2" i="6"/>
  <c r="D10" i="6" s="1"/>
  <c r="E13" i="6"/>
  <c r="F1" i="6"/>
  <c r="E22" i="6"/>
  <c r="B15" i="6"/>
  <c r="B2" i="7"/>
  <c r="C1" i="7" s="1"/>
  <c r="V4" i="7"/>
  <c r="V45" i="7"/>
  <c r="C2" i="8"/>
  <c r="D1" i="8" s="1"/>
  <c r="W4" i="8"/>
  <c r="V69" i="7" l="1"/>
  <c r="V89" i="7"/>
  <c r="B25" i="6"/>
  <c r="V37" i="7"/>
  <c r="V53" i="7"/>
  <c r="V51" i="7"/>
  <c r="V75" i="7"/>
  <c r="V33" i="7"/>
  <c r="V50" i="7"/>
  <c r="V65" i="7"/>
  <c r="V42" i="7"/>
  <c r="V91" i="7"/>
  <c r="V11" i="7"/>
  <c r="W76" i="8"/>
  <c r="W41" i="8"/>
  <c r="W9" i="8"/>
  <c r="W24" i="8"/>
  <c r="W20" i="8"/>
  <c r="W88" i="8"/>
  <c r="W22" i="8"/>
  <c r="W25" i="8"/>
  <c r="W78" i="8"/>
  <c r="V43" i="7"/>
  <c r="V67" i="7"/>
  <c r="V95" i="7"/>
  <c r="V68" i="7"/>
  <c r="V85" i="7"/>
  <c r="V61" i="7"/>
  <c r="V77" i="7"/>
  <c r="V81" i="7"/>
  <c r="V66" i="7"/>
  <c r="V100" i="7"/>
  <c r="V44" i="7"/>
  <c r="V87" i="7"/>
  <c r="V21" i="7"/>
  <c r="V101" i="7"/>
  <c r="V83" i="7"/>
  <c r="V84" i="7"/>
  <c r="V39" i="7"/>
  <c r="V31" i="7"/>
  <c r="V29" i="7"/>
  <c r="V99" i="7"/>
  <c r="V20" i="7"/>
  <c r="V40" i="7"/>
  <c r="V35" i="7"/>
  <c r="V48" i="7"/>
  <c r="V59" i="7"/>
  <c r="V92" i="7"/>
  <c r="V18" i="7"/>
  <c r="V86" i="7"/>
  <c r="V10" i="7"/>
  <c r="V57" i="7"/>
  <c r="V15" i="7"/>
  <c r="V47" i="7"/>
  <c r="V46" i="7"/>
  <c r="V78" i="7"/>
  <c r="V49" i="7"/>
  <c r="V54" i="7"/>
  <c r="V32" i="7"/>
  <c r="V70" i="7"/>
  <c r="F22" i="6"/>
  <c r="G1" i="6"/>
  <c r="F2" i="6" s="1"/>
  <c r="F10" i="6" s="1"/>
  <c r="F13" i="6"/>
  <c r="E3" i="6"/>
  <c r="E11" i="6" s="1"/>
  <c r="E2" i="6"/>
  <c r="E10" i="6" s="1"/>
  <c r="W34" i="8"/>
  <c r="V7" i="7"/>
  <c r="V79" i="7"/>
  <c r="V80" i="7"/>
  <c r="V27" i="7"/>
  <c r="V16" i="7"/>
  <c r="V90" i="7"/>
  <c r="V9" i="7"/>
  <c r="V41" i="7"/>
  <c r="B18" i="6"/>
  <c r="B23" i="6"/>
  <c r="W74" i="8"/>
  <c r="W39" i="8"/>
  <c r="W36" i="8"/>
  <c r="W6" i="8"/>
  <c r="W89" i="8"/>
  <c r="W60" i="8"/>
  <c r="W69" i="8"/>
  <c r="W65" i="8"/>
  <c r="W17" i="8"/>
  <c r="W75" i="8"/>
  <c r="W43" i="8"/>
  <c r="W32" i="8"/>
  <c r="W93" i="8"/>
  <c r="W29" i="8"/>
  <c r="W18" i="8"/>
  <c r="W30" i="8"/>
  <c r="W5" i="8"/>
  <c r="W54" i="8"/>
  <c r="W84" i="8"/>
  <c r="W55" i="8"/>
  <c r="W15" i="8"/>
  <c r="D2" i="8"/>
  <c r="E1" i="8" s="1"/>
  <c r="X4" i="8"/>
  <c r="W49" i="8"/>
  <c r="W57" i="8"/>
  <c r="W85" i="8"/>
  <c r="W31" i="8"/>
  <c r="W7" i="8"/>
  <c r="W68" i="8"/>
  <c r="W37" i="8"/>
  <c r="W90" i="8"/>
  <c r="W72" i="8"/>
  <c r="W59" i="8"/>
  <c r="W21" i="8"/>
  <c r="W4" i="7"/>
  <c r="C2" i="7"/>
  <c r="D1" i="7" s="1"/>
  <c r="W27" i="8"/>
  <c r="W44" i="8"/>
  <c r="W8" i="8"/>
  <c r="V5" i="7"/>
  <c r="V74" i="7"/>
  <c r="V12" i="7"/>
  <c r="W38" i="8"/>
  <c r="W26" i="8"/>
  <c r="W14" i="8"/>
  <c r="W47" i="8"/>
  <c r="V73" i="7"/>
  <c r="V93" i="7"/>
  <c r="V24" i="7"/>
  <c r="W52" i="8"/>
  <c r="W97" i="8"/>
  <c r="V64" i="7"/>
  <c r="V26" i="7"/>
  <c r="V62" i="7"/>
  <c r="V17" i="7"/>
  <c r="V13" i="7"/>
  <c r="W50" i="8"/>
  <c r="W48" i="8"/>
  <c r="W71" i="8"/>
  <c r="W23" i="8"/>
  <c r="W35" i="8"/>
  <c r="W45" i="8"/>
  <c r="W96" i="8"/>
  <c r="W81" i="8"/>
  <c r="W77" i="8"/>
  <c r="W42" i="8"/>
  <c r="W63" i="8"/>
  <c r="W64" i="8"/>
  <c r="W99" i="8"/>
  <c r="W11" i="8"/>
  <c r="W61" i="8"/>
  <c r="W10" i="8"/>
  <c r="W51" i="8"/>
  <c r="W82" i="8"/>
  <c r="W101" i="8"/>
  <c r="W70" i="8"/>
  <c r="W100" i="8"/>
  <c r="W16" i="8"/>
  <c r="W91" i="8"/>
  <c r="V56" i="7"/>
  <c r="V14" i="7"/>
  <c r="V55" i="7"/>
  <c r="V22" i="7"/>
  <c r="V23" i="7"/>
  <c r="V6" i="7"/>
  <c r="V94" i="7"/>
  <c r="V34" i="7"/>
  <c r="W56" i="8"/>
  <c r="W73" i="8"/>
  <c r="W67" i="8"/>
  <c r="W46" i="8"/>
  <c r="W33" i="8"/>
  <c r="W87" i="8"/>
  <c r="W94" i="8"/>
  <c r="W66" i="8"/>
  <c r="W92" i="8"/>
  <c r="W19" i="8"/>
  <c r="V88" i="7"/>
  <c r="V96" i="7"/>
  <c r="V38" i="7"/>
  <c r="V98" i="7"/>
  <c r="V36" i="7"/>
  <c r="V25" i="7"/>
  <c r="V97" i="7"/>
  <c r="W58" i="8"/>
  <c r="W80" i="8"/>
  <c r="W86" i="8"/>
  <c r="W12" i="8"/>
  <c r="W83" i="8"/>
  <c r="W79" i="8"/>
  <c r="W62" i="8"/>
  <c r="W53" i="8"/>
  <c r="W98" i="8"/>
  <c r="W95" i="8"/>
  <c r="W13" i="8"/>
  <c r="W40" i="8"/>
  <c r="W28" i="8"/>
  <c r="V19" i="7"/>
  <c r="V63" i="7"/>
  <c r="V82" i="7"/>
  <c r="V58" i="7"/>
  <c r="V76" i="7"/>
  <c r="V72" i="7"/>
  <c r="V71" i="7"/>
  <c r="V8" i="7"/>
  <c r="V60" i="7"/>
  <c r="V28" i="7"/>
  <c r="V30" i="7"/>
  <c r="V52" i="7"/>
  <c r="X26" i="8" l="1"/>
  <c r="X53" i="8"/>
  <c r="X55" i="8"/>
  <c r="X25" i="8"/>
  <c r="X23" i="8"/>
  <c r="X49" i="8"/>
  <c r="X7" i="8"/>
  <c r="X41" i="8"/>
  <c r="X34" i="8"/>
  <c r="X94" i="8"/>
  <c r="X60" i="8"/>
  <c r="X79" i="8"/>
  <c r="X24" i="8"/>
  <c r="X69" i="8"/>
  <c r="X51" i="8"/>
  <c r="X54" i="8"/>
  <c r="X99" i="8"/>
  <c r="X35" i="8"/>
  <c r="X39" i="8"/>
  <c r="W78" i="7"/>
  <c r="X9" i="8"/>
  <c r="X73" i="8"/>
  <c r="X61" i="8"/>
  <c r="X11" i="8"/>
  <c r="X21" i="8"/>
  <c r="X77" i="8"/>
  <c r="X10" i="8"/>
  <c r="X48" i="8"/>
  <c r="X30" i="8"/>
  <c r="X38" i="8"/>
  <c r="X59" i="8"/>
  <c r="X6" i="8"/>
  <c r="X95" i="8"/>
  <c r="X8" i="8"/>
  <c r="X75" i="8"/>
  <c r="X14" i="8"/>
  <c r="X5" i="8"/>
  <c r="X92" i="8"/>
  <c r="X83" i="8"/>
  <c r="X42" i="8"/>
  <c r="W11" i="7"/>
  <c r="X50" i="8"/>
  <c r="X29" i="8"/>
  <c r="X12" i="8"/>
  <c r="X32" i="8"/>
  <c r="X80" i="8"/>
  <c r="X56" i="8"/>
  <c r="W30" i="7"/>
  <c r="X37" i="8"/>
  <c r="W87" i="7"/>
  <c r="W38" i="7"/>
  <c r="G13" i="6"/>
  <c r="G22" i="6"/>
  <c r="H1" i="6"/>
  <c r="W55" i="7"/>
  <c r="W49" i="7"/>
  <c r="X64" i="8"/>
  <c r="X40" i="8"/>
  <c r="W79" i="7"/>
  <c r="W14" i="7"/>
  <c r="W31" i="7"/>
  <c r="W84" i="7"/>
  <c r="W91" i="7"/>
  <c r="X16" i="8"/>
  <c r="X78" i="8"/>
  <c r="X74" i="8"/>
  <c r="X82" i="8"/>
  <c r="X52" i="8"/>
  <c r="X100" i="8"/>
  <c r="X68" i="8"/>
  <c r="F3" i="6"/>
  <c r="F11" i="6" s="1"/>
  <c r="W47" i="7"/>
  <c r="C15" i="6"/>
  <c r="W99" i="7"/>
  <c r="W64" i="7"/>
  <c r="W24" i="7"/>
  <c r="W46" i="7"/>
  <c r="W35" i="7"/>
  <c r="W21" i="7"/>
  <c r="W40" i="7"/>
  <c r="D2" i="7"/>
  <c r="E1" i="7" s="1"/>
  <c r="X4" i="7"/>
  <c r="W73" i="7"/>
  <c r="W61" i="7"/>
  <c r="W45" i="7"/>
  <c r="W23" i="7"/>
  <c r="W66" i="7"/>
  <c r="W12" i="7"/>
  <c r="W37" i="7"/>
  <c r="W69" i="7"/>
  <c r="W56" i="7"/>
  <c r="W39" i="7"/>
  <c r="W93" i="7"/>
  <c r="W57" i="7"/>
  <c r="W34" i="7"/>
  <c r="E2" i="8"/>
  <c r="F1" i="8" s="1"/>
  <c r="Y4" i="8"/>
  <c r="X15" i="8"/>
  <c r="X44" i="8"/>
  <c r="X70" i="8"/>
  <c r="X19" i="8"/>
  <c r="X67" i="8"/>
  <c r="W62" i="7"/>
  <c r="W95" i="7"/>
  <c r="W75" i="7"/>
  <c r="W50" i="7"/>
  <c r="W100" i="7"/>
  <c r="W58" i="7"/>
  <c r="W33" i="7"/>
  <c r="W74" i="7"/>
  <c r="W36" i="7"/>
  <c r="W88" i="7"/>
  <c r="W43" i="7"/>
  <c r="W44" i="7"/>
  <c r="W53" i="7"/>
  <c r="W72" i="7"/>
  <c r="W76" i="7"/>
  <c r="W48" i="7"/>
  <c r="W54" i="7"/>
  <c r="W98" i="7"/>
  <c r="W65" i="7"/>
  <c r="W67" i="7"/>
  <c r="W17" i="7"/>
  <c r="W13" i="7"/>
  <c r="X76" i="8"/>
  <c r="X62" i="8"/>
  <c r="X88" i="8"/>
  <c r="X97" i="8"/>
  <c r="X20" i="8"/>
  <c r="X93" i="8"/>
  <c r="X33" i="8"/>
  <c r="X71" i="8"/>
  <c r="X101" i="8"/>
  <c r="X98" i="8"/>
  <c r="X91" i="8"/>
  <c r="X63" i="8"/>
  <c r="X47" i="8"/>
  <c r="W82" i="7"/>
  <c r="W89" i="7"/>
  <c r="W94" i="7"/>
  <c r="W5" i="7"/>
  <c r="W41" i="7"/>
  <c r="W16" i="7"/>
  <c r="W71" i="7"/>
  <c r="W70" i="7"/>
  <c r="W97" i="7"/>
  <c r="W22" i="7"/>
  <c r="W15" i="7"/>
  <c r="X45" i="8"/>
  <c r="X85" i="8"/>
  <c r="X28" i="8"/>
  <c r="X22" i="8"/>
  <c r="X84" i="8"/>
  <c r="X90" i="8"/>
  <c r="X27" i="8"/>
  <c r="X72" i="8"/>
  <c r="X87" i="8"/>
  <c r="X46" i="8"/>
  <c r="X36" i="8"/>
  <c r="W19" i="7"/>
  <c r="W86" i="7"/>
  <c r="W6" i="7"/>
  <c r="W90" i="7"/>
  <c r="W101" i="7"/>
  <c r="W42" i="7"/>
  <c r="W25" i="7"/>
  <c r="W8" i="7"/>
  <c r="W96" i="7"/>
  <c r="W80" i="7"/>
  <c r="W85" i="7"/>
  <c r="W32" i="7"/>
  <c r="W92" i="7"/>
  <c r="W81" i="7"/>
  <c r="W7" i="7"/>
  <c r="W77" i="7"/>
  <c r="W9" i="7"/>
  <c r="W52" i="7"/>
  <c r="X18" i="8"/>
  <c r="W10" i="7"/>
  <c r="W59" i="7"/>
  <c r="W51" i="7"/>
  <c r="W60" i="7"/>
  <c r="W63" i="7"/>
  <c r="W27" i="7"/>
  <c r="W83" i="7"/>
  <c r="W20" i="7"/>
  <c r="W28" i="7"/>
  <c r="W18" i="7"/>
  <c r="W68" i="7"/>
  <c r="W29" i="7"/>
  <c r="W26" i="7"/>
  <c r="X89" i="8"/>
  <c r="X66" i="8"/>
  <c r="X65" i="8"/>
  <c r="X57" i="8"/>
  <c r="X31" i="8"/>
  <c r="X43" i="8"/>
  <c r="X86" i="8"/>
  <c r="X13" i="8"/>
  <c r="X17" i="8"/>
  <c r="X58" i="8"/>
  <c r="X96" i="8"/>
  <c r="X81" i="8"/>
  <c r="D17" i="6"/>
  <c r="D24" i="6" s="1"/>
  <c r="X64" i="7" l="1"/>
  <c r="X45" i="7"/>
  <c r="X93" i="7"/>
  <c r="X83" i="7"/>
  <c r="X98" i="7"/>
  <c r="X48" i="7"/>
  <c r="X29" i="7"/>
  <c r="X34" i="7"/>
  <c r="X14" i="7"/>
  <c r="X86" i="7"/>
  <c r="X73" i="7"/>
  <c r="X43" i="7"/>
  <c r="X10" i="7"/>
  <c r="X11" i="7"/>
  <c r="X85" i="7"/>
  <c r="X50" i="7"/>
  <c r="Y73" i="8"/>
  <c r="Y22" i="8"/>
  <c r="Y90" i="8"/>
  <c r="Y65" i="8"/>
  <c r="Y94" i="8"/>
  <c r="H22" i="6"/>
  <c r="H13" i="6"/>
  <c r="I1" i="6"/>
  <c r="H3" i="6" s="1"/>
  <c r="H11" i="6" s="1"/>
  <c r="Y75" i="8"/>
  <c r="Y71" i="8"/>
  <c r="X42" i="7"/>
  <c r="X16" i="7"/>
  <c r="X46" i="7"/>
  <c r="X95" i="7"/>
  <c r="Y40" i="8"/>
  <c r="Y35" i="8"/>
  <c r="X60" i="7"/>
  <c r="X101" i="7"/>
  <c r="X63" i="7"/>
  <c r="X54" i="7"/>
  <c r="X5" i="7"/>
  <c r="G2" i="6"/>
  <c r="G10" i="6" s="1"/>
  <c r="Y47" i="8"/>
  <c r="Y79" i="8"/>
  <c r="X72" i="7"/>
  <c r="X47" i="7"/>
  <c r="X15" i="7"/>
  <c r="X92" i="7"/>
  <c r="X31" i="7"/>
  <c r="G3" i="6"/>
  <c r="G11" i="6" s="1"/>
  <c r="Y69" i="8"/>
  <c r="X44" i="7"/>
  <c r="X57" i="7"/>
  <c r="X21" i="7"/>
  <c r="X75" i="7"/>
  <c r="X77" i="7"/>
  <c r="E17" i="6"/>
  <c r="E24" i="6" s="1"/>
  <c r="Y57" i="8"/>
  <c r="Y45" i="8"/>
  <c r="F2" i="8"/>
  <c r="G1" i="8" s="1"/>
  <c r="Z4" i="8"/>
  <c r="Y61" i="8"/>
  <c r="D15" i="6"/>
  <c r="Y68" i="8"/>
  <c r="Y98" i="8"/>
  <c r="Y83" i="8"/>
  <c r="Y46" i="8"/>
  <c r="Y89" i="8"/>
  <c r="Y6" i="8"/>
  <c r="Y67" i="8"/>
  <c r="Y41" i="8"/>
  <c r="Y29" i="8"/>
  <c r="Y34" i="8"/>
  <c r="Y93" i="8"/>
  <c r="Y8" i="8"/>
  <c r="X7" i="7"/>
  <c r="X62" i="7"/>
  <c r="X80" i="7"/>
  <c r="X20" i="7"/>
  <c r="X51" i="7"/>
  <c r="X18" i="7"/>
  <c r="X89" i="7"/>
  <c r="X26" i="7"/>
  <c r="X49" i="7"/>
  <c r="X39" i="7"/>
  <c r="X78" i="7"/>
  <c r="E2" i="7"/>
  <c r="F1" i="7" s="1"/>
  <c r="Y4" i="7"/>
  <c r="Y82" i="8"/>
  <c r="Y59" i="8"/>
  <c r="Y17" i="8"/>
  <c r="Y27" i="8"/>
  <c r="Y37" i="8"/>
  <c r="Y58" i="8"/>
  <c r="Y42" i="8"/>
  <c r="Y10" i="8"/>
  <c r="Y81" i="8"/>
  <c r="Y56" i="8"/>
  <c r="Y51" i="8"/>
  <c r="Y77" i="8"/>
  <c r="Y96" i="8"/>
  <c r="Y9" i="8"/>
  <c r="Y62" i="8"/>
  <c r="Y14" i="8"/>
  <c r="Y15" i="8"/>
  <c r="X8" i="7"/>
  <c r="X40" i="7"/>
  <c r="X94" i="7"/>
  <c r="X59" i="7"/>
  <c r="X58" i="7"/>
  <c r="X37" i="7"/>
  <c r="X84" i="7"/>
  <c r="X38" i="7"/>
  <c r="X41" i="7"/>
  <c r="X23" i="7"/>
  <c r="X65" i="7"/>
  <c r="X12" i="7"/>
  <c r="X97" i="7"/>
  <c r="Y49" i="8"/>
  <c r="Y88" i="8"/>
  <c r="Y25" i="8"/>
  <c r="Y31" i="8"/>
  <c r="Y20" i="8"/>
  <c r="Y66" i="8"/>
  <c r="Y95" i="8"/>
  <c r="Y92" i="8"/>
  <c r="Y26" i="8"/>
  <c r="Y86" i="8"/>
  <c r="Y99" i="8"/>
  <c r="Y24" i="8"/>
  <c r="Y80" i="8"/>
  <c r="Y12" i="8"/>
  <c r="Y5" i="8"/>
  <c r="X87" i="7"/>
  <c r="X88" i="7"/>
  <c r="X22" i="7"/>
  <c r="X91" i="7"/>
  <c r="X82" i="7"/>
  <c r="X27" i="7"/>
  <c r="X96" i="7"/>
  <c r="X52" i="7"/>
  <c r="X32" i="7"/>
  <c r="X9" i="7"/>
  <c r="X56" i="7"/>
  <c r="X67" i="7"/>
  <c r="X68" i="7"/>
  <c r="Y19" i="8"/>
  <c r="Y36" i="8"/>
  <c r="Y72" i="8"/>
  <c r="Y43" i="8"/>
  <c r="Y16" i="8"/>
  <c r="Y44" i="8"/>
  <c r="Y87" i="8"/>
  <c r="Y63" i="8"/>
  <c r="Y70" i="8"/>
  <c r="Y97" i="8"/>
  <c r="Y28" i="8"/>
  <c r="Y18" i="8"/>
  <c r="Y30" i="8"/>
  <c r="Y55" i="8"/>
  <c r="Y91" i="8"/>
  <c r="Y32" i="8"/>
  <c r="X69" i="7"/>
  <c r="X33" i="7"/>
  <c r="X28" i="7"/>
  <c r="X61" i="7"/>
  <c r="X53" i="7"/>
  <c r="X13" i="7"/>
  <c r="X30" i="7"/>
  <c r="X35" i="7"/>
  <c r="X76" i="7"/>
  <c r="X81" i="7"/>
  <c r="X25" i="7"/>
  <c r="X6" i="7"/>
  <c r="X74" i="7"/>
  <c r="C25" i="6"/>
  <c r="C23" i="6"/>
  <c r="C18" i="6"/>
  <c r="Y21" i="8"/>
  <c r="Y52" i="8"/>
  <c r="Y85" i="8"/>
  <c r="Y13" i="8"/>
  <c r="Y7" i="8"/>
  <c r="Y48" i="8"/>
  <c r="Y23" i="8"/>
  <c r="Y39" i="8"/>
  <c r="Y33" i="8"/>
  <c r="Y53" i="8"/>
  <c r="Y84" i="8"/>
  <c r="Y101" i="8"/>
  <c r="Y78" i="8"/>
  <c r="Y74" i="8"/>
  <c r="Y38" i="8"/>
  <c r="Y60" i="8"/>
  <c r="Y11" i="8"/>
  <c r="Y64" i="8"/>
  <c r="Y76" i="8"/>
  <c r="Y50" i="8"/>
  <c r="Y54" i="8"/>
  <c r="Y100" i="8"/>
  <c r="X71" i="7"/>
  <c r="X66" i="7"/>
  <c r="X79" i="7"/>
  <c r="X17" i="7"/>
  <c r="X19" i="7"/>
  <c r="X90" i="7"/>
  <c r="X24" i="7"/>
  <c r="X36" i="7"/>
  <c r="X55" i="7"/>
  <c r="X99" i="7"/>
  <c r="X70" i="7"/>
  <c r="X100" i="7"/>
  <c r="Z11" i="8" l="1"/>
  <c r="Y96" i="7"/>
  <c r="Y10" i="7"/>
  <c r="Y83" i="7"/>
  <c r="Z89" i="8"/>
  <c r="Y73" i="7"/>
  <c r="Z84" i="8"/>
  <c r="Z40" i="8"/>
  <c r="Y47" i="7"/>
  <c r="Z95" i="8"/>
  <c r="Z65" i="8"/>
  <c r="Z25" i="8"/>
  <c r="Z52" i="8"/>
  <c r="Y29" i="7"/>
  <c r="Z26" i="8"/>
  <c r="Z87" i="8"/>
  <c r="Y57" i="7"/>
  <c r="Y48" i="7"/>
  <c r="Y27" i="7"/>
  <c r="Z73" i="8"/>
  <c r="Z16" i="8"/>
  <c r="Y58" i="7"/>
  <c r="Z44" i="8"/>
  <c r="Z64" i="8"/>
  <c r="Y33" i="7"/>
  <c r="Z86" i="8"/>
  <c r="Y40" i="7"/>
  <c r="Y98" i="7"/>
  <c r="Y19" i="7"/>
  <c r="Y41" i="7"/>
  <c r="Y82" i="7"/>
  <c r="Y63" i="7"/>
  <c r="Y101" i="7"/>
  <c r="Y95" i="7"/>
  <c r="Y16" i="7"/>
  <c r="Y60" i="7"/>
  <c r="Y35" i="7"/>
  <c r="Y54" i="7"/>
  <c r="Y6" i="7"/>
  <c r="Y92" i="7"/>
  <c r="Y22" i="7"/>
  <c r="Y61" i="7"/>
  <c r="Z30" i="8"/>
  <c r="Z33" i="8"/>
  <c r="Z92" i="8"/>
  <c r="Z79" i="8"/>
  <c r="Y49" i="7"/>
  <c r="Y93" i="7"/>
  <c r="Y84" i="7"/>
  <c r="Y80" i="7"/>
  <c r="Y78" i="7"/>
  <c r="Y24" i="7"/>
  <c r="Y21" i="7"/>
  <c r="Y88" i="7"/>
  <c r="Y11" i="7"/>
  <c r="Y64" i="7"/>
  <c r="Y90" i="7"/>
  <c r="Y51" i="7"/>
  <c r="Y68" i="7"/>
  <c r="Y8" i="7"/>
  <c r="Z5" i="8"/>
  <c r="Z36" i="8"/>
  <c r="Z81" i="8"/>
  <c r="Z21" i="8"/>
  <c r="Z58" i="8"/>
  <c r="Z77" i="8"/>
  <c r="Z101" i="8"/>
  <c r="Y15" i="7"/>
  <c r="Y72" i="7"/>
  <c r="Y39" i="7"/>
  <c r="Y14" i="7"/>
  <c r="Y71" i="7"/>
  <c r="Y9" i="7"/>
  <c r="Y26" i="7"/>
  <c r="Y53" i="7"/>
  <c r="Y45" i="7"/>
  <c r="Y77" i="7"/>
  <c r="Y34" i="7"/>
  <c r="Y97" i="7"/>
  <c r="Z70" i="8"/>
  <c r="Z48" i="8"/>
  <c r="Z76" i="8"/>
  <c r="Z61" i="8"/>
  <c r="Z8" i="8"/>
  <c r="Z45" i="8"/>
  <c r="Z9" i="8"/>
  <c r="Y52" i="7"/>
  <c r="Y55" i="7"/>
  <c r="Y30" i="7"/>
  <c r="Y89" i="7"/>
  <c r="Y79" i="7"/>
  <c r="Y44" i="7"/>
  <c r="Y56" i="7"/>
  <c r="Y17" i="7"/>
  <c r="Y65" i="7"/>
  <c r="Y69" i="7"/>
  <c r="Y67" i="7"/>
  <c r="Y37" i="7"/>
  <c r="Y18" i="7"/>
  <c r="Y25" i="7"/>
  <c r="Z37" i="8"/>
  <c r="Z18" i="8"/>
  <c r="Z69" i="8"/>
  <c r="Z31" i="8"/>
  <c r="Z85" i="8"/>
  <c r="Z53" i="8"/>
  <c r="Y70" i="7"/>
  <c r="Y38" i="7"/>
  <c r="Y74" i="7"/>
  <c r="Y85" i="7"/>
  <c r="Y94" i="7"/>
  <c r="Y66" i="7"/>
  <c r="Y32" i="7"/>
  <c r="Y13" i="7"/>
  <c r="Y42" i="7"/>
  <c r="Y28" i="7"/>
  <c r="Y87" i="7"/>
  <c r="Y46" i="7"/>
  <c r="Y31" i="7"/>
  <c r="Z68" i="8"/>
  <c r="Z13" i="8"/>
  <c r="Z98" i="8"/>
  <c r="Z39" i="8"/>
  <c r="Z71" i="8"/>
  <c r="Z28" i="8"/>
  <c r="Z14" i="8"/>
  <c r="I13" i="6"/>
  <c r="I22" i="6"/>
  <c r="J1" i="6"/>
  <c r="Y81" i="7"/>
  <c r="Y59" i="7"/>
  <c r="Y86" i="7"/>
  <c r="Y50" i="7"/>
  <c r="Y100" i="7"/>
  <c r="Y43" i="7"/>
  <c r="Y91" i="7"/>
  <c r="Y99" i="7"/>
  <c r="Y62" i="7"/>
  <c r="Y23" i="7"/>
  <c r="Y75" i="7"/>
  <c r="Y20" i="7"/>
  <c r="Y12" i="7"/>
  <c r="Y5" i="7"/>
  <c r="Z27" i="8"/>
  <c r="Z97" i="8"/>
  <c r="Z19" i="8"/>
  <c r="Z74" i="8"/>
  <c r="Z99" i="8"/>
  <c r="Z46" i="8"/>
  <c r="H2" i="6"/>
  <c r="H10" i="6" s="1"/>
  <c r="E15" i="6"/>
  <c r="E23" i="6" s="1"/>
  <c r="D25" i="6"/>
  <c r="D23" i="6"/>
  <c r="D18" i="6"/>
  <c r="G2" i="8"/>
  <c r="H1" i="8" s="1"/>
  <c r="AA4" i="8"/>
  <c r="Z12" i="8"/>
  <c r="Z91" i="8"/>
  <c r="Z17" i="8"/>
  <c r="Z50" i="8"/>
  <c r="Z72" i="8"/>
  <c r="Z47" i="8"/>
  <c r="Z32" i="8"/>
  <c r="Z49" i="8"/>
  <c r="Z100" i="8"/>
  <c r="Z54" i="8"/>
  <c r="Z15" i="8"/>
  <c r="Z67" i="8"/>
  <c r="Z22" i="8"/>
  <c r="Z10" i="8"/>
  <c r="Z7" i="8"/>
  <c r="Z59" i="8"/>
  <c r="Z42" i="8"/>
  <c r="Z41" i="8"/>
  <c r="Z56" i="8"/>
  <c r="Z94" i="8"/>
  <c r="Z57" i="8"/>
  <c r="Z82" i="8"/>
  <c r="Z34" i="8"/>
  <c r="Z60" i="8"/>
  <c r="Z29" i="8"/>
  <c r="Z90" i="8"/>
  <c r="Z93" i="8"/>
  <c r="Z24" i="8"/>
  <c r="Z20" i="8"/>
  <c r="Z96" i="8"/>
  <c r="Z63" i="8"/>
  <c r="Z55" i="8"/>
  <c r="Z38" i="8"/>
  <c r="Z78" i="8"/>
  <c r="F17" i="6"/>
  <c r="F24" i="6" s="1"/>
  <c r="F2" i="7"/>
  <c r="G1" i="7" s="1"/>
  <c r="Z4" i="7"/>
  <c r="Y36" i="7"/>
  <c r="Y76" i="7"/>
  <c r="Y7" i="7"/>
  <c r="Z66" i="8"/>
  <c r="Z23" i="8"/>
  <c r="Z80" i="8"/>
  <c r="Z35" i="8"/>
  <c r="Z75" i="8"/>
  <c r="Z43" i="8"/>
  <c r="Z83" i="8"/>
  <c r="Z6" i="8"/>
  <c r="Z62" i="8"/>
  <c r="Z88" i="8"/>
  <c r="Z51" i="8"/>
  <c r="AA35" i="8" l="1"/>
  <c r="AA89" i="8"/>
  <c r="AA75" i="8"/>
  <c r="AA71" i="8"/>
  <c r="AA59" i="8"/>
  <c r="AA25" i="8"/>
  <c r="AA60" i="8"/>
  <c r="AA14" i="8"/>
  <c r="AA74" i="8"/>
  <c r="AA61" i="8"/>
  <c r="AA26" i="8"/>
  <c r="AA79" i="8"/>
  <c r="AA32" i="8"/>
  <c r="AA56" i="8"/>
  <c r="Z46" i="7"/>
  <c r="AA47" i="8"/>
  <c r="AA13" i="8"/>
  <c r="AA49" i="8"/>
  <c r="AA48" i="8"/>
  <c r="AA30" i="8"/>
  <c r="AA72" i="8"/>
  <c r="AA11" i="8"/>
  <c r="AA37" i="8"/>
  <c r="AA41" i="8"/>
  <c r="AA17" i="8"/>
  <c r="AA77" i="8"/>
  <c r="AA96" i="8"/>
  <c r="AA95" i="8"/>
  <c r="AA92" i="8"/>
  <c r="AA101" i="8"/>
  <c r="AA66" i="8"/>
  <c r="AA68" i="8"/>
  <c r="AA65" i="8"/>
  <c r="Z77" i="7"/>
  <c r="AA5" i="8"/>
  <c r="AA85" i="8"/>
  <c r="AA39" i="8"/>
  <c r="Z66" i="7"/>
  <c r="AA31" i="8"/>
  <c r="AA18" i="8"/>
  <c r="AA7" i="8"/>
  <c r="Z58" i="7"/>
  <c r="AA67" i="8"/>
  <c r="AA40" i="8"/>
  <c r="AA20" i="8"/>
  <c r="AA43" i="8"/>
  <c r="E25" i="6"/>
  <c r="AA80" i="8"/>
  <c r="AA54" i="8"/>
  <c r="AA8" i="8"/>
  <c r="AA62" i="8"/>
  <c r="Z65" i="7"/>
  <c r="AA57" i="8"/>
  <c r="AA81" i="8"/>
  <c r="AA16" i="8"/>
  <c r="AA23" i="8"/>
  <c r="AA46" i="8"/>
  <c r="AA53" i="8"/>
  <c r="AA97" i="8"/>
  <c r="Z95" i="7"/>
  <c r="AA33" i="8"/>
  <c r="AA9" i="8"/>
  <c r="AA69" i="8"/>
  <c r="AA10" i="8"/>
  <c r="AA36" i="8"/>
  <c r="AA42" i="8"/>
  <c r="AA38" i="8"/>
  <c r="Z83" i="7"/>
  <c r="Z89" i="7"/>
  <c r="Z57" i="7"/>
  <c r="Z49" i="7"/>
  <c r="Z99" i="7"/>
  <c r="Z79" i="7"/>
  <c r="Z19" i="7"/>
  <c r="Z18" i="7"/>
  <c r="Z100" i="7"/>
  <c r="Z87" i="7"/>
  <c r="Z72" i="7"/>
  <c r="Z6" i="7"/>
  <c r="Z41" i="7"/>
  <c r="Z86" i="7"/>
  <c r="Z75" i="7"/>
  <c r="Z97" i="7"/>
  <c r="AA29" i="8"/>
  <c r="AA21" i="8"/>
  <c r="Z78" i="7"/>
  <c r="Z84" i="7"/>
  <c r="Z15" i="7"/>
  <c r="Z92" i="7"/>
  <c r="Z37" i="7"/>
  <c r="Z24" i="7"/>
  <c r="Z90" i="7"/>
  <c r="Z8" i="7"/>
  <c r="Z98" i="7"/>
  <c r="Z39" i="7"/>
  <c r="Z13" i="7"/>
  <c r="Z12" i="7"/>
  <c r="Z94" i="7"/>
  <c r="Z50" i="7"/>
  <c r="Z47" i="7"/>
  <c r="J22" i="6"/>
  <c r="K1" i="6"/>
  <c r="J2" i="6" s="1"/>
  <c r="J10" i="6" s="1"/>
  <c r="J13" i="6"/>
  <c r="I2" i="6"/>
  <c r="I10" i="6" s="1"/>
  <c r="AA82" i="8"/>
  <c r="AA22" i="8"/>
  <c r="AA58" i="8"/>
  <c r="AA45" i="8"/>
  <c r="AA90" i="8"/>
  <c r="AA6" i="8"/>
  <c r="AA94" i="8"/>
  <c r="AA99" i="8"/>
  <c r="AA52" i="8"/>
  <c r="AA24" i="8"/>
  <c r="AA98" i="8"/>
  <c r="AA19" i="8"/>
  <c r="AA87" i="8"/>
  <c r="AA100" i="8"/>
  <c r="AA12" i="8"/>
  <c r="AA86" i="8"/>
  <c r="AA83" i="8"/>
  <c r="AA78" i="8"/>
  <c r="AA51" i="8"/>
  <c r="AA63" i="8"/>
  <c r="AA27" i="8"/>
  <c r="AA70" i="8"/>
  <c r="AA93" i="8"/>
  <c r="AA88" i="8"/>
  <c r="AA73" i="8"/>
  <c r="AA84" i="8"/>
  <c r="AA34" i="8"/>
  <c r="AA91" i="8"/>
  <c r="AA15" i="8"/>
  <c r="AA44" i="8"/>
  <c r="AA28" i="8"/>
  <c r="AA50" i="8"/>
  <c r="AA76" i="8"/>
  <c r="AA55" i="8"/>
  <c r="AA64" i="8"/>
  <c r="E18" i="6"/>
  <c r="I3" i="6"/>
  <c r="I11" i="6" s="1"/>
  <c r="G17" i="6"/>
  <c r="G24" i="6" s="1"/>
  <c r="F15" i="6"/>
  <c r="F25" i="6" s="1"/>
  <c r="Z93" i="7"/>
  <c r="AA4" i="7"/>
  <c r="G2" i="7"/>
  <c r="H1" i="7" s="1"/>
  <c r="Z36" i="7"/>
  <c r="Z21" i="7"/>
  <c r="Z71" i="7"/>
  <c r="Z56" i="7"/>
  <c r="Z55" i="7"/>
  <c r="Z74" i="7"/>
  <c r="Z28" i="7"/>
  <c r="Z23" i="7"/>
  <c r="Z38" i="7"/>
  <c r="Z69" i="7"/>
  <c r="Z32" i="7"/>
  <c r="Z16" i="7"/>
  <c r="Z22" i="7"/>
  <c r="Z67" i="7"/>
  <c r="Z51" i="7"/>
  <c r="Z48" i="7"/>
  <c r="Z44" i="7"/>
  <c r="Z5" i="7"/>
  <c r="Z29" i="7"/>
  <c r="Z27" i="7"/>
  <c r="Z9" i="7"/>
  <c r="Z52" i="7"/>
  <c r="Z81" i="7"/>
  <c r="Z30" i="7"/>
  <c r="Z31" i="7"/>
  <c r="Z64" i="7"/>
  <c r="Z91" i="7"/>
  <c r="Z60" i="7"/>
  <c r="Z101" i="7"/>
  <c r="Z43" i="7"/>
  <c r="Z59" i="7"/>
  <c r="Z45" i="7"/>
  <c r="Z25" i="7"/>
  <c r="Z85" i="7"/>
  <c r="Z96" i="7"/>
  <c r="Z88" i="7"/>
  <c r="Z61" i="7"/>
  <c r="Z10" i="7"/>
  <c r="Z63" i="7"/>
  <c r="Z82" i="7"/>
  <c r="Z80" i="7"/>
  <c r="Z11" i="7"/>
  <c r="Z73" i="7"/>
  <c r="Z53" i="7"/>
  <c r="Z76" i="7"/>
  <c r="Z40" i="7"/>
  <c r="Z42" i="7"/>
  <c r="Z14" i="7"/>
  <c r="Z62" i="7"/>
  <c r="Z17" i="7"/>
  <c r="Z35" i="7"/>
  <c r="Z7" i="7"/>
  <c r="Z34" i="7"/>
  <c r="Z20" i="7"/>
  <c r="Z70" i="7"/>
  <c r="Z33" i="7"/>
  <c r="Z26" i="7"/>
  <c r="Z68" i="7"/>
  <c r="Z54" i="7"/>
  <c r="H2" i="8"/>
  <c r="I1" i="8" s="1"/>
  <c r="AB4" i="8"/>
  <c r="J3" i="6" l="1"/>
  <c r="J11" i="6" s="1"/>
  <c r="AA21" i="7"/>
  <c r="AA40" i="7"/>
  <c r="AA14" i="7"/>
  <c r="AA97" i="7"/>
  <c r="AA83" i="7"/>
  <c r="H17" i="6"/>
  <c r="H24" i="6" s="1"/>
  <c r="AA64" i="7"/>
  <c r="AA76" i="7"/>
  <c r="AA86" i="7"/>
  <c r="AA66" i="7"/>
  <c r="AA99" i="7"/>
  <c r="AA61" i="7"/>
  <c r="AA17" i="7"/>
  <c r="AA43" i="7"/>
  <c r="AA11" i="7"/>
  <c r="AA39" i="7"/>
  <c r="AA96" i="7"/>
  <c r="AA32" i="7"/>
  <c r="AA68" i="7"/>
  <c r="AA51" i="7"/>
  <c r="AA23" i="7"/>
  <c r="AA85" i="7"/>
  <c r="AA69" i="7"/>
  <c r="AA38" i="7"/>
  <c r="AA71" i="7"/>
  <c r="AA53" i="7"/>
  <c r="AA92" i="7"/>
  <c r="AA13" i="7"/>
  <c r="AA98" i="7"/>
  <c r="AA42" i="7"/>
  <c r="AA50" i="7"/>
  <c r="AA79" i="7"/>
  <c r="AA16" i="7"/>
  <c r="AA55" i="7"/>
  <c r="AA41" i="7"/>
  <c r="AA12" i="7"/>
  <c r="AA34" i="7"/>
  <c r="AA93" i="7"/>
  <c r="AA47" i="7"/>
  <c r="AA81" i="7"/>
  <c r="AA36" i="7"/>
  <c r="AA18" i="7"/>
  <c r="AA33" i="7"/>
  <c r="AA26" i="7"/>
  <c r="AB11" i="8"/>
  <c r="AB33" i="8"/>
  <c r="AB46" i="8"/>
  <c r="AB94" i="8"/>
  <c r="AB79" i="8"/>
  <c r="AB25" i="8"/>
  <c r="AB30" i="8"/>
  <c r="AB53" i="8"/>
  <c r="AB24" i="8"/>
  <c r="AA52" i="7"/>
  <c r="AA100" i="7"/>
  <c r="AA49" i="7"/>
  <c r="AA67" i="7"/>
  <c r="AA56" i="7"/>
  <c r="AA10" i="7"/>
  <c r="F18" i="6"/>
  <c r="F23" i="6"/>
  <c r="AB36" i="8"/>
  <c r="AB91" i="8"/>
  <c r="AA45" i="7"/>
  <c r="K22" i="6"/>
  <c r="L1" i="6"/>
  <c r="K13" i="6"/>
  <c r="AB47" i="8"/>
  <c r="AA87" i="7"/>
  <c r="AB90" i="8"/>
  <c r="AB42" i="8"/>
  <c r="AB26" i="8"/>
  <c r="AB34" i="8"/>
  <c r="AB54" i="8"/>
  <c r="AB93" i="8"/>
  <c r="AB20" i="8"/>
  <c r="AB21" i="8"/>
  <c r="AB5" i="8"/>
  <c r="AB27" i="8"/>
  <c r="AB73" i="8"/>
  <c r="AA74" i="7"/>
  <c r="AA9" i="7"/>
  <c r="AA101" i="7"/>
  <c r="AA82" i="7"/>
  <c r="AA31" i="7"/>
  <c r="AA60" i="7"/>
  <c r="AB69" i="8"/>
  <c r="AB76" i="8"/>
  <c r="AB39" i="8"/>
  <c r="AB35" i="8"/>
  <c r="AB78" i="8"/>
  <c r="AB56" i="8"/>
  <c r="AB44" i="8"/>
  <c r="AB40" i="8"/>
  <c r="AB12" i="8"/>
  <c r="AB97" i="8"/>
  <c r="H2" i="7"/>
  <c r="I1" i="7" s="1"/>
  <c r="AB4" i="7"/>
  <c r="AA94" i="7"/>
  <c r="AA54" i="7"/>
  <c r="AA65" i="7"/>
  <c r="AC4" i="8"/>
  <c r="I2" i="8"/>
  <c r="J1" i="8" s="1"/>
  <c r="AB86" i="8"/>
  <c r="AB62" i="8"/>
  <c r="G15" i="6"/>
  <c r="AB22" i="8"/>
  <c r="AA70" i="7"/>
  <c r="AA73" i="7"/>
  <c r="AA28" i="7"/>
  <c r="AA27" i="7"/>
  <c r="AA91" i="7"/>
  <c r="AA22" i="7"/>
  <c r="AA62" i="7"/>
  <c r="AA48" i="7"/>
  <c r="AA20" i="7"/>
  <c r="AA75" i="7"/>
  <c r="AA7" i="7"/>
  <c r="AA44" i="7"/>
  <c r="AB37" i="8"/>
  <c r="AB100" i="8"/>
  <c r="AB101" i="8"/>
  <c r="AB14" i="8"/>
  <c r="AB77" i="8"/>
  <c r="AB75" i="8"/>
  <c r="AB84" i="8"/>
  <c r="AB65" i="8"/>
  <c r="AB6" i="8"/>
  <c r="AB89" i="8"/>
  <c r="AB19" i="8"/>
  <c r="AB55" i="8"/>
  <c r="AB60" i="8"/>
  <c r="AB92" i="8"/>
  <c r="AB10" i="8"/>
  <c r="AB66" i="8"/>
  <c r="AB43" i="8"/>
  <c r="AB95" i="8"/>
  <c r="AB45" i="8"/>
  <c r="AB71" i="8"/>
  <c r="AB8" i="8"/>
  <c r="AB28" i="8"/>
  <c r="AB68" i="8"/>
  <c r="AB51" i="8"/>
  <c r="AB70" i="8"/>
  <c r="AB17" i="8"/>
  <c r="AB48" i="8"/>
  <c r="AB57" i="8"/>
  <c r="AB63" i="8"/>
  <c r="AB81" i="8"/>
  <c r="AB32" i="8"/>
  <c r="AB38" i="8"/>
  <c r="AB80" i="8"/>
  <c r="AB67" i="8"/>
  <c r="AB59" i="8"/>
  <c r="AB50" i="8"/>
  <c r="AB99" i="8"/>
  <c r="AB15" i="8"/>
  <c r="AB74" i="8"/>
  <c r="AB49" i="8"/>
  <c r="AA78" i="7"/>
  <c r="AA84" i="7"/>
  <c r="AA72" i="7"/>
  <c r="AA25" i="7"/>
  <c r="AA88" i="7"/>
  <c r="AA29" i="7"/>
  <c r="AA95" i="7"/>
  <c r="AA24" i="7"/>
  <c r="AA59" i="7"/>
  <c r="AA37" i="7"/>
  <c r="AA46" i="7"/>
  <c r="AA35" i="7"/>
  <c r="AA5" i="7"/>
  <c r="AB58" i="8"/>
  <c r="AB7" i="8"/>
  <c r="AB16" i="8"/>
  <c r="AB87" i="8"/>
  <c r="AB41" i="8"/>
  <c r="AB18" i="8"/>
  <c r="AB31" i="8"/>
  <c r="AB72" i="8"/>
  <c r="AB96" i="8"/>
  <c r="AB82" i="8"/>
  <c r="AB13" i="8"/>
  <c r="AB85" i="8"/>
  <c r="AB88" i="8"/>
  <c r="AB64" i="8"/>
  <c r="AB23" i="8"/>
  <c r="AB61" i="8"/>
  <c r="AB52" i="8"/>
  <c r="AB29" i="8"/>
  <c r="AB9" i="8"/>
  <c r="AB83" i="8"/>
  <c r="AB98" i="8"/>
  <c r="AA90" i="7"/>
  <c r="AA57" i="7"/>
  <c r="AA63" i="7"/>
  <c r="AA89" i="7"/>
  <c r="AA8" i="7"/>
  <c r="AA77" i="7"/>
  <c r="AA6" i="7"/>
  <c r="AA15" i="7"/>
  <c r="AA58" i="7"/>
  <c r="AA30" i="7"/>
  <c r="AA19" i="7"/>
  <c r="AA80" i="7"/>
  <c r="AB87" i="7" l="1"/>
  <c r="AB20" i="7"/>
  <c r="AB75" i="7"/>
  <c r="AB36" i="7"/>
  <c r="AB22" i="7"/>
  <c r="AC60" i="8"/>
  <c r="AC87" i="8"/>
  <c r="AC100" i="8"/>
  <c r="AC30" i="8"/>
  <c r="AC40" i="8"/>
  <c r="AC75" i="8"/>
  <c r="AC49" i="8"/>
  <c r="AC101" i="8"/>
  <c r="AC90" i="8"/>
  <c r="AC43" i="8"/>
  <c r="AC15" i="8"/>
  <c r="AC66" i="8"/>
  <c r="AC84" i="8"/>
  <c r="AB26" i="7"/>
  <c r="AB65" i="7"/>
  <c r="AB70" i="7"/>
  <c r="AB28" i="7"/>
  <c r="AB60" i="7"/>
  <c r="M1" i="6"/>
  <c r="L2" i="6" s="1"/>
  <c r="L10" i="6" s="1"/>
  <c r="L22" i="6"/>
  <c r="L13" i="6"/>
  <c r="K3" i="6"/>
  <c r="K11" i="6" s="1"/>
  <c r="K2" i="6"/>
  <c r="K10" i="6" s="1"/>
  <c r="AB45" i="7"/>
  <c r="AC51" i="8"/>
  <c r="AC26" i="8"/>
  <c r="AC48" i="8"/>
  <c r="AC7" i="8"/>
  <c r="AC9" i="8"/>
  <c r="AC92" i="8"/>
  <c r="AC14" i="8"/>
  <c r="AC31" i="8"/>
  <c r="AC50" i="8"/>
  <c r="AC27" i="8"/>
  <c r="AC95" i="8"/>
  <c r="AC42" i="8"/>
  <c r="AC38" i="8"/>
  <c r="AC94" i="8"/>
  <c r="AC34" i="8"/>
  <c r="AC53" i="8"/>
  <c r="AC67" i="8"/>
  <c r="AB82" i="7"/>
  <c r="AB46" i="7"/>
  <c r="AB39" i="7"/>
  <c r="AB99" i="7"/>
  <c r="AC10" i="8"/>
  <c r="AC37" i="8"/>
  <c r="AC69" i="8"/>
  <c r="AC32" i="8"/>
  <c r="AB18" i="7"/>
  <c r="AC81" i="8"/>
  <c r="AC56" i="8"/>
  <c r="AC45" i="8"/>
  <c r="AC68" i="8"/>
  <c r="AC93" i="8"/>
  <c r="AC17" i="8"/>
  <c r="AC98" i="8"/>
  <c r="AC8" i="8"/>
  <c r="AC74" i="8"/>
  <c r="AC96" i="8"/>
  <c r="AC12" i="8"/>
  <c r="AC86" i="8"/>
  <c r="AB41" i="7"/>
  <c r="AB55" i="7"/>
  <c r="AB89" i="7"/>
  <c r="AB21" i="7"/>
  <c r="AC47" i="8"/>
  <c r="AC80" i="8"/>
  <c r="AC73" i="8"/>
  <c r="AC16" i="8"/>
  <c r="AC58" i="8"/>
  <c r="AB59" i="7"/>
  <c r="AC76" i="8"/>
  <c r="AC83" i="8"/>
  <c r="AC33" i="8"/>
  <c r="AC65" i="8"/>
  <c r="AC82" i="8"/>
  <c r="AC57" i="8"/>
  <c r="AC19" i="8"/>
  <c r="AC11" i="8"/>
  <c r="AC24" i="8"/>
  <c r="AC71" i="8"/>
  <c r="AC54" i="8"/>
  <c r="AB90" i="7"/>
  <c r="AB78" i="7"/>
  <c r="AB19" i="7"/>
  <c r="AB15" i="7"/>
  <c r="AB84" i="7"/>
  <c r="AC23" i="8"/>
  <c r="AC89" i="8"/>
  <c r="AC44" i="8"/>
  <c r="AC36" i="8"/>
  <c r="AC35" i="8"/>
  <c r="AB74" i="7"/>
  <c r="AC78" i="8"/>
  <c r="AC97" i="8"/>
  <c r="AC63" i="8"/>
  <c r="AC61" i="8"/>
  <c r="AC28" i="8"/>
  <c r="AC52" i="8"/>
  <c r="AC62" i="8"/>
  <c r="AC20" i="8"/>
  <c r="AC41" i="8"/>
  <c r="AC5" i="8"/>
  <c r="AC18" i="8"/>
  <c r="AB66" i="7"/>
  <c r="AB8" i="7"/>
  <c r="AB12" i="7"/>
  <c r="AB10" i="7"/>
  <c r="AB67" i="7"/>
  <c r="AC79" i="8"/>
  <c r="AC25" i="8"/>
  <c r="AC6" i="8"/>
  <c r="AC72" i="8"/>
  <c r="AC70" i="8"/>
  <c r="AC77" i="8"/>
  <c r="AC22" i="8"/>
  <c r="AC46" i="8"/>
  <c r="AC55" i="8"/>
  <c r="AC85" i="8"/>
  <c r="AC39" i="8"/>
  <c r="AC29" i="8"/>
  <c r="AC91" i="8"/>
  <c r="AB94" i="7"/>
  <c r="AB35" i="7"/>
  <c r="AB24" i="7"/>
  <c r="AB69" i="7"/>
  <c r="H15" i="6"/>
  <c r="AB49" i="7"/>
  <c r="AB80" i="7"/>
  <c r="AB85" i="7"/>
  <c r="AB38" i="7"/>
  <c r="AB27" i="7"/>
  <c r="AB34" i="7"/>
  <c r="AB54" i="7"/>
  <c r="AB72" i="7"/>
  <c r="AB11" i="7"/>
  <c r="AB76" i="7"/>
  <c r="AB101" i="7"/>
  <c r="AB29" i="7"/>
  <c r="AB58" i="7"/>
  <c r="AC4" i="7"/>
  <c r="I2" i="7"/>
  <c r="J1" i="7" s="1"/>
  <c r="G23" i="6"/>
  <c r="G25" i="6"/>
  <c r="G18" i="6"/>
  <c r="AB37" i="7"/>
  <c r="AB71" i="7"/>
  <c r="AB7" i="7"/>
  <c r="AB64" i="7"/>
  <c r="AB73" i="7"/>
  <c r="AB52" i="7"/>
  <c r="AB32" i="7"/>
  <c r="AB100" i="7"/>
  <c r="AB31" i="7"/>
  <c r="AB62" i="7"/>
  <c r="AB88" i="7"/>
  <c r="AB43" i="7"/>
  <c r="AB5" i="7"/>
  <c r="AB93" i="7"/>
  <c r="AB25" i="7"/>
  <c r="AB6" i="7"/>
  <c r="AB53" i="7"/>
  <c r="AB63" i="7"/>
  <c r="AB14" i="7"/>
  <c r="AB79" i="7"/>
  <c r="AB16" i="7"/>
  <c r="AB17" i="7"/>
  <c r="AB30" i="7"/>
  <c r="AB42" i="7"/>
  <c r="J2" i="8"/>
  <c r="K1" i="8" s="1"/>
  <c r="AD4" i="8"/>
  <c r="AD26" i="8"/>
  <c r="AD85" i="8"/>
  <c r="AC21" i="8"/>
  <c r="AC99" i="8"/>
  <c r="AC59" i="8"/>
  <c r="AC64" i="8"/>
  <c r="AC88" i="8"/>
  <c r="AC13" i="8"/>
  <c r="AB68" i="7"/>
  <c r="AB86" i="7"/>
  <c r="AB77" i="7"/>
  <c r="AB97" i="7"/>
  <c r="AB50" i="7"/>
  <c r="AB33" i="7"/>
  <c r="AB44" i="7"/>
  <c r="AB81" i="7"/>
  <c r="AB23" i="7"/>
  <c r="AB56" i="7"/>
  <c r="AB13" i="7"/>
  <c r="AB57" i="7"/>
  <c r="AB92" i="7"/>
  <c r="AB98" i="7"/>
  <c r="AB48" i="7"/>
  <c r="AB91" i="7"/>
  <c r="AB83" i="7"/>
  <c r="AB40" i="7"/>
  <c r="AB95" i="7"/>
  <c r="AB96" i="7"/>
  <c r="AB9" i="7"/>
  <c r="AB61" i="7"/>
  <c r="AB47" i="7"/>
  <c r="AB51" i="7"/>
  <c r="I17" i="6"/>
  <c r="I24" i="6" s="1"/>
  <c r="AD98" i="8" l="1"/>
  <c r="AD6" i="8"/>
  <c r="AD55" i="8"/>
  <c r="AD96" i="8"/>
  <c r="AD73" i="8"/>
  <c r="AD47" i="8"/>
  <c r="AD49" i="8"/>
  <c r="AD54" i="8"/>
  <c r="AD42" i="8"/>
  <c r="AD57" i="8"/>
  <c r="AD46" i="8"/>
  <c r="AD94" i="8"/>
  <c r="AD44" i="8"/>
  <c r="AD16" i="8"/>
  <c r="AD15" i="8"/>
  <c r="AD11" i="8"/>
  <c r="AD72" i="8"/>
  <c r="AD66" i="8"/>
  <c r="AD91" i="8"/>
  <c r="AD20" i="8"/>
  <c r="AD18" i="8"/>
  <c r="AD88" i="8"/>
  <c r="L3" i="6"/>
  <c r="L11" i="6" s="1"/>
  <c r="AD97" i="8"/>
  <c r="AD59" i="8"/>
  <c r="AD76" i="8"/>
  <c r="AD77" i="8"/>
  <c r="AD68" i="8"/>
  <c r="AD48" i="8"/>
  <c r="AD23" i="8"/>
  <c r="AD100" i="8"/>
  <c r="M13" i="6"/>
  <c r="N1" i="6"/>
  <c r="M22" i="6"/>
  <c r="AD36" i="8"/>
  <c r="AD40" i="8"/>
  <c r="AD62" i="8"/>
  <c r="AD12" i="8"/>
  <c r="AD58" i="8"/>
  <c r="AD78" i="8"/>
  <c r="J17" i="6"/>
  <c r="J24" i="6" s="1"/>
  <c r="AC83" i="7"/>
  <c r="AC21" i="7"/>
  <c r="AC15" i="7"/>
  <c r="AC5" i="7"/>
  <c r="AC8" i="7"/>
  <c r="AC93" i="7"/>
  <c r="AC64" i="7"/>
  <c r="AC17" i="7"/>
  <c r="AC101" i="7"/>
  <c r="AC66" i="7"/>
  <c r="AC18" i="7"/>
  <c r="AC44" i="7"/>
  <c r="AC61" i="7"/>
  <c r="AC78" i="7"/>
  <c r="AC94" i="7"/>
  <c r="AC14" i="7"/>
  <c r="J2" i="7"/>
  <c r="K1" i="7" s="1"/>
  <c r="AD4" i="7"/>
  <c r="AC46" i="7"/>
  <c r="AC72" i="7"/>
  <c r="AC77" i="7"/>
  <c r="AC71" i="7"/>
  <c r="AC7" i="7"/>
  <c r="AC81" i="7"/>
  <c r="AC85" i="7"/>
  <c r="AC19" i="7"/>
  <c r="AC74" i="7"/>
  <c r="AC75" i="7"/>
  <c r="AC12" i="7"/>
  <c r="AC34" i="7"/>
  <c r="AC58" i="7"/>
  <c r="AC98" i="7"/>
  <c r="AC68" i="7"/>
  <c r="AE4" i="8"/>
  <c r="K2" i="8"/>
  <c r="L1" i="8" s="1"/>
  <c r="AD25" i="8"/>
  <c r="AC20" i="7"/>
  <c r="AC99" i="7"/>
  <c r="AC63" i="7"/>
  <c r="AC84" i="7"/>
  <c r="AC60" i="7"/>
  <c r="AC79" i="7"/>
  <c r="AC38" i="7"/>
  <c r="AC23" i="7"/>
  <c r="AD50" i="8"/>
  <c r="AD8" i="8"/>
  <c r="AD75" i="8"/>
  <c r="AD39" i="8"/>
  <c r="AD61" i="8"/>
  <c r="AC52" i="7"/>
  <c r="AD56" i="8"/>
  <c r="AC69" i="7"/>
  <c r="AC47" i="7"/>
  <c r="AC27" i="7"/>
  <c r="AC70" i="7"/>
  <c r="AC89" i="7"/>
  <c r="AC86" i="7"/>
  <c r="AC11" i="7"/>
  <c r="AC65" i="7"/>
  <c r="AC76" i="7"/>
  <c r="AC24" i="7"/>
  <c r="AC53" i="7"/>
  <c r="AC88" i="7"/>
  <c r="AC6" i="7"/>
  <c r="AC10" i="7"/>
  <c r="AC80" i="7"/>
  <c r="AC29" i="7"/>
  <c r="AC25" i="7"/>
  <c r="AC82" i="7"/>
  <c r="AC22" i="7"/>
  <c r="AC30" i="7"/>
  <c r="AC31" i="7"/>
  <c r="AC13" i="7"/>
  <c r="AC35" i="7"/>
  <c r="AC39" i="7"/>
  <c r="AC87" i="7"/>
  <c r="AD51" i="8"/>
  <c r="AD60" i="8"/>
  <c r="AD9" i="8"/>
  <c r="AD13" i="8"/>
  <c r="AC48" i="7"/>
  <c r="AC41" i="7"/>
  <c r="AC57" i="7"/>
  <c r="AC37" i="7"/>
  <c r="AC50" i="7"/>
  <c r="AC42" i="7"/>
  <c r="AC16" i="7"/>
  <c r="AC59" i="7"/>
  <c r="AC67" i="7"/>
  <c r="AC51" i="7"/>
  <c r="AC73" i="7"/>
  <c r="AC45" i="7"/>
  <c r="AC96" i="7"/>
  <c r="H25" i="6"/>
  <c r="H23" i="6"/>
  <c r="H18" i="6"/>
  <c r="AC95" i="7"/>
  <c r="AC33" i="7"/>
  <c r="AC43" i="7"/>
  <c r="AD37" i="8"/>
  <c r="AD71" i="8"/>
  <c r="AD92" i="8"/>
  <c r="AD41" i="8"/>
  <c r="AD70" i="8"/>
  <c r="AC54" i="7"/>
  <c r="AC90" i="7"/>
  <c r="AC100" i="7"/>
  <c r="AD79" i="8"/>
  <c r="AD95" i="8"/>
  <c r="AD52" i="8"/>
  <c r="AD101" i="8"/>
  <c r="AD87" i="8"/>
  <c r="AD34" i="8"/>
  <c r="AD19" i="8"/>
  <c r="AD30" i="8"/>
  <c r="AD38" i="8"/>
  <c r="AD31" i="8"/>
  <c r="AD24" i="8"/>
  <c r="AD21" i="8"/>
  <c r="AD63" i="8"/>
  <c r="AD28" i="8"/>
  <c r="AD83" i="8"/>
  <c r="AD69" i="8"/>
  <c r="AD64" i="8"/>
  <c r="AD74" i="8"/>
  <c r="AD32" i="8"/>
  <c r="AD45" i="8"/>
  <c r="AD29" i="8"/>
  <c r="AD10" i="8"/>
  <c r="AD84" i="8"/>
  <c r="AD53" i="8"/>
  <c r="AD93" i="8"/>
  <c r="AD81" i="8"/>
  <c r="AD82" i="8"/>
  <c r="AD27" i="8"/>
  <c r="AD90" i="8"/>
  <c r="AD7" i="8"/>
  <c r="I15" i="6"/>
  <c r="AD22" i="8"/>
  <c r="AD35" i="8"/>
  <c r="AD43" i="8"/>
  <c r="AD80" i="8"/>
  <c r="AD5" i="8"/>
  <c r="AD89" i="8"/>
  <c r="AD17" i="8"/>
  <c r="AD99" i="8"/>
  <c r="AD14" i="8"/>
  <c r="AD67" i="8"/>
  <c r="AD65" i="8"/>
  <c r="AD86" i="8"/>
  <c r="AD33" i="8"/>
  <c r="AC62" i="7"/>
  <c r="AC55" i="7"/>
  <c r="AC32" i="7"/>
  <c r="AC97" i="7"/>
  <c r="AC92" i="7"/>
  <c r="AC40" i="7"/>
  <c r="AC91" i="7"/>
  <c r="AC26" i="7"/>
  <c r="AC28" i="7"/>
  <c r="AC9" i="7"/>
  <c r="AC49" i="7"/>
  <c r="AC56" i="7"/>
  <c r="AC36" i="7"/>
  <c r="AD86" i="7" l="1"/>
  <c r="AD31" i="7"/>
  <c r="AD96" i="7"/>
  <c r="AD10" i="7"/>
  <c r="AD30" i="7"/>
  <c r="AD46" i="7"/>
  <c r="AD7" i="7"/>
  <c r="AD34" i="7"/>
  <c r="AD99" i="7"/>
  <c r="AD51" i="7"/>
  <c r="AD52" i="7"/>
  <c r="AD43" i="7"/>
  <c r="AD54" i="7"/>
  <c r="AD100" i="7"/>
  <c r="AD80" i="7"/>
  <c r="AD17" i="7"/>
  <c r="AD58" i="7"/>
  <c r="AD85" i="7"/>
  <c r="AD76" i="7"/>
  <c r="AD21" i="7"/>
  <c r="AD87" i="7"/>
  <c r="AD32" i="7"/>
  <c r="AD92" i="7"/>
  <c r="AD20" i="7"/>
  <c r="AD73" i="7"/>
  <c r="AD29" i="7"/>
  <c r="AD91" i="7"/>
  <c r="AD35" i="7"/>
  <c r="AE74" i="8"/>
  <c r="AE49" i="8"/>
  <c r="AE69" i="8"/>
  <c r="AE21" i="8"/>
  <c r="AE72" i="8"/>
  <c r="AE35" i="8"/>
  <c r="AE42" i="8"/>
  <c r="AE68" i="8"/>
  <c r="AE56" i="8"/>
  <c r="AD69" i="7"/>
  <c r="AD97" i="7"/>
  <c r="AE88" i="8"/>
  <c r="AE86" i="8"/>
  <c r="AE33" i="8"/>
  <c r="AE98" i="8"/>
  <c r="AE62" i="8"/>
  <c r="AE23" i="8"/>
  <c r="AE16" i="8"/>
  <c r="AD74" i="7"/>
  <c r="AD24" i="7"/>
  <c r="AD63" i="7"/>
  <c r="AD65" i="7"/>
  <c r="AD61" i="7"/>
  <c r="AD72" i="7"/>
  <c r="AD93" i="7"/>
  <c r="AD70" i="7"/>
  <c r="AD79" i="7"/>
  <c r="AD8" i="7"/>
  <c r="AD64" i="7"/>
  <c r="AE46" i="8"/>
  <c r="AE29" i="8"/>
  <c r="AE32" i="8"/>
  <c r="AE81" i="8"/>
  <c r="AE19" i="8"/>
  <c r="AE95" i="8"/>
  <c r="AE12" i="8"/>
  <c r="AE73" i="8"/>
  <c r="AD82" i="7"/>
  <c r="AD78" i="7"/>
  <c r="AD67" i="7"/>
  <c r="AD101" i="7"/>
  <c r="AD36" i="7"/>
  <c r="AD84" i="7"/>
  <c r="AD33" i="7"/>
  <c r="AD25" i="7"/>
  <c r="AD16" i="7"/>
  <c r="AD55" i="7"/>
  <c r="AD37" i="7"/>
  <c r="AE31" i="8"/>
  <c r="AE9" i="8"/>
  <c r="AE6" i="8"/>
  <c r="AE101" i="8"/>
  <c r="AE64" i="8"/>
  <c r="AE13" i="8"/>
  <c r="AD13" i="7"/>
  <c r="AD42" i="7"/>
  <c r="AD56" i="7"/>
  <c r="AD11" i="7"/>
  <c r="AD95" i="7"/>
  <c r="AD60" i="7"/>
  <c r="AD9" i="7"/>
  <c r="AD88" i="7"/>
  <c r="AD98" i="7"/>
  <c r="AD22" i="7"/>
  <c r="N13" i="6"/>
  <c r="M3" i="6"/>
  <c r="M11" i="6" s="1"/>
  <c r="AE5" i="8"/>
  <c r="AE66" i="8"/>
  <c r="AE14" i="8"/>
  <c r="AE47" i="8"/>
  <c r="AE60" i="8"/>
  <c r="AE67" i="8"/>
  <c r="AE61" i="8"/>
  <c r="AE25" i="8"/>
  <c r="AE41" i="8"/>
  <c r="AD38" i="7"/>
  <c r="AD62" i="7"/>
  <c r="AD59" i="7"/>
  <c r="AD68" i="7"/>
  <c r="AD90" i="7"/>
  <c r="AD27" i="7"/>
  <c r="AD47" i="7"/>
  <c r="AD94" i="7"/>
  <c r="AD40" i="7"/>
  <c r="AD41" i="7"/>
  <c r="AE65" i="8"/>
  <c r="AE20" i="8"/>
  <c r="AE71" i="8"/>
  <c r="AE17" i="8"/>
  <c r="AE92" i="8"/>
  <c r="AE52" i="8"/>
  <c r="AD28" i="7"/>
  <c r="AD23" i="7"/>
  <c r="AD18" i="7"/>
  <c r="AD83" i="7"/>
  <c r="AD19" i="7"/>
  <c r="AD50" i="7"/>
  <c r="AD14" i="7"/>
  <c r="AD53" i="7"/>
  <c r="AD81" i="7"/>
  <c r="M2" i="6"/>
  <c r="M10" i="6" s="1"/>
  <c r="L2" i="8"/>
  <c r="AF42" i="8" s="1"/>
  <c r="AF4" i="8"/>
  <c r="AE87" i="8"/>
  <c r="AE43" i="8"/>
  <c r="AE38" i="8"/>
  <c r="AE26" i="8"/>
  <c r="AE7" i="8"/>
  <c r="AE75" i="8"/>
  <c r="AE22" i="8"/>
  <c r="AE79" i="8"/>
  <c r="AE78" i="8"/>
  <c r="AE93" i="8"/>
  <c r="AE55" i="8"/>
  <c r="AE94" i="8"/>
  <c r="AE59" i="8"/>
  <c r="AE48" i="8"/>
  <c r="AE50" i="8"/>
  <c r="AE34" i="8"/>
  <c r="J15" i="6"/>
  <c r="AE77" i="8"/>
  <c r="AE63" i="8"/>
  <c r="AE58" i="8"/>
  <c r="AE76" i="8"/>
  <c r="AE51" i="8"/>
  <c r="AE27" i="8"/>
  <c r="AE40" i="8"/>
  <c r="AE97" i="8"/>
  <c r="AE80" i="8"/>
  <c r="AE18" i="8"/>
  <c r="AE24" i="8"/>
  <c r="AE54" i="8"/>
  <c r="AE96" i="8"/>
  <c r="AE91" i="8"/>
  <c r="AE37" i="8"/>
  <c r="AE8" i="8"/>
  <c r="AE53" i="8"/>
  <c r="AE89" i="8"/>
  <c r="AE39" i="8"/>
  <c r="AE44" i="8"/>
  <c r="AE30" i="8"/>
  <c r="AE99" i="8"/>
  <c r="AE83" i="8"/>
  <c r="AE36" i="8"/>
  <c r="AE4" i="7"/>
  <c r="K2" i="7"/>
  <c r="L1" i="7" s="1"/>
  <c r="AD77" i="7"/>
  <c r="AD48" i="7"/>
  <c r="AD57" i="7"/>
  <c r="I23" i="6"/>
  <c r="I25" i="6"/>
  <c r="I18" i="6"/>
  <c r="K17" i="6"/>
  <c r="K24" i="6" s="1"/>
  <c r="AE70" i="8"/>
  <c r="AE15" i="8"/>
  <c r="AE82" i="8"/>
  <c r="AE28" i="8"/>
  <c r="AE85" i="8"/>
  <c r="AE11" i="8"/>
  <c r="AE45" i="8"/>
  <c r="AE100" i="8"/>
  <c r="AE84" i="8"/>
  <c r="AE10" i="8"/>
  <c r="AE90" i="8"/>
  <c r="AE57" i="8"/>
  <c r="AD44" i="7"/>
  <c r="AD89" i="7"/>
  <c r="AD15" i="7"/>
  <c r="AD75" i="7"/>
  <c r="AD6" i="7"/>
  <c r="AD45" i="7"/>
  <c r="AD49" i="7"/>
  <c r="AD12" i="7"/>
  <c r="AD71" i="7"/>
  <c r="AD66" i="7"/>
  <c r="AD26" i="7"/>
  <c r="AD39" i="7"/>
  <c r="AD5" i="7"/>
  <c r="AF33" i="8" l="1"/>
  <c r="AF67" i="8"/>
  <c r="AF39" i="8"/>
  <c r="AF76" i="8"/>
  <c r="AF5" i="8"/>
  <c r="AF43" i="8"/>
  <c r="AF74" i="8"/>
  <c r="AF87" i="8"/>
  <c r="AF19" i="8"/>
  <c r="AF26" i="8"/>
  <c r="AF22" i="8"/>
  <c r="AF88" i="8"/>
  <c r="AF98" i="8"/>
  <c r="AF57" i="8"/>
  <c r="AF96" i="8"/>
  <c r="AF13" i="8"/>
  <c r="AF18" i="8"/>
  <c r="AF63" i="8"/>
  <c r="AF52" i="8"/>
  <c r="AF58" i="8"/>
  <c r="AF94" i="8"/>
  <c r="AF79" i="8"/>
  <c r="AF6" i="8"/>
  <c r="AF46" i="8"/>
  <c r="AF78" i="8"/>
  <c r="AF73" i="8"/>
  <c r="AF61" i="8"/>
  <c r="AF12" i="8"/>
  <c r="AF27" i="8"/>
  <c r="AF14" i="8"/>
  <c r="AF11" i="8"/>
  <c r="AF37" i="8"/>
  <c r="AF34" i="8"/>
  <c r="AF85" i="8"/>
  <c r="AF9" i="8"/>
  <c r="AF99" i="8"/>
  <c r="AF54" i="8"/>
  <c r="AF81" i="8"/>
  <c r="AF51" i="8"/>
  <c r="AF56" i="8"/>
  <c r="AF77" i="8"/>
  <c r="AF62" i="8"/>
  <c r="AF30" i="8"/>
  <c r="AF36" i="8"/>
  <c r="AF29" i="8"/>
  <c r="AF25" i="8"/>
  <c r="AF95" i="8"/>
  <c r="AF32" i="8"/>
  <c r="AF89" i="8"/>
  <c r="AF16" i="8"/>
  <c r="AF44" i="8"/>
  <c r="AF50" i="8"/>
  <c r="AF90" i="8"/>
  <c r="AF38" i="8"/>
  <c r="AF91" i="8"/>
  <c r="AF71" i="8"/>
  <c r="AF53" i="8"/>
  <c r="AF20" i="8"/>
  <c r="AF23" i="8"/>
  <c r="AF75" i="8"/>
  <c r="AF15" i="8"/>
  <c r="AF64" i="8"/>
  <c r="AF100" i="8"/>
  <c r="AF49" i="8"/>
  <c r="AF66" i="8"/>
  <c r="AF17" i="8"/>
  <c r="AF40" i="8"/>
  <c r="AF93" i="8"/>
  <c r="AF55" i="8"/>
  <c r="AF60" i="8"/>
  <c r="AF101" i="8"/>
  <c r="AF80" i="8"/>
  <c r="AF86" i="8"/>
  <c r="AF24" i="8"/>
  <c r="AF92" i="8"/>
  <c r="AF31" i="8"/>
  <c r="AF82" i="8"/>
  <c r="AF70" i="8"/>
  <c r="AF47" i="8"/>
  <c r="AF45" i="8"/>
  <c r="L17" i="6"/>
  <c r="L24" i="6" s="1"/>
  <c r="K15" i="6"/>
  <c r="K23" i="6" s="1"/>
  <c r="L2" i="7"/>
  <c r="AF5" i="7" s="1"/>
  <c r="AF4" i="7"/>
  <c r="AF66" i="7"/>
  <c r="AE62" i="7"/>
  <c r="AE41" i="7"/>
  <c r="AE56" i="7"/>
  <c r="AE67" i="7"/>
  <c r="AE21" i="7"/>
  <c r="AE50" i="7"/>
  <c r="AE19" i="7"/>
  <c r="AE77" i="7"/>
  <c r="AE73" i="7"/>
  <c r="AE53" i="7"/>
  <c r="AE14" i="7"/>
  <c r="AE28" i="7"/>
  <c r="AE65" i="7"/>
  <c r="J25" i="6"/>
  <c r="J23" i="6"/>
  <c r="J18" i="6"/>
  <c r="AE75" i="7"/>
  <c r="AE40" i="7"/>
  <c r="AE101" i="7"/>
  <c r="AE80" i="7"/>
  <c r="AE86" i="7"/>
  <c r="AE37" i="7"/>
  <c r="AE100" i="7"/>
  <c r="AE47" i="7"/>
  <c r="AE89" i="7"/>
  <c r="AE66" i="7"/>
  <c r="AE25" i="7"/>
  <c r="AE85" i="7"/>
  <c r="AE32" i="7"/>
  <c r="AE30" i="7"/>
  <c r="AE29" i="7"/>
  <c r="AE48" i="7"/>
  <c r="AE5" i="7"/>
  <c r="AE35" i="7"/>
  <c r="AE84" i="7"/>
  <c r="AE94" i="7"/>
  <c r="AE59" i="7"/>
  <c r="AE97" i="7"/>
  <c r="AE44" i="7"/>
  <c r="AE11" i="7"/>
  <c r="AE90" i="7"/>
  <c r="AE98" i="7"/>
  <c r="AE52" i="7"/>
  <c r="AE36" i="7"/>
  <c r="AE9" i="7"/>
  <c r="AE10" i="7"/>
  <c r="AE12" i="7"/>
  <c r="AE83" i="7"/>
  <c r="AE58" i="7"/>
  <c r="AE33" i="7"/>
  <c r="AE49" i="7"/>
  <c r="AE24" i="7"/>
  <c r="AE76" i="7"/>
  <c r="AE26" i="7"/>
  <c r="AE7" i="7"/>
  <c r="AE31" i="7"/>
  <c r="AE54" i="7"/>
  <c r="AE63" i="7"/>
  <c r="AE27" i="7"/>
  <c r="AE61" i="7"/>
  <c r="AE93" i="7"/>
  <c r="AF59" i="8"/>
  <c r="AF48" i="8"/>
  <c r="AF69" i="8"/>
  <c r="AF72" i="8"/>
  <c r="AF83" i="8"/>
  <c r="AE23" i="7"/>
  <c r="AE74" i="7"/>
  <c r="AE13" i="7"/>
  <c r="AE82" i="7"/>
  <c r="AE57" i="7"/>
  <c r="AE18" i="7"/>
  <c r="AE20" i="7"/>
  <c r="AE46" i="7"/>
  <c r="AE68" i="7"/>
  <c r="AE70" i="7"/>
  <c r="AE39" i="7"/>
  <c r="AE92" i="7"/>
  <c r="AE91" i="7"/>
  <c r="AE81" i="7"/>
  <c r="AE8" i="7"/>
  <c r="AE88" i="7"/>
  <c r="AE34" i="7"/>
  <c r="AE6" i="7"/>
  <c r="AE45" i="7"/>
  <c r="AE38" i="7"/>
  <c r="AE72" i="7"/>
  <c r="AE42" i="7"/>
  <c r="AE17" i="7"/>
  <c r="AE78" i="7"/>
  <c r="AE43" i="7"/>
  <c r="AE16" i="7"/>
  <c r="AE55" i="7"/>
  <c r="AE99" i="7"/>
  <c r="AE64" i="7"/>
  <c r="AE96" i="7"/>
  <c r="AE79" i="7"/>
  <c r="AE87" i="7"/>
  <c r="AE15" i="7"/>
  <c r="AE95" i="7"/>
  <c r="AE22" i="7"/>
  <c r="AE71" i="7"/>
  <c r="AE51" i="7"/>
  <c r="AE69" i="7"/>
  <c r="AE60" i="7"/>
  <c r="AF97" i="8"/>
  <c r="AF68" i="8"/>
  <c r="AF7" i="8"/>
  <c r="AF21" i="8"/>
  <c r="AF65" i="8"/>
  <c r="AF28" i="8"/>
  <c r="AF84" i="8"/>
  <c r="AF10" i="8"/>
  <c r="AF35" i="8"/>
  <c r="AF8" i="8"/>
  <c r="AF41" i="8"/>
  <c r="AF8" i="7" l="1"/>
  <c r="AF92" i="7"/>
  <c r="AF50" i="7"/>
  <c r="AF19" i="7"/>
  <c r="AF90" i="7"/>
  <c r="AF30" i="7"/>
  <c r="AF61" i="7"/>
  <c r="AF7" i="7"/>
  <c r="AF29" i="7"/>
  <c r="AF58" i="7"/>
  <c r="AF37" i="7"/>
  <c r="AF31" i="7"/>
  <c r="AF96" i="7"/>
  <c r="AF71" i="7"/>
  <c r="AF57" i="7"/>
  <c r="K25" i="6"/>
  <c r="K18" i="6"/>
  <c r="AF16" i="7"/>
  <c r="AF70" i="7"/>
  <c r="AF98" i="7"/>
  <c r="AF77" i="7"/>
  <c r="AF45" i="7"/>
  <c r="AF89" i="7"/>
  <c r="AF85" i="7"/>
  <c r="AF76" i="7"/>
  <c r="M17" i="6"/>
  <c r="M24" i="6" s="1"/>
  <c r="AF86" i="7"/>
  <c r="AF88" i="7"/>
  <c r="AF56" i="7"/>
  <c r="AF59" i="7"/>
  <c r="AF55" i="7"/>
  <c r="AF23" i="7"/>
  <c r="AF22" i="7"/>
  <c r="AF87" i="7"/>
  <c r="AF95" i="7"/>
  <c r="AF44" i="7"/>
  <c r="AF78" i="7"/>
  <c r="AF80" i="7"/>
  <c r="AF100" i="7"/>
  <c r="AF6" i="7"/>
  <c r="AF41" i="7"/>
  <c r="AF35" i="7"/>
  <c r="AF34" i="7"/>
  <c r="AF67" i="7"/>
  <c r="AF21" i="7"/>
  <c r="AF82" i="7"/>
  <c r="AF43" i="7"/>
  <c r="AF79" i="7"/>
  <c r="AF93" i="7"/>
  <c r="AF14" i="7"/>
  <c r="AF52" i="7"/>
  <c r="AF17" i="7"/>
  <c r="AF20" i="7"/>
  <c r="AF73" i="7"/>
  <c r="AF49" i="7"/>
  <c r="AF62" i="7"/>
  <c r="AF27" i="7"/>
  <c r="AF75" i="7"/>
  <c r="AF32" i="7"/>
  <c r="AF38" i="7"/>
  <c r="AF51" i="7"/>
  <c r="AF39" i="7"/>
  <c r="AF97" i="7"/>
  <c r="AF25" i="7"/>
  <c r="AF33" i="7"/>
  <c r="AF15" i="7"/>
  <c r="AF28" i="7"/>
  <c r="AF99" i="7"/>
  <c r="AF53" i="7"/>
  <c r="L15" i="6"/>
  <c r="AF72" i="7"/>
  <c r="AF24" i="7"/>
  <c r="AF36" i="7"/>
  <c r="AF12" i="7"/>
  <c r="AF42" i="7"/>
  <c r="AF91" i="7"/>
  <c r="AF13" i="7"/>
  <c r="AF26" i="7"/>
  <c r="AF10" i="7"/>
  <c r="AF9" i="7"/>
  <c r="AF65" i="7"/>
  <c r="AF83" i="7"/>
  <c r="AF64" i="7"/>
  <c r="AF94" i="7"/>
  <c r="AF63" i="7"/>
  <c r="AF74" i="7"/>
  <c r="AF47" i="7"/>
  <c r="AF60" i="7"/>
  <c r="AF18" i="7"/>
  <c r="AF11" i="7"/>
  <c r="AF101" i="7"/>
  <c r="AF81" i="7"/>
  <c r="AF68" i="7"/>
  <c r="AF40" i="7"/>
  <c r="AF69" i="7"/>
  <c r="AF54" i="7"/>
  <c r="AF84" i="7"/>
  <c r="AF48" i="7"/>
  <c r="AF46" i="7"/>
  <c r="M15" i="6" l="1"/>
  <c r="M23" i="6" s="1"/>
  <c r="L25" i="6"/>
  <c r="L23" i="6"/>
  <c r="L18" i="6"/>
  <c r="M18" i="6" l="1"/>
  <c r="M2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Karim Chamari</author>
  </authors>
  <commentList>
    <comment ref="A2" authorId="0" shapeId="0" xr:uid="{00000000-0006-0000-0000-000001000000}">
      <text>
        <r>
          <rPr>
            <b/>
            <sz val="9"/>
            <color rgb="FF000000"/>
            <rFont val="Tahoma"/>
            <family val="2"/>
          </rPr>
          <t>Karim Chamari:</t>
        </r>
        <r>
          <rPr>
            <sz val="9"/>
            <color rgb="FF000000"/>
            <rFont val="Tahoma"/>
            <family val="2"/>
          </rPr>
          <t xml:space="preserve">
</t>
        </r>
        <r>
          <rPr>
            <sz val="9"/>
            <color rgb="FF000000"/>
            <rFont val="Tahoma"/>
            <family val="2"/>
          </rPr>
          <t>If a player has 2 or more injuries at the same time, please open a new line for each injury. Numbers will appear automatically</t>
        </r>
      </text>
    </comment>
    <comment ref="A101" authorId="0" shapeId="0" xr:uid="{00000000-0006-0000-0000-000002000000}">
      <text>
        <r>
          <rPr>
            <b/>
            <sz val="9"/>
            <color indexed="81"/>
            <rFont val="Tahoma"/>
            <family val="2"/>
          </rPr>
          <t>Karim Chamari:</t>
        </r>
        <r>
          <rPr>
            <sz val="9"/>
            <color indexed="81"/>
            <rFont val="Tahoma"/>
            <family val="2"/>
          </rPr>
          <t xml:space="preserve">
If ever you have more injuries you can enter more raws untill the limit of 202 injuies (raw 204). No more. For any quiery, please contact the Study Staff.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Karim Chamari</author>
  </authors>
  <commentList>
    <comment ref="A2" authorId="0" shapeId="0" xr:uid="{00000000-0006-0000-0100-000001000000}">
      <text>
        <r>
          <rPr>
            <b/>
            <sz val="9"/>
            <color indexed="81"/>
            <rFont val="Tahoma"/>
            <family val="2"/>
          </rPr>
          <t>Karim Chamari:</t>
        </r>
        <r>
          <rPr>
            <sz val="9"/>
            <color indexed="81"/>
            <rFont val="Tahoma"/>
            <family val="2"/>
          </rPr>
          <t xml:space="preserve">
If a player has 2 or more injuries at the same time, please open a new line for each injury. Numbers will appear automatically</t>
        </r>
      </text>
    </comment>
    <comment ref="H102" authorId="0" shapeId="0" xr:uid="{00000000-0006-0000-0100-000003000000}">
      <text>
        <r>
          <rPr>
            <b/>
            <sz val="9"/>
            <color indexed="81"/>
            <rFont val="Tahoma"/>
            <family val="2"/>
          </rPr>
          <t>Karim Chamari:</t>
        </r>
        <r>
          <rPr>
            <sz val="9"/>
            <color indexed="81"/>
            <rFont val="Tahoma"/>
            <family val="2"/>
          </rPr>
          <t xml:space="preserve">
If you want to enter more ''Illness Cards'' please use the next raws (limited to 202)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5" authorId="0" shapeId="0" xr:uid="{00000000-0006-0000-0600-000001000000}">
      <text>
        <r>
          <rPr>
            <b/>
            <sz val="9"/>
            <color indexed="81"/>
            <rFont val="Tahoma"/>
            <family val="2"/>
          </rPr>
          <t>Author:</t>
        </r>
        <r>
          <rPr>
            <sz val="9"/>
            <color indexed="81"/>
            <rFont val="Tahoma"/>
            <family val="2"/>
          </rPr>
          <t xml:space="preserve">
Perhaps give a ''code or number'' to each team allowing the Dr to easilly put the ''same'' name each time (use by the Team's Dr), so practically it will always be the same. The Dr enters ''9'' and ''Al Khor'' comes in the cell.</t>
        </r>
      </text>
    </comment>
    <comment ref="C10" authorId="0" shapeId="0" xr:uid="{00000000-0006-0000-0600-000002000000}">
      <text>
        <r>
          <rPr>
            <b/>
            <sz val="9"/>
            <color indexed="81"/>
            <rFont val="Tahoma"/>
            <family val="2"/>
          </rPr>
          <t>Author:</t>
        </r>
        <r>
          <rPr>
            <sz val="9"/>
            <color indexed="81"/>
            <rFont val="Tahoma"/>
            <family val="2"/>
          </rPr>
          <t xml:space="preserve">
consider accepting multiple ticks for polytraumatisms?</t>
        </r>
      </text>
    </comment>
    <comment ref="D21" authorId="0" shapeId="0" xr:uid="{00000000-0006-0000-0600-000003000000}">
      <text>
        <r>
          <rPr>
            <b/>
            <sz val="9"/>
            <color indexed="81"/>
            <rFont val="Tahoma"/>
            <family val="2"/>
          </rPr>
          <t>Author:</t>
        </r>
        <r>
          <rPr>
            <sz val="9"/>
            <color indexed="81"/>
            <rFont val="Tahoma"/>
            <family val="2"/>
          </rPr>
          <t xml:space="preserve">
insert comment informing user that if the ''Groin'' is concerned he will have to fill in the additional specific information ''Groin''</t>
        </r>
      </text>
    </comment>
    <comment ref="D22" authorId="0" shapeId="0" xr:uid="{00000000-0006-0000-0600-000004000000}">
      <text>
        <r>
          <rPr>
            <b/>
            <sz val="9"/>
            <color indexed="81"/>
            <rFont val="Tahoma"/>
            <family val="2"/>
          </rPr>
          <t>Author:</t>
        </r>
        <r>
          <rPr>
            <sz val="9"/>
            <color indexed="81"/>
            <rFont val="Tahoma"/>
            <family val="2"/>
          </rPr>
          <t xml:space="preserve">
insert comment informing user that if the ''Hamstrings'' or ''Anterior Thigh'' are concerned he will have to fill in the additional specific information ''Hamstrings'' / ''Anterior Thigh''</t>
        </r>
      </text>
    </comment>
    <comment ref="D23" authorId="0" shapeId="0" xr:uid="{00000000-0006-0000-0600-000005000000}">
      <text>
        <r>
          <rPr>
            <b/>
            <sz val="9"/>
            <color indexed="81"/>
            <rFont val="Tahoma"/>
            <family val="2"/>
          </rPr>
          <t>Author:</t>
        </r>
        <r>
          <rPr>
            <sz val="9"/>
            <color indexed="81"/>
            <rFont val="Tahoma"/>
            <family val="2"/>
          </rPr>
          <t xml:space="preserve">
insert comment informing user that he will have to fill in the additional specific information to ''knee''</t>
        </r>
      </text>
    </comment>
    <comment ref="D25" authorId="0" shapeId="0" xr:uid="{00000000-0006-0000-0600-000006000000}">
      <text>
        <r>
          <rPr>
            <b/>
            <sz val="9"/>
            <color indexed="81"/>
            <rFont val="Tahoma"/>
            <family val="2"/>
          </rPr>
          <t>Author:</t>
        </r>
        <r>
          <rPr>
            <sz val="9"/>
            <color indexed="81"/>
            <rFont val="Tahoma"/>
            <family val="2"/>
          </rPr>
          <t xml:space="preserve">
insert comment informing user that he will have to fill in the additional specific information to ''ankle''
Take care, ''Knee'' card could disappear, see last sheet</t>
        </r>
      </text>
    </comment>
    <comment ref="G28" authorId="0" shapeId="0" xr:uid="{00000000-0006-0000-0600-000007000000}">
      <text>
        <r>
          <rPr>
            <b/>
            <sz val="9"/>
            <color indexed="81"/>
            <rFont val="Tahoma"/>
            <family val="2"/>
          </rPr>
          <t>Author:</t>
        </r>
        <r>
          <rPr>
            <sz val="9"/>
            <color indexed="81"/>
            <rFont val="Tahoma"/>
            <family val="2"/>
          </rPr>
          <t xml:space="preserve">
the dominant side of the player (the preferred foot to kick the ball) should be inserted in the ''general information'' card in order to have it archived.
To my opinion, no need to ask it again and again for each injury, as this DOES not change with time.</t>
        </r>
      </text>
    </comment>
    <comment ref="D41" authorId="0" shapeId="0" xr:uid="{00000000-0006-0000-0600-000008000000}">
      <text>
        <r>
          <rPr>
            <b/>
            <sz val="9"/>
            <color indexed="81"/>
            <rFont val="Tahoma"/>
            <family val="2"/>
          </rPr>
          <t>Author:</t>
        </r>
        <r>
          <rPr>
            <sz val="9"/>
            <color indexed="81"/>
            <rFont val="Tahoma"/>
            <family val="2"/>
          </rPr>
          <t xml:space="preserve">
Only Bruise in consensus</t>
        </r>
      </text>
    </comment>
    <comment ref="G55" authorId="0" shapeId="0" xr:uid="{00000000-0006-0000-0600-000009000000}">
      <text>
        <r>
          <rPr>
            <b/>
            <sz val="9"/>
            <color indexed="81"/>
            <rFont val="Tahoma"/>
            <family val="2"/>
          </rPr>
          <t>Author:</t>
        </r>
        <r>
          <rPr>
            <sz val="9"/>
            <color indexed="81"/>
            <rFont val="Tahoma"/>
            <family val="2"/>
          </rPr>
          <t xml:space="preserve">
a good idea to include a column here for the date of previous injury. However, in the instructions, we have to let them know what to do if the player only remembers the year (then use Jan 1?). Or the month and year (then use 1st of the month?)
Also, DO WE NEED date of return to play only and/or date of previous injury?</t>
        </r>
      </text>
    </comment>
    <comment ref="G66" authorId="0" shapeId="0" xr:uid="{00000000-0006-0000-0600-00000A000000}">
      <text>
        <r>
          <rPr>
            <b/>
            <sz val="9"/>
            <color indexed="81"/>
            <rFont val="Tahoma"/>
            <family val="2"/>
          </rPr>
          <t>Author:</t>
        </r>
        <r>
          <rPr>
            <sz val="9"/>
            <color indexed="81"/>
            <rFont val="Tahoma"/>
            <family val="2"/>
          </rPr>
          <t xml:space="preserve">
options of Consensus</t>
        </r>
      </text>
    </comment>
    <comment ref="C78" authorId="0" shapeId="0" xr:uid="{00000000-0006-0000-0600-00000B000000}">
      <text>
        <r>
          <rPr>
            <b/>
            <sz val="9"/>
            <color indexed="81"/>
            <rFont val="Tahoma"/>
            <family val="2"/>
          </rPr>
          <t>Author:</t>
        </r>
        <r>
          <rPr>
            <sz val="9"/>
            <color indexed="81"/>
            <rFont val="Tahoma"/>
            <family val="2"/>
          </rPr>
          <t xml:space="preserve">
imported from Groin Card</t>
        </r>
      </text>
    </comment>
    <comment ref="E158" authorId="0" shapeId="0" xr:uid="{00000000-0006-0000-0600-00000C000000}">
      <text>
        <r>
          <rPr>
            <b/>
            <sz val="9"/>
            <color indexed="81"/>
            <rFont val="Tahoma"/>
            <family val="2"/>
          </rPr>
          <t>Author:</t>
        </r>
        <r>
          <rPr>
            <sz val="9"/>
            <color indexed="81"/>
            <rFont val="Tahoma"/>
            <family val="2"/>
          </rPr>
          <t xml:space="preserve">
consider this option? After investigation, the player could not clearly establish the exact moment/mechanism?</t>
        </r>
      </text>
    </comment>
    <comment ref="K168" authorId="0" shapeId="0" xr:uid="{00000000-0006-0000-0600-00000D000000}">
      <text>
        <r>
          <rPr>
            <b/>
            <sz val="9"/>
            <color indexed="81"/>
            <rFont val="Tahoma"/>
            <family val="2"/>
          </rPr>
          <t>Author:</t>
        </r>
        <r>
          <rPr>
            <sz val="9"/>
            <color indexed="81"/>
            <rFont val="Tahoma"/>
            <family val="2"/>
          </rPr>
          <t xml:space="preserve">
I added Dr (physio/Dr) staff trained and allowed to do so.</t>
        </r>
      </text>
    </comment>
    <comment ref="H169" authorId="0" shapeId="0" xr:uid="{00000000-0006-0000-0600-00000E000000}">
      <text>
        <r>
          <rPr>
            <b/>
            <sz val="9"/>
            <color indexed="81"/>
            <rFont val="Tahoma"/>
            <family val="2"/>
          </rPr>
          <t>Author:</t>
        </r>
        <r>
          <rPr>
            <sz val="9"/>
            <color indexed="81"/>
            <rFont val="Tahoma"/>
            <family val="2"/>
          </rPr>
          <t xml:space="preserve">
consider this option? After investigation, the player could not clearly establish the exact moment/mechanism?</t>
        </r>
      </text>
    </comment>
    <comment ref="L169" authorId="0" shapeId="0" xr:uid="{00000000-0006-0000-0600-00000F000000}">
      <text>
        <r>
          <rPr>
            <b/>
            <sz val="9"/>
            <color indexed="81"/>
            <rFont val="Tahoma"/>
            <family val="2"/>
          </rPr>
          <t>Author:</t>
        </r>
        <r>
          <rPr>
            <sz val="9"/>
            <color indexed="81"/>
            <rFont val="Tahoma"/>
            <family val="2"/>
          </rPr>
          <t xml:space="preserve">
I added this for (other medical staff/technical staff person)… or a friend/ohter player
I might recognize that this is NOT very professional, but as long as he was able to ''do it himself'' anyone else would have potentially done it?
Tell me if we leave this?</t>
        </r>
      </text>
    </comment>
    <comment ref="C194" authorId="0" shapeId="0" xr:uid="{00000000-0006-0000-0600-000010000000}">
      <text>
        <r>
          <rPr>
            <b/>
            <sz val="9"/>
            <color indexed="81"/>
            <rFont val="Tahoma"/>
            <family val="2"/>
          </rPr>
          <t>Author:</t>
        </r>
        <r>
          <rPr>
            <sz val="9"/>
            <color indexed="81"/>
            <rFont val="Tahoma"/>
            <family val="2"/>
          </rPr>
          <t xml:space="preserve">
Will put it here for now, to duplicate the ''Groin'' Card… but the other option would be to add the ''red options'' to the General card and delete this section.</t>
        </r>
      </text>
    </comment>
    <comment ref="C218" authorId="0" shapeId="0" xr:uid="{00000000-0006-0000-0600-000011000000}">
      <text>
        <r>
          <rPr>
            <b/>
            <sz val="9"/>
            <color indexed="81"/>
            <rFont val="Tahoma"/>
            <family val="2"/>
          </rPr>
          <t>Author:</t>
        </r>
        <r>
          <rPr>
            <sz val="9"/>
            <color indexed="81"/>
            <rFont val="Tahoma"/>
            <family val="2"/>
          </rPr>
          <t xml:space="preserve">
Perhaps give a ''code or number'' to each team allowing the Dr to easilly put the ''same'' name each time (use by the Team's Dr), so practically it will always be the same. The Dr enters ''9'' and ''Al Khor'' comes in the cell.</t>
        </r>
      </text>
    </comment>
    <comment ref="D271" authorId="0" shapeId="0" xr:uid="{00000000-0006-0000-0600-000012000000}">
      <text>
        <r>
          <rPr>
            <b/>
            <sz val="9"/>
            <color indexed="81"/>
            <rFont val="Tahoma"/>
            <family val="2"/>
          </rPr>
          <t>Author:</t>
        </r>
        <r>
          <rPr>
            <sz val="9"/>
            <color indexed="81"/>
            <rFont val="Tahoma"/>
            <family val="2"/>
          </rPr>
          <t xml:space="preserve">
are the codes described in the ''guidelines''? Or availabe elswere?</t>
        </r>
      </text>
    </comment>
  </commentList>
</comments>
</file>

<file path=xl/sharedStrings.xml><?xml version="1.0" encoding="utf-8"?>
<sst xmlns="http://schemas.openxmlformats.org/spreadsheetml/2006/main" count="16194" uniqueCount="3055">
  <si>
    <t>Additional data entry for ''Hamstrings'' injury.</t>
  </si>
  <si>
    <t>Specified location</t>
  </si>
  <si>
    <t xml:space="preserve">Biceps </t>
  </si>
  <si>
    <t>Injury mechanism</t>
  </si>
  <si>
    <t xml:space="preserve">Running </t>
  </si>
  <si>
    <t xml:space="preserve">Stretching </t>
  </si>
  <si>
    <t xml:space="preserve">Other </t>
  </si>
  <si>
    <t>Open Cell</t>
  </si>
  <si>
    <t xml:space="preserve">Weight-bearing leg </t>
  </si>
  <si>
    <r>
      <t>Non-weight-bearing leg</t>
    </r>
    <r>
      <rPr>
        <sz val="8"/>
        <color theme="1"/>
        <rFont val="Arial"/>
        <family val="2"/>
      </rPr>
      <t> </t>
    </r>
  </si>
  <si>
    <t>MRN</t>
  </si>
  <si>
    <t>Number</t>
  </si>
  <si>
    <t>Date of Return to Full Participation</t>
  </si>
  <si>
    <t>General Injury Card</t>
  </si>
  <si>
    <t>Name</t>
  </si>
  <si>
    <t>Club</t>
  </si>
  <si>
    <t>Date of Injury</t>
  </si>
  <si>
    <t>Date of return to full participation</t>
  </si>
  <si>
    <t>Injured body part</t>
  </si>
  <si>
    <t>Head/face</t>
  </si>
  <si>
    <t>Neck/cervical spine</t>
  </si>
  <si>
    <t>Sternum / Ribs / Upper Back</t>
  </si>
  <si>
    <t>Abdomen</t>
  </si>
  <si>
    <t>Low back / Sacrum / Pelvis</t>
  </si>
  <si>
    <t>Upper arm</t>
  </si>
  <si>
    <t>Elbow</t>
  </si>
  <si>
    <t>Forearm</t>
  </si>
  <si>
    <t>Wrist</t>
  </si>
  <si>
    <t>Hand/finger/thumb</t>
  </si>
  <si>
    <t>Hip/groin</t>
  </si>
  <si>
    <t>Thigh</t>
  </si>
  <si>
    <t>Knee</t>
  </si>
  <si>
    <t>Lower Leg / Achilles tendon</t>
  </si>
  <si>
    <t>Ankle</t>
  </si>
  <si>
    <t>Foot/toe</t>
  </si>
  <si>
    <r>
      <t>Injury side</t>
    </r>
    <r>
      <rPr>
        <sz val="8"/>
        <color theme="1"/>
        <rFont val="Arial"/>
        <family val="2"/>
      </rPr>
      <t> </t>
    </r>
  </si>
  <si>
    <t>Right</t>
  </si>
  <si>
    <t>Players' Dominant side</t>
  </si>
  <si>
    <t>Left</t>
  </si>
  <si>
    <t>Bilateral</t>
  </si>
  <si>
    <t>Not Applicable</t>
  </si>
  <si>
    <r>
      <t>Type of injury</t>
    </r>
    <r>
      <rPr>
        <sz val="11"/>
        <color theme="1"/>
        <rFont val="Arial"/>
        <family val="2"/>
      </rPr>
      <t xml:space="preserve"> </t>
    </r>
  </si>
  <si>
    <t>Concussion (with or
without haematoma/
contusion/loss of
consciousness)</t>
  </si>
  <si>
    <t>Fracture</t>
  </si>
  <si>
    <t>Other bone injury</t>
  </si>
  <si>
    <t>Dislocation / Subluxation</t>
  </si>
  <si>
    <t>Sprain/ligament injury</t>
  </si>
  <si>
    <t>Lesion of meniscus/cartilage</t>
  </si>
  <si>
    <t>Muscle rupture / strain / tear / Cramps</t>
  </si>
  <si>
    <t>tendon injury/rupture/
tendinosis/
bursitis</t>
  </si>
  <si>
    <t>Synovitis/effusion</t>
  </si>
  <si>
    <t>Haematoma/contusion/bruise</t>
  </si>
  <si>
    <t>Abrasion</t>
  </si>
  <si>
    <t>Laceration</t>
  </si>
  <si>
    <t>Nerve injury</t>
  </si>
  <si>
    <t>Dental injury</t>
  </si>
  <si>
    <t>Overuse unspecified</t>
  </si>
  <si>
    <t xml:space="preserve">Other injury (please specify): </t>
  </si>
  <si>
    <t>Diagnosis</t>
  </si>
  <si>
    <t>Code</t>
  </si>
  <si>
    <t>Was this a re-injury?</t>
  </si>
  <si>
    <t>No</t>
  </si>
  <si>
    <r>
      <t>Was the injury caused by overuse or trauma</t>
    </r>
    <r>
      <rPr>
        <sz val="8"/>
        <color theme="1"/>
        <rFont val="Arial"/>
        <family val="2"/>
      </rPr>
      <t> </t>
    </r>
    <r>
      <rPr>
        <b/>
        <sz val="11"/>
        <color theme="1"/>
        <rFont val="Arial"/>
        <family val="2"/>
      </rPr>
      <t>?</t>
    </r>
  </si>
  <si>
    <t>When did the injury occur?</t>
  </si>
  <si>
    <t>Training</t>
  </si>
  <si>
    <t>Timing of session/Match (1 to 150 min)</t>
  </si>
  <si>
    <t>Was the injury caused by contact or collision?</t>
  </si>
  <si>
    <t>Sprinting</t>
  </si>
  <si>
    <t>Jumping</t>
  </si>
  <si>
    <t>Tackling</t>
  </si>
  <si>
    <t>Stretch</t>
  </si>
  <si>
    <t>Twisting/change of direction</t>
  </si>
  <si>
    <t>Kicking</t>
  </si>
  <si>
    <t>Kicking leg</t>
  </si>
  <si>
    <t>Other</t>
  </si>
  <si>
    <t>Referee’s Sanction</t>
  </si>
  <si>
    <t>No foul</t>
  </si>
  <si>
    <t>Opponent foul Yellow Card</t>
  </si>
  <si>
    <t>Opponent foul Red Card</t>
  </si>
  <si>
    <t>Own foul Yellow Card</t>
  </si>
  <si>
    <t>Own foul Red Card</t>
  </si>
  <si>
    <t>Other comments</t>
  </si>
  <si>
    <t>Treatment</t>
  </si>
  <si>
    <t>Conservative</t>
  </si>
  <si>
    <t>Surgical</t>
  </si>
  <si>
    <t>Main sleep</t>
  </si>
  <si>
    <t>Duration</t>
  </si>
  <si>
    <t>More than 15</t>
  </si>
  <si>
    <t>Leg Status at the moment of injury</t>
  </si>
  <si>
    <t>Additional data entry for ''Ankle'' injury.</t>
  </si>
  <si>
    <t>Was the player using an ankle taping?</t>
  </si>
  <si>
    <t>Open cell</t>
  </si>
  <si>
    <t>Additional data entry for ''Anterior Thigh'' injury.</t>
  </si>
  <si>
    <t>Vastus medialis</t>
  </si>
  <si>
    <t>Vastus lateralis</t>
  </si>
  <si>
    <t xml:space="preserve">Sartorius, Iliopsoas, Adductors </t>
  </si>
  <si>
    <t>Others</t>
  </si>
  <si>
    <t>Additional data entry for ''Groin'' injury.</t>
  </si>
  <si>
    <t xml:space="preserve">Location: </t>
  </si>
  <si>
    <t>Stress fracture</t>
  </si>
  <si>
    <t>Pubic bone overload</t>
  </si>
  <si>
    <r>
      <t>Other bone injury</t>
    </r>
    <r>
      <rPr>
        <sz val="12"/>
        <color rgb="FFFF0000"/>
        <rFont val="Arial"/>
        <family val="2"/>
      </rPr>
      <t xml:space="preserve"> </t>
    </r>
  </si>
  <si>
    <r>
      <t>Sportsman’s hernia</t>
    </r>
    <r>
      <rPr>
        <sz val="11"/>
        <color rgb="FFFF0000"/>
        <rFont val="Arial"/>
        <family val="2"/>
      </rPr>
      <t xml:space="preserve"> </t>
    </r>
  </si>
  <si>
    <t xml:space="preserve">Player included in groin study? </t>
  </si>
  <si>
    <t>Yes</t>
  </si>
  <si>
    <t>Additional data entry for ''Knee'' injury.</t>
  </si>
  <si>
    <t>No specific Questions to the Knee, as everything in the ''Knee'' Card is hencefoerth already treated in the ''General Card''</t>
  </si>
  <si>
    <t>Illness Card</t>
  </si>
  <si>
    <t>Date of Illness</t>
  </si>
  <si>
    <t xml:space="preserve"> Date of return to full participation</t>
  </si>
  <si>
    <t>(Only if the illness happened during match/training session):</t>
  </si>
  <si>
    <t xml:space="preserve">Match (min of the injury ­­­­­­­­­­­___________)      </t>
  </si>
  <si>
    <r>
      <t>o</t>
    </r>
    <r>
      <rPr>
        <b/>
        <sz val="14"/>
        <color theme="1"/>
        <rFont val="Arial"/>
        <family val="2"/>
      </rPr>
      <t xml:space="preserve"> </t>
    </r>
    <r>
      <rPr>
        <b/>
        <sz val="10"/>
        <color theme="1"/>
        <rFont val="Arial"/>
        <family val="2"/>
      </rPr>
      <t>Training (min of the injury ­­­­­­­­­­­______________)</t>
    </r>
  </si>
  <si>
    <t>Main symptoms</t>
  </si>
  <si>
    <t xml:space="preserve">Fever </t>
  </si>
  <si>
    <t>Pain</t>
  </si>
  <si>
    <t>Diarrhea</t>
  </si>
  <si>
    <r>
      <t xml:space="preserve">vomiting    </t>
    </r>
    <r>
      <rPr>
        <sz val="14"/>
        <color theme="1"/>
        <rFont val="Arial"/>
        <family val="2"/>
      </rPr>
      <t xml:space="preserve">         </t>
    </r>
  </si>
  <si>
    <t>Dyspnea</t>
  </si>
  <si>
    <t>cough</t>
  </si>
  <si>
    <t xml:space="preserve">Palpitations  </t>
  </si>
  <si>
    <t xml:space="preserve">Dehydration    </t>
  </si>
  <si>
    <t>Syncope</t>
  </si>
  <si>
    <t xml:space="preserve">collapse   </t>
  </si>
  <si>
    <t xml:space="preserve">Anaphylaxis  </t>
  </si>
  <si>
    <t>Lethargy</t>
  </si>
  <si>
    <t>dizziness</t>
  </si>
  <si>
    <t xml:space="preserve">Tachycardia </t>
  </si>
  <si>
    <t>HR (from 60 to 220)</t>
  </si>
  <si>
    <t xml:space="preserve">Hyperthermia     </t>
  </si>
  <si>
    <t>Temperature (37 to 43)</t>
  </si>
  <si>
    <t>Hypothermia</t>
  </si>
  <si>
    <t>Causes of illness / symptom(s)</t>
  </si>
  <si>
    <t>Pre-existing (e.g. asthma, allergy)</t>
  </si>
  <si>
    <t>Infection</t>
  </si>
  <si>
    <t>Exercise –induced</t>
  </si>
  <si>
    <r>
      <t xml:space="preserve">Reaction to Medication  </t>
    </r>
    <r>
      <rPr>
        <sz val="14"/>
        <color theme="1"/>
        <rFont val="Arial"/>
        <family val="2"/>
      </rPr>
      <t xml:space="preserve">         </t>
    </r>
  </si>
  <si>
    <t>Possible influencing factors in the previous week</t>
  </si>
  <si>
    <t>Vaccination</t>
  </si>
  <si>
    <t>Travel</t>
  </si>
  <si>
    <t>Examination(s)</t>
  </si>
  <si>
    <t>Clinical</t>
  </si>
  <si>
    <t>Venue</t>
  </si>
  <si>
    <t>X-ray</t>
  </si>
  <si>
    <t>Aspetar</t>
  </si>
  <si>
    <t>Blood / Urinary Testing</t>
  </si>
  <si>
    <t xml:space="preserve">Other Hospitals/institution </t>
  </si>
  <si>
    <t>Specify (open cell)</t>
  </si>
  <si>
    <t>MRI</t>
  </si>
  <si>
    <r>
      <t xml:space="preserve">Diagnosis </t>
    </r>
    <r>
      <rPr>
        <sz val="10"/>
        <color theme="1"/>
        <rFont val="Arial"/>
        <family val="2"/>
      </rPr>
      <t>(specify results of examination)</t>
    </r>
  </si>
  <si>
    <t>,</t>
  </si>
  <si>
    <t>Other Comments</t>
  </si>
  <si>
    <t>Hamstring Injury</t>
  </si>
  <si>
    <t>Don't know</t>
  </si>
  <si>
    <t>Anterior Thigh</t>
  </si>
  <si>
    <t>Groin</t>
  </si>
  <si>
    <t>Opponent foul (no card)</t>
  </si>
  <si>
    <t>Own foul (no card)</t>
  </si>
  <si>
    <t>Estimation of last 24h of sleep with the player (including naps)</t>
  </si>
  <si>
    <t>Sleep last 24h</t>
  </si>
  <si>
    <t>Stance leg</t>
  </si>
  <si>
    <t>If by Kicking</t>
  </si>
  <si>
    <t>Rectus femoris</t>
  </si>
  <si>
    <t>Date of injury/illness - minimum value</t>
  </si>
  <si>
    <t>Date of return to sport - minimum value</t>
  </si>
  <si>
    <t>Date of injury/illness - maximum value</t>
  </si>
  <si>
    <t>Date of return to sport - maximum value</t>
  </si>
  <si>
    <t>Return to sport date required</t>
  </si>
  <si>
    <t>Text for Information required cell:</t>
  </si>
  <si>
    <t>Player Number</t>
  </si>
  <si>
    <t>Length of MRN required</t>
  </si>
  <si>
    <t>Date of previous injury minimum value</t>
  </si>
  <si>
    <t>Date of previous injury maximum value</t>
  </si>
  <si>
    <t>Conservative then surgical</t>
  </si>
  <si>
    <t>Surgical then conservative</t>
  </si>
  <si>
    <t>Concussion</t>
  </si>
  <si>
    <t>Cardiovascular</t>
  </si>
  <si>
    <t>Urogenital, gynaecological or reproductive</t>
  </si>
  <si>
    <t>Endocrine or metabolic</t>
  </si>
  <si>
    <t>Hematologic or immunologic</t>
  </si>
  <si>
    <t>Musculoskeletal</t>
  </si>
  <si>
    <t>Dental</t>
  </si>
  <si>
    <t>Psychiatric/psychological</t>
  </si>
  <si>
    <t>Affected System</t>
  </si>
  <si>
    <t>Min timing of Match/Training for Injury/Illness</t>
  </si>
  <si>
    <t>Re-injury</t>
  </si>
  <si>
    <t>Exacerbation</t>
  </si>
  <si>
    <t>Taping Made by Himself</t>
  </si>
  <si>
    <t>Taping Made by the Physiotherapist/Doctor</t>
  </si>
  <si>
    <t>Taping Made by Other (please specify)</t>
  </si>
  <si>
    <t>Brace</t>
  </si>
  <si>
    <t>Player using an ankle Taping/Braces?</t>
  </si>
  <si>
    <t xml:space="preserve"> </t>
  </si>
  <si>
    <t>Dates / Timing Material</t>
  </si>
  <si>
    <t>1 week</t>
  </si>
  <si>
    <t>1 Month</t>
  </si>
  <si>
    <t>2 Months</t>
  </si>
  <si>
    <t>3 Months</t>
  </si>
  <si>
    <t>6 Months</t>
  </si>
  <si>
    <t>12 Months</t>
  </si>
  <si>
    <t>Don’t Know</t>
  </si>
  <si>
    <t>Re-injury Timing</t>
  </si>
  <si>
    <t>Entity 2</t>
  </si>
  <si>
    <t>Entity 3</t>
  </si>
  <si>
    <t>Entity 4</t>
  </si>
  <si>
    <t>Other Object</t>
  </si>
  <si>
    <t>Onset</t>
  </si>
  <si>
    <t>Sudden</t>
  </si>
  <si>
    <t>Gradual</t>
  </si>
  <si>
    <t xml:space="preserve">Semitend/Semimenb </t>
  </si>
  <si>
    <t>Unsure</t>
  </si>
  <si>
    <t>Yes, with another player</t>
  </si>
  <si>
    <t>Yes, with the ball</t>
  </si>
  <si>
    <t>Was it a Direct Contact to the injured part</t>
  </si>
  <si>
    <t>Direct contact (on the injured body part)</t>
  </si>
  <si>
    <t>Indirect contact (on other body part  (specify)</t>
  </si>
  <si>
    <t>Yes, with other object (specify)</t>
  </si>
  <si>
    <t>Timing</t>
  </si>
  <si>
    <t>Unknown</t>
  </si>
  <si>
    <t>Caused by Collision? Was it Direct Contact?</t>
  </si>
  <si>
    <t>No contact</t>
  </si>
  <si>
    <t xml:space="preserve">Direct contact with other player(s) </t>
  </si>
  <si>
    <t>Indirect contact with other player(s)</t>
  </si>
  <si>
    <t>Contact with other object</t>
  </si>
  <si>
    <t>Contact with the Ball</t>
  </si>
  <si>
    <t>Specific location</t>
  </si>
  <si>
    <t>Groin Entities Details</t>
  </si>
  <si>
    <r>
      <t>Adductor-related groin pain</t>
    </r>
    <r>
      <rPr>
        <sz val="14"/>
        <color rgb="FF0070C0"/>
        <rFont val="Calibri"/>
        <family val="2"/>
        <scheme val="minor"/>
      </rPr>
      <t xml:space="preserve"> = Adductor tenderness AND pain on resisted adduction testing.</t>
    </r>
  </si>
  <si>
    <r>
      <t xml:space="preserve">Pubic-related groin pain </t>
    </r>
    <r>
      <rPr>
        <sz val="14"/>
        <color rgb="FF0070C0"/>
        <rFont val="Calibri"/>
        <family val="2"/>
        <scheme val="minor"/>
      </rPr>
      <t>= Local tenderness of the pubic symphysis and the immediately adjacent bone.</t>
    </r>
  </si>
  <si>
    <r>
      <t>Hip-related groin pain</t>
    </r>
    <r>
      <rPr>
        <sz val="14"/>
        <color rgb="FF0070C0"/>
        <rFont val="Calibri"/>
        <family val="2"/>
        <scheme val="minor"/>
      </rPr>
      <t xml:space="preserve"> = Clinical suspicion of hip-related pain, either through history or clinical examination.</t>
    </r>
  </si>
  <si>
    <r>
      <t xml:space="preserve">Other </t>
    </r>
    <r>
      <rPr>
        <sz val="14"/>
        <color rgb="FF0070C0"/>
        <rFont val="Calibri"/>
        <family val="2"/>
        <scheme val="minor"/>
      </rPr>
      <t>= When the symptoms cannot be easily classified into one of the commonly defined clinical entities</t>
    </r>
  </si>
  <si>
    <t>Adductor-related groin pain</t>
  </si>
  <si>
    <t>Iliopsoas-related groin pain</t>
  </si>
  <si>
    <t>Inguinal-related groin pain</t>
  </si>
  <si>
    <t>Pubic-related groin pain</t>
  </si>
  <si>
    <t>Hip-related groin pain</t>
  </si>
  <si>
    <r>
      <t>Inguinal-related groin pain</t>
    </r>
    <r>
      <rPr>
        <sz val="12"/>
        <color rgb="FF0070C0"/>
        <rFont val="Calibri"/>
        <family val="2"/>
        <scheme val="minor"/>
      </rPr>
      <t xml:space="preserve"> = Pain AND tenderness located in the inguinal canal region. No palpable inguinal hernia present. More likely if the pain is aggravated with resistance testing of the abdominal muscles OR on Valsalva/cough/sneeze.</t>
    </r>
  </si>
  <si>
    <r>
      <rPr>
        <b/>
        <sz val="14"/>
        <color rgb="FF0070C0"/>
        <rFont val="Calibri"/>
        <family val="2"/>
        <scheme val="minor"/>
      </rPr>
      <t>Iliopsoas-related groin pain</t>
    </r>
    <r>
      <rPr>
        <sz val="12"/>
        <color rgb="FF0070C0"/>
        <rFont val="Calibri"/>
        <family val="2"/>
        <scheme val="minor"/>
      </rPr>
      <t>  = Iliopsoas tenderness AND more likely with pain on resisted hip flexion AND/OR pain on stretching the hip flexors.</t>
    </r>
  </si>
  <si>
    <r>
      <t>Inguinal-related groin pain</t>
    </r>
    <r>
      <rPr>
        <sz val="11"/>
        <color rgb="FF0070C0"/>
        <rFont val="Calibri"/>
        <family val="2"/>
        <scheme val="minor"/>
      </rPr>
      <t xml:space="preserve"> = Pain AND tenderness located in the inguinal canal region. No palpable inguinal hernia present. More likely if the pain is aggravated with resistance testing of the abdominal muscles OR on Valsalva/cough/sneeze.</t>
    </r>
  </si>
  <si>
    <t>Ankle Sprain</t>
  </si>
  <si>
    <t>YES</t>
  </si>
  <si>
    <t>NO</t>
  </si>
  <si>
    <t>Illness occurred during Match/Training?</t>
  </si>
  <si>
    <t>Match</t>
  </si>
  <si>
    <t>Illness Onset during Match/Training?</t>
  </si>
  <si>
    <r>
      <rPr>
        <b/>
        <sz val="16"/>
        <color rgb="FF0000FF"/>
        <rFont val="Calibri"/>
        <family val="2"/>
        <scheme val="minor"/>
      </rPr>
      <t xml:space="preserve">Leg Status </t>
    </r>
    <r>
      <rPr>
        <b/>
        <sz val="11"/>
        <color rgb="FF0000FF"/>
        <rFont val="Calibri"/>
        <family val="2"/>
        <scheme val="minor"/>
      </rPr>
      <t>moment of injury</t>
    </r>
  </si>
  <si>
    <t>Main Entity</t>
  </si>
  <si>
    <t>Month</t>
  </si>
  <si>
    <t>Session 1 WITH ball</t>
  </si>
  <si>
    <t>Session 1 without ball</t>
  </si>
  <si>
    <t>Total Exposure (mins)</t>
  </si>
  <si>
    <t>N/A</t>
  </si>
  <si>
    <t>Compeition or Training injury?</t>
  </si>
  <si>
    <t>Injury</t>
  </si>
  <si>
    <t>Sport Specific</t>
  </si>
  <si>
    <t>Illness</t>
  </si>
  <si>
    <t>Upper respiratory tract infection (URTI)</t>
  </si>
  <si>
    <t>Lower respiratory tract infection (LRTI)</t>
  </si>
  <si>
    <t>Gastrointestinal Tract disease (GITD)</t>
  </si>
  <si>
    <t>Neurologic</t>
  </si>
  <si>
    <t>Dermatologic</t>
  </si>
  <si>
    <t>Ophthalmological</t>
  </si>
  <si>
    <t>Unusual/Extreme Environmental Conditions</t>
  </si>
  <si>
    <t>Trainig &gt;10 to 15h</t>
  </si>
  <si>
    <t>Training &gt;15 to 20h</t>
  </si>
  <si>
    <t>Training &gt;20h</t>
  </si>
  <si>
    <t>Date of Activity Stop due to Illness</t>
  </si>
  <si>
    <t>Date of Activity stop due to Injury</t>
  </si>
  <si>
    <t>Time Loss Illness</t>
  </si>
  <si>
    <t>Time Loss Injury</t>
  </si>
  <si>
    <t>Smoke / Drink Alcohol</t>
  </si>
  <si>
    <t>Also for Illness Accompanied with Fever</t>
  </si>
  <si>
    <t>Player Active while under MA</t>
  </si>
  <si>
    <t>Customized Training</t>
  </si>
  <si>
    <t>Full Training Only</t>
  </si>
  <si>
    <t>Competition Only</t>
  </si>
  <si>
    <t>Full Training AND Competition</t>
  </si>
  <si>
    <t>Count of injuries (TL)</t>
  </si>
  <si>
    <t>Count of illness (TL)</t>
  </si>
  <si>
    <t>Rates injuries (TL)</t>
  </si>
  <si>
    <t>Rates of illness (TL)</t>
  </si>
  <si>
    <t>Team Sports</t>
  </si>
  <si>
    <t>Tennis</t>
  </si>
  <si>
    <t>Juming</t>
  </si>
  <si>
    <t>Sliding</t>
  </si>
  <si>
    <t>Twist/COD</t>
  </si>
  <si>
    <t>Serve</t>
  </si>
  <si>
    <t>Smash</t>
  </si>
  <si>
    <t>Backhand</t>
  </si>
  <si>
    <t>Forehand</t>
  </si>
  <si>
    <t>Weight Lifting</t>
  </si>
  <si>
    <t>Front Squat</t>
  </si>
  <si>
    <t>Back Squat</t>
  </si>
  <si>
    <t>Shoulder Press</t>
  </si>
  <si>
    <t>Push Press</t>
  </si>
  <si>
    <t>Jerk Press</t>
  </si>
  <si>
    <t>Dead Lift</t>
  </si>
  <si>
    <t>Snatch</t>
  </si>
  <si>
    <t>Clean and Jerk</t>
  </si>
  <si>
    <t>Medical discharge date required</t>
  </si>
  <si>
    <t>Days Lost</t>
  </si>
  <si>
    <t>Injuries</t>
  </si>
  <si>
    <t>Chamari</t>
  </si>
  <si>
    <t>Karim</t>
  </si>
  <si>
    <t>TL Start</t>
  </si>
  <si>
    <t>TL End</t>
  </si>
  <si>
    <t>TL Days</t>
  </si>
  <si>
    <t>Time Loss</t>
  </si>
  <si>
    <t>Check</t>
  </si>
  <si>
    <r>
      <t xml:space="preserve">Availability </t>
    </r>
    <r>
      <rPr>
        <sz val="12"/>
        <color theme="1"/>
        <rFont val="Calibri"/>
        <family val="2"/>
        <scheme val="minor"/>
      </rPr>
      <t>(exclusive of national Team)</t>
    </r>
  </si>
  <si>
    <t>Action required?</t>
  </si>
  <si>
    <t>Illnesses</t>
  </si>
  <si>
    <t>Total Days Lost</t>
  </si>
  <si>
    <t>Max Timing of match/training for injury/Illness</t>
  </si>
  <si>
    <t>N</t>
  </si>
  <si>
    <t>Player Code</t>
  </si>
  <si>
    <t>Family Name</t>
  </si>
  <si>
    <t>Given name(s)</t>
  </si>
  <si>
    <r>
      <t>Please Copy-Paste the data from the columns</t>
    </r>
    <r>
      <rPr>
        <b/>
        <sz val="11"/>
        <color rgb="FFFF0000"/>
        <rFont val="Calibri"/>
        <family val="2"/>
        <scheme val="minor"/>
      </rPr>
      <t xml:space="preserve"> </t>
    </r>
    <r>
      <rPr>
        <b/>
        <sz val="11"/>
        <color theme="1"/>
        <rFont val="Calibri"/>
        <family val="2"/>
        <scheme val="minor"/>
      </rPr>
      <t xml:space="preserve">From the Exposure File </t>
    </r>
    <r>
      <rPr>
        <b/>
        <sz val="11"/>
        <color theme="0" tint="-0.499984740745262"/>
        <rFont val="Calibri"/>
        <family val="2"/>
        <scheme val="minor"/>
      </rPr>
      <t>(any change there has to be copied again here)</t>
    </r>
  </si>
  <si>
    <t>Date of seasons start</t>
  </si>
  <si>
    <t>Date of season end</t>
  </si>
  <si>
    <t>Old section</t>
  </si>
  <si>
    <t>Upper respiratory tract</t>
  </si>
  <si>
    <t>Gastrointestinal</t>
  </si>
  <si>
    <t>Endocrinological or Metabolic</t>
  </si>
  <si>
    <t>Hematologic</t>
  </si>
  <si>
    <t>Neurological</t>
  </si>
  <si>
    <t>Immunological-Allergy</t>
  </si>
  <si>
    <t>Psychiatric</t>
  </si>
  <si>
    <t>Symptom(s)</t>
  </si>
  <si>
    <t>Diarrhoea/Vomiting</t>
  </si>
  <si>
    <t>Dyspnoea/Caugh</t>
  </si>
  <si>
    <t>Other(inc.Dehyd.Anap.Let.Diz.)</t>
  </si>
  <si>
    <t>Causes of illness</t>
  </si>
  <si>
    <t>Shoulder/clavicle</t>
  </si>
  <si>
    <t>Lower respiratory tract</t>
  </si>
  <si>
    <t>Player ID</t>
  </si>
  <si>
    <t>Name&amp;Code</t>
  </si>
  <si>
    <t>Player seen @ Aspetar?</t>
  </si>
  <si>
    <t>Player in the Groin Study?</t>
  </si>
  <si>
    <t>Injury Burden</t>
  </si>
  <si>
    <t>Illness Burden</t>
  </si>
  <si>
    <t>Health Burden</t>
  </si>
  <si>
    <t>Karim, Chamari. 12345678</t>
  </si>
  <si>
    <t>Burden (days per 1,000 hours)</t>
  </si>
  <si>
    <t>Structure Type</t>
  </si>
  <si>
    <t>Region Name</t>
  </si>
  <si>
    <t>ICD-10</t>
  </si>
  <si>
    <t>Consensus Category</t>
  </si>
  <si>
    <t>Misc.</t>
  </si>
  <si>
    <t>Other injury to head</t>
  </si>
  <si>
    <t>Head Laceration</t>
  </si>
  <si>
    <t>Scalp laceration</t>
  </si>
  <si>
    <t>Scalp abrasion</t>
  </si>
  <si>
    <t>Facial contusion</t>
  </si>
  <si>
    <t>Facial laceration</t>
  </si>
  <si>
    <t>Facial abrasion</t>
  </si>
  <si>
    <t>Eye</t>
  </si>
  <si>
    <t>Other eye injury</t>
  </si>
  <si>
    <t>Corneal abrasion</t>
  </si>
  <si>
    <t>Detached retina</t>
  </si>
  <si>
    <t>Lens dislocation/subluxation</t>
  </si>
  <si>
    <t>Ear</t>
  </si>
  <si>
    <t>Other Ear Injury</t>
  </si>
  <si>
    <t>Cauliflower ear</t>
  </si>
  <si>
    <t>Tinnitus / barotrauma</t>
  </si>
  <si>
    <t>Traumatic perforated ear drum</t>
  </si>
  <si>
    <t>Nose</t>
  </si>
  <si>
    <t>Nasal fracture</t>
  </si>
  <si>
    <t>Bone</t>
  </si>
  <si>
    <t>Nasal contusion</t>
  </si>
  <si>
    <t>Epistaxis</t>
  </si>
  <si>
    <t>Mouth</t>
  </si>
  <si>
    <t>Mouth /throat disorder</t>
  </si>
  <si>
    <t>Tongue laceration</t>
  </si>
  <si>
    <t>Other dental injury</t>
  </si>
  <si>
    <t>Teeth fracture</t>
  </si>
  <si>
    <t>Nerve</t>
  </si>
  <si>
    <t>Post concussion syndrome</t>
  </si>
  <si>
    <t>Structural brain injury</t>
  </si>
  <si>
    <t>Subdural / epidural hematoma</t>
  </si>
  <si>
    <t>Facial fracture</t>
  </si>
  <si>
    <t>Skull fracture</t>
  </si>
  <si>
    <t>Joint</t>
  </si>
  <si>
    <t>TMJ disorder</t>
  </si>
  <si>
    <t>Other neck injury</t>
  </si>
  <si>
    <t>Neck / throat contusion</t>
  </si>
  <si>
    <t>Neck laceration</t>
  </si>
  <si>
    <t>Neck abrasion</t>
  </si>
  <si>
    <t>Muscle</t>
  </si>
  <si>
    <t>Cervical strain / whiplash</t>
  </si>
  <si>
    <t>Torticolis / spasm</t>
  </si>
  <si>
    <t>Trapezius strain</t>
  </si>
  <si>
    <t>Trapezius trigger points</t>
  </si>
  <si>
    <t>Suboccipital muscle strain</t>
  </si>
  <si>
    <t>Neck radiculopathy</t>
  </si>
  <si>
    <t>Cervical spinal cord compression/transection</t>
  </si>
  <si>
    <t>Cervical spinal contusion/concussion</t>
  </si>
  <si>
    <t>Brachial plexus syndrome (Stinger)</t>
  </si>
  <si>
    <t>11th cranial nerve injury</t>
  </si>
  <si>
    <t>Bone -Spine</t>
  </si>
  <si>
    <t>Cervical spine fracture</t>
  </si>
  <si>
    <t>Cervical spinal stenosis</t>
  </si>
  <si>
    <t>Cervical facet osteoarthritis</t>
  </si>
  <si>
    <t>Cervical facet syndrome</t>
  </si>
  <si>
    <t>Cervical degenerative disc disease</t>
  </si>
  <si>
    <t>Cervical disc herniation</t>
  </si>
  <si>
    <t>Thoracic Outlet Syndrome</t>
  </si>
  <si>
    <t>Other shoulder injury</t>
  </si>
  <si>
    <t>Shoulder Contusion</t>
  </si>
  <si>
    <t>Shoulder laceration</t>
  </si>
  <si>
    <t>Shoulder abrasion</t>
  </si>
  <si>
    <t>Deltoid strain</t>
  </si>
  <si>
    <t>Rotator cuff strain</t>
  </si>
  <si>
    <t>Rotator cuff tear</t>
  </si>
  <si>
    <t>Tendon</t>
  </si>
  <si>
    <t>Rotator cuff tendinopathy</t>
  </si>
  <si>
    <t>Long head of biceps rupture</t>
  </si>
  <si>
    <t>Long head of biceps tendinitis</t>
  </si>
  <si>
    <t>Pectoralis strain</t>
  </si>
  <si>
    <t>Rhomboid strain</t>
  </si>
  <si>
    <t>Shoulder reflex sympathetic dystrophy</t>
  </si>
  <si>
    <t>Shoulder neuroma</t>
  </si>
  <si>
    <t>Axillary nerve Injury - Isolated</t>
  </si>
  <si>
    <t>Axillary nerve Injury - With fracture or dislocation</t>
  </si>
  <si>
    <t>Long thoracic nerve palsy / winging scapula</t>
  </si>
  <si>
    <t>Thoracodorsal nerve palsy</t>
  </si>
  <si>
    <t xml:space="preserve">Suprascapular nerve entrapment </t>
  </si>
  <si>
    <t>Clavicular fracture</t>
  </si>
  <si>
    <t>Scapular fracture</t>
  </si>
  <si>
    <t>Os acrominale -symptomatic</t>
  </si>
  <si>
    <t>Humeral neck fracture</t>
  </si>
  <si>
    <t>Humeral proximal growth plate / physeal injury</t>
  </si>
  <si>
    <t>Hill-Sachs Lesion</t>
  </si>
  <si>
    <t>Shoulder degenerative/osteoarthritis</t>
  </si>
  <si>
    <t>Adhesive capsulitis / frozen shoulder</t>
  </si>
  <si>
    <t>Chondromalacia</t>
  </si>
  <si>
    <t>Sternoclavicular joint sprain -acute</t>
  </si>
  <si>
    <t>Sternoclavicular joint 1° sprain -acute</t>
  </si>
  <si>
    <t>Sternoclavicular joint 2° sprain -acute</t>
  </si>
  <si>
    <t>Sternoclavicular joint 3° sprain -acute</t>
  </si>
  <si>
    <t>Sternoclavicular joint 1° sprain -chronic</t>
  </si>
  <si>
    <t>Sternoclavicular joint 2° sprain -chronic</t>
  </si>
  <si>
    <t>Sternoclavicular joint 3° sprain -chronic</t>
  </si>
  <si>
    <t>Acromioclavicular sprain -acute</t>
  </si>
  <si>
    <t>Acromioclavicular 1° sprain -acute</t>
  </si>
  <si>
    <t>Acromioclavicular 2° sprain -acute</t>
  </si>
  <si>
    <t>Acromioclavicular 3° sprain -acute</t>
  </si>
  <si>
    <t>Acromioclavicular 1° sprain -chronic</t>
  </si>
  <si>
    <t>Acromioclavicular 2° sprain -chronic</t>
  </si>
  <si>
    <t>Acromioclavicular 3° sprain -chronic</t>
  </si>
  <si>
    <t>Acromioclavicular 4° to 6° (Type IV-VI) sprain -acute</t>
  </si>
  <si>
    <t>Acromioclavicular 4° to 6° (Type IV-VI) sprain -chronic</t>
  </si>
  <si>
    <t>Acromioclavicular degnerative arthritis</t>
  </si>
  <si>
    <t>Distal clavicular osteolysis</t>
  </si>
  <si>
    <t>Anterior dislocation (initial)</t>
  </si>
  <si>
    <t>Anterior subluxation (initial)</t>
  </si>
  <si>
    <t>Anterior recurrent dislocation/instability</t>
  </si>
  <si>
    <t>Posterior dislocation (initial)</t>
  </si>
  <si>
    <t>Posterior subluxation</t>
  </si>
  <si>
    <t>Posterior recurrent dislocation/instability</t>
  </si>
  <si>
    <t>Multi-directional instability (multidirectional)</t>
  </si>
  <si>
    <t>Multi-directional laxity  (multidirectional)</t>
  </si>
  <si>
    <t>Glenoid labrum tear</t>
  </si>
  <si>
    <t>Bankart lesion</t>
  </si>
  <si>
    <t>SLAP lesion</t>
  </si>
  <si>
    <t>Acute subacromial bursitis - calcific</t>
  </si>
  <si>
    <t>Impingement syndrome/subacromial bursitis</t>
  </si>
  <si>
    <t>Scapulothoracic dysfunction</t>
  </si>
  <si>
    <t>Axillary artery thrombosis</t>
  </si>
  <si>
    <t>Cephalic venous thrombosis</t>
  </si>
  <si>
    <t>Cephalic venous insufficiency</t>
  </si>
  <si>
    <t>Other arm injury</t>
  </si>
  <si>
    <t>Upper Arm Contusion</t>
  </si>
  <si>
    <t>Upper arm laceration</t>
  </si>
  <si>
    <t>Upper arm abrasion</t>
  </si>
  <si>
    <t>Biceps brachii strain</t>
  </si>
  <si>
    <t>Distal biceps rupture</t>
  </si>
  <si>
    <t>Biceps brachii myositis ossificans</t>
  </si>
  <si>
    <t>Triceps strain</t>
  </si>
  <si>
    <t>Triceps rupture</t>
  </si>
  <si>
    <t>Radial nerve injury</t>
  </si>
  <si>
    <t>Humeral shaft fracture</t>
  </si>
  <si>
    <t>Humeral stress fracture</t>
  </si>
  <si>
    <t>Other elbow injury</t>
  </si>
  <si>
    <t>Elbow contusion</t>
  </si>
  <si>
    <t>Elbow laceration</t>
  </si>
  <si>
    <t>Elbow abrasion</t>
  </si>
  <si>
    <t>Lateral epicondyle contusion</t>
  </si>
  <si>
    <t>Lateral epicondyopathy (tennis elbow)</t>
  </si>
  <si>
    <t>Medial epicondyle contusion</t>
  </si>
  <si>
    <t>Medial epicondylopathy (golfers' elbow)</t>
  </si>
  <si>
    <t>Triceps tendinopathy</t>
  </si>
  <si>
    <t>Biceps tendinopathy</t>
  </si>
  <si>
    <t>Elbow reflex sympathetic dystrophy</t>
  </si>
  <si>
    <t>Elbow neuroma</t>
  </si>
  <si>
    <t xml:space="preserve">Ulnar nerve subluxation </t>
  </si>
  <si>
    <t>Entrapment neuropathy / javelin elbow</t>
  </si>
  <si>
    <t>Median nerve injury</t>
  </si>
  <si>
    <t>Posterior interosseous nerve entraptment</t>
  </si>
  <si>
    <t>Supracondylar humeral fracture</t>
  </si>
  <si>
    <t>Medial epicondyle avulsion fracture</t>
  </si>
  <si>
    <t>Medial epicondyle growth plate / physeal injury</t>
  </si>
  <si>
    <t>Lateral epicondyle avulsion fracture</t>
  </si>
  <si>
    <t>Lateral epicondyle growth plate / physeal injury</t>
  </si>
  <si>
    <t>Radial head fracture</t>
  </si>
  <si>
    <t>Coronoid fracture</t>
  </si>
  <si>
    <t>Olecranon avulsion fracture</t>
  </si>
  <si>
    <t>Elbow sprain -ill defined</t>
  </si>
  <si>
    <t>Elbow dislocation</t>
  </si>
  <si>
    <t>Humero-ulnar degenerative/osteoarthritis</t>
  </si>
  <si>
    <t>Humero-ulnar Impingement Syndrome</t>
  </si>
  <si>
    <t>Humero-radial degenerative arthritis</t>
  </si>
  <si>
    <t>Little league elbow / osetochondritis dissecans</t>
  </si>
  <si>
    <t>Radio-ulnar joint disorder</t>
  </si>
  <si>
    <t>Elbow Loose body</t>
  </si>
  <si>
    <t xml:space="preserve">Ligament </t>
  </si>
  <si>
    <t>Ulnar collateral ligament sprain -acute</t>
  </si>
  <si>
    <t>Ulnar collateral ligament 1° sprain -acute</t>
  </si>
  <si>
    <t>Ulnar collateral ligament 2° sprain -acute</t>
  </si>
  <si>
    <t>Ulnar collateral ligament 3° sprain -acute</t>
  </si>
  <si>
    <t>Ulnar collateral ligament 1° sprain -chronic</t>
  </si>
  <si>
    <t>Ulnar collateral ligament 2° sprain -chronic</t>
  </si>
  <si>
    <t>Ulnar collateral ligament 3° sprain -chronic</t>
  </si>
  <si>
    <t>Annular ligament Injury</t>
  </si>
  <si>
    <t>Olecranon bursitis</t>
  </si>
  <si>
    <t>Other forearm injury</t>
  </si>
  <si>
    <t>Forearm Contusion</t>
  </si>
  <si>
    <t>Forearm laceration</t>
  </si>
  <si>
    <t>Forearm abrasion</t>
  </si>
  <si>
    <t>Forearm flexor muscle strain</t>
  </si>
  <si>
    <t>Forearm extensor muscle strain</t>
  </si>
  <si>
    <t>Brachioradialis strain</t>
  </si>
  <si>
    <t>Forearm reflex sympathetic dystrophy</t>
  </si>
  <si>
    <t>Radius fracture (including Colles')</t>
  </si>
  <si>
    <t>Radius greenstick fracture</t>
  </si>
  <si>
    <t>Ulnar fracture</t>
  </si>
  <si>
    <t>Forearm exertional compartment syndrome</t>
  </si>
  <si>
    <t>Other wrist injury</t>
  </si>
  <si>
    <t>Wrist contusion</t>
  </si>
  <si>
    <t>Wrist laceration</t>
  </si>
  <si>
    <t>Wrist abrasion</t>
  </si>
  <si>
    <t>Wrist extensor tendinopathy</t>
  </si>
  <si>
    <t>Wrist extensor tenosynovitis</t>
  </si>
  <si>
    <t>Wrist flexor tendinopathy</t>
  </si>
  <si>
    <t>Wrist flexor tenosynovitis</t>
  </si>
  <si>
    <t>DeQuervain's Disease</t>
  </si>
  <si>
    <t>Extensor Carpi Ulnaris Subluxation</t>
  </si>
  <si>
    <t>Wrist reflex sympathetic dystrophy</t>
  </si>
  <si>
    <t>Wrist neuroma</t>
  </si>
  <si>
    <t>Carpal tunnel syndrome</t>
  </si>
  <si>
    <t>Ulnar nerve entrapment (Tunnel of Guyon)</t>
  </si>
  <si>
    <t>Scaphoid fracture</t>
  </si>
  <si>
    <t>Scaphoid fracture-non-union</t>
  </si>
  <si>
    <t>Scaphoid avascular necrosis</t>
  </si>
  <si>
    <t>Lunate fracture</t>
  </si>
  <si>
    <t>Kienboch's disease</t>
  </si>
  <si>
    <t>Triquetrium fracture</t>
  </si>
  <si>
    <t>Pisiform fracture</t>
  </si>
  <si>
    <t>Trapezium fracture</t>
  </si>
  <si>
    <t>Trapezoid fracture</t>
  </si>
  <si>
    <t>Capitate fracture</t>
  </si>
  <si>
    <t>Hamate fracture</t>
  </si>
  <si>
    <t>Hook of hamate fracture</t>
  </si>
  <si>
    <t>Wrist sprain</t>
  </si>
  <si>
    <t>Wrist degenerative/osteoarthritis</t>
  </si>
  <si>
    <t>Distal radio-ulnar joint dislocation</t>
  </si>
  <si>
    <t>Distal radio-ulnar joint instablility</t>
  </si>
  <si>
    <t>Scapholunate dissociation</t>
  </si>
  <si>
    <t>Scapholunate instability</t>
  </si>
  <si>
    <t>Lunate dislocation</t>
  </si>
  <si>
    <t>Pisotriquetral joint injury</t>
  </si>
  <si>
    <t>Mid-carpal instability</t>
  </si>
  <si>
    <t>Triangular fibrocartillage complex tear</t>
  </si>
  <si>
    <t>Wrist capsulitis</t>
  </si>
  <si>
    <t>Wrist impingement</t>
  </si>
  <si>
    <t>Dorsal wrist ganglion</t>
  </si>
  <si>
    <t>Volar wrist ganglion</t>
  </si>
  <si>
    <t>Other hand injury</t>
  </si>
  <si>
    <t>Hand contusion</t>
  </si>
  <si>
    <t>Hand laceration</t>
  </si>
  <si>
    <t>Hand abrasion</t>
  </si>
  <si>
    <t>Extensor expansion tendon tear/rupture</t>
  </si>
  <si>
    <t>Extensor expansion tendon laceration</t>
  </si>
  <si>
    <t>Flexor digitorum superficialus tear/rupture</t>
  </si>
  <si>
    <t>Trigger finger</t>
  </si>
  <si>
    <t>Flexor digitorum profundus tear/rupture</t>
  </si>
  <si>
    <t>Dupuytren's contacture</t>
  </si>
  <si>
    <t>Intrinsic muscle strain</t>
  </si>
  <si>
    <t>Hand reflex sympathetic dystrophy</t>
  </si>
  <si>
    <t>First metacarpal fracture</t>
  </si>
  <si>
    <t>First metacarpal fracture/dislocation (Bennett's)</t>
  </si>
  <si>
    <t>Second metacarpal fracture</t>
  </si>
  <si>
    <t>Other metacarpal fracture</t>
  </si>
  <si>
    <t>Thumb phalanx fracture</t>
  </si>
  <si>
    <t>Proximal phalyngeal fracture of fingers</t>
  </si>
  <si>
    <t>Middle phalyngeal fracture of fingers</t>
  </si>
  <si>
    <t>Distal phalyngeal fracture of fingers</t>
  </si>
  <si>
    <t>First metacarpophalyngeal joint dislocation</t>
  </si>
  <si>
    <t>Finger metacarpophalyngeal joint dislocation</t>
  </si>
  <si>
    <t>Thumb interphalyngeal joint dislocation</t>
  </si>
  <si>
    <t>Finger distal interphalyngeal joint dislocation</t>
  </si>
  <si>
    <t>Finger proximal interphalyngeal joint dislocation</t>
  </si>
  <si>
    <t>Ligament</t>
  </si>
  <si>
    <t>Ulnar collateral ligament sprain -acute (skier's thumb)</t>
  </si>
  <si>
    <t>Ulnar collateral ligament 1° sprain -acute (skier's thumb)</t>
  </si>
  <si>
    <t>Ulnar collateral ligament 2° sprain -acute (skier's thumb)</t>
  </si>
  <si>
    <t>Ulnar collateral ligament 3° sprain -acute (skier's thumb)</t>
  </si>
  <si>
    <t xml:space="preserve">Ulnar collateral ligament 1° sprain -chronic </t>
  </si>
  <si>
    <t xml:space="preserve">Ulnar collateral ligament 2° sprain -chronic </t>
  </si>
  <si>
    <t xml:space="preserve">Ulnar collateral ligament 3° sprain -chronic </t>
  </si>
  <si>
    <t>Other metacarpophalyngeal oxc sprain</t>
  </si>
  <si>
    <t>Finger Proximal interphalyngeal joint sprain</t>
  </si>
  <si>
    <t>Finger Distal interphalyngeal joint sprain</t>
  </si>
  <si>
    <t>Subungal hematoma</t>
  </si>
  <si>
    <t>Nail avulsion</t>
  </si>
  <si>
    <t>Other finger nail injury</t>
  </si>
  <si>
    <t>Hand blister</t>
  </si>
  <si>
    <t>Finger blister</t>
  </si>
  <si>
    <t>Other thoracic injury</t>
  </si>
  <si>
    <t>Thoracic contusion</t>
  </si>
  <si>
    <t>Chest laceration</t>
  </si>
  <si>
    <t>Chest abrasion</t>
  </si>
  <si>
    <t>Pnuemothorax - Traumatic</t>
  </si>
  <si>
    <t>Intercostal muscle strain</t>
  </si>
  <si>
    <t>Serratus anterior strain</t>
  </si>
  <si>
    <t>Latissimus dorsi strain</t>
  </si>
  <si>
    <t>Parathoracic muscle strain</t>
  </si>
  <si>
    <t>Thoracic reflex sympathetic dystrophy</t>
  </si>
  <si>
    <t>Thoracic neuroma</t>
  </si>
  <si>
    <t>Thoracic spinal cord compression/transection</t>
  </si>
  <si>
    <t>Thoracic spinal contusion/concussion</t>
  </si>
  <si>
    <t>Thoracic Spine fracture</t>
  </si>
  <si>
    <t>Scheurmann's disease</t>
  </si>
  <si>
    <t>Kyphosis</t>
  </si>
  <si>
    <t>Scoliosis</t>
  </si>
  <si>
    <t>Rib anterior displacement/subluxation</t>
  </si>
  <si>
    <t>Rib fracture</t>
  </si>
  <si>
    <t>Rib stress fracture</t>
  </si>
  <si>
    <t>Rib contusion</t>
  </si>
  <si>
    <t>Sternum / xyphoid fracture</t>
  </si>
  <si>
    <t>Thoracic facet syndrome</t>
  </si>
  <si>
    <t>Thoracic degenerative disc disease</t>
  </si>
  <si>
    <t>Thoracic disc herniation</t>
  </si>
  <si>
    <t>Costovertebral dysfunction</t>
  </si>
  <si>
    <t>Rib cartilage Injury / costochondritis</t>
  </si>
  <si>
    <t>Postural Dysfunction</t>
  </si>
  <si>
    <t>Other abdominal injury</t>
  </si>
  <si>
    <t>Abdomen laceration</t>
  </si>
  <si>
    <t>Abdomen abrasion</t>
  </si>
  <si>
    <t>Liver contusion / injury</t>
  </si>
  <si>
    <t>Spleen  contusion / injury</t>
  </si>
  <si>
    <t xml:space="preserve">Kidney Contusion </t>
  </si>
  <si>
    <t>Abdominal "stitch" / exercise induced diaphragmatic spasm</t>
  </si>
  <si>
    <t>Rectus Abdominus strain</t>
  </si>
  <si>
    <t>Diastasis Rectii</t>
  </si>
  <si>
    <t>Abdominal wall strain</t>
  </si>
  <si>
    <t>Sports Hernia</t>
  </si>
  <si>
    <t>Ilioinguinal Nerve Entrapment</t>
  </si>
  <si>
    <t>Hernia - Inguinal and Femoral</t>
  </si>
  <si>
    <t>Other Lumbar injury</t>
  </si>
  <si>
    <t>Pelvis/Low Back Contusion</t>
  </si>
  <si>
    <t>Low back laceraton</t>
  </si>
  <si>
    <t>Low back abrasion</t>
  </si>
  <si>
    <t>Non-specific low back pain / mechanical pain</t>
  </si>
  <si>
    <t>Paralumbar muscle strain</t>
  </si>
  <si>
    <t>Lumbar reflex sympathetic dystrophy</t>
  </si>
  <si>
    <t>Lumbar neuroma</t>
  </si>
  <si>
    <t>Lumbar spinal cord compression/transection</t>
  </si>
  <si>
    <t>Lumbar spinal contusion/concussion</t>
  </si>
  <si>
    <t>Sciatica</t>
  </si>
  <si>
    <t>Lumbar nerve root impingement</t>
  </si>
  <si>
    <t>Pudendal nerve injury</t>
  </si>
  <si>
    <t>Perineal nerve injury</t>
  </si>
  <si>
    <t>Lumbar spine fracture</t>
  </si>
  <si>
    <t>Pars stress fracture/ reaction</t>
  </si>
  <si>
    <t>Spondylolysis</t>
  </si>
  <si>
    <t>Spodylolisthesis</t>
  </si>
  <si>
    <t>Spinal stenosis</t>
  </si>
  <si>
    <t>Sacrum / coccyx fracture</t>
  </si>
  <si>
    <t>coccydynia</t>
  </si>
  <si>
    <t>Ilium fracture</t>
  </si>
  <si>
    <t>ASIS avulsion fracture</t>
  </si>
  <si>
    <t>Ilium growth plate / physeal injury</t>
  </si>
  <si>
    <t xml:space="preserve">Hip Pointer (Iliac Crest Contusion) </t>
  </si>
  <si>
    <t>Ischium fracture</t>
  </si>
  <si>
    <t>Ischium avulsion fracture</t>
  </si>
  <si>
    <t>Ischium growth plate / physeal injury</t>
  </si>
  <si>
    <t xml:space="preserve">Ischial bursitis </t>
  </si>
  <si>
    <t>Pubic Fracture</t>
  </si>
  <si>
    <t>Pubic stress fracture</t>
  </si>
  <si>
    <t>Osteitis Pubis</t>
  </si>
  <si>
    <t>Lumbar facet osteoarthritis</t>
  </si>
  <si>
    <t>Facet syndrome</t>
  </si>
  <si>
    <t>Lumbar degenerative disc disease</t>
  </si>
  <si>
    <t>Lumbar disc herniation</t>
  </si>
  <si>
    <t>Sacroiliac asymmetry/dysfunction</t>
  </si>
  <si>
    <t>Symphysis Pubis Diastasis</t>
  </si>
  <si>
    <t>Other hip injury</t>
  </si>
  <si>
    <t>Hip Contusion</t>
  </si>
  <si>
    <t>Hip laceration</t>
  </si>
  <si>
    <t>Hip abrasion</t>
  </si>
  <si>
    <t>Testicular Contusion</t>
  </si>
  <si>
    <t xml:space="preserve">Muscle </t>
  </si>
  <si>
    <t>Iliopsoas strain</t>
  </si>
  <si>
    <t>Gluteus maximius strain</t>
  </si>
  <si>
    <t>Gluteus maximius tear</t>
  </si>
  <si>
    <t>Gluteus medius strain</t>
  </si>
  <si>
    <t>Gluteus medius tear</t>
  </si>
  <si>
    <t>Lateral rotator strain</t>
  </si>
  <si>
    <t>Medial rotator strain</t>
  </si>
  <si>
    <t>Hip reflex sympathetic dystrophy</t>
  </si>
  <si>
    <t>Hip neuroma</t>
  </si>
  <si>
    <t>Piriformis Syndrome</t>
  </si>
  <si>
    <t>Meralgia paresthetica</t>
  </si>
  <si>
    <t>Obturator nerve entrapment</t>
  </si>
  <si>
    <t>ASIS apophysitis / avulsion</t>
  </si>
  <si>
    <t>AIIS apophysitis / avulsion</t>
  </si>
  <si>
    <t>Femoral neck / head fracture</t>
  </si>
  <si>
    <t>Femoral neck stress fracture</t>
  </si>
  <si>
    <t>Slipped capitus femorus</t>
  </si>
  <si>
    <t>Legg-Perthes</t>
  </si>
  <si>
    <t>Intertrochanteric fracture</t>
  </si>
  <si>
    <t>Hip degenerative/osteoarthritis</t>
  </si>
  <si>
    <t>Hip chondromalacia</t>
  </si>
  <si>
    <t>Acetablular fracture</t>
  </si>
  <si>
    <t>Hip capsulitis</t>
  </si>
  <si>
    <t>Hip loose body</t>
  </si>
  <si>
    <t>Hip labral tear</t>
  </si>
  <si>
    <t>Greater trochanteric bursitis / snapping hip syndrome</t>
  </si>
  <si>
    <t>Iliopsoas bursitis</t>
  </si>
  <si>
    <t>Hip arterial disorder</t>
  </si>
  <si>
    <t>Hip venous disorder</t>
  </si>
  <si>
    <t>Hip femoral acetabular impingement</t>
  </si>
  <si>
    <t>Other thigh injury</t>
  </si>
  <si>
    <t>Thigh laceration</t>
  </si>
  <si>
    <t>Thigh abrasion</t>
  </si>
  <si>
    <t>Quadraceps strain</t>
  </si>
  <si>
    <t>Quadraceps spasm</t>
  </si>
  <si>
    <t>Quadraceps tear/rupture</t>
  </si>
  <si>
    <t>Quadraceps contusion</t>
  </si>
  <si>
    <t>Quadraceps myositis ossificans</t>
  </si>
  <si>
    <t>Hamstring strain</t>
  </si>
  <si>
    <t>Hamstring spasm</t>
  </si>
  <si>
    <t>Hamstring tear/rupture</t>
  </si>
  <si>
    <t>Hamstring (origin) tendinopathy</t>
  </si>
  <si>
    <t>Hamstring contusion</t>
  </si>
  <si>
    <t>Hamstring myositis ossificans</t>
  </si>
  <si>
    <t>Adductor strain</t>
  </si>
  <si>
    <t>Adductor spasm</t>
  </si>
  <si>
    <t>Adductor tear/rupture</t>
  </si>
  <si>
    <t>Adductor contusion</t>
  </si>
  <si>
    <t>Adductor tendinopathy</t>
  </si>
  <si>
    <t>Adductor myositis ossificans</t>
  </si>
  <si>
    <t>Sartorius strain</t>
  </si>
  <si>
    <t>Tensor Fasciea Latae strain</t>
  </si>
  <si>
    <t>Tensor Fasciea Latae spasm</t>
  </si>
  <si>
    <t>Tensor Fasciea Latae tear/rupture</t>
  </si>
  <si>
    <t>Tensor Fasciea Latae contusion</t>
  </si>
  <si>
    <t>Femoral fracture</t>
  </si>
  <si>
    <t>Femoral avulsion fracture</t>
  </si>
  <si>
    <t>Femoral fracture -non-union</t>
  </si>
  <si>
    <t>Femoral osteochondral fracture</t>
  </si>
  <si>
    <t>Femoral stress fracture</t>
  </si>
  <si>
    <t>Femoral greenstick fracture</t>
  </si>
  <si>
    <t>Femoral growth plate / physeal injury</t>
  </si>
  <si>
    <t>Femoral periostitis</t>
  </si>
  <si>
    <t>Femoral exostosis</t>
  </si>
  <si>
    <t>Compartment</t>
  </si>
  <si>
    <t>Thigh exertional compartment syndrome</t>
  </si>
  <si>
    <t>Thigh acute compartment syndrome</t>
  </si>
  <si>
    <t xml:space="preserve">Other knee injury </t>
  </si>
  <si>
    <t>Knee contusion</t>
  </si>
  <si>
    <t>Knee laceration</t>
  </si>
  <si>
    <t>Knee abrasion</t>
  </si>
  <si>
    <t>Biceps Femoris tendinopathy</t>
  </si>
  <si>
    <t>Pes anserine tendinopathy</t>
  </si>
  <si>
    <t>Iliotibial band friction syndrome</t>
  </si>
  <si>
    <t>Patellar tendon tear/rupture</t>
  </si>
  <si>
    <t>Patellar tendinopathy</t>
  </si>
  <si>
    <t>Patellar tendon cystic degeneration</t>
  </si>
  <si>
    <t>Quadriceps tendon tear/rupture</t>
  </si>
  <si>
    <t>Quadriceps tendinopathy</t>
  </si>
  <si>
    <t>Popliteus tendinopathy</t>
  </si>
  <si>
    <t>Knee reflex sympathetic dystrophy</t>
  </si>
  <si>
    <t>Saphenous neuroma</t>
  </si>
  <si>
    <t>Intrarticular fracture of femur</t>
  </si>
  <si>
    <t>Tibial plateau fracture</t>
  </si>
  <si>
    <t>Tibial spine avulsion</t>
  </si>
  <si>
    <t>Osgood-Schlatter's Disease</t>
  </si>
  <si>
    <t>Fibular head fracture</t>
  </si>
  <si>
    <t>Patellar fracture</t>
  </si>
  <si>
    <t>Patellar avulsion fracture</t>
  </si>
  <si>
    <t>Patellar osteochondral fracture</t>
  </si>
  <si>
    <t>Sinding-Larson-Johanson Syndrome</t>
  </si>
  <si>
    <t>Bipartite or multipartite patella</t>
  </si>
  <si>
    <t>Patella alta</t>
  </si>
  <si>
    <t>Patella infera</t>
  </si>
  <si>
    <t>Knee synovitis</t>
  </si>
  <si>
    <t>Knee generalized osteoarthritis</t>
  </si>
  <si>
    <t>Arthrofibrosis</t>
  </si>
  <si>
    <t>Baker's Cyst</t>
  </si>
  <si>
    <t>Plica Syndrome</t>
  </si>
  <si>
    <t>Fat pad syndrome</t>
  </si>
  <si>
    <t>Patellofemoral dislocation</t>
  </si>
  <si>
    <t>Patellofemoral subluxation</t>
  </si>
  <si>
    <t>Patellofemoral functional instability</t>
  </si>
  <si>
    <t>Patellofemoral osteoarthritis</t>
  </si>
  <si>
    <t>Patellofemoral osteochondritis dissecans (OCD)</t>
  </si>
  <si>
    <t>Patellofemoral pain syndrome</t>
  </si>
  <si>
    <t>Lateral hyperpressure syndrome</t>
  </si>
  <si>
    <t>Post-traumatic patellofemoral pain</t>
  </si>
  <si>
    <t>Patellofemoral chondromalacia</t>
  </si>
  <si>
    <t>Patellofemoral chondromalacia - Grade I</t>
  </si>
  <si>
    <t>Patellofemoral chondromalacia - Grade II</t>
  </si>
  <si>
    <t>Patellofemoral chondromalacia - Grade III</t>
  </si>
  <si>
    <t>Patellofemoral chondromalacia - Grade IV</t>
  </si>
  <si>
    <t>Tibial-femoral dislocation</t>
  </si>
  <si>
    <t>Tibial-femoral Functional Instability</t>
  </si>
  <si>
    <t>Lateral compartment osteoarthritis</t>
  </si>
  <si>
    <t>Femoral osteochondritis dissecans (OCD)</t>
  </si>
  <si>
    <t>Medial compartment osteoarthritis</t>
  </si>
  <si>
    <t>Femoral osteonecrosis</t>
  </si>
  <si>
    <t>Proximal tibio-fibular dislocation</t>
  </si>
  <si>
    <t>Proximal tibio-fibular subluxation</t>
  </si>
  <si>
    <t>Proximal tibio-fibular degenerative arthritis</t>
  </si>
  <si>
    <t>Medial meniscus / meniscal tear</t>
  </si>
  <si>
    <t>Medial meniscus / meniscal cyst</t>
  </si>
  <si>
    <t>Medial discoid meniscus</t>
  </si>
  <si>
    <t>Medial meniscus / meniscal repair failure</t>
  </si>
  <si>
    <t>Lateral meniscus / meniscal tear</t>
  </si>
  <si>
    <t>Lateral meniscus / meniscal cyst</t>
  </si>
  <si>
    <t>Lateral discoid meniscus</t>
  </si>
  <si>
    <t>Lateral meniscal repair failure</t>
  </si>
  <si>
    <t>Medial collateral ligament sprain- acute</t>
  </si>
  <si>
    <t>Medial collateral ligament 1° sprain- acute</t>
  </si>
  <si>
    <t>Medial collateral ligament 2° sprain- acute</t>
  </si>
  <si>
    <t xml:space="preserve">Medial collateral ligament 3° sprain- acute </t>
  </si>
  <si>
    <t>Medial collateral ligament 1° sprain- chronic</t>
  </si>
  <si>
    <t xml:space="preserve">Medial collateral ligament 2° sprain- chronic </t>
  </si>
  <si>
    <t>Medial collateral ligament 3° sprain- chronic</t>
  </si>
  <si>
    <t>Pelligrini-Steida Syndrome</t>
  </si>
  <si>
    <t>Lateral collateral ligament sprain- acute</t>
  </si>
  <si>
    <t>Lateral collateral ligament 1° sprain- acute</t>
  </si>
  <si>
    <t>Lateral collateral ligament 2° sprain- acute</t>
  </si>
  <si>
    <t xml:space="preserve">Lateral collateral ligament 3° sprain- acute </t>
  </si>
  <si>
    <t>Lateral collateral ligament 1° sprain- chronic</t>
  </si>
  <si>
    <t>Lateral collateral ligament 2° sprain- chronic</t>
  </si>
  <si>
    <t>Lateral collateral ligament 3° sprain- chronic</t>
  </si>
  <si>
    <t>Anterior cruciate ligament partial tear- acute</t>
  </si>
  <si>
    <t>Anterior cruciate ligament complete tear- acute</t>
  </si>
  <si>
    <t>Anterior cruciate ligament partial tear- chronic</t>
  </si>
  <si>
    <t>Anterior cruciate ligament complete tear- chronic</t>
  </si>
  <si>
    <t>Anterior cruciate ligament graft rupture</t>
  </si>
  <si>
    <t>Anterior cruciate ligament graft failure</t>
  </si>
  <si>
    <t>Posterior cruciate ligament partial tear- acute</t>
  </si>
  <si>
    <t>Posterior cruciate ligament complete tear- acute</t>
  </si>
  <si>
    <t>Posterior cruciate ligament partial tear- chronic</t>
  </si>
  <si>
    <t>Posterior cruciate ligament complete tear- chronic</t>
  </si>
  <si>
    <t>Prepatellar bursitis</t>
  </si>
  <si>
    <t>Superficial infrapatellar bursitis</t>
  </si>
  <si>
    <t>Deep infrapatellar bursitis</t>
  </si>
  <si>
    <t>Medial collateral ligament bursitis</t>
  </si>
  <si>
    <t>Pes anserine bursitis</t>
  </si>
  <si>
    <t>Loose body of knee</t>
  </si>
  <si>
    <t>Other leg injury</t>
  </si>
  <si>
    <t>Leg contusion</t>
  </si>
  <si>
    <t>Leg laceration</t>
  </si>
  <si>
    <t>Leg abrasion</t>
  </si>
  <si>
    <t>Other leg muscle strain</t>
  </si>
  <si>
    <t>Gastrocnemius strain</t>
  </si>
  <si>
    <t>Gastrocnemius spasm</t>
  </si>
  <si>
    <t>Gastrocemius Tear/Rupture</t>
  </si>
  <si>
    <t>Gastrocnemius cyst</t>
  </si>
  <si>
    <t>Soleus strain</t>
  </si>
  <si>
    <t>Soleus spasm</t>
  </si>
  <si>
    <t>Tibialis posterior strain</t>
  </si>
  <si>
    <t>Tibialis anterior strain</t>
  </si>
  <si>
    <t>Tibialis anterior tendon rupture</t>
  </si>
  <si>
    <t>Peroneus strain</t>
  </si>
  <si>
    <t>Achilles tendon rupture</t>
  </si>
  <si>
    <t>Achilles tendinopathy</t>
  </si>
  <si>
    <t>Achilles tenosynovitis</t>
  </si>
  <si>
    <t>Achilles tendon cystic degeneration</t>
  </si>
  <si>
    <t>Achilles enthesopathy</t>
  </si>
  <si>
    <t>Leg reflex sympathetic dystrophy</t>
  </si>
  <si>
    <t>Common peroneal nerve injury</t>
  </si>
  <si>
    <t>Superficial peroneal nerve injury/Entrapment</t>
  </si>
  <si>
    <t>Deep peroneal nerve injury</t>
  </si>
  <si>
    <t>Sural nerve entrapment</t>
  </si>
  <si>
    <t>Tibial fracture</t>
  </si>
  <si>
    <t>Tibial fracture- non-union</t>
  </si>
  <si>
    <t>Tibial stress fracture</t>
  </si>
  <si>
    <t>Tibial greenstick fracture</t>
  </si>
  <si>
    <t>Tibial exostosis</t>
  </si>
  <si>
    <t>Medial tibial stress syndrome</t>
  </si>
  <si>
    <t>Fibular fracture</t>
  </si>
  <si>
    <t>Fibular stress fracture</t>
  </si>
  <si>
    <t>Fibular greenstick fracture</t>
  </si>
  <si>
    <t>Fibular periostitis</t>
  </si>
  <si>
    <t>Vessel</t>
  </si>
  <si>
    <t>Popliteal artery entrapment</t>
  </si>
  <si>
    <t>Varicose veins - leg</t>
  </si>
  <si>
    <t>Leg deep vein thrombosis</t>
  </si>
  <si>
    <t>Anterior exertional compartment syndrome</t>
  </si>
  <si>
    <t>Lateral exertional compartment syndrome</t>
  </si>
  <si>
    <t>Superficial posterior exertional compartment syndrome</t>
  </si>
  <si>
    <t>Deep posterior exertional compartment syndrome</t>
  </si>
  <si>
    <t>Acute compartment syndrome</t>
  </si>
  <si>
    <t>Other ankle injury</t>
  </si>
  <si>
    <t>Ankle contusion</t>
  </si>
  <si>
    <t>Ankle laceration</t>
  </si>
  <si>
    <t>Ankle abrasion</t>
  </si>
  <si>
    <t>Ankle extensor tendon rupture</t>
  </si>
  <si>
    <t>Ankle extensor tendinopathy</t>
  </si>
  <si>
    <t>Ankle extensor tenonsynovitis (including lace bite)</t>
  </si>
  <si>
    <t>Flexor hallucis longus tendinopathy</t>
  </si>
  <si>
    <t>Tibialis posterior tendon rupture</t>
  </si>
  <si>
    <t>Tibialis posterior tendinopathy</t>
  </si>
  <si>
    <t>Tibialis anterior tendinopathy</t>
  </si>
  <si>
    <t>Peroneus tendon rupture</t>
  </si>
  <si>
    <t>Peroneus tendon subluxation</t>
  </si>
  <si>
    <t>Peroneus tendinopathy</t>
  </si>
  <si>
    <t>Ankle reflex sympathetic dystrophy</t>
  </si>
  <si>
    <t>Ankle neuroma</t>
  </si>
  <si>
    <t>Tarsal tunnel syndrome</t>
  </si>
  <si>
    <t>Ankle fracture -Misc</t>
  </si>
  <si>
    <t>Medial Malleolus fracture</t>
  </si>
  <si>
    <t>Medial Malleolus avulsion fracture</t>
  </si>
  <si>
    <t>Medial Malleolus growth plate / physeal injury</t>
  </si>
  <si>
    <t>Medial Malleolus contusion</t>
  </si>
  <si>
    <t>Lateral Malleolus fracture</t>
  </si>
  <si>
    <t>Lateral Malleolus avulsion fracture</t>
  </si>
  <si>
    <t>Lateral Malleolus growth plate / physeal injury</t>
  </si>
  <si>
    <t>Lateral Malleolus contusion</t>
  </si>
  <si>
    <t>Talus fracture</t>
  </si>
  <si>
    <t>Talus osteochondral fracture</t>
  </si>
  <si>
    <t>Talus stress fracture</t>
  </si>
  <si>
    <t>Talar dome contusion</t>
  </si>
  <si>
    <t>Talus avascular necrosis</t>
  </si>
  <si>
    <t>Os Trigonum / Steida process syndrome</t>
  </si>
  <si>
    <t>Ankle functional instability</t>
  </si>
  <si>
    <t>Ankle degenerative/ostoearthritis</t>
  </si>
  <si>
    <t>Anterior ankle impingement</t>
  </si>
  <si>
    <t>Posterior ankle impingement</t>
  </si>
  <si>
    <t>Deltoid ligament sprain -acute</t>
  </si>
  <si>
    <t>Deltoid ligament 1° sprain -acute</t>
  </si>
  <si>
    <t>Deltoid ligament 2° sprain -acute</t>
  </si>
  <si>
    <t>Deltoid ligament 3° sprain -acute</t>
  </si>
  <si>
    <t>Deltoid ligament 1° sprain -chronic</t>
  </si>
  <si>
    <t>Deltoid ligament 2° sprain -chronic</t>
  </si>
  <si>
    <t>Deltoid ligament 3° sprain -chronic</t>
  </si>
  <si>
    <t>Lateral ligament complex sprain -acute</t>
  </si>
  <si>
    <t>Lateral ligament complex 1° sprain -acute</t>
  </si>
  <si>
    <t>Lateral ligament complex 2° sprain -acute</t>
  </si>
  <si>
    <t>Lateral ligament complex 3° sprain -acute</t>
  </si>
  <si>
    <t>Lateral ligament complex 1° sprain -chronic</t>
  </si>
  <si>
    <t>Lateral ligament complex 2° sprain -chronic</t>
  </si>
  <si>
    <t>Lateral ligament complex 3° sprain -chronic</t>
  </si>
  <si>
    <t>Anterior talofibular ligament sprain -acute</t>
  </si>
  <si>
    <t>Anterior talofibular ligament 1° sprain -acute</t>
  </si>
  <si>
    <t>Anterior talofibular ligament 2° sprain -acute</t>
  </si>
  <si>
    <t>Anterior talofibular ligament 3° sprain -acute</t>
  </si>
  <si>
    <t>Anterior talofibular ligament 1° sprain -chronic</t>
  </si>
  <si>
    <t>Anterior talofibular ligament 2° sprain -chronic</t>
  </si>
  <si>
    <t>Anterior talofibular ligament 3° sprain -chronic</t>
  </si>
  <si>
    <t>Calcaneofibular ligament sprain -acute</t>
  </si>
  <si>
    <t>Calcaneofibular ligament 1° sprain -acute</t>
  </si>
  <si>
    <t>Calcaneofibular ligament 2° sprain -acute</t>
  </si>
  <si>
    <t>Calcaneofibular ligament 3° sprain -acute</t>
  </si>
  <si>
    <t>Calcaneofibular ligament 1° sprain -chronic</t>
  </si>
  <si>
    <t>Calcaneofibular ligament 2° sprain -chronic</t>
  </si>
  <si>
    <t>Calcaneofibular ligament 3° sprain -chronic</t>
  </si>
  <si>
    <t>Posterior talofibular ligament sprain -acute</t>
  </si>
  <si>
    <t>Posterior talofibular ligament 1° sprain -acute</t>
  </si>
  <si>
    <t>Posterior talofibular ligament 2° sprain -acute</t>
  </si>
  <si>
    <t>Posterior talofibular ligament 3° sprain -acute</t>
  </si>
  <si>
    <t>Posterior talofibular ligament 1° sprain -chronic</t>
  </si>
  <si>
    <t>Posterior talofibular ligament 2° sprain -chronic</t>
  </si>
  <si>
    <t>Posterior talofibular ligament 3° sprain -chronic</t>
  </si>
  <si>
    <t>Tibiofibular ligament syndesmosis (high ankle) sprain -acute</t>
  </si>
  <si>
    <t>Tibiofibular ligament syndesmosis (high ankle) 1° sprain -acute</t>
    <phoneticPr fontId="0" type="noConversion"/>
  </si>
  <si>
    <t>Tibiofibular ligament  syndesmosis (high ankle) 2° sprain -acute</t>
    <phoneticPr fontId="0" type="noConversion"/>
  </si>
  <si>
    <t>Tibiofibular Diastasis</t>
  </si>
  <si>
    <t>Medial malleolus Bursitis</t>
  </si>
  <si>
    <t>Lateral malleolus Bursitis</t>
  </si>
  <si>
    <t>Other foot injury</t>
  </si>
  <si>
    <t>Foot contusion</t>
  </si>
  <si>
    <t>Foot laceration</t>
  </si>
  <si>
    <t>Foot abrasion</t>
  </si>
  <si>
    <t>Extensor digitorum brevis strain</t>
  </si>
  <si>
    <t>Extensor digitorum brevis contusion</t>
  </si>
  <si>
    <t>Intrinsic plantar muscle strain</t>
  </si>
  <si>
    <t>Morton's neuroma / interdigital neuroma</t>
  </si>
  <si>
    <t>Plantar nerve injury</t>
  </si>
  <si>
    <t>Calcaneal fracture</t>
  </si>
  <si>
    <t>Calcaneal stress fracture</t>
  </si>
  <si>
    <t xml:space="preserve">Calcaneal apohysitis/ Sever's disease </t>
  </si>
  <si>
    <t>Heel spur</t>
  </si>
  <si>
    <t>Pump bumps</t>
  </si>
  <si>
    <t>Cuboid fracture</t>
  </si>
  <si>
    <t>Cuboid stress fracture</t>
  </si>
  <si>
    <t>Navicular fracture</t>
  </si>
  <si>
    <t>Navicular fracture- non-union</t>
  </si>
  <si>
    <t>Navicular stress fracture</t>
  </si>
  <si>
    <t>Navicular avascular necrosis</t>
  </si>
  <si>
    <t>Osteochondritis / Kohler's disease</t>
  </si>
  <si>
    <t>Accessory navicular</t>
  </si>
  <si>
    <t>Cuneiform fracture</t>
  </si>
  <si>
    <t>Cuneiform stress fracture</t>
  </si>
  <si>
    <t>First metatarsal fracture</t>
  </si>
  <si>
    <t>Metatarsal fracture (2-4)</t>
  </si>
  <si>
    <t>Metatarsal stress fracture</t>
  </si>
  <si>
    <t>Freiberg's infarction</t>
  </si>
  <si>
    <t>5th metatarsal fracture/ Jones' fracture</t>
  </si>
  <si>
    <t>Styloid process avulsion fracture</t>
  </si>
  <si>
    <t>Sesmoid fracture</t>
  </si>
  <si>
    <t>Sesmoid stress fracture</t>
  </si>
  <si>
    <t>Sesamoiditis</t>
  </si>
  <si>
    <t>Bipartite sesmoids</t>
  </si>
  <si>
    <t>Phalyngeal fracture- toes</t>
  </si>
  <si>
    <t>Subtalar dislocation</t>
  </si>
  <si>
    <t>Cuboid subluxation</t>
  </si>
  <si>
    <t xml:space="preserve">Tarsal Coalition </t>
  </si>
  <si>
    <t>Hyperpronation / pes planus</t>
  </si>
  <si>
    <t>Excessive supination / pes cavus</t>
  </si>
  <si>
    <t>Sinus Tarsi Syndrome</t>
  </si>
  <si>
    <t>Tarsal-metatarsal hypomobility</t>
  </si>
  <si>
    <t>First MTP joint dislocation</t>
  </si>
  <si>
    <t>Turf toe</t>
  </si>
  <si>
    <t>Metatarsophalangeal joint osteoarthritis</t>
  </si>
  <si>
    <t>Hallux rigidus</t>
  </si>
  <si>
    <t>Hallux valgus / bunion</t>
  </si>
  <si>
    <t>2nd, 3, 4, 5th MTP joint disolcation</t>
  </si>
  <si>
    <t>5th MTP bunionette</t>
  </si>
  <si>
    <t>Midfoot sprain</t>
  </si>
  <si>
    <t>Lisfranc injury</t>
  </si>
  <si>
    <t>Plantar fasciitis</t>
  </si>
  <si>
    <t>Metatarsalgia</t>
  </si>
  <si>
    <t>Other toe nail injury</t>
  </si>
  <si>
    <t xml:space="preserve">Lace syndrome </t>
  </si>
  <si>
    <t>Fat pad contusion</t>
  </si>
  <si>
    <t>Fat pad Syndrome</t>
  </si>
  <si>
    <t>Foot blister</t>
  </si>
  <si>
    <t>Great toe blister</t>
  </si>
  <si>
    <t>Other toe blister</t>
  </si>
  <si>
    <t>Non-Specific Injury</t>
  </si>
  <si>
    <t>Non-Specific Cramps</t>
  </si>
  <si>
    <t>Contusion</t>
  </si>
  <si>
    <t>Multiple trauma (major)</t>
  </si>
  <si>
    <t xml:space="preserve">Multiple MSK injuries </t>
  </si>
  <si>
    <t>Head</t>
  </si>
  <si>
    <t>Misc.Head</t>
  </si>
  <si>
    <t>EyeHead</t>
  </si>
  <si>
    <t>EarHead</t>
  </si>
  <si>
    <t>NoseHead</t>
  </si>
  <si>
    <t>MouthHead</t>
  </si>
  <si>
    <t>NerveHead</t>
  </si>
  <si>
    <t>BoneHead</t>
  </si>
  <si>
    <t>JointHead</t>
  </si>
  <si>
    <t>Neck</t>
  </si>
  <si>
    <t>Misc.Neck</t>
  </si>
  <si>
    <t>MuscleNeck</t>
  </si>
  <si>
    <t>NerveNeck</t>
  </si>
  <si>
    <t>BoneSpineNeck</t>
  </si>
  <si>
    <t>JointNeck</t>
  </si>
  <si>
    <t>Shoulder</t>
  </si>
  <si>
    <t>Misc.Shoulder</t>
  </si>
  <si>
    <t>MuscleShoulder</t>
  </si>
  <si>
    <t>TendonShoulder</t>
  </si>
  <si>
    <t>NerveShoulder</t>
  </si>
  <si>
    <t>BoneShoulder</t>
  </si>
  <si>
    <t>JointShoulder</t>
  </si>
  <si>
    <t>Upper Arm</t>
  </si>
  <si>
    <t>Misc.UpperArm</t>
  </si>
  <si>
    <t>MuscleUpperArm</t>
  </si>
  <si>
    <t>NerveUpperArm</t>
  </si>
  <si>
    <t>BoneUpperArm</t>
  </si>
  <si>
    <t>Misc.Elbow</t>
  </si>
  <si>
    <t>TendonElbow</t>
  </si>
  <si>
    <t>NerveElbow</t>
  </si>
  <si>
    <t>BoneElbow</t>
  </si>
  <si>
    <t>JointElbow</t>
  </si>
  <si>
    <t xml:space="preserve">LigamentElbow </t>
  </si>
  <si>
    <t>Misc.Forearm</t>
  </si>
  <si>
    <t>MuscleForearm</t>
  </si>
  <si>
    <t>NerveForearm</t>
  </si>
  <si>
    <t>BoneForearm</t>
  </si>
  <si>
    <t>Misc.Wrist</t>
  </si>
  <si>
    <t>TendonWrist</t>
  </si>
  <si>
    <t>NerveWrist</t>
  </si>
  <si>
    <t>BoneWrist</t>
  </si>
  <si>
    <t>JointWrist</t>
  </si>
  <si>
    <t>Hand</t>
  </si>
  <si>
    <t>Misc.Hand</t>
  </si>
  <si>
    <t>TendonHand</t>
  </si>
  <si>
    <t>MuscleHand</t>
  </si>
  <si>
    <t>NerveHand</t>
  </si>
  <si>
    <t>BoneHand</t>
  </si>
  <si>
    <t>JointHand</t>
  </si>
  <si>
    <t>LigamentHand</t>
  </si>
  <si>
    <t>Misc.Abdomen</t>
  </si>
  <si>
    <t>OtherAbdomen</t>
  </si>
  <si>
    <t>MuscleAbdomen</t>
  </si>
  <si>
    <t>NerveAbdomen</t>
  </si>
  <si>
    <t>Misc.Thigh</t>
  </si>
  <si>
    <t>MuscleThigh</t>
  </si>
  <si>
    <t>BoneThigh</t>
  </si>
  <si>
    <t>CompartmentThigh</t>
  </si>
  <si>
    <t>Misc.Knee</t>
  </si>
  <si>
    <t>TendonKnee</t>
  </si>
  <si>
    <t>NerveKnee</t>
  </si>
  <si>
    <t>BoneKnee</t>
  </si>
  <si>
    <t>JointKnee</t>
  </si>
  <si>
    <t>LigamentKnee</t>
  </si>
  <si>
    <t>Lower Leg</t>
  </si>
  <si>
    <t>Misc.LowerLeg</t>
  </si>
  <si>
    <t>MuscleLowerLeg</t>
  </si>
  <si>
    <t>TendonLowerLeg</t>
  </si>
  <si>
    <t>NerveLowerLeg</t>
  </si>
  <si>
    <t>BoneLowerLeg</t>
  </si>
  <si>
    <t>VesselLowerLeg</t>
  </si>
  <si>
    <t>CompartmentLowerLeg</t>
  </si>
  <si>
    <t>Misc.Ankle</t>
  </si>
  <si>
    <t>TendonAnkle</t>
  </si>
  <si>
    <t>NerveAnkle</t>
  </si>
  <si>
    <t>BoneAnkle</t>
  </si>
  <si>
    <t>JointAnkle</t>
  </si>
  <si>
    <t>LigamentAnkle</t>
  </si>
  <si>
    <t>Foot</t>
  </si>
  <si>
    <t>Misc.Foot</t>
  </si>
  <si>
    <t>MuscleFoot</t>
  </si>
  <si>
    <t>NerveFoot</t>
  </si>
  <si>
    <t>BoneFoot</t>
  </si>
  <si>
    <t>JointFoot</t>
  </si>
  <si>
    <t>Misc.NonSpecificMSK</t>
  </si>
  <si>
    <t>MuscleNonSpecificMSK</t>
  </si>
  <si>
    <t>Diagnosis based on Consensus</t>
  </si>
  <si>
    <t>Non-Specific MSK</t>
  </si>
  <si>
    <t>Free Diagnosis</t>
  </si>
  <si>
    <t>Canadian Code</t>
  </si>
  <si>
    <t>Structure sub-Type</t>
  </si>
  <si>
    <t>Diagnisis Update required</t>
  </si>
  <si>
    <t>Other injuries</t>
  </si>
  <si>
    <t>Acute Injury</t>
  </si>
  <si>
    <t>A81</t>
  </si>
  <si>
    <t>T06.3</t>
  </si>
  <si>
    <t>MS.00.52</t>
  </si>
  <si>
    <t>NON-SPECIFIC MSK</t>
  </si>
  <si>
    <t>MS.00.51</t>
  </si>
  <si>
    <t>Contusion/bruise/haematoma</t>
  </si>
  <si>
    <t>Contusions</t>
  </si>
  <si>
    <t>L29</t>
  </si>
  <si>
    <t>R29.8</t>
  </si>
  <si>
    <t>MS.00.23</t>
  </si>
  <si>
    <t>Muscle strain/tear/rupture/cramps</t>
  </si>
  <si>
    <t>Muscle and tendon</t>
  </si>
  <si>
    <t>MS.00.08</t>
  </si>
  <si>
    <t>MS.00.00</t>
  </si>
  <si>
    <t>S06</t>
  </si>
  <si>
    <t>R21</t>
  </si>
  <si>
    <t>FO.85.45</t>
  </si>
  <si>
    <t>FOOT</t>
  </si>
  <si>
    <t>FO.84.45</t>
  </si>
  <si>
    <t>FO.83.45</t>
  </si>
  <si>
    <t>Chronic Injury</t>
  </si>
  <si>
    <t>L81</t>
  </si>
  <si>
    <t>S99.8</t>
  </si>
  <si>
    <t>FO.82.51</t>
  </si>
  <si>
    <t>FO.82.23</t>
  </si>
  <si>
    <t>FO.81.31</t>
  </si>
  <si>
    <t>S16</t>
  </si>
  <si>
    <t>S90.9</t>
  </si>
  <si>
    <t>FO.80.52</t>
  </si>
  <si>
    <t>S90.2</t>
  </si>
  <si>
    <t>FO.80.51</t>
  </si>
  <si>
    <t>L17</t>
  </si>
  <si>
    <t>M77.4</t>
  </si>
  <si>
    <t>FO.52.51</t>
  </si>
  <si>
    <t>Tendinopathy/bursitis</t>
  </si>
  <si>
    <t>L87</t>
  </si>
  <si>
    <t>M72.2</t>
  </si>
  <si>
    <t>FO.51.31</t>
  </si>
  <si>
    <t>Sprain/ligament Injury</t>
  </si>
  <si>
    <t>Joint (non-bone) and ligament</t>
  </si>
  <si>
    <t>L79</t>
  </si>
  <si>
    <t>S93.3</t>
  </si>
  <si>
    <t>FO.45.03</t>
  </si>
  <si>
    <t>S93.6</t>
  </si>
  <si>
    <t>FO.45.01</t>
  </si>
  <si>
    <t>L98</t>
  </si>
  <si>
    <t>M20.5</t>
  </si>
  <si>
    <t>FO.44.51</t>
  </si>
  <si>
    <t>Dislocation/subluxation</t>
  </si>
  <si>
    <t>FO.44.10</t>
  </si>
  <si>
    <t>M20.1</t>
  </si>
  <si>
    <t>FO.43.52</t>
  </si>
  <si>
    <t>M20.2</t>
  </si>
  <si>
    <t>FO.43.43</t>
  </si>
  <si>
    <t>L91</t>
  </si>
  <si>
    <t>M19.8</t>
  </si>
  <si>
    <t>FO.43.32</t>
  </si>
  <si>
    <t>S93.5</t>
  </si>
  <si>
    <t>FO.43.31</t>
  </si>
  <si>
    <t>FO.43.10</t>
  </si>
  <si>
    <t>L20</t>
  </si>
  <si>
    <t>M25.6</t>
  </si>
  <si>
    <t>FO.42.43</t>
  </si>
  <si>
    <t>M25.5</t>
  </si>
  <si>
    <t>FO.41.53</t>
  </si>
  <si>
    <t>L82</t>
  </si>
  <si>
    <t>Q66.7</t>
  </si>
  <si>
    <t>FO.41.52</t>
  </si>
  <si>
    <t>Q66.5</t>
  </si>
  <si>
    <t>FO.41.51</t>
  </si>
  <si>
    <t>Q66.8</t>
  </si>
  <si>
    <t>FO.41.43</t>
  </si>
  <si>
    <t>L80</t>
  </si>
  <si>
    <t>FO.41.11</t>
  </si>
  <si>
    <t>S93.0</t>
  </si>
  <si>
    <t>FO.41.10</t>
  </si>
  <si>
    <t>L74</t>
  </si>
  <si>
    <t>S92.5</t>
  </si>
  <si>
    <t>FO.39.13</t>
  </si>
  <si>
    <t>Other bone injuries</t>
  </si>
  <si>
    <t>Q68.8</t>
  </si>
  <si>
    <t>FO.38.51</t>
  </si>
  <si>
    <t>S92.9</t>
  </si>
  <si>
    <t>FO.38.31</t>
  </si>
  <si>
    <t>FO.38.18</t>
  </si>
  <si>
    <t>FO.38.13</t>
  </si>
  <si>
    <t>S92.3</t>
  </si>
  <si>
    <t>FO.37.14</t>
  </si>
  <si>
    <t>FO.37.13</t>
  </si>
  <si>
    <t>L94</t>
  </si>
  <si>
    <t>M92.7</t>
  </si>
  <si>
    <t>FO.36.34</t>
  </si>
  <si>
    <t>FO.36.18</t>
  </si>
  <si>
    <t>FO.36.13</t>
  </si>
  <si>
    <t>FO.35.13</t>
  </si>
  <si>
    <t>S92.2</t>
  </si>
  <si>
    <t>FO.34.18</t>
  </si>
  <si>
    <t>FO.34.13</t>
  </si>
  <si>
    <t>FO.33.51</t>
  </si>
  <si>
    <t>M92.6</t>
  </si>
  <si>
    <t>FO.33.40</t>
  </si>
  <si>
    <t>L99</t>
  </si>
  <si>
    <t>M87.9</t>
  </si>
  <si>
    <t>FO.33.34</t>
  </si>
  <si>
    <t>FO.33.18</t>
  </si>
  <si>
    <t>FO.33.15</t>
  </si>
  <si>
    <t>FO.33.13</t>
  </si>
  <si>
    <t>FO.32.18</t>
  </si>
  <si>
    <t>FO.32.13</t>
  </si>
  <si>
    <t>FO.31.51</t>
  </si>
  <si>
    <t>M77.3</t>
  </si>
  <si>
    <t>FO.31.37</t>
  </si>
  <si>
    <t>FO.31.20</t>
  </si>
  <si>
    <t>S92.0</t>
  </si>
  <si>
    <t>FO.31.18</t>
  </si>
  <si>
    <t>FO.31.13</t>
  </si>
  <si>
    <t>Brain/spinal cord/peripheral nerve</t>
  </si>
  <si>
    <t>N81</t>
  </si>
  <si>
    <t>S94.1</t>
  </si>
  <si>
    <t>FO.22.51</t>
  </si>
  <si>
    <t>S94.0</t>
  </si>
  <si>
    <t>N94</t>
  </si>
  <si>
    <t>G57.6</t>
  </si>
  <si>
    <t>FO.21.44</t>
  </si>
  <si>
    <t>S96.8</t>
  </si>
  <si>
    <t>FO.12.07</t>
  </si>
  <si>
    <t>S96.1</t>
  </si>
  <si>
    <t>FO.11.23</t>
  </si>
  <si>
    <t>FO.11.07</t>
  </si>
  <si>
    <t>Skin</t>
  </si>
  <si>
    <t>S17</t>
  </si>
  <si>
    <t>S90.8</t>
  </si>
  <si>
    <t>FO.00.25</t>
  </si>
  <si>
    <t>S18</t>
  </si>
  <si>
    <t>S91.3</t>
  </si>
  <si>
    <t>FO.00.24</t>
  </si>
  <si>
    <t>FO.00.23</t>
  </si>
  <si>
    <t>S99.9</t>
  </si>
  <si>
    <t>FO.00.00</t>
  </si>
  <si>
    <t>M71.9</t>
  </si>
  <si>
    <t>AN.62.29</t>
  </si>
  <si>
    <t>ANKLE</t>
  </si>
  <si>
    <t>AN.61.29</t>
  </si>
  <si>
    <t>L77</t>
  </si>
  <si>
    <t>S93.4</t>
  </si>
  <si>
    <t>AN.56.51</t>
  </si>
  <si>
    <t>AN.56.02</t>
  </si>
  <si>
    <t>Tibiofibular ligament  syndesmosis (high ankle) 2° sprain -acute</t>
  </si>
  <si>
    <t>AN.56.01</t>
  </si>
  <si>
    <t>Tibiofibular ligament syndesmosis (high ankle) 1° sprain -acute</t>
  </si>
  <si>
    <t>AN.56.00</t>
  </si>
  <si>
    <t>AN.55.06</t>
  </si>
  <si>
    <t>AN.55.05</t>
  </si>
  <si>
    <t>AN.55.04</t>
  </si>
  <si>
    <t>AN.55.03</t>
  </si>
  <si>
    <t>AN.55.02</t>
  </si>
  <si>
    <t>AN.55.01</t>
  </si>
  <si>
    <t>AN.55.00</t>
  </si>
  <si>
    <t>AN.54.06</t>
  </si>
  <si>
    <t>AN.54.05</t>
  </si>
  <si>
    <t>AN.54.04</t>
  </si>
  <si>
    <t>AN.54.03</t>
  </si>
  <si>
    <t>AN.54.02</t>
  </si>
  <si>
    <t>AN.54.01</t>
  </si>
  <si>
    <t>AN.54.00</t>
  </si>
  <si>
    <t>AN.53.06</t>
  </si>
  <si>
    <t>AN.53.05</t>
  </si>
  <si>
    <t>AN.53.04</t>
  </si>
  <si>
    <t>AN.53.03</t>
  </si>
  <si>
    <t>AN.53.02</t>
  </si>
  <si>
    <t>AN.53.01</t>
  </si>
  <si>
    <t>AN.52.06</t>
  </si>
  <si>
    <t>AN.52.05</t>
  </si>
  <si>
    <t>AN.52.04</t>
  </si>
  <si>
    <t>AN.52.03</t>
  </si>
  <si>
    <t>AN.52.02</t>
  </si>
  <si>
    <t>AN.52.01</t>
  </si>
  <si>
    <t>AN.52.00</t>
  </si>
  <si>
    <t>AN.51.06</t>
  </si>
  <si>
    <t>AN.51.05</t>
  </si>
  <si>
    <t>AN.51.04</t>
  </si>
  <si>
    <t>AN.51.03</t>
  </si>
  <si>
    <t>AN.51.02</t>
  </si>
  <si>
    <t>AN.51.01</t>
  </si>
  <si>
    <t>AN.51.00</t>
  </si>
  <si>
    <t>AN.40.52</t>
  </si>
  <si>
    <t>AN.40.51</t>
  </si>
  <si>
    <t>AN.40.32</t>
  </si>
  <si>
    <t>M25.3</t>
  </si>
  <si>
    <t>AN.40.12</t>
  </si>
  <si>
    <t>AN.34.51</t>
  </si>
  <si>
    <t>M87.8</t>
  </si>
  <si>
    <t>AN.34.34</t>
  </si>
  <si>
    <t>S92.1</t>
  </si>
  <si>
    <t>AN.34.23</t>
  </si>
  <si>
    <t>AN.34.18</t>
  </si>
  <si>
    <t>AN.34.17</t>
  </si>
  <si>
    <t>AN.34.13</t>
  </si>
  <si>
    <t>S90.0</t>
  </si>
  <si>
    <t>AN.33.23</t>
  </si>
  <si>
    <t>L73</t>
  </si>
  <si>
    <t>S85.2</t>
  </si>
  <si>
    <t>AN.33.20</t>
  </si>
  <si>
    <t>S82.6</t>
  </si>
  <si>
    <t>AN.33.14</t>
  </si>
  <si>
    <t>AN.33.13</t>
  </si>
  <si>
    <t>AN.32.23</t>
  </si>
  <si>
    <t>AN.32.20</t>
  </si>
  <si>
    <t>S82.5</t>
  </si>
  <si>
    <t>AN.32.14</t>
  </si>
  <si>
    <t>AN.32.13</t>
  </si>
  <si>
    <t>S82.8</t>
  </si>
  <si>
    <t>AN.30.13</t>
  </si>
  <si>
    <t>G57.5</t>
  </si>
  <si>
    <t>AN.21.51</t>
  </si>
  <si>
    <t>G57.9</t>
  </si>
  <si>
    <t>AN.20.44</t>
  </si>
  <si>
    <t>M89.0</t>
  </si>
  <si>
    <t>AN.20.41</t>
  </si>
  <si>
    <t>M76.7</t>
  </si>
  <si>
    <t>AN.15.26</t>
  </si>
  <si>
    <t>S86.3</t>
  </si>
  <si>
    <t>AN.15.11</t>
  </si>
  <si>
    <t>Tendon injury/rupture</t>
  </si>
  <si>
    <t>AN.15.09</t>
  </si>
  <si>
    <t>M76.8</t>
  </si>
  <si>
    <t>AN.14.26</t>
  </si>
  <si>
    <t>AN.13.26</t>
  </si>
  <si>
    <t>S86.1</t>
  </si>
  <si>
    <t>AN.13.09</t>
  </si>
  <si>
    <t>M77.5</t>
  </si>
  <si>
    <t>AN.12.26</t>
  </si>
  <si>
    <t>AN.11.27</t>
  </si>
  <si>
    <t>AN.11.26</t>
  </si>
  <si>
    <t>S86.2</t>
  </si>
  <si>
    <t>AN.11.09</t>
  </si>
  <si>
    <t>AN.00.25</t>
  </si>
  <si>
    <t>AN.00.24</t>
  </si>
  <si>
    <t>AN.00.23</t>
  </si>
  <si>
    <t>AN.00.00</t>
  </si>
  <si>
    <t>T79.6</t>
  </si>
  <si>
    <t>LE.84.51</t>
  </si>
  <si>
    <t>LOWER LEG</t>
  </si>
  <si>
    <t>M62.2</t>
  </si>
  <si>
    <t>LE.84.36</t>
  </si>
  <si>
    <t>LE.83.36</t>
  </si>
  <si>
    <t>LE.82.36</t>
  </si>
  <si>
    <t>LE.81.36</t>
  </si>
  <si>
    <t>K94</t>
  </si>
  <si>
    <t>I80.2</t>
  </si>
  <si>
    <t>LE.72.52</t>
  </si>
  <si>
    <t>K95</t>
  </si>
  <si>
    <t>I83.9</t>
  </si>
  <si>
    <t>LE.72.51</t>
  </si>
  <si>
    <t>A80</t>
  </si>
  <si>
    <t>S85.0</t>
  </si>
  <si>
    <t>LE.71.51</t>
  </si>
  <si>
    <t>L70</t>
  </si>
  <si>
    <t>M86.9</t>
  </si>
  <si>
    <t>LE.33.30</t>
  </si>
  <si>
    <t>S82.4</t>
  </si>
  <si>
    <t>LE.33.19</t>
  </si>
  <si>
    <t>LE.33.18</t>
  </si>
  <si>
    <t>LE.33.13</t>
  </si>
  <si>
    <t>LE.32.51</t>
  </si>
  <si>
    <t>L97</t>
  </si>
  <si>
    <t>D16.9</t>
  </si>
  <si>
    <t>LE.32.37</t>
  </si>
  <si>
    <t>S82.2</t>
  </si>
  <si>
    <t>LE.32.19</t>
  </si>
  <si>
    <t>LE.32.18</t>
  </si>
  <si>
    <t>LE.32.15</t>
  </si>
  <si>
    <t>LE.32.13</t>
  </si>
  <si>
    <t>G57.8</t>
  </si>
  <si>
    <t>LE.24.51</t>
  </si>
  <si>
    <t>G57.3</t>
  </si>
  <si>
    <t>LE.23.51</t>
  </si>
  <si>
    <t>LE.22.51</t>
  </si>
  <si>
    <t>LE.21.51</t>
  </si>
  <si>
    <t>LE.20.41</t>
  </si>
  <si>
    <t>M76.6</t>
  </si>
  <si>
    <t>LE.16.52</t>
  </si>
  <si>
    <t>LE.16.51</t>
  </si>
  <si>
    <t>M65.8</t>
  </si>
  <si>
    <t>LE.16.27</t>
  </si>
  <si>
    <t>LE.16.26</t>
  </si>
  <si>
    <t>S86.0</t>
  </si>
  <si>
    <t>LE.16.09</t>
  </si>
  <si>
    <t>LE.15.07</t>
  </si>
  <si>
    <t>LE.14.09</t>
  </si>
  <si>
    <t>LE.14.07</t>
  </si>
  <si>
    <t>LE.13.07</t>
  </si>
  <si>
    <t>L14</t>
  </si>
  <si>
    <t>R25.2</t>
  </si>
  <si>
    <t>LE.12.08</t>
  </si>
  <si>
    <t>LE.12.07</t>
  </si>
  <si>
    <t>M62.8</t>
  </si>
  <si>
    <t>LE.11.51</t>
  </si>
  <si>
    <t>LE.11.09</t>
  </si>
  <si>
    <t>LE.11.08</t>
  </si>
  <si>
    <t>LE.11.07</t>
  </si>
  <si>
    <t>S86.9</t>
  </si>
  <si>
    <t>LE.10.07</t>
  </si>
  <si>
    <t>S80.8</t>
  </si>
  <si>
    <t>LE.00.25</t>
  </si>
  <si>
    <t>S81.9</t>
  </si>
  <si>
    <t>LE.00.24</t>
  </si>
  <si>
    <t>S80.1</t>
  </si>
  <si>
    <t>LE.00.23</t>
  </si>
  <si>
    <t>S89.9</t>
  </si>
  <si>
    <t>LE.00.00</t>
  </si>
  <si>
    <t>M23.4</t>
  </si>
  <si>
    <t>KN.66.51</t>
  </si>
  <si>
    <t>KNEE</t>
  </si>
  <si>
    <t>M70.5</t>
  </si>
  <si>
    <t>KN.65.29</t>
  </si>
  <si>
    <t>KN.64.29</t>
  </si>
  <si>
    <t>KN.63.29</t>
  </si>
  <si>
    <t>KN.62.29</t>
  </si>
  <si>
    <t>M70.4</t>
  </si>
  <si>
    <t>KN.61.29</t>
  </si>
  <si>
    <t>L96</t>
  </si>
  <si>
    <t>S83.5</t>
  </si>
  <si>
    <t>KN.54.06</t>
  </si>
  <si>
    <t>KN.54.05</t>
  </si>
  <si>
    <t>KN.54.03</t>
  </si>
  <si>
    <t>KN.54.02</t>
  </si>
  <si>
    <t>KN.53.51</t>
  </si>
  <si>
    <t>KN.53.09</t>
  </si>
  <si>
    <t>KN.53.06</t>
  </si>
  <si>
    <t>KN.53.05</t>
  </si>
  <si>
    <t>KN.53.03</t>
  </si>
  <si>
    <t>KN.53.02</t>
  </si>
  <si>
    <t>L78</t>
  </si>
  <si>
    <t>S83.4</t>
  </si>
  <si>
    <t>KN.52.06</t>
  </si>
  <si>
    <t>KN.52.05</t>
  </si>
  <si>
    <t>KN.52.04</t>
  </si>
  <si>
    <t>KN.52.03</t>
  </si>
  <si>
    <t>KN.52.02</t>
  </si>
  <si>
    <t>KN.52.01</t>
  </si>
  <si>
    <t>KN.52.00</t>
  </si>
  <si>
    <t>M76.4</t>
  </si>
  <si>
    <t>KN.51.51</t>
  </si>
  <si>
    <t>KN.51.06</t>
  </si>
  <si>
    <t>KN.51.05</t>
  </si>
  <si>
    <t>KN.51.04</t>
  </si>
  <si>
    <t>KN.51.03</t>
  </si>
  <si>
    <t>KN.51.02</t>
  </si>
  <si>
    <t>KN.51.01</t>
  </si>
  <si>
    <t>KN.51.00</t>
  </si>
  <si>
    <t>Lesion of meniscus, cartillage or disc</t>
  </si>
  <si>
    <t>M23.2</t>
  </si>
  <si>
    <t>KN.46.53</t>
  </si>
  <si>
    <t>M23.1</t>
  </si>
  <si>
    <t>KN.46.52</t>
  </si>
  <si>
    <t>M23.0</t>
  </si>
  <si>
    <t>KN.46.51</t>
  </si>
  <si>
    <t>S83.2</t>
  </si>
  <si>
    <t>KN.46.09</t>
  </si>
  <si>
    <t>KN.45.53</t>
  </si>
  <si>
    <t>KN.45.52</t>
  </si>
  <si>
    <t>KN.45.51</t>
  </si>
  <si>
    <t>KN.45.09</t>
  </si>
  <si>
    <t>KN.44.32</t>
  </si>
  <si>
    <t>S83.1</t>
  </si>
  <si>
    <t>KN.44.11</t>
  </si>
  <si>
    <t>KN.44.10</t>
  </si>
  <si>
    <t>KN.43.53</t>
  </si>
  <si>
    <t>L90</t>
  </si>
  <si>
    <t>M17.1</t>
  </si>
  <si>
    <t>KN.43.51</t>
  </si>
  <si>
    <t>M93.2</t>
  </si>
  <si>
    <t>KN.43.40</t>
  </si>
  <si>
    <t>KN.43.32</t>
  </si>
  <si>
    <t>KN.43.12</t>
  </si>
  <si>
    <t>KN.43.10</t>
  </si>
  <si>
    <t>M22.4</t>
  </si>
  <si>
    <t>KN.42.57</t>
  </si>
  <si>
    <t>KN.42.56</t>
  </si>
  <si>
    <t>KN.42.55</t>
  </si>
  <si>
    <t>KN.42.54</t>
  </si>
  <si>
    <t>M22.2</t>
  </si>
  <si>
    <t>KN.42.53</t>
  </si>
  <si>
    <t>M22.3</t>
  </si>
  <si>
    <t>KN.42.52</t>
  </si>
  <si>
    <t>KN.42.51</t>
  </si>
  <si>
    <t>KN.42.40</t>
  </si>
  <si>
    <t>M17.9</t>
  </si>
  <si>
    <t>KN.42.32</t>
  </si>
  <si>
    <t>KN.42.12</t>
  </si>
  <si>
    <t>S83.0</t>
  </si>
  <si>
    <t>KN.42.11</t>
  </si>
  <si>
    <t>KN.42.10</t>
  </si>
  <si>
    <t>M79.4</t>
  </si>
  <si>
    <t>KN.41.53</t>
  </si>
  <si>
    <t>M25.8</t>
  </si>
  <si>
    <t>KN.41.52</t>
  </si>
  <si>
    <t>M71.2</t>
  </si>
  <si>
    <t>KN.41.51</t>
  </si>
  <si>
    <t>KN.41.43</t>
  </si>
  <si>
    <t>KN.41.32</t>
  </si>
  <si>
    <t>M65.9</t>
  </si>
  <si>
    <t>KN.41.28</t>
  </si>
  <si>
    <t>KN.35.53</t>
  </si>
  <si>
    <t>KN.35.52</t>
  </si>
  <si>
    <t>Q74.1</t>
  </si>
  <si>
    <t>KN.35.51</t>
  </si>
  <si>
    <t>M92.4</t>
  </si>
  <si>
    <t>KN.35.20</t>
  </si>
  <si>
    <t>L76</t>
  </si>
  <si>
    <t>S82.0</t>
  </si>
  <si>
    <t>KN.35.17</t>
  </si>
  <si>
    <t>KN.35.14</t>
  </si>
  <si>
    <t>KN.35.13</t>
  </si>
  <si>
    <t>KN.34.13</t>
  </si>
  <si>
    <t>M92.5</t>
  </si>
  <si>
    <t>KN.33.20</t>
  </si>
  <si>
    <t>S82.1</t>
  </si>
  <si>
    <t>KN.33.14</t>
  </si>
  <si>
    <t>KN.33.13</t>
  </si>
  <si>
    <t>L75</t>
  </si>
  <si>
    <t>S72.8</t>
  </si>
  <si>
    <t>KN.32.13</t>
  </si>
  <si>
    <t>KN.21.44</t>
  </si>
  <si>
    <t>KN.20.41</t>
  </si>
  <si>
    <t>KN.16.26</t>
  </si>
  <si>
    <t>M76.5</t>
  </si>
  <si>
    <t>KN.15.26</t>
  </si>
  <si>
    <t>S76.1</t>
  </si>
  <si>
    <t>KN.15.09</t>
  </si>
  <si>
    <t>KN.14.51</t>
  </si>
  <si>
    <t>KN.14.26</t>
  </si>
  <si>
    <t>KN.14.09</t>
  </si>
  <si>
    <t>M76.3</t>
  </si>
  <si>
    <t>KN.13.31</t>
  </si>
  <si>
    <t>M76.9</t>
  </si>
  <si>
    <t>KN.12.26</t>
  </si>
  <si>
    <t>KN.11.26</t>
  </si>
  <si>
    <t>S80.9</t>
  </si>
  <si>
    <t>KN.00.25</t>
  </si>
  <si>
    <t>S81.0</t>
  </si>
  <si>
    <t>KN.00.24</t>
  </si>
  <si>
    <t>S80.0</t>
  </si>
  <si>
    <t>KN.00.23</t>
  </si>
  <si>
    <t>S83.6</t>
  </si>
  <si>
    <t>KN.00.00</t>
  </si>
  <si>
    <t>TH.80.51</t>
  </si>
  <si>
    <t>THIGH</t>
  </si>
  <si>
    <t>TH.80.36</t>
  </si>
  <si>
    <t>TH.32.37</t>
  </si>
  <si>
    <t>TH.32.30</t>
  </si>
  <si>
    <t>TH.32.20</t>
  </si>
  <si>
    <t>S72.3</t>
  </si>
  <si>
    <t>TH.32.19</t>
  </si>
  <si>
    <t>TH.32.18</t>
  </si>
  <si>
    <t>TH.32.17</t>
  </si>
  <si>
    <t>TH.32.15</t>
  </si>
  <si>
    <t>TH.32.14</t>
  </si>
  <si>
    <t>TH.32.13</t>
  </si>
  <si>
    <t>S70.0</t>
  </si>
  <si>
    <t>TH.15.23</t>
  </si>
  <si>
    <t>S76.0</t>
  </si>
  <si>
    <t>TH.15.09</t>
  </si>
  <si>
    <t>TH.15.08</t>
  </si>
  <si>
    <t>TH.15.07</t>
  </si>
  <si>
    <t>TH.14.07</t>
  </si>
  <si>
    <t>M61.0</t>
  </si>
  <si>
    <t>TH.13.51</t>
  </si>
  <si>
    <t>TH.13.26</t>
  </si>
  <si>
    <t>S70.1</t>
  </si>
  <si>
    <t>TH.13.23</t>
  </si>
  <si>
    <t>S76.2</t>
  </si>
  <si>
    <t>TH.13.09</t>
  </si>
  <si>
    <t>TH.13.08</t>
  </si>
  <si>
    <t>TH.13.07</t>
  </si>
  <si>
    <t>TH.12.51</t>
  </si>
  <si>
    <t>TH.12.23</t>
  </si>
  <si>
    <t>S76.3</t>
  </si>
  <si>
    <t>TH.12.26</t>
  </si>
  <si>
    <t>TH.12.09</t>
  </si>
  <si>
    <t>TH.12.08</t>
  </si>
  <si>
    <t>TH.12.07</t>
  </si>
  <si>
    <t>TH.11.51</t>
  </si>
  <si>
    <t>TH.11.23</t>
  </si>
  <si>
    <t>TH.11.09</t>
  </si>
  <si>
    <t>TH.11.08</t>
  </si>
  <si>
    <t>TH.11.07</t>
  </si>
  <si>
    <t>S70.8</t>
  </si>
  <si>
    <t>TH.00.25</t>
  </si>
  <si>
    <t>S71.1</t>
  </si>
  <si>
    <t>TH.00.24</t>
  </si>
  <si>
    <t>S79.9</t>
  </si>
  <si>
    <t>TH.00.00</t>
  </si>
  <si>
    <t>HL.80.51</t>
  </si>
  <si>
    <t>HIP/GROIN</t>
  </si>
  <si>
    <t>S75.8</t>
  </si>
  <si>
    <t>HL.72.00</t>
  </si>
  <si>
    <t>HL.71.00</t>
  </si>
  <si>
    <t>M70.7</t>
  </si>
  <si>
    <t>HL.62.29</t>
  </si>
  <si>
    <t>L13</t>
  </si>
  <si>
    <t>R29.4</t>
  </si>
  <si>
    <t>HL.61.30</t>
  </si>
  <si>
    <t>M70.6</t>
  </si>
  <si>
    <t>HL.61.29</t>
  </si>
  <si>
    <t>M24.1</t>
  </si>
  <si>
    <t>HL.45.09</t>
  </si>
  <si>
    <t>M24.0</t>
  </si>
  <si>
    <t>HL.43.51</t>
  </si>
  <si>
    <t>M77.9</t>
  </si>
  <si>
    <t>HL.42.31</t>
  </si>
  <si>
    <t>S32.4</t>
  </si>
  <si>
    <t>HL.41.13</t>
  </si>
  <si>
    <t>M94.2</t>
  </si>
  <si>
    <t>HL.40.51</t>
  </si>
  <si>
    <t>L89</t>
  </si>
  <si>
    <t>M16.9</t>
  </si>
  <si>
    <t>HL.40.32</t>
  </si>
  <si>
    <t>S72.1</t>
  </si>
  <si>
    <t>HL.36.13</t>
  </si>
  <si>
    <t>M91.1</t>
  </si>
  <si>
    <t>HL.35.34</t>
  </si>
  <si>
    <t>M93.0</t>
  </si>
  <si>
    <t>HL.35.20</t>
  </si>
  <si>
    <t>S72.0</t>
  </si>
  <si>
    <t>HL.34.18</t>
  </si>
  <si>
    <t>HL.34.13</t>
  </si>
  <si>
    <t>S32.8</t>
  </si>
  <si>
    <t>HL.33.20</t>
  </si>
  <si>
    <t>HL.32.20</t>
  </si>
  <si>
    <t>S74.8</t>
  </si>
  <si>
    <t>HL.22.51</t>
  </si>
  <si>
    <t>G57.1</t>
  </si>
  <si>
    <t>HL.21.51</t>
  </si>
  <si>
    <t>L86</t>
  </si>
  <si>
    <t>M54.3</t>
  </si>
  <si>
    <t>HL.20.51</t>
  </si>
  <si>
    <t>HL.20.44</t>
  </si>
  <si>
    <t>HL.20.41</t>
  </si>
  <si>
    <t>HL.15.07</t>
  </si>
  <si>
    <t>HL.14.07</t>
  </si>
  <si>
    <t>HL.13.09</t>
  </si>
  <si>
    <t>HL.13.07</t>
  </si>
  <si>
    <t>HL.12.09</t>
  </si>
  <si>
    <t>HL.12.07</t>
  </si>
  <si>
    <t>HL.11.07</t>
  </si>
  <si>
    <t>Visceral injuries</t>
  </si>
  <si>
    <t>S30.2</t>
  </si>
  <si>
    <t>HL.01.23</t>
  </si>
  <si>
    <t>HL.00.25</t>
  </si>
  <si>
    <t>S71.0</t>
  </si>
  <si>
    <t>HL.00.24</t>
  </si>
  <si>
    <t>HL.00.23</t>
  </si>
  <si>
    <t>HL.00.00</t>
  </si>
  <si>
    <t>S33.4</t>
  </si>
  <si>
    <t>KB.44.51</t>
  </si>
  <si>
    <t>PELVIS/LOW BACK</t>
  </si>
  <si>
    <t>S33.6</t>
  </si>
  <si>
    <t>KB.43.51</t>
  </si>
  <si>
    <t>Lesion of meniscus, cartilage or disc</t>
  </si>
  <si>
    <t>M51.3</t>
  </si>
  <si>
    <t>KB.42.52</t>
  </si>
  <si>
    <t>KB.42.51</t>
  </si>
  <si>
    <t>L84</t>
  </si>
  <si>
    <t>M47.9</t>
  </si>
  <si>
    <t>KB.41.51</t>
  </si>
  <si>
    <t>KB.41.32</t>
  </si>
  <si>
    <t>KB.35.51</t>
  </si>
  <si>
    <t>KB.35.18</t>
  </si>
  <si>
    <t>KB.35.13</t>
  </si>
  <si>
    <t>KB.34.29</t>
  </si>
  <si>
    <t>KB.34.20</t>
  </si>
  <si>
    <t>KB.34.14</t>
  </si>
  <si>
    <t>KB.34.13</t>
  </si>
  <si>
    <t>KB.33.23</t>
  </si>
  <si>
    <t>KB.33.20</t>
  </si>
  <si>
    <t>KB.33.14</t>
  </si>
  <si>
    <t>S32.3</t>
  </si>
  <si>
    <t>KB.33.13</t>
  </si>
  <si>
    <t>M53.3</t>
  </si>
  <si>
    <t>KB.32.51</t>
  </si>
  <si>
    <t>S32.2</t>
  </si>
  <si>
    <t>KB.32.13</t>
  </si>
  <si>
    <t>M48.0</t>
  </si>
  <si>
    <t>KB.31.55</t>
  </si>
  <si>
    <t>M43.1</t>
  </si>
  <si>
    <t>KB.31.52</t>
  </si>
  <si>
    <t>KB.31.51</t>
  </si>
  <si>
    <t>S32.0</t>
  </si>
  <si>
    <t>KB.31.18</t>
  </si>
  <si>
    <t>KB.31.13</t>
  </si>
  <si>
    <t>KB.23.00</t>
  </si>
  <si>
    <t>KB.22.00</t>
  </si>
  <si>
    <t>M51.1</t>
  </si>
  <si>
    <t>KB.21.52</t>
  </si>
  <si>
    <t>KB.21.51</t>
  </si>
  <si>
    <t>S30.0</t>
  </si>
  <si>
    <t>KB.21.23</t>
  </si>
  <si>
    <t>Spinal cord compression/transection</t>
  </si>
  <si>
    <t>S34.0</t>
  </si>
  <si>
    <t>KB.21.10</t>
  </si>
  <si>
    <t>G56.8</t>
  </si>
  <si>
    <t>KB.20.44</t>
  </si>
  <si>
    <t>KB.20.41</t>
  </si>
  <si>
    <t>S33.5</t>
  </si>
  <si>
    <t>KB.13.07</t>
  </si>
  <si>
    <t>L02</t>
  </si>
  <si>
    <t>M54.9</t>
  </si>
  <si>
    <t>KB.00.51</t>
  </si>
  <si>
    <t>S30.9</t>
  </si>
  <si>
    <t>KB.00.25</t>
  </si>
  <si>
    <t xml:space="preserve">Misc. </t>
  </si>
  <si>
    <t>S31.0</t>
  </si>
  <si>
    <t>KB.00.24</t>
  </si>
  <si>
    <t>KB.00.23</t>
  </si>
  <si>
    <t>KB.00.00</t>
  </si>
  <si>
    <t>D91</t>
  </si>
  <si>
    <t>K40.9</t>
  </si>
  <si>
    <t>AB.80.00</t>
  </si>
  <si>
    <t>ABDOMEN</t>
  </si>
  <si>
    <t>S74.9</t>
  </si>
  <si>
    <t>AB.20.51</t>
  </si>
  <si>
    <t>AB.13.00</t>
  </si>
  <si>
    <t>S39.8</t>
  </si>
  <si>
    <t>AB.12.07</t>
  </si>
  <si>
    <t>AB.11.51</t>
  </si>
  <si>
    <t>S39.0</t>
  </si>
  <si>
    <t>AB.11.07</t>
  </si>
  <si>
    <t>D01</t>
  </si>
  <si>
    <t>R10.4</t>
  </si>
  <si>
    <t>AB.10.08</t>
  </si>
  <si>
    <t>U80</t>
  </si>
  <si>
    <t>S37.0</t>
  </si>
  <si>
    <t>AB.03.23</t>
  </si>
  <si>
    <t>B76</t>
  </si>
  <si>
    <t>S36.0</t>
  </si>
  <si>
    <t>AB.02.23</t>
  </si>
  <si>
    <t>D80</t>
  </si>
  <si>
    <t>S36.1</t>
  </si>
  <si>
    <t>AB.01.23</t>
  </si>
  <si>
    <t>AB.00.25</t>
  </si>
  <si>
    <t>S31.8</t>
  </si>
  <si>
    <t>AB.00.24</t>
  </si>
  <si>
    <t>S39.9</t>
  </si>
  <si>
    <t>AB.00.00</t>
  </si>
  <si>
    <t>L85</t>
  </si>
  <si>
    <t>M43.9</t>
  </si>
  <si>
    <t>CHEST/RIBS/UPPER BACK</t>
  </si>
  <si>
    <t>M94.0</t>
  </si>
  <si>
    <t>TH.44.31</t>
  </si>
  <si>
    <t>M99.0</t>
  </si>
  <si>
    <t>TH.43.51</t>
  </si>
  <si>
    <t>M51.2</t>
  </si>
  <si>
    <t>TH.42.52</t>
  </si>
  <si>
    <t>TH.42.51</t>
  </si>
  <si>
    <t>TH.41.51</t>
  </si>
  <si>
    <t>S22.2</t>
  </si>
  <si>
    <t>TH.33.13</t>
  </si>
  <si>
    <t>S20.2</t>
  </si>
  <si>
    <t>TH.32.23</t>
  </si>
  <si>
    <t>S22.3</t>
  </si>
  <si>
    <t>S23.2</t>
  </si>
  <si>
    <t>TH.32.11</t>
  </si>
  <si>
    <t>M41.9</t>
  </si>
  <si>
    <t>TH.31.53</t>
  </si>
  <si>
    <t>M40.2</t>
  </si>
  <si>
    <t>TH.31.52</t>
  </si>
  <si>
    <t>M42.0</t>
  </si>
  <si>
    <t>TH.31.20</t>
  </si>
  <si>
    <t>S22.0</t>
  </si>
  <si>
    <t>TH.31.13</t>
  </si>
  <si>
    <t>TH.21.23</t>
  </si>
  <si>
    <t>S24.0</t>
  </si>
  <si>
    <t>TH.21.10</t>
  </si>
  <si>
    <t>G58.0</t>
  </si>
  <si>
    <t>TH.20.44</t>
  </si>
  <si>
    <t>TH.20.41</t>
  </si>
  <si>
    <t>S29.0</t>
  </si>
  <si>
    <t>R88</t>
  </si>
  <si>
    <t>S27.0</t>
  </si>
  <si>
    <t>TH.00.51</t>
  </si>
  <si>
    <t>S20.8</t>
  </si>
  <si>
    <t>S21.9</t>
  </si>
  <si>
    <t>TH.00.23</t>
  </si>
  <si>
    <t>S29.9</t>
  </si>
  <si>
    <t>S60.8</t>
  </si>
  <si>
    <t>HÅ.82.45</t>
  </si>
  <si>
    <t>HAND</t>
  </si>
  <si>
    <t>HÅ.81.45</t>
  </si>
  <si>
    <t>S69.8</t>
  </si>
  <si>
    <t>HÅ.80.54</t>
  </si>
  <si>
    <t>HÅ.80.52</t>
  </si>
  <si>
    <t>HÅ.80.51</t>
  </si>
  <si>
    <t>S63.6</t>
  </si>
  <si>
    <t>HÅ.54.01</t>
  </si>
  <si>
    <t>HÅ.53.01</t>
  </si>
  <si>
    <t>HÅ.52.01</t>
  </si>
  <si>
    <t>S63.7</t>
  </si>
  <si>
    <t>HÅ.51.06</t>
  </si>
  <si>
    <t>HÅ.51.05</t>
  </si>
  <si>
    <t>HÅ.51.04</t>
  </si>
  <si>
    <t>HÅ.51.03</t>
  </si>
  <si>
    <t>HÅ.51.02</t>
  </si>
  <si>
    <t>HÅ.51.01</t>
  </si>
  <si>
    <t>HÅ.51.00</t>
  </si>
  <si>
    <t>S63.1</t>
  </si>
  <si>
    <t>HÅ.45.10</t>
  </si>
  <si>
    <t>HÅ.44.10</t>
  </si>
  <si>
    <t>HÅ.43.10</t>
  </si>
  <si>
    <t>HÅ.42.10</t>
  </si>
  <si>
    <t>HÅ.41.10</t>
  </si>
  <si>
    <t>S62.6</t>
  </si>
  <si>
    <t>HÅ.38.13</t>
  </si>
  <si>
    <t>HÅ.37.13</t>
  </si>
  <si>
    <t>HÅ.36.13</t>
  </si>
  <si>
    <t>S62.5</t>
  </si>
  <si>
    <t>HÅ.35.13</t>
  </si>
  <si>
    <t>S62.8</t>
  </si>
  <si>
    <t>HÅ.34.13</t>
  </si>
  <si>
    <t>S62.3</t>
  </si>
  <si>
    <t>HÅ.33.13</t>
  </si>
  <si>
    <t>S62.2</t>
  </si>
  <si>
    <t>HÅ.32.16</t>
  </si>
  <si>
    <t>HÅ.32.13</t>
  </si>
  <si>
    <t>HÅ.20.41</t>
  </si>
  <si>
    <t>S66.8</t>
  </si>
  <si>
    <t>HÅ.15.07</t>
  </si>
  <si>
    <t>M72.0</t>
  </si>
  <si>
    <t>HÅ.14.51</t>
  </si>
  <si>
    <t>M66.3</t>
  </si>
  <si>
    <t>HÅ.13.09</t>
  </si>
  <si>
    <t>M65.3</t>
  </si>
  <si>
    <t>HÅ.12.51</t>
  </si>
  <si>
    <t>HÅ.12.09</t>
  </si>
  <si>
    <t>S66.3</t>
  </si>
  <si>
    <t>HÅ.11.24</t>
  </si>
  <si>
    <t>S63.4</t>
  </si>
  <si>
    <t>HÅ.11.09</t>
  </si>
  <si>
    <t>S60.9</t>
  </si>
  <si>
    <t>HÅ.00.25</t>
  </si>
  <si>
    <t>S61.9</t>
  </si>
  <si>
    <t>HÅ.00.24</t>
  </si>
  <si>
    <t>S60.2</t>
  </si>
  <si>
    <t>HÅ.00.23</t>
  </si>
  <si>
    <t>S69.9</t>
  </si>
  <si>
    <t>HÅ.00.00</t>
  </si>
  <si>
    <t>M67.4</t>
  </si>
  <si>
    <t>VR.82.51</t>
  </si>
  <si>
    <t>WRIST</t>
  </si>
  <si>
    <t>VR.81.51</t>
  </si>
  <si>
    <t>VR.80.51</t>
  </si>
  <si>
    <t>VR.49.31</t>
  </si>
  <si>
    <t>S63.5</t>
  </si>
  <si>
    <t>VR.48.09</t>
  </si>
  <si>
    <t>VR.47.12</t>
  </si>
  <si>
    <t>S63.0</t>
  </si>
  <si>
    <t>VR.46.00</t>
  </si>
  <si>
    <t>VR.44.10</t>
  </si>
  <si>
    <t>VR.43.12</t>
  </si>
  <si>
    <t>VR.42.10</t>
  </si>
  <si>
    <t>VR.41.12</t>
  </si>
  <si>
    <t>VR.41.10</t>
  </si>
  <si>
    <t>VR.40.32</t>
  </si>
  <si>
    <t>VR.40.01</t>
  </si>
  <si>
    <t>S62.1</t>
  </si>
  <si>
    <t>VR.39.14</t>
  </si>
  <si>
    <t>VR.39.13</t>
  </si>
  <si>
    <t>VR.38.13</t>
  </si>
  <si>
    <t>VR.37.13</t>
  </si>
  <si>
    <t>VR.36.13</t>
  </si>
  <si>
    <t>VR.35.13</t>
  </si>
  <si>
    <t>VR.34.13</t>
  </si>
  <si>
    <t>M93.1</t>
  </si>
  <si>
    <t>VR.33.34</t>
  </si>
  <si>
    <t>VR.33.13</t>
  </si>
  <si>
    <t>M87.2</t>
  </si>
  <si>
    <t>VR.32.34</t>
  </si>
  <si>
    <t>S62.0</t>
  </si>
  <si>
    <t>VR.32.15</t>
  </si>
  <si>
    <t>VR.32.13</t>
  </si>
  <si>
    <t>VR.22.52</t>
  </si>
  <si>
    <t>N93</t>
  </si>
  <si>
    <t>G56.0</t>
  </si>
  <si>
    <t>VR.21.51</t>
  </si>
  <si>
    <t>VR.20.44</t>
  </si>
  <si>
    <t>VR.20.41</t>
  </si>
  <si>
    <t>M66.4</t>
  </si>
  <si>
    <t>VR.14.11</t>
  </si>
  <si>
    <t>M65.4</t>
  </si>
  <si>
    <t>VR.13.51</t>
  </si>
  <si>
    <t>VR.12.27</t>
  </si>
  <si>
    <t>VR.12.26</t>
  </si>
  <si>
    <t>VR.11.27</t>
  </si>
  <si>
    <t>VR.11.26</t>
  </si>
  <si>
    <t>VR.00.25</t>
  </si>
  <si>
    <t>VR.00.24</t>
  </si>
  <si>
    <t>VR.00.23</t>
  </si>
  <si>
    <t>VR.00.00</t>
  </si>
  <si>
    <t>UA.81.36</t>
  </si>
  <si>
    <t>FOREARM</t>
  </si>
  <si>
    <t>L72</t>
  </si>
  <si>
    <t>S52.2</t>
  </si>
  <si>
    <t>UA.33.13</t>
  </si>
  <si>
    <t>S52.3</t>
  </si>
  <si>
    <t>UA.32.19</t>
  </si>
  <si>
    <t>S52.5</t>
  </si>
  <si>
    <t>UA.32.13</t>
  </si>
  <si>
    <t>UA.20.41</t>
  </si>
  <si>
    <t>S56.2</t>
  </si>
  <si>
    <t>UA.13.07</t>
  </si>
  <si>
    <t>S56.7</t>
  </si>
  <si>
    <t>UA.12.07</t>
  </si>
  <si>
    <t>UA.11.07</t>
  </si>
  <si>
    <t>S50.9</t>
  </si>
  <si>
    <t>UA.00.25</t>
  </si>
  <si>
    <t>S51.9</t>
  </si>
  <si>
    <t>UA.00.24</t>
  </si>
  <si>
    <t>S50.1</t>
  </si>
  <si>
    <t>UA.00.23</t>
  </si>
  <si>
    <t>S59.9</t>
  </si>
  <si>
    <t>UA.00.00</t>
  </si>
  <si>
    <t>M70.2</t>
  </si>
  <si>
    <t>AL.61.29</t>
  </si>
  <si>
    <t>ELBOW</t>
  </si>
  <si>
    <t>S53.4</t>
  </si>
  <si>
    <t>AL.52.01</t>
  </si>
  <si>
    <t>S53.3</t>
  </si>
  <si>
    <t>AL.51.06</t>
  </si>
  <si>
    <t>AL.51.05</t>
  </si>
  <si>
    <t>AL.51.04</t>
  </si>
  <si>
    <t>AL.51.03</t>
  </si>
  <si>
    <t>AL.51.02</t>
  </si>
  <si>
    <t>AL.51.01</t>
  </si>
  <si>
    <t>AL.51.00</t>
  </si>
  <si>
    <t>AL.43.51</t>
  </si>
  <si>
    <t>AL.43.00</t>
  </si>
  <si>
    <t>AL.42.40</t>
  </si>
  <si>
    <t>AL.42.32</t>
  </si>
  <si>
    <t>AL.41.51</t>
  </si>
  <si>
    <t>AL.41.32</t>
  </si>
  <si>
    <t>S53.1</t>
  </si>
  <si>
    <t>AL.40.10</t>
  </si>
  <si>
    <t>AL.40.01</t>
  </si>
  <si>
    <t>S52.0</t>
  </si>
  <si>
    <t>AL.37.14</t>
  </si>
  <si>
    <t>AL.36.13</t>
  </si>
  <si>
    <t>S52.1</t>
  </si>
  <si>
    <t>AL.35.13</t>
  </si>
  <si>
    <t>S42.4</t>
  </si>
  <si>
    <t>AL.34.20</t>
  </si>
  <si>
    <t>AL.34.14</t>
  </si>
  <si>
    <t>AL.33.20</t>
  </si>
  <si>
    <t>AL.33.14</t>
  </si>
  <si>
    <t>AL.32.13</t>
  </si>
  <si>
    <t>S54.8</t>
  </si>
  <si>
    <t>AL.24.51</t>
  </si>
  <si>
    <t>S54.2</t>
  </si>
  <si>
    <t>AL.23.00</t>
  </si>
  <si>
    <t>S54.1</t>
  </si>
  <si>
    <t>AL.22.00</t>
  </si>
  <si>
    <t>S54.9</t>
  </si>
  <si>
    <t>AL.21.51</t>
  </si>
  <si>
    <t>S54.0</t>
  </si>
  <si>
    <t>AL.21.11</t>
  </si>
  <si>
    <t>AL.20.44</t>
  </si>
  <si>
    <t>AL.20.41</t>
  </si>
  <si>
    <t>L92</t>
  </si>
  <si>
    <t>M75.2 </t>
  </si>
  <si>
    <t>AL.14.26</t>
  </si>
  <si>
    <t>M75.8</t>
  </si>
  <si>
    <t>AL.13.26</t>
  </si>
  <si>
    <t>M77.0 </t>
  </si>
  <si>
    <t>AL.12.26</t>
  </si>
  <si>
    <t>S50.0</t>
  </si>
  <si>
    <t>AL.12.23</t>
  </si>
  <si>
    <t>L93</t>
  </si>
  <si>
    <t>M77.1 </t>
  </si>
  <si>
    <t>AL.11.26</t>
  </si>
  <si>
    <t>AL.11.23</t>
  </si>
  <si>
    <t>AL.00.25</t>
  </si>
  <si>
    <t>S51.0</t>
  </si>
  <si>
    <t>AL.00.24</t>
  </si>
  <si>
    <t>S50.0 </t>
  </si>
  <si>
    <t>AL.00.23</t>
  </si>
  <si>
    <t>S59 .8</t>
  </si>
  <si>
    <t>AL.00.00</t>
  </si>
  <si>
    <t>S42.3</t>
  </si>
  <si>
    <t>OA.32.18</t>
  </si>
  <si>
    <t>UPPER ARM</t>
  </si>
  <si>
    <t>OA.32.13</t>
  </si>
  <si>
    <t>G56.3 </t>
  </si>
  <si>
    <t>OA.21.00</t>
  </si>
  <si>
    <t>S46.3 </t>
  </si>
  <si>
    <t>OA.12.09</t>
  </si>
  <si>
    <t>OA.12.07</t>
  </si>
  <si>
    <t>OA.11.51</t>
  </si>
  <si>
    <t>S46.2 </t>
  </si>
  <si>
    <t>OA.11.09</t>
  </si>
  <si>
    <t>OA.11.07</t>
  </si>
  <si>
    <t>S40.9</t>
  </si>
  <si>
    <t>OA.00.25</t>
  </si>
  <si>
    <t>S41.1</t>
  </si>
  <si>
    <t>OA.00.24</t>
  </si>
  <si>
    <t>S40.0</t>
  </si>
  <si>
    <t>OA.00.23</t>
  </si>
  <si>
    <t>T11.9 </t>
  </si>
  <si>
    <t>OA.00.00</t>
  </si>
  <si>
    <t>I87.2 </t>
  </si>
  <si>
    <t>SK.72.52</t>
  </si>
  <si>
    <t>SHOULDER</t>
  </si>
  <si>
    <t>I82.8</t>
  </si>
  <si>
    <t>SK.72.51</t>
  </si>
  <si>
    <t>K92</t>
  </si>
  <si>
    <t>I74.2</t>
  </si>
  <si>
    <t>SK.71.51</t>
  </si>
  <si>
    <t>S46.9</t>
  </si>
  <si>
    <t>SK.61.53</t>
  </si>
  <si>
    <t>M75.4</t>
  </si>
  <si>
    <t>SK.61.52</t>
  </si>
  <si>
    <t>M75.5</t>
  </si>
  <si>
    <t>SK.61.29</t>
  </si>
  <si>
    <t>SK.46.52</t>
  </si>
  <si>
    <t>SK.46.51</t>
  </si>
  <si>
    <t>SK.46.09</t>
  </si>
  <si>
    <t>S43.0</t>
  </si>
  <si>
    <t>SK.45.51</t>
  </si>
  <si>
    <t>SK.45.12</t>
  </si>
  <si>
    <t>SK.44.12</t>
  </si>
  <si>
    <t>SK.44.11</t>
  </si>
  <si>
    <t>SK.44.10</t>
  </si>
  <si>
    <t>SK.43.12</t>
  </si>
  <si>
    <t>SK.43.11</t>
  </si>
  <si>
    <t>SK.43.10</t>
  </si>
  <si>
    <t>M89.5 </t>
  </si>
  <si>
    <t>SK.42.53</t>
  </si>
  <si>
    <t>M19.0</t>
  </si>
  <si>
    <t>SK.42.32</t>
  </si>
  <si>
    <t>S43.5 </t>
  </si>
  <si>
    <t>SK.42.12</t>
  </si>
  <si>
    <t>SK.42.10</t>
  </si>
  <si>
    <t>SK.42.06</t>
  </si>
  <si>
    <t>SK.42.05</t>
  </si>
  <si>
    <t>SK.42.04</t>
  </si>
  <si>
    <t>SK.42.03</t>
  </si>
  <si>
    <t>SK.42.02</t>
  </si>
  <si>
    <t>SK.42.01</t>
  </si>
  <si>
    <t>SK.42.00</t>
  </si>
  <si>
    <t>S43.6 </t>
  </si>
  <si>
    <t>SK.41.06</t>
  </si>
  <si>
    <t>SK.41.05</t>
  </si>
  <si>
    <t>SK.41.04</t>
  </si>
  <si>
    <t>SK.41.03</t>
  </si>
  <si>
    <t>SK.41.02</t>
  </si>
  <si>
    <t>SK.41.01</t>
  </si>
  <si>
    <t>SK.41.00</t>
  </si>
  <si>
    <t>SK.40.52</t>
  </si>
  <si>
    <t>M75.0 </t>
  </si>
  <si>
    <t>SK.40.51</t>
  </si>
  <si>
    <t>SK.40.32</t>
  </si>
  <si>
    <t>S42.2 </t>
  </si>
  <si>
    <t>SK.34.51</t>
  </si>
  <si>
    <t>SK.34.20</t>
  </si>
  <si>
    <t>SK.34.13</t>
  </si>
  <si>
    <t>M89.8</t>
  </si>
  <si>
    <t>SK.33.51</t>
  </si>
  <si>
    <t>S42.1 </t>
  </si>
  <si>
    <t>SK.33.13</t>
  </si>
  <si>
    <t>S42.0 </t>
  </si>
  <si>
    <t>SK.32.13</t>
  </si>
  <si>
    <t>S44.8</t>
  </si>
  <si>
    <t>SK.24.51</t>
  </si>
  <si>
    <t>SK.23.51</t>
  </si>
  <si>
    <t>SK.22.51</t>
  </si>
  <si>
    <t>S44.3 </t>
  </si>
  <si>
    <t>SK.21.52</t>
  </si>
  <si>
    <t>SK.21.51</t>
  </si>
  <si>
    <t>SK.20.44</t>
  </si>
  <si>
    <t>SK.20.41</t>
  </si>
  <si>
    <t>S46.8</t>
  </si>
  <si>
    <t>SK.16.07</t>
  </si>
  <si>
    <t>SK.15.07</t>
  </si>
  <si>
    <t>M75.2</t>
  </si>
  <si>
    <t>SK.13.26</t>
  </si>
  <si>
    <t>S46.1</t>
  </si>
  <si>
    <t>SK.13.09</t>
  </si>
  <si>
    <t>M75.1</t>
  </si>
  <si>
    <t>SK.12.26</t>
  </si>
  <si>
    <t>S46.0</t>
  </si>
  <si>
    <t>SK.12.09</t>
  </si>
  <si>
    <t>SK.12.07</t>
  </si>
  <si>
    <t>SK.11.07</t>
  </si>
  <si>
    <t>SK.00.25</t>
  </si>
  <si>
    <t>S41.0</t>
  </si>
  <si>
    <t>SK.00.24</t>
  </si>
  <si>
    <t>SK.00.23</t>
  </si>
  <si>
    <t>M75.9 </t>
  </si>
  <si>
    <t>SK.00.00</t>
  </si>
  <si>
    <t>G54.0</t>
  </si>
  <si>
    <t>NA.70.51</t>
  </si>
  <si>
    <t>NECK</t>
  </si>
  <si>
    <t>L83</t>
  </si>
  <si>
    <t>M50.3</t>
  </si>
  <si>
    <t>NA.42.52</t>
  </si>
  <si>
    <t>NA.42.51</t>
  </si>
  <si>
    <t>M12.8</t>
  </si>
  <si>
    <t>NA.41.51</t>
  </si>
  <si>
    <t>NA.41.32</t>
  </si>
  <si>
    <t>NA.31.53</t>
  </si>
  <si>
    <t>S12.9</t>
  </si>
  <si>
    <t>NA.31.13</t>
  </si>
  <si>
    <t>S04.7</t>
  </si>
  <si>
    <t>NA.22.51</t>
  </si>
  <si>
    <t>S14.3</t>
  </si>
  <si>
    <t>NA.21.51</t>
  </si>
  <si>
    <t>S14.1</t>
  </si>
  <si>
    <t>NA.21.23</t>
  </si>
  <si>
    <t>S14.0</t>
  </si>
  <si>
    <t>NA.21.10</t>
  </si>
  <si>
    <t>M50.1</t>
  </si>
  <si>
    <t>NA.20.51</t>
  </si>
  <si>
    <t>L19</t>
  </si>
  <si>
    <t>M62.6</t>
  </si>
  <si>
    <t>NA.12.07</t>
  </si>
  <si>
    <t>L18</t>
  </si>
  <si>
    <t>M53.8</t>
  </si>
  <si>
    <t>NA.11.51</t>
  </si>
  <si>
    <t>NA.11.07</t>
  </si>
  <si>
    <t>G24.3 </t>
  </si>
  <si>
    <t>NA.10.08</t>
  </si>
  <si>
    <t>S13.4</t>
  </si>
  <si>
    <t>NA.10.07</t>
  </si>
  <si>
    <t>S10.9</t>
  </si>
  <si>
    <t>NA.00.25</t>
  </si>
  <si>
    <t>NA.00.24</t>
  </si>
  <si>
    <t>S10.0</t>
  </si>
  <si>
    <t>NA.00.23</t>
  </si>
  <si>
    <t>NA.00.00</t>
  </si>
  <si>
    <t>D82</t>
  </si>
  <si>
    <t>K10.9</t>
  </si>
  <si>
    <t>HO.51.51</t>
  </si>
  <si>
    <t>HEAD</t>
  </si>
  <si>
    <t>N80</t>
  </si>
  <si>
    <t>S02.9</t>
  </si>
  <si>
    <t>HO.32.13</t>
  </si>
  <si>
    <t>HO.30.13</t>
  </si>
  <si>
    <t>K90</t>
  </si>
  <si>
    <t>I62.0</t>
  </si>
  <si>
    <t>HO.21.54</t>
  </si>
  <si>
    <t>N99</t>
  </si>
  <si>
    <t>G93.1</t>
  </si>
  <si>
    <t>HO.21.53</t>
  </si>
  <si>
    <t>N79</t>
  </si>
  <si>
    <t>S06.0</t>
  </si>
  <si>
    <t>HO.21.52</t>
  </si>
  <si>
    <t>HO.21.51</t>
  </si>
  <si>
    <t>Dental injuries</t>
  </si>
  <si>
    <t>S02.5 </t>
  </si>
  <si>
    <t>HO.07.13</t>
  </si>
  <si>
    <t>D19</t>
  </si>
  <si>
    <t>K08.9</t>
  </si>
  <si>
    <t>HO.07.00</t>
  </si>
  <si>
    <t>D20</t>
  </si>
  <si>
    <t>K14.9</t>
  </si>
  <si>
    <t>HO.06.24</t>
  </si>
  <si>
    <t>D83</t>
  </si>
  <si>
    <t>K13.7</t>
  </si>
  <si>
    <t>HO.06.00</t>
  </si>
  <si>
    <t>R06</t>
  </si>
  <si>
    <t>R04.0</t>
  </si>
  <si>
    <t>HO.05.51</t>
  </si>
  <si>
    <t>S00.3</t>
  </si>
  <si>
    <t>HO.05.23</t>
  </si>
  <si>
    <t>S02.2 </t>
  </si>
  <si>
    <t>HO.05.13</t>
  </si>
  <si>
    <t>H79</t>
  </si>
  <si>
    <t>S09.2</t>
  </si>
  <si>
    <t>HO.04.54</t>
  </si>
  <si>
    <t>H03</t>
  </si>
  <si>
    <t>H93.1</t>
  </si>
  <si>
    <t>HO.04.53</t>
  </si>
  <si>
    <t>M95.1</t>
  </si>
  <si>
    <t>HO.04.52</t>
  </si>
  <si>
    <t>S09.9</t>
  </si>
  <si>
    <t>HO.04.00</t>
  </si>
  <si>
    <t>F99</t>
  </si>
  <si>
    <t>H27.1</t>
  </si>
  <si>
    <t>HO.03.52</t>
  </si>
  <si>
    <t>HEAD -eye</t>
  </si>
  <si>
    <t>F82</t>
  </si>
  <si>
    <t>H33.2 </t>
  </si>
  <si>
    <t>HO.03.51</t>
  </si>
  <si>
    <t>F79</t>
  </si>
  <si>
    <t>S05.0</t>
  </si>
  <si>
    <t>HO.03.25</t>
  </si>
  <si>
    <t>S05.9 </t>
  </si>
  <si>
    <t>HO.03.00</t>
  </si>
  <si>
    <t>S00.8</t>
  </si>
  <si>
    <t>HO.02.25</t>
  </si>
  <si>
    <t>HO.02.24</t>
  </si>
  <si>
    <t>HO.02.23</t>
  </si>
  <si>
    <t>S00.0</t>
  </si>
  <si>
    <t>HO.01.25</t>
  </si>
  <si>
    <t>S01.0</t>
  </si>
  <si>
    <t>HO.01.24</t>
  </si>
  <si>
    <t>S00.9</t>
  </si>
  <si>
    <t>HO.00.24</t>
  </si>
  <si>
    <t>HO.00.00</t>
  </si>
  <si>
    <t>Consensus Category Order</t>
  </si>
  <si>
    <t>Consensus Main Grouping2</t>
  </si>
  <si>
    <t>NHL Grouping</t>
  </si>
  <si>
    <t>ICPC-2</t>
  </si>
  <si>
    <t>ICD-9 code</t>
  </si>
  <si>
    <t>Canadian-Code</t>
  </si>
  <si>
    <t>Diagnosekode</t>
  </si>
  <si>
    <t>Strukturkode</t>
  </si>
  <si>
    <t>Description</t>
  </si>
  <si>
    <t>Region #</t>
  </si>
  <si>
    <t>Hip_Groin</t>
  </si>
  <si>
    <t>Misc.Chest_Ribs_UpperBack</t>
  </si>
  <si>
    <t>MuscleChest_Ribs_UpperBack</t>
  </si>
  <si>
    <t>NerveChest_Ribs_UpperBack</t>
  </si>
  <si>
    <t>BoneSpineChest_Ribs_UpperBack</t>
  </si>
  <si>
    <t>BoneChest_Ribs_UpperBack</t>
  </si>
  <si>
    <t>JointChest_Ribs_UpperBack</t>
  </si>
  <si>
    <t>Chest_Ribs_UpperBack</t>
  </si>
  <si>
    <t>UpperArm</t>
  </si>
  <si>
    <t>Pelvis_LowBack</t>
  </si>
  <si>
    <t>Misc.Pelvis_LowBack</t>
  </si>
  <si>
    <t>MusclePelvis_LowBack</t>
  </si>
  <si>
    <t>NervePelvis_LowBack</t>
  </si>
  <si>
    <t>BoneSpinePelvis_LowBack</t>
  </si>
  <si>
    <t>BonePelvis_LowBack</t>
  </si>
  <si>
    <t>JointPelvis_LowBack</t>
  </si>
  <si>
    <t>Misc.Hip_Groin</t>
  </si>
  <si>
    <t xml:space="preserve">MuscleHip_Groin </t>
  </si>
  <si>
    <t>NerveHip_Groin</t>
  </si>
  <si>
    <t>BoneHip_Groin</t>
  </si>
  <si>
    <t>JointHip_Groin</t>
  </si>
  <si>
    <t>LowerLeg</t>
  </si>
  <si>
    <t>Bone_Spine</t>
  </si>
  <si>
    <t>NonSpecificMSK</t>
  </si>
  <si>
    <t>Visningskode</t>
  </si>
  <si>
    <t>Stye</t>
  </si>
  <si>
    <t>HO.03.53</t>
  </si>
  <si>
    <t>H00.0</t>
  </si>
  <si>
    <t>F72</t>
  </si>
  <si>
    <t>Conjunctivitis</t>
  </si>
  <si>
    <t>HO.03.54</t>
  </si>
  <si>
    <t>H10.9</t>
  </si>
  <si>
    <t>F70</t>
  </si>
  <si>
    <t>Otitis media</t>
  </si>
  <si>
    <t>HO.04.38</t>
  </si>
  <si>
    <t>H66.9</t>
  </si>
  <si>
    <t>H71</t>
  </si>
  <si>
    <t>Otitis externa = swimmer's ear</t>
  </si>
  <si>
    <t>HO.04.51</t>
  </si>
  <si>
    <t>H60.9</t>
  </si>
  <si>
    <t>H70</t>
  </si>
  <si>
    <t>Systemic disease of nail</t>
  </si>
  <si>
    <t>HÅ.80.53</t>
  </si>
  <si>
    <t>L60.9</t>
  </si>
  <si>
    <t>Abdominal pain / illness -Misc</t>
  </si>
  <si>
    <t>AB.00.51</t>
  </si>
  <si>
    <t>CARDIOVASCULAR</t>
  </si>
  <si>
    <t>Other cardiovascular illness / disorder</t>
  </si>
  <si>
    <t>CV.00.00</t>
  </si>
  <si>
    <t>I51.6</t>
  </si>
  <si>
    <t>K84</t>
  </si>
  <si>
    <t xml:space="preserve">Sudden Cardiac Death </t>
  </si>
  <si>
    <t>CV.01.51</t>
  </si>
  <si>
    <t>I46.1</t>
  </si>
  <si>
    <t xml:space="preserve">Hypertrophic and other cardiomyopathy </t>
  </si>
  <si>
    <t>CV.02.52</t>
  </si>
  <si>
    <t>I42.2</t>
  </si>
  <si>
    <t>Myocarditis</t>
  </si>
  <si>
    <t>CV.02.53</t>
  </si>
  <si>
    <t>I51.4</t>
  </si>
  <si>
    <t xml:space="preserve">Pericarditis </t>
  </si>
  <si>
    <t>CV.02.54</t>
  </si>
  <si>
    <t>I30.9</t>
  </si>
  <si>
    <t>K70</t>
  </si>
  <si>
    <t xml:space="preserve">Arrythmia - Dysrythmia (General) </t>
  </si>
  <si>
    <t>CV.03.51</t>
  </si>
  <si>
    <t>I49.9</t>
  </si>
  <si>
    <t>K80</t>
  </si>
  <si>
    <t>Atral Fibrillation</t>
  </si>
  <si>
    <t>CV.03.52</t>
  </si>
  <si>
    <t>Supraventicular tachycardia</t>
  </si>
  <si>
    <t>CV.03.53</t>
  </si>
  <si>
    <t>I47.1</t>
  </si>
  <si>
    <t>K79</t>
  </si>
  <si>
    <t xml:space="preserve">Ventricular Dysrythmia </t>
  </si>
  <si>
    <t>CV.03.54</t>
  </si>
  <si>
    <t>I47.2</t>
  </si>
  <si>
    <t>Autonomic Dysfunction (syncope)</t>
  </si>
  <si>
    <t>CV.03.55</t>
  </si>
  <si>
    <t>R55</t>
  </si>
  <si>
    <t>Aortic Valve disease</t>
  </si>
  <si>
    <t>CV.04.51</t>
  </si>
  <si>
    <t>I35.9</t>
  </si>
  <si>
    <t>K83</t>
  </si>
  <si>
    <t>Pulmonary Valve Disease</t>
  </si>
  <si>
    <t>CV.04.52</t>
  </si>
  <si>
    <t>I37.9</t>
  </si>
  <si>
    <t>Tricuspid Valve Disease</t>
  </si>
  <si>
    <t>CV.04.53</t>
  </si>
  <si>
    <t>I36.9</t>
  </si>
  <si>
    <t>Mitral Valve Disease</t>
  </si>
  <si>
    <t>CV.04.54</t>
  </si>
  <si>
    <t>I34.9</t>
  </si>
  <si>
    <t>Mitral Valve Prolapse</t>
  </si>
  <si>
    <t>CV.04.55</t>
  </si>
  <si>
    <t>I34.1</t>
  </si>
  <si>
    <t xml:space="preserve">Angina Syndrome </t>
  </si>
  <si>
    <t>CV.05.51</t>
  </si>
  <si>
    <t>I20.9</t>
  </si>
  <si>
    <t>K74</t>
  </si>
  <si>
    <t>Infarction/Stenosis</t>
  </si>
  <si>
    <t>CV.05.52</t>
  </si>
  <si>
    <t>I21.9</t>
  </si>
  <si>
    <t>K75</t>
  </si>
  <si>
    <t xml:space="preserve">Hypertension </t>
  </si>
  <si>
    <t>CV.05.53</t>
  </si>
  <si>
    <t>I10</t>
  </si>
  <si>
    <t>K86</t>
  </si>
  <si>
    <t>Deep vein thrombosis</t>
  </si>
  <si>
    <t>CV.05.54</t>
  </si>
  <si>
    <t>I82.9</t>
  </si>
  <si>
    <t>DERMATOLOGY</t>
  </si>
  <si>
    <t>Other dermatologic illness / disorder</t>
  </si>
  <si>
    <t>HU.00.00</t>
  </si>
  <si>
    <t>L98.8</t>
  </si>
  <si>
    <t>S99</t>
  </si>
  <si>
    <t xml:space="preserve">Skin Neoplasm </t>
  </si>
  <si>
    <t>HU.00.42</t>
  </si>
  <si>
    <t>D48.5</t>
  </si>
  <si>
    <t>S79</t>
  </si>
  <si>
    <t>Burn</t>
  </si>
  <si>
    <t>HU.01.51</t>
  </si>
  <si>
    <t>T30.0</t>
  </si>
  <si>
    <t>S14</t>
  </si>
  <si>
    <t>Blister</t>
  </si>
  <si>
    <t>HU.01.52</t>
  </si>
  <si>
    <t>Callus, corn</t>
  </si>
  <si>
    <t>HU.01.53</t>
  </si>
  <si>
    <t>S20</t>
  </si>
  <si>
    <t>Skin ulcer</t>
  </si>
  <si>
    <t>HU.02.51</t>
  </si>
  <si>
    <t>L89.9</t>
  </si>
  <si>
    <t>S97</t>
  </si>
  <si>
    <t>Black heel (Talon noir)</t>
  </si>
  <si>
    <t>HU.02.52</t>
  </si>
  <si>
    <t>R23.3</t>
  </si>
  <si>
    <t>S29</t>
  </si>
  <si>
    <t>Tinea pedis (athlete's foot)</t>
  </si>
  <si>
    <t>HU.03.51</t>
  </si>
  <si>
    <t>B35.3</t>
  </si>
  <si>
    <t>S74</t>
  </si>
  <si>
    <t>Tinea cruris (jock itch)</t>
  </si>
  <si>
    <t>HU.03.52</t>
  </si>
  <si>
    <t>B35.6</t>
  </si>
  <si>
    <t>Tinea corporis / capitis / Ringworm</t>
  </si>
  <si>
    <t>HU.03.53</t>
  </si>
  <si>
    <t>B35.9</t>
  </si>
  <si>
    <t>Tinea versicolor</t>
  </si>
  <si>
    <t>HU.03.54</t>
  </si>
  <si>
    <t>B36.0</t>
  </si>
  <si>
    <t>Scabies</t>
  </si>
  <si>
    <t>HU.04.51</t>
  </si>
  <si>
    <t>B86</t>
  </si>
  <si>
    <t>S72</t>
  </si>
  <si>
    <t>Pediculosis (lice)</t>
  </si>
  <si>
    <t>HU.04.52</t>
  </si>
  <si>
    <t>B85.2</t>
  </si>
  <si>
    <t>S73</t>
  </si>
  <si>
    <t>Herpes simplex</t>
  </si>
  <si>
    <t>HU.05.51</t>
  </si>
  <si>
    <t>B00.1</t>
  </si>
  <si>
    <t>Y72</t>
  </si>
  <si>
    <t>Herpes simplex / genitalis</t>
  </si>
  <si>
    <t>N77.0</t>
  </si>
  <si>
    <t>X90</t>
  </si>
  <si>
    <t>A60.0</t>
  </si>
  <si>
    <t>Herpes gladiatorum</t>
  </si>
  <si>
    <t>HU.05.52</t>
  </si>
  <si>
    <t>B00.9</t>
  </si>
  <si>
    <t>S71</t>
  </si>
  <si>
    <t>Molluscum contagiosum</t>
  </si>
  <si>
    <t>HU.05.53</t>
  </si>
  <si>
    <t>B08.1</t>
  </si>
  <si>
    <t>S95</t>
  </si>
  <si>
    <t>Warts (other than plantar)</t>
  </si>
  <si>
    <t>HU.05.54</t>
  </si>
  <si>
    <t>B07</t>
  </si>
  <si>
    <t>S03</t>
  </si>
  <si>
    <t>Plantar warts</t>
  </si>
  <si>
    <t>HU.05.55</t>
  </si>
  <si>
    <t>Cellulitis</t>
  </si>
  <si>
    <t>HU.06.51</t>
  </si>
  <si>
    <t>R23.8</t>
  </si>
  <si>
    <t>Folliculitis</t>
  </si>
  <si>
    <t>HU.06.52</t>
  </si>
  <si>
    <t>L73.9</t>
  </si>
  <si>
    <t>Boil, Abcess, Furuncle (bacterial)</t>
  </si>
  <si>
    <t>HU.06.53</t>
  </si>
  <si>
    <t>Impetigo / staphylococcal skin infection</t>
  </si>
  <si>
    <t>HU.06.54</t>
  </si>
  <si>
    <t>L01.0</t>
  </si>
  <si>
    <t>S84</t>
  </si>
  <si>
    <t>Methicillin Resistant Staphylococcus Aureus (MRSA)</t>
  </si>
  <si>
    <t>HU.06.55</t>
  </si>
  <si>
    <t>A49.0</t>
  </si>
  <si>
    <t>A78</t>
  </si>
  <si>
    <t>Acne vulgaris</t>
  </si>
  <si>
    <t>HU.06.56</t>
  </si>
  <si>
    <t>L70.9</t>
  </si>
  <si>
    <t>S96</t>
  </si>
  <si>
    <t>Eczema</t>
  </si>
  <si>
    <t>HU.07.51</t>
  </si>
  <si>
    <t>L20.9</t>
  </si>
  <si>
    <t>S87</t>
  </si>
  <si>
    <t>Contact dermatitis</t>
  </si>
  <si>
    <t>HU.07.52</t>
  </si>
  <si>
    <t>L25.9</t>
  </si>
  <si>
    <t>S88</t>
  </si>
  <si>
    <t>Allergic reaction - Hives</t>
  </si>
  <si>
    <t>HU.07.53</t>
  </si>
  <si>
    <t>L50.9</t>
  </si>
  <si>
    <t>S98</t>
  </si>
  <si>
    <t>Pityriasis Rosea</t>
  </si>
  <si>
    <t>HU.07.54</t>
  </si>
  <si>
    <t>L42</t>
  </si>
  <si>
    <t>S90</t>
  </si>
  <si>
    <t>Irregular mole / skin lesion</t>
  </si>
  <si>
    <t>HU.07.55</t>
  </si>
  <si>
    <t>ENDOCRINE</t>
  </si>
  <si>
    <t>Other endocrinologic illness / disorder</t>
  </si>
  <si>
    <t>EN.00.00</t>
  </si>
  <si>
    <t>E88.9</t>
  </si>
  <si>
    <t>T99</t>
  </si>
  <si>
    <t>Ovarian Cyst</t>
  </si>
  <si>
    <t>EN.01.22</t>
  </si>
  <si>
    <t>N83.2</t>
  </si>
  <si>
    <t>X99</t>
  </si>
  <si>
    <t xml:space="preserve">Pituitary Neoplasm </t>
  </si>
  <si>
    <t>EN.01.42</t>
  </si>
  <si>
    <t>D48.9</t>
  </si>
  <si>
    <t>A99</t>
  </si>
  <si>
    <t>Diabetes mellitus</t>
  </si>
  <si>
    <t>EN.01.51</t>
  </si>
  <si>
    <t>E10.9</t>
  </si>
  <si>
    <t>T90</t>
  </si>
  <si>
    <t>E11.9</t>
  </si>
  <si>
    <t>Short luteal Phase / Anovulation</t>
  </si>
  <si>
    <t>EN.01.53</t>
  </si>
  <si>
    <t>N95.2</t>
  </si>
  <si>
    <t>X11</t>
  </si>
  <si>
    <t>Amenorrhea / Oligomenorrhea</t>
  </si>
  <si>
    <t>EN.01.54</t>
  </si>
  <si>
    <t>N91.1</t>
  </si>
  <si>
    <t>X05</t>
  </si>
  <si>
    <t>Dysmenorrhea / Menorrhagia</t>
  </si>
  <si>
    <t>EN.01.55</t>
  </si>
  <si>
    <t>N92.0</t>
  </si>
  <si>
    <t>X07</t>
  </si>
  <si>
    <t>Delayed menarche</t>
  </si>
  <si>
    <t>EN.01.56</t>
  </si>
  <si>
    <t>E30.0</t>
  </si>
  <si>
    <t>Cushing's syndrome</t>
  </si>
  <si>
    <t>EN.01.57</t>
  </si>
  <si>
    <t>E24.9</t>
  </si>
  <si>
    <t>Obesity / overweight</t>
  </si>
  <si>
    <t>EN.01.58</t>
  </si>
  <si>
    <t>E66.9</t>
  </si>
  <si>
    <t>T82</t>
  </si>
  <si>
    <t>Anabolic Steroid Related</t>
  </si>
  <si>
    <t>EN.01.59</t>
  </si>
  <si>
    <t>F55</t>
  </si>
  <si>
    <t>P18</t>
  </si>
  <si>
    <t xml:space="preserve">Hypercholesterolemia </t>
  </si>
  <si>
    <t>EN.02.51</t>
  </si>
  <si>
    <t>E78.5</t>
  </si>
  <si>
    <t>T93</t>
  </si>
  <si>
    <t>Hypoglycemia</t>
  </si>
  <si>
    <t>EN.02.52</t>
  </si>
  <si>
    <t>E16.2</t>
  </si>
  <si>
    <t>T87</t>
  </si>
  <si>
    <t>Hyperthyroid</t>
  </si>
  <si>
    <t>EN.02.53</t>
  </si>
  <si>
    <t>E05.9</t>
  </si>
  <si>
    <t>T85</t>
  </si>
  <si>
    <t>Hypothyroid</t>
  </si>
  <si>
    <t>EN.02.54</t>
  </si>
  <si>
    <t>E03.9</t>
  </si>
  <si>
    <t>T86</t>
  </si>
  <si>
    <t>Acromegaly</t>
  </si>
  <si>
    <t>EN.02.55</t>
  </si>
  <si>
    <t>E22.0</t>
  </si>
  <si>
    <t>ENVIRONMENTAL</t>
  </si>
  <si>
    <t>Other environmental illness / disorder</t>
  </si>
  <si>
    <t>YM.00.00</t>
  </si>
  <si>
    <t>T67.8</t>
  </si>
  <si>
    <t>A88</t>
  </si>
  <si>
    <t>YM.01.51</t>
  </si>
  <si>
    <t>T68</t>
  </si>
  <si>
    <t>Frostbite</t>
  </si>
  <si>
    <t>YM.01.52</t>
  </si>
  <si>
    <t>T69.8</t>
  </si>
  <si>
    <t>Hyperthermia / Heat illness (exhaustion, syncope, stroke)</t>
  </si>
  <si>
    <t>YM.01.53</t>
  </si>
  <si>
    <t>T67.0</t>
  </si>
  <si>
    <t>A03</t>
  </si>
  <si>
    <t>Heat cramps</t>
  </si>
  <si>
    <t>YM.01.54</t>
  </si>
  <si>
    <t>T67.2</t>
  </si>
  <si>
    <t>Sunburn</t>
  </si>
  <si>
    <t>YM.01.55</t>
  </si>
  <si>
    <t>T55</t>
  </si>
  <si>
    <t>A86</t>
  </si>
  <si>
    <t>Altitude / mountain sickness</t>
  </si>
  <si>
    <t>YM.02.51</t>
  </si>
  <si>
    <t>T70.2</t>
  </si>
  <si>
    <t>High Altitude Pulmonary or Cerebral Edema</t>
  </si>
  <si>
    <t>YM.02.52</t>
  </si>
  <si>
    <t>R99</t>
  </si>
  <si>
    <t>Nitrogen narcosis</t>
  </si>
  <si>
    <t>YM.03.51</t>
  </si>
  <si>
    <t>T70.3</t>
  </si>
  <si>
    <t>Decompression sickness</t>
  </si>
  <si>
    <t>YM.03.52</t>
  </si>
  <si>
    <t>Drowning</t>
  </si>
  <si>
    <t>YM.03.53</t>
  </si>
  <si>
    <t>T75.1</t>
  </si>
  <si>
    <t>Diving reflex/sudden death</t>
  </si>
  <si>
    <t>YM.03.54</t>
  </si>
  <si>
    <t>A96</t>
  </si>
  <si>
    <t>FLUID AND ELECTROLYTE</t>
  </si>
  <si>
    <t>Other fluid and electrolyte illness / disorder</t>
  </si>
  <si>
    <t>VE.00.00</t>
  </si>
  <si>
    <t>E87.8</t>
  </si>
  <si>
    <t>Hyponatremia</t>
  </si>
  <si>
    <t>VE.01.51</t>
  </si>
  <si>
    <t>E87.1</t>
  </si>
  <si>
    <t>Hypernatremia</t>
  </si>
  <si>
    <t>VE.01.52</t>
  </si>
  <si>
    <t>E87.0</t>
  </si>
  <si>
    <t>Dehydration</t>
  </si>
  <si>
    <t>VE.01.53</t>
  </si>
  <si>
    <t>E86</t>
  </si>
  <si>
    <t>T11</t>
  </si>
  <si>
    <t>GASTROINTESTINAL</t>
  </si>
  <si>
    <t>Other gastrointestinal illness / disorder</t>
  </si>
  <si>
    <t>GI.00.00</t>
  </si>
  <si>
    <t>K92.9</t>
  </si>
  <si>
    <t>D99</t>
  </si>
  <si>
    <t>Gastrointestinal Neoplasm</t>
  </si>
  <si>
    <t>GI.00.42</t>
  </si>
  <si>
    <t>D13.9</t>
  </si>
  <si>
    <t>D78</t>
  </si>
  <si>
    <t>Irritable Bowel Syndrome</t>
  </si>
  <si>
    <t>GI.00.51</t>
  </si>
  <si>
    <t>K58.9</t>
  </si>
  <si>
    <t>D93</t>
  </si>
  <si>
    <t>Allergy Syndrome</t>
  </si>
  <si>
    <t>GI.00.52</t>
  </si>
  <si>
    <t>T78.4</t>
  </si>
  <si>
    <t>A92</t>
  </si>
  <si>
    <t>Stitch</t>
  </si>
  <si>
    <t>GI.00.53</t>
  </si>
  <si>
    <t>Gastroesophageal Reflux (GERD)</t>
  </si>
  <si>
    <t>GI.01.51</t>
  </si>
  <si>
    <t>K21.9</t>
  </si>
  <si>
    <t>D84</t>
  </si>
  <si>
    <t>Gastritis</t>
  </si>
  <si>
    <t>GI.01.52</t>
  </si>
  <si>
    <t>K29.7</t>
  </si>
  <si>
    <t>D87</t>
  </si>
  <si>
    <t xml:space="preserve">Stomach Ulcer </t>
  </si>
  <si>
    <t>GI.02.51</t>
  </si>
  <si>
    <t>K27.9</t>
  </si>
  <si>
    <t>D86</t>
  </si>
  <si>
    <t xml:space="preserve">Gall Stones </t>
  </si>
  <si>
    <t>GI.03.51</t>
  </si>
  <si>
    <t>K80.8</t>
  </si>
  <si>
    <t>D98</t>
  </si>
  <si>
    <t>Hepatitis -type not specified</t>
  </si>
  <si>
    <t>GI.03.52</t>
  </si>
  <si>
    <t>K75.9</t>
  </si>
  <si>
    <t>D97</t>
  </si>
  <si>
    <t>Hepatitis A</t>
  </si>
  <si>
    <t>GI.03.53</t>
  </si>
  <si>
    <t>B15.9</t>
  </si>
  <si>
    <t>D72</t>
  </si>
  <si>
    <t>Hepatitis B</t>
  </si>
  <si>
    <t>GI.03.54</t>
  </si>
  <si>
    <t>B16.9</t>
  </si>
  <si>
    <t xml:space="preserve">Pancreatic Disease </t>
  </si>
  <si>
    <t>GI.04.51</t>
  </si>
  <si>
    <t>K86.9</t>
  </si>
  <si>
    <t>Traveller’s Diarrhea</t>
  </si>
  <si>
    <t>GI.05.38</t>
  </si>
  <si>
    <t>A09.0</t>
  </si>
  <si>
    <t>D73</t>
  </si>
  <si>
    <t>Duodeual Ulcer</t>
  </si>
  <si>
    <t>GI.05.51</t>
  </si>
  <si>
    <t>K26.9</t>
  </si>
  <si>
    <t>D85</t>
  </si>
  <si>
    <t>Celiac Disease</t>
  </si>
  <si>
    <t>GI.05.52</t>
  </si>
  <si>
    <t>K90.0</t>
  </si>
  <si>
    <t xml:space="preserve">Crohn’s Disease </t>
  </si>
  <si>
    <t>GI.05.53</t>
  </si>
  <si>
    <t>K50.9</t>
  </si>
  <si>
    <t>D94</t>
  </si>
  <si>
    <t>Malabsorbtion Syndrome</t>
  </si>
  <si>
    <t>GI.05.54</t>
  </si>
  <si>
    <t>K90.9</t>
  </si>
  <si>
    <t>Runner’s Diarrhea</t>
  </si>
  <si>
    <t>GI.06.38</t>
  </si>
  <si>
    <t>K59.1</t>
  </si>
  <si>
    <t>D11</t>
  </si>
  <si>
    <t>Other Colon Infection</t>
  </si>
  <si>
    <t>GI.06.51</t>
  </si>
  <si>
    <t>Appendicitis</t>
  </si>
  <si>
    <t>GI.06.52</t>
  </si>
  <si>
    <t>K37</t>
  </si>
  <si>
    <t>D88</t>
  </si>
  <si>
    <t>Ulcerative Colitis</t>
  </si>
  <si>
    <t>GI.06.53</t>
  </si>
  <si>
    <t>K51.9</t>
  </si>
  <si>
    <t>Superior Mesenteric Disease</t>
  </si>
  <si>
    <t>GI.06.54</t>
  </si>
  <si>
    <t>K55.1</t>
  </si>
  <si>
    <t>Gastroenteritis</t>
  </si>
  <si>
    <t>GI.07.38</t>
  </si>
  <si>
    <t>A09.9</t>
  </si>
  <si>
    <t>Hemorrhoids</t>
  </si>
  <si>
    <t>GI.07.51</t>
  </si>
  <si>
    <t>K64.9</t>
  </si>
  <si>
    <t>D95</t>
  </si>
  <si>
    <t>Anal Fissure</t>
  </si>
  <si>
    <t>GI.07.52</t>
  </si>
  <si>
    <t>K60.2</t>
  </si>
  <si>
    <t>GENITOURINARY</t>
  </si>
  <si>
    <t>Other GU illness / disorder</t>
  </si>
  <si>
    <t>GU.00.00</t>
  </si>
  <si>
    <t>N36.9</t>
  </si>
  <si>
    <t>U99</t>
  </si>
  <si>
    <t xml:space="preserve">Genitourinary Neoplasm </t>
  </si>
  <si>
    <t>GU.00.42</t>
  </si>
  <si>
    <t>Myoglobinuria (Rhabdomyolysis)</t>
  </si>
  <si>
    <t>GU.00.51</t>
  </si>
  <si>
    <t>Pyelonephritis</t>
  </si>
  <si>
    <t>GU.01.38</t>
  </si>
  <si>
    <t>N12</t>
  </si>
  <si>
    <t>U70</t>
  </si>
  <si>
    <t>Exercise Induced Hematuria</t>
  </si>
  <si>
    <t>GU.01.51</t>
  </si>
  <si>
    <t>R31</t>
  </si>
  <si>
    <t>U06</t>
  </si>
  <si>
    <t xml:space="preserve">Renal Stone </t>
  </si>
  <si>
    <t>GU.01.52</t>
  </si>
  <si>
    <t>N20.0</t>
  </si>
  <si>
    <t>U95</t>
  </si>
  <si>
    <t xml:space="preserve">Athletic Pseudonephritis </t>
  </si>
  <si>
    <t>GU.01.53</t>
  </si>
  <si>
    <t>R82.8</t>
  </si>
  <si>
    <t>U98</t>
  </si>
  <si>
    <t xml:space="preserve">Renal Failure </t>
  </si>
  <si>
    <t>GU.01.54</t>
  </si>
  <si>
    <t>N19</t>
  </si>
  <si>
    <t>Urinary Tract Infection</t>
  </si>
  <si>
    <t>GU.02.38</t>
  </si>
  <si>
    <t>N39.0</t>
  </si>
  <si>
    <t>U71</t>
  </si>
  <si>
    <t>Sexually Transmitted Disease</t>
  </si>
  <si>
    <t>GU.04.38</t>
  </si>
  <si>
    <t>A64</t>
  </si>
  <si>
    <t>Testicle Neoplasm</t>
  </si>
  <si>
    <t>GU.05.42</t>
  </si>
  <si>
    <t>C62.9</t>
  </si>
  <si>
    <t>Y79</t>
  </si>
  <si>
    <t>Epididymitis</t>
  </si>
  <si>
    <t>GU.05.51</t>
  </si>
  <si>
    <t>N45.9</t>
  </si>
  <si>
    <t>Y74</t>
  </si>
  <si>
    <t>Testicle Torsion</t>
  </si>
  <si>
    <t>GU.05.52</t>
  </si>
  <si>
    <t>N44</t>
  </si>
  <si>
    <t>Y99</t>
  </si>
  <si>
    <t>Ovary Neoplasm</t>
  </si>
  <si>
    <t>GU.06.42</t>
  </si>
  <si>
    <t>D39.1</t>
  </si>
  <si>
    <t>X81</t>
  </si>
  <si>
    <t>Polycyctic Ovaries</t>
  </si>
  <si>
    <t>GU.06.51</t>
  </si>
  <si>
    <t>E28.2</t>
  </si>
  <si>
    <t>Ovarian Failure</t>
  </si>
  <si>
    <t>GU.06.52</t>
  </si>
  <si>
    <t>E28.3</t>
  </si>
  <si>
    <t>Pregnancy</t>
  </si>
  <si>
    <t>GU.06.53</t>
  </si>
  <si>
    <t>v22.2</t>
  </si>
  <si>
    <t>Z33</t>
  </si>
  <si>
    <t>W78</t>
  </si>
  <si>
    <t>Vaginal Discharge</t>
  </si>
  <si>
    <t>GU.06.54</t>
  </si>
  <si>
    <t>N89.8</t>
  </si>
  <si>
    <t>X14</t>
  </si>
  <si>
    <t>HAEMATOLOGY</t>
  </si>
  <si>
    <t>Other hematologic illness / disorder</t>
  </si>
  <si>
    <t>BL.00.00</t>
  </si>
  <si>
    <t>D75.9</t>
  </si>
  <si>
    <t>B99</t>
  </si>
  <si>
    <t>Hemotologic Neoplasm</t>
  </si>
  <si>
    <t>BL.00.42</t>
  </si>
  <si>
    <t>C95.9</t>
  </si>
  <si>
    <t>B73</t>
  </si>
  <si>
    <t>Iron deficiency anemia</t>
  </si>
  <si>
    <t>BL.01.51</t>
  </si>
  <si>
    <t>D50.9</t>
  </si>
  <si>
    <t>B80</t>
  </si>
  <si>
    <t>non-Iron deficiency anemia</t>
  </si>
  <si>
    <t>BL.01.52</t>
  </si>
  <si>
    <t>D64.9</t>
  </si>
  <si>
    <t>B82</t>
  </si>
  <si>
    <t>Vitamin B12 Deficiency</t>
  </si>
  <si>
    <t>BL.01.53</t>
  </si>
  <si>
    <t>E53.8</t>
  </si>
  <si>
    <t>T91</t>
  </si>
  <si>
    <t>Pre-latent iron deficiency</t>
  </si>
  <si>
    <t>BL.02.51</t>
  </si>
  <si>
    <t>D50.8</t>
  </si>
  <si>
    <t>Latent iron deficiency</t>
  </si>
  <si>
    <t>BL.02.52</t>
  </si>
  <si>
    <t>Platelet Disorder</t>
  </si>
  <si>
    <t>BL.03.51</t>
  </si>
  <si>
    <t>D69.9</t>
  </si>
  <si>
    <t>B83</t>
  </si>
  <si>
    <t>Clotting Disorder</t>
  </si>
  <si>
    <t>BL.03.52</t>
  </si>
  <si>
    <t>Splenomegaly</t>
  </si>
  <si>
    <t>BL.04.51</t>
  </si>
  <si>
    <t>R16.1</t>
  </si>
  <si>
    <t>B87</t>
  </si>
  <si>
    <t>Sickle cell trait / disorder</t>
  </si>
  <si>
    <t>BL.05.51</t>
  </si>
  <si>
    <t>D57.8</t>
  </si>
  <si>
    <t>B78</t>
  </si>
  <si>
    <t>Hodgkin's Lymphoma</t>
  </si>
  <si>
    <t>BL.06.42</t>
  </si>
  <si>
    <t>C81.9</t>
  </si>
  <si>
    <t>B72</t>
  </si>
  <si>
    <t>Non-Hodgkin's Lymphoma</t>
  </si>
  <si>
    <t>BL.07.42</t>
  </si>
  <si>
    <t>C85.9</t>
  </si>
  <si>
    <t>INFECTIOUS DISEASE</t>
  </si>
  <si>
    <t>Other infectious  illness / disorder</t>
  </si>
  <si>
    <t>IN.00.00</t>
  </si>
  <si>
    <t>Non-specific viral Illness</t>
  </si>
  <si>
    <t>IN.01.51</t>
  </si>
  <si>
    <t>Influenza</t>
  </si>
  <si>
    <t>IN.01.52</t>
  </si>
  <si>
    <t>J11.1</t>
  </si>
  <si>
    <t>R80</t>
  </si>
  <si>
    <t>Mononucleosis (EBV) / CMV</t>
  </si>
  <si>
    <t>IN.01.53</t>
  </si>
  <si>
    <t>B27.9</t>
  </si>
  <si>
    <t>A75</t>
  </si>
  <si>
    <t>Shingles (herpes zoster)</t>
  </si>
  <si>
    <t>IN.01.54</t>
  </si>
  <si>
    <t>B02.9</t>
  </si>
  <si>
    <t>S70</t>
  </si>
  <si>
    <t>Lymphadenitis / lymphangitis</t>
  </si>
  <si>
    <t>IN.01.55</t>
  </si>
  <si>
    <t>I89.1</t>
  </si>
  <si>
    <t>Post Viral Fatigue</t>
  </si>
  <si>
    <t>IN.01.56</t>
  </si>
  <si>
    <t>G93.3</t>
  </si>
  <si>
    <t>A04</t>
  </si>
  <si>
    <t>HIV related</t>
  </si>
  <si>
    <t>IN.02.51</t>
  </si>
  <si>
    <t>B24</t>
  </si>
  <si>
    <t>B90</t>
  </si>
  <si>
    <t>Tetanus</t>
  </si>
  <si>
    <t>IN.02.52</t>
  </si>
  <si>
    <t>A35</t>
  </si>
  <si>
    <t>N72</t>
  </si>
  <si>
    <t>Diphtheria</t>
  </si>
  <si>
    <t>IN.02.53</t>
  </si>
  <si>
    <t>A36.9</t>
  </si>
  <si>
    <t>R83</t>
  </si>
  <si>
    <t>Pertussis / Whooping Cough</t>
  </si>
  <si>
    <t>IN.02.54</t>
  </si>
  <si>
    <t>A37.9</t>
  </si>
  <si>
    <t>R71</t>
  </si>
  <si>
    <t>Measles</t>
  </si>
  <si>
    <t>IN.02.55</t>
  </si>
  <si>
    <t>B05.9</t>
  </si>
  <si>
    <t>A71</t>
  </si>
  <si>
    <t>Mumps</t>
  </si>
  <si>
    <t>IN.02.56</t>
  </si>
  <si>
    <t>B26.9</t>
  </si>
  <si>
    <t>D71</t>
  </si>
  <si>
    <t>NEUROLOGICAL</t>
  </si>
  <si>
    <t>Other nervous system illness/disorder</t>
  </si>
  <si>
    <t>NS.00.00</t>
  </si>
  <si>
    <t>G98</t>
  </si>
  <si>
    <t>Neurologic Neoplasm</t>
  </si>
  <si>
    <t>NS.00.42</t>
  </si>
  <si>
    <t>D36.1</t>
  </si>
  <si>
    <t>N75</t>
  </si>
  <si>
    <t>Peripheral neuropathy</t>
  </si>
  <si>
    <t>NS.01.51</t>
  </si>
  <si>
    <t>G62.9</t>
  </si>
  <si>
    <t>Headache</t>
  </si>
  <si>
    <t>NS.01.52</t>
  </si>
  <si>
    <t>R51</t>
  </si>
  <si>
    <t>N01</t>
  </si>
  <si>
    <t>Migraine</t>
  </si>
  <si>
    <t>NS.01.53</t>
  </si>
  <si>
    <t>G43.9</t>
  </si>
  <si>
    <t>N89</t>
  </si>
  <si>
    <t>Multiple sclerosis</t>
  </si>
  <si>
    <t>NS.01.54</t>
  </si>
  <si>
    <t>G35</t>
  </si>
  <si>
    <t>N86</t>
  </si>
  <si>
    <t>Convulsive disorder / epilepsy</t>
  </si>
  <si>
    <t>NS.01.55</t>
  </si>
  <si>
    <t>G40.9</t>
  </si>
  <si>
    <t>N88</t>
  </si>
  <si>
    <t>Vertigo / Menier's disease</t>
  </si>
  <si>
    <t>NS.01.56</t>
  </si>
  <si>
    <t>H81.0</t>
  </si>
  <si>
    <t>H82</t>
  </si>
  <si>
    <t>Polyneuritis / Guillan-Barre Syndrome</t>
  </si>
  <si>
    <t>NS.01.57</t>
  </si>
  <si>
    <t>G61.0</t>
  </si>
  <si>
    <t>Post-polio Syndrome</t>
  </si>
  <si>
    <t>NS.01.58</t>
  </si>
  <si>
    <t>G14</t>
  </si>
  <si>
    <t>N70</t>
  </si>
  <si>
    <t>Stroke</t>
  </si>
  <si>
    <t>NS.22.52</t>
  </si>
  <si>
    <t>I64</t>
  </si>
  <si>
    <t>Meningitis</t>
  </si>
  <si>
    <t>NS.23.38</t>
  </si>
  <si>
    <t>G00.9</t>
  </si>
  <si>
    <t>N71</t>
  </si>
  <si>
    <t>Idiopathic brachial neuritis</t>
  </si>
  <si>
    <t>NS.24.51</t>
  </si>
  <si>
    <t>M54.1</t>
  </si>
  <si>
    <t>PSYCH.</t>
  </si>
  <si>
    <t>Depression /bipolar disorder</t>
  </si>
  <si>
    <t>PS.00.51</t>
  </si>
  <si>
    <t>F32.9</t>
  </si>
  <si>
    <t>P76</t>
  </si>
  <si>
    <t>F31.9</t>
  </si>
  <si>
    <t>P73</t>
  </si>
  <si>
    <t>Anxiety</t>
  </si>
  <si>
    <t>PS.00.52</t>
  </si>
  <si>
    <t>F41.9</t>
  </si>
  <si>
    <t>P74</t>
  </si>
  <si>
    <t>Anorexia nervosa / bulemia</t>
  </si>
  <si>
    <t>PS.00.53</t>
  </si>
  <si>
    <t>F50.0</t>
  </si>
  <si>
    <t>P86</t>
  </si>
  <si>
    <t>F50.2</t>
  </si>
  <si>
    <t>Insomnia, jet lag and sleep disturbance</t>
  </si>
  <si>
    <t>PS.00.54</t>
  </si>
  <si>
    <t>G47.0</t>
  </si>
  <si>
    <t>P06</t>
  </si>
  <si>
    <t>Attention deficit hyperactivity disorder</t>
  </si>
  <si>
    <t>PS.00.55</t>
  </si>
  <si>
    <t>F90.9</t>
  </si>
  <si>
    <t>P81</t>
  </si>
  <si>
    <t xml:space="preserve">Overtraining syndrome </t>
  </si>
  <si>
    <t>PS.01.51</t>
  </si>
  <si>
    <t>Z73.0</t>
  </si>
  <si>
    <t>P29</t>
  </si>
  <si>
    <t>Burn-out, fatigue syndrome</t>
  </si>
  <si>
    <t>PS.02.52</t>
  </si>
  <si>
    <t>RESPIRATORY</t>
  </si>
  <si>
    <t>Other respiratory illness / disorder</t>
  </si>
  <si>
    <t>LU.00.00</t>
  </si>
  <si>
    <t>J98.9</t>
  </si>
  <si>
    <t xml:space="preserve">Respiratory neoplasm </t>
  </si>
  <si>
    <t>LU.00.42</t>
  </si>
  <si>
    <t>D38.6</t>
  </si>
  <si>
    <t>R92</t>
  </si>
  <si>
    <t>Upper Respiratory Infection</t>
  </si>
  <si>
    <t>LU.01.38</t>
  </si>
  <si>
    <t>J06.9</t>
  </si>
  <si>
    <t>R74</t>
  </si>
  <si>
    <t>Tonsilitis</t>
  </si>
  <si>
    <t>LU.02.38</t>
  </si>
  <si>
    <t>J03.9</t>
  </si>
  <si>
    <t>R76</t>
  </si>
  <si>
    <t>Peritonsillar Abscess</t>
  </si>
  <si>
    <t>LU.03.38</t>
  </si>
  <si>
    <t>J36</t>
  </si>
  <si>
    <t>Pharyngitis</t>
  </si>
  <si>
    <t>LU.04.38</t>
  </si>
  <si>
    <t>J02.9</t>
  </si>
  <si>
    <t>Bronchitis / lower respiratory tract infection</t>
  </si>
  <si>
    <t>LU.05.38</t>
  </si>
  <si>
    <t>J40</t>
  </si>
  <si>
    <t>R78</t>
  </si>
  <si>
    <t>Exercise Induced Asthma (EIA/EIB)</t>
  </si>
  <si>
    <t>LU.05.51</t>
  </si>
  <si>
    <t>J45.1</t>
  </si>
  <si>
    <t>R96</t>
  </si>
  <si>
    <t>Asthma</t>
  </si>
  <si>
    <t>LU.05.52</t>
  </si>
  <si>
    <t>J45.9</t>
  </si>
  <si>
    <t>Hayfever</t>
  </si>
  <si>
    <t>LU.05.53</t>
  </si>
  <si>
    <t>J30.1</t>
  </si>
  <si>
    <t>R97</t>
  </si>
  <si>
    <t xml:space="preserve">Pneumothorax - Spontaneous </t>
  </si>
  <si>
    <t>LU.06.52</t>
  </si>
  <si>
    <t>J93.1</t>
  </si>
  <si>
    <t>Cystic fibrosis</t>
  </si>
  <si>
    <t>LU.06.53</t>
  </si>
  <si>
    <t>E84.9</t>
  </si>
  <si>
    <t>COPD- Chronic Obstrucitve Pulmonary Disease</t>
  </si>
  <si>
    <t>LU.06.54</t>
  </si>
  <si>
    <t>J44.9</t>
  </si>
  <si>
    <t>R95</t>
  </si>
  <si>
    <t>Pneumonia</t>
  </si>
  <si>
    <t>LU.06.55</t>
  </si>
  <si>
    <t>J18.9</t>
  </si>
  <si>
    <t>R81</t>
  </si>
  <si>
    <t>Respiratory Tuberculosis</t>
  </si>
  <si>
    <t>LU.06.56</t>
  </si>
  <si>
    <t>A15.9</t>
  </si>
  <si>
    <t>A70</t>
  </si>
  <si>
    <t>RHEUMATOLOGY / METABOLIC BONE</t>
  </si>
  <si>
    <t>Other Rheumatic illness / disorder</t>
  </si>
  <si>
    <t>RM.00.00</t>
  </si>
  <si>
    <t>M13.9</t>
  </si>
  <si>
    <t>Osteoporosis</t>
  </si>
  <si>
    <t>RM.01.51</t>
  </si>
  <si>
    <t>M81.9</t>
  </si>
  <si>
    <t>L95</t>
  </si>
  <si>
    <t>Gout</t>
  </si>
  <si>
    <t>RM.02.51</t>
  </si>
  <si>
    <t>M10.0</t>
  </si>
  <si>
    <t>T92</t>
  </si>
  <si>
    <t>Pseudogout / Chondrocalcinosis</t>
  </si>
  <si>
    <t>RM.02.52</t>
  </si>
  <si>
    <t>M11.2</t>
  </si>
  <si>
    <t>Regional Pain Syndrome</t>
  </si>
  <si>
    <t>RM.03.51</t>
  </si>
  <si>
    <t>McArdle's Syndrome</t>
  </si>
  <si>
    <t>RM.04.51</t>
  </si>
  <si>
    <t>E74.0</t>
  </si>
  <si>
    <t>Ankylosing spondylitis</t>
  </si>
  <si>
    <t>RM.05.51</t>
  </si>
  <si>
    <t>M45</t>
  </si>
  <si>
    <t>L88</t>
  </si>
  <si>
    <t>Reiter's Syndrome</t>
  </si>
  <si>
    <t>RM.05.52</t>
  </si>
  <si>
    <t>M02.3</t>
  </si>
  <si>
    <t>Seropositive Spondarthropathies</t>
  </si>
  <si>
    <t>RM.05.53</t>
  </si>
  <si>
    <t>M05.9</t>
  </si>
  <si>
    <t>Other Seronegative Spondarthropathies</t>
  </si>
  <si>
    <t>RM.05.54</t>
  </si>
  <si>
    <t>M06.0</t>
  </si>
  <si>
    <t xml:space="preserve">Rheumatoid Arthritis </t>
  </si>
  <si>
    <t>RM.05.55</t>
  </si>
  <si>
    <t>M06.9</t>
  </si>
  <si>
    <t xml:space="preserve">Lupus </t>
  </si>
  <si>
    <t>RM.05.56</t>
  </si>
  <si>
    <t>L93.0</t>
  </si>
  <si>
    <t>Marfan Syndrome</t>
  </si>
  <si>
    <t>RM.05.57</t>
  </si>
  <si>
    <t>Q87.4</t>
  </si>
  <si>
    <t>A90</t>
  </si>
  <si>
    <t>Ehlers-Danlos Syndrome</t>
  </si>
  <si>
    <t>RM.05.58</t>
  </si>
  <si>
    <t>Q79.6</t>
  </si>
  <si>
    <t>Sjogren's Syndrome</t>
  </si>
  <si>
    <t>RM.05.59</t>
  </si>
  <si>
    <t>M35.0</t>
  </si>
  <si>
    <t xml:space="preserve">Fibromyalgia </t>
  </si>
  <si>
    <t>RM.06.51</t>
  </si>
  <si>
    <t>M79.7</t>
  </si>
  <si>
    <t>Myositis</t>
  </si>
  <si>
    <t>RM.07.51</t>
  </si>
  <si>
    <t>M60.9</t>
  </si>
  <si>
    <t>Region</t>
  </si>
  <si>
    <t>HEAD_eye</t>
  </si>
  <si>
    <t>Head_Illness</t>
  </si>
  <si>
    <t>Hand_Illness</t>
  </si>
  <si>
    <t>ABDOMEN_Illness</t>
  </si>
  <si>
    <t>RHEUMATOLOGY_METABOLICBONE</t>
  </si>
  <si>
    <t>FLUID_AND_ELECTROLYTE</t>
  </si>
  <si>
    <t>INFECTIOUS_DISEASE</t>
  </si>
  <si>
    <t>Free Comment</t>
  </si>
  <si>
    <t>Automatic Cells</t>
  </si>
  <si>
    <t>Body part</t>
  </si>
  <si>
    <t>Structure</t>
  </si>
  <si>
    <t>SMDCS Diagnosis</t>
  </si>
  <si>
    <t>Session 2 with ball</t>
  </si>
  <si>
    <t xml:space="preserve">Official Match </t>
  </si>
  <si>
    <t>Official Match</t>
  </si>
  <si>
    <t>Friendly Match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</si>
</sst>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d\-mmm\-yyyy;@"/>
    <numFmt numFmtId="165" formatCode="0.0"/>
    <numFmt numFmtId="166" formatCode="0.0%"/>
    <numFmt numFmtId="167" formatCode="00"/>
    <numFmt numFmtId="168" formatCode="000.0"/>
  </numFmts>
  <fonts count="85">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rgb="FFFF0000"/>
      <name val="Calibri"/>
      <family val="2"/>
      <scheme val="minor"/>
    </font>
    <font>
      <b/>
      <sz val="11"/>
      <color theme="1"/>
      <name val="Calibri"/>
      <family val="2"/>
      <scheme val="minor"/>
    </font>
    <font>
      <sz val="20"/>
      <color theme="1"/>
      <name val="Calibri"/>
      <family val="2"/>
      <scheme val="minor"/>
    </font>
    <font>
      <b/>
      <sz val="10"/>
      <color rgb="FFFF0000"/>
      <name val="Arial"/>
      <family val="2"/>
    </font>
    <font>
      <sz val="10"/>
      <color rgb="FFFF0000"/>
      <name val="Arial"/>
      <family val="2"/>
    </font>
    <font>
      <sz val="8"/>
      <color theme="1"/>
      <name val="Arial"/>
      <family val="2"/>
    </font>
    <font>
      <sz val="10"/>
      <color rgb="FF0070C0"/>
      <name val="Arial"/>
      <family val="2"/>
    </font>
    <font>
      <b/>
      <sz val="9"/>
      <color indexed="81"/>
      <name val="Tahoma"/>
      <family val="2"/>
    </font>
    <font>
      <sz val="9"/>
      <color indexed="81"/>
      <name val="Tahoma"/>
      <family val="2"/>
    </font>
    <font>
      <b/>
      <sz val="22"/>
      <color theme="1"/>
      <name val="Calibri"/>
      <family val="2"/>
      <scheme val="minor"/>
    </font>
    <font>
      <b/>
      <sz val="11"/>
      <color theme="1"/>
      <name val="Arial"/>
      <family val="2"/>
    </font>
    <font>
      <sz val="11"/>
      <color theme="1"/>
      <name val="Arial"/>
      <family val="2"/>
    </font>
    <font>
      <sz val="14"/>
      <color rgb="FF0070C0"/>
      <name val="Arial"/>
      <family val="2"/>
    </font>
    <font>
      <sz val="10"/>
      <color theme="1"/>
      <name val="Arial"/>
      <family val="2"/>
    </font>
    <font>
      <sz val="11"/>
      <color rgb="FF0070C0"/>
      <name val="Arial"/>
      <family val="2"/>
    </font>
    <font>
      <b/>
      <sz val="11"/>
      <color rgb="FFFF0000"/>
      <name val="Arial"/>
      <family val="2"/>
    </font>
    <font>
      <sz val="9"/>
      <color rgb="FFFF0000"/>
      <name val="Arial"/>
      <family val="2"/>
    </font>
    <font>
      <sz val="11"/>
      <color rgb="FFFF0000"/>
      <name val="Arial"/>
      <family val="2"/>
    </font>
    <font>
      <b/>
      <sz val="11"/>
      <color rgb="FFFF0000"/>
      <name val="Calibri"/>
      <family val="2"/>
      <scheme val="minor"/>
    </font>
    <font>
      <b/>
      <sz val="12"/>
      <color rgb="FFFF0000"/>
      <name val="Arial"/>
      <family val="2"/>
    </font>
    <font>
      <sz val="11"/>
      <color rgb="FF0070C0"/>
      <name val="Calibri"/>
      <family val="2"/>
      <scheme val="minor"/>
    </font>
    <font>
      <sz val="12"/>
      <color rgb="FFFF0000"/>
      <name val="Arial"/>
      <family val="2"/>
    </font>
    <font>
      <sz val="16"/>
      <color rgb="FFFF0000"/>
      <name val="Calibri"/>
      <family val="2"/>
      <scheme val="minor"/>
    </font>
    <font>
      <b/>
      <i/>
      <sz val="11"/>
      <color theme="1"/>
      <name val="Arial"/>
      <family val="2"/>
    </font>
    <font>
      <b/>
      <sz val="10"/>
      <color theme="1"/>
      <name val="Arial"/>
      <family val="2"/>
    </font>
    <font>
      <b/>
      <sz val="12"/>
      <color theme="1"/>
      <name val="Wingdings"/>
      <charset val="2"/>
    </font>
    <font>
      <b/>
      <sz val="14"/>
      <color theme="1"/>
      <name val="Arial"/>
      <family val="2"/>
    </font>
    <font>
      <b/>
      <sz val="12"/>
      <color theme="1"/>
      <name val="Arial"/>
      <family val="2"/>
    </font>
    <font>
      <sz val="14"/>
      <color theme="1"/>
      <name val="Arial"/>
      <family val="2"/>
    </font>
    <font>
      <b/>
      <sz val="11"/>
      <name val="Arial"/>
      <family val="2"/>
    </font>
    <font>
      <b/>
      <sz val="14"/>
      <color theme="1"/>
      <name val="Calibri"/>
      <family val="2"/>
      <scheme val="minor"/>
    </font>
    <font>
      <b/>
      <sz val="10"/>
      <name val="Arial"/>
      <family val="2"/>
    </font>
    <font>
      <b/>
      <sz val="11"/>
      <name val="Calibri"/>
      <family val="2"/>
      <scheme val="minor"/>
    </font>
    <font>
      <b/>
      <sz val="10"/>
      <color rgb="FF0070C0"/>
      <name val="Arial"/>
      <family val="2"/>
    </font>
    <font>
      <i/>
      <sz val="11"/>
      <color rgb="FF7F7F7F"/>
      <name val="Calibri"/>
      <family val="2"/>
      <scheme val="minor"/>
    </font>
    <font>
      <sz val="9"/>
      <color theme="1"/>
      <name val="Calibri"/>
      <family val="2"/>
      <scheme val="minor"/>
    </font>
    <font>
      <sz val="8"/>
      <color theme="1"/>
      <name val="Calibri"/>
      <family val="2"/>
      <scheme val="minor"/>
    </font>
    <font>
      <b/>
      <sz val="8"/>
      <name val="Arial"/>
      <family val="2"/>
    </font>
    <font>
      <b/>
      <sz val="12"/>
      <color theme="1"/>
      <name val="Calibri"/>
      <family val="2"/>
      <scheme val="minor"/>
    </font>
    <font>
      <b/>
      <sz val="24"/>
      <color theme="1"/>
      <name val="Calibri"/>
      <family val="2"/>
      <scheme val="minor"/>
    </font>
    <font>
      <b/>
      <sz val="11"/>
      <color rgb="FF1F497D"/>
      <name val="Calibri"/>
      <family val="2"/>
      <scheme val="minor"/>
    </font>
    <font>
      <b/>
      <sz val="24"/>
      <name val="Calibri"/>
      <family val="2"/>
      <scheme val="minor"/>
    </font>
    <font>
      <sz val="11"/>
      <name val="Calibri"/>
      <family val="2"/>
      <scheme val="minor"/>
    </font>
    <font>
      <b/>
      <sz val="11"/>
      <color rgb="FF0000FF"/>
      <name val="Arial"/>
      <family val="2"/>
    </font>
    <font>
      <b/>
      <sz val="12"/>
      <color rgb="FF0000FF"/>
      <name val="Calibri"/>
      <family val="2"/>
      <scheme val="minor"/>
    </font>
    <font>
      <b/>
      <sz val="11"/>
      <color rgb="FF0000FF"/>
      <name val="Calibri"/>
      <family val="2"/>
      <scheme val="minor"/>
    </font>
    <font>
      <b/>
      <sz val="12"/>
      <color rgb="FF0000FF"/>
      <name val="Arial"/>
      <family val="2"/>
    </font>
    <font>
      <b/>
      <sz val="20"/>
      <color rgb="FF0000FF"/>
      <name val="Arial"/>
      <family val="2"/>
    </font>
    <font>
      <sz val="11"/>
      <color rgb="FF7030A0"/>
      <name val="Calibri"/>
      <family val="2"/>
      <scheme val="minor"/>
    </font>
    <font>
      <b/>
      <sz val="14"/>
      <color rgb="FF0070C0"/>
      <name val="Calibri"/>
      <family val="2"/>
      <scheme val="minor"/>
    </font>
    <font>
      <sz val="14"/>
      <color rgb="FF0070C0"/>
      <name val="Calibri"/>
      <family val="2"/>
      <scheme val="minor"/>
    </font>
    <font>
      <b/>
      <sz val="20"/>
      <color rgb="FF0070C0"/>
      <name val="Calibri"/>
      <family val="2"/>
      <scheme val="minor"/>
    </font>
    <font>
      <b/>
      <sz val="16"/>
      <color rgb="FF0000FF"/>
      <name val="Arial"/>
      <family val="2"/>
    </font>
    <font>
      <b/>
      <sz val="12"/>
      <color rgb="FF0070C0"/>
      <name val="Calibri"/>
      <family val="2"/>
      <scheme val="minor"/>
    </font>
    <font>
      <sz val="12"/>
      <color rgb="FF0070C0"/>
      <name val="Calibri"/>
      <family val="2"/>
      <scheme val="minor"/>
    </font>
    <font>
      <b/>
      <sz val="11"/>
      <color rgb="FF0070C0"/>
      <name val="Calibri"/>
      <family val="2"/>
      <scheme val="minor"/>
    </font>
    <font>
      <b/>
      <sz val="18"/>
      <color rgb="FF0000FF"/>
      <name val="Arial"/>
      <family val="2"/>
    </font>
    <font>
      <b/>
      <sz val="18"/>
      <color rgb="FF002060"/>
      <name val="Arial"/>
      <family val="2"/>
    </font>
    <font>
      <b/>
      <sz val="24"/>
      <color rgb="FF0000FF"/>
      <name val="Calibri"/>
      <family val="2"/>
      <scheme val="minor"/>
    </font>
    <font>
      <b/>
      <sz val="16"/>
      <color rgb="FF002060"/>
      <name val="Arial"/>
      <family val="2"/>
    </font>
    <font>
      <b/>
      <sz val="9"/>
      <color rgb="FFFFFF00"/>
      <name val="Calibri"/>
      <family val="2"/>
      <scheme val="minor"/>
    </font>
    <font>
      <b/>
      <sz val="10"/>
      <color rgb="FFFFFF00"/>
      <name val="Calibri"/>
      <family val="2"/>
      <scheme val="minor"/>
    </font>
    <font>
      <b/>
      <sz val="16"/>
      <color rgb="FF0000FF"/>
      <name val="Calibri"/>
      <family val="2"/>
      <scheme val="minor"/>
    </font>
    <font>
      <b/>
      <sz val="11"/>
      <color theme="0" tint="-0.499984740745262"/>
      <name val="Calibri"/>
      <family val="2"/>
      <scheme val="minor"/>
    </font>
    <font>
      <sz val="11"/>
      <color theme="0" tint="-0.499984740745262"/>
      <name val="Calibri"/>
      <family val="2"/>
      <scheme val="minor"/>
    </font>
    <font>
      <sz val="16"/>
      <color theme="1"/>
      <name val="Calibri"/>
      <family val="2"/>
      <scheme val="minor"/>
    </font>
    <font>
      <b/>
      <sz val="9"/>
      <color theme="1"/>
      <name val="Calibri"/>
      <family val="2"/>
      <scheme val="minor"/>
    </font>
    <font>
      <b/>
      <sz val="26"/>
      <color theme="0" tint="-0.499984740745262"/>
      <name val="Calibri"/>
      <family val="2"/>
      <scheme val="minor"/>
    </font>
    <font>
      <b/>
      <sz val="16"/>
      <color theme="1"/>
      <name val="Calibri"/>
      <family val="2"/>
      <scheme val="minor"/>
    </font>
    <font>
      <b/>
      <sz val="20"/>
      <color rgb="FF0000FF"/>
      <name val="Calibri"/>
      <family val="2"/>
      <scheme val="minor"/>
    </font>
    <font>
      <b/>
      <sz val="18"/>
      <color theme="1"/>
      <name val="Calibri"/>
      <family val="2"/>
      <scheme val="minor"/>
    </font>
    <font>
      <sz val="10"/>
      <color theme="1"/>
      <name val="Calibri"/>
      <family val="2"/>
      <scheme val="minor"/>
    </font>
    <font>
      <b/>
      <sz val="8"/>
      <color rgb="FF002060"/>
      <name val="Arial"/>
      <family val="2"/>
    </font>
    <font>
      <sz val="18"/>
      <color theme="1"/>
      <name val="Calibri"/>
      <family val="2"/>
      <scheme val="minor"/>
    </font>
    <font>
      <sz val="10"/>
      <name val="Arial"/>
      <family val="2"/>
    </font>
    <font>
      <b/>
      <sz val="9"/>
      <color rgb="FF000000"/>
      <name val="Tahoma"/>
      <family val="2"/>
    </font>
    <font>
      <sz val="9"/>
      <color rgb="FF000000"/>
      <name val="Tahoma"/>
      <family val="2"/>
    </font>
    <font>
      <sz val="11"/>
      <color rgb="FF000000"/>
      <name val="Calibri"/>
      <family val="2"/>
      <scheme val="minor"/>
    </font>
    <font>
      <sz val="12"/>
      <color rgb="FF9C5700"/>
      <name val="Calibri"/>
      <family val="2"/>
      <scheme val="minor"/>
    </font>
    <font>
      <sz val="10"/>
      <color rgb="FF000000"/>
      <name val="Arial"/>
      <family val="2"/>
    </font>
    <font>
      <b/>
      <sz val="18"/>
      <color theme="0"/>
      <name val="Calibri (Body)_x0000_"/>
    </font>
  </fonts>
  <fills count="44">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5"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59999389629810485"/>
        <bgColor indexed="64"/>
      </patternFill>
    </fill>
    <fill>
      <patternFill patternType="solid">
        <fgColor theme="1"/>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4" tint="0.39997558519241921"/>
        <bgColor indexed="64"/>
      </patternFill>
    </fill>
    <fill>
      <patternFill patternType="solid">
        <fgColor theme="0" tint="0.39997558519241921"/>
        <bgColor indexed="64"/>
      </patternFill>
    </fill>
    <fill>
      <patternFill patternType="solid">
        <fgColor theme="0" tint="0.79998168889431442"/>
        <bgColor indexed="64"/>
      </patternFill>
    </fill>
    <fill>
      <patternFill patternType="solid">
        <fgColor theme="0" tint="-0.499984740745262"/>
        <bgColor indexed="64"/>
      </patternFill>
    </fill>
    <fill>
      <patternFill patternType="solid">
        <fgColor theme="5"/>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FF9933"/>
        <bgColor indexed="64"/>
      </patternFill>
    </fill>
    <fill>
      <patternFill patternType="solid">
        <fgColor rgb="FFFFFFCC"/>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theme="2"/>
        <bgColor indexed="64"/>
      </patternFill>
    </fill>
    <fill>
      <patternFill patternType="solid">
        <fgColor theme="2" tint="-9.9978637043366805E-2"/>
        <bgColor indexed="64"/>
      </patternFill>
    </fill>
    <fill>
      <patternFill patternType="solid">
        <fgColor theme="1" tint="4.9989318521683403E-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rgb="FFFFEB9C"/>
      </patternFill>
    </fill>
    <fill>
      <patternFill patternType="solid">
        <fgColor theme="0"/>
        <bgColor indexed="64"/>
      </patternFill>
    </fill>
  </fills>
  <borders count="7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thin">
        <color auto="1"/>
      </top>
      <bottom/>
      <diagonal/>
    </border>
    <border>
      <left style="medium">
        <color auto="1"/>
      </left>
      <right style="medium">
        <color auto="1"/>
      </right>
      <top style="thin">
        <color auto="1"/>
      </top>
      <bottom/>
      <diagonal/>
    </border>
    <border>
      <left/>
      <right style="thin">
        <color auto="1"/>
      </right>
      <top/>
      <bottom/>
      <diagonal/>
    </border>
    <border>
      <left/>
      <right style="thin">
        <color auto="1"/>
      </right>
      <top style="thin">
        <color auto="1"/>
      </top>
      <bottom/>
      <diagonal/>
    </border>
    <border>
      <left style="thin">
        <color auto="1"/>
      </left>
      <right/>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right/>
      <top style="thin">
        <color auto="1"/>
      </top>
      <bottom/>
      <diagonal/>
    </border>
    <border>
      <left style="thin">
        <color auto="1"/>
      </left>
      <right/>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thin">
        <color auto="1"/>
      </left>
      <right/>
      <top style="medium">
        <color auto="1"/>
      </top>
      <bottom/>
      <diagonal/>
    </border>
    <border>
      <left style="thin">
        <color indexed="64"/>
      </left>
      <right style="medium">
        <color auto="1"/>
      </right>
      <top style="medium">
        <color auto="1"/>
      </top>
      <bottom/>
      <diagonal/>
    </border>
  </borders>
  <cellStyleXfs count="5">
    <xf numFmtId="0" fontId="0" fillId="0" borderId="0"/>
    <xf numFmtId="0" fontId="38" fillId="0" borderId="0" applyNumberFormat="0" applyFill="0" applyBorder="0" applyAlignment="0" applyProtection="0"/>
    <xf numFmtId="0" fontId="3" fillId="0" borderId="0"/>
    <xf numFmtId="0" fontId="82" fillId="42" borderId="0" applyNumberFormat="0" applyBorder="0" applyAlignment="0" applyProtection="0"/>
    <xf numFmtId="0" fontId="2" fillId="0" borderId="0"/>
  </cellStyleXfs>
  <cellXfs count="709">
    <xf numFmtId="0" fontId="0" fillId="0" borderId="0" xfId="0"/>
    <xf numFmtId="0" fontId="6" fillId="2" borderId="1" xfId="0" applyFont="1" applyFill="1" applyBorder="1"/>
    <xf numFmtId="0" fontId="0" fillId="2" borderId="2" xfId="0" applyFill="1" applyBorder="1"/>
    <xf numFmtId="0" fontId="0" fillId="2" borderId="3" xfId="0" applyFill="1" applyBorder="1"/>
    <xf numFmtId="0" fontId="7" fillId="0" borderId="4" xfId="0" applyFont="1" applyBorder="1"/>
    <xf numFmtId="0" fontId="0" fillId="0" borderId="5" xfId="0" applyBorder="1"/>
    <xf numFmtId="0" fontId="8" fillId="0" borderId="5" xfId="0" applyFont="1" applyBorder="1"/>
    <xf numFmtId="0" fontId="0" fillId="0" borderId="6" xfId="0" applyBorder="1"/>
    <xf numFmtId="0" fontId="0" fillId="0" borderId="7" xfId="0" applyBorder="1"/>
    <xf numFmtId="0" fontId="0" fillId="0" borderId="8" xfId="0" applyBorder="1"/>
    <xf numFmtId="0" fontId="8" fillId="0" borderId="8" xfId="0" applyFont="1" applyBorder="1"/>
    <xf numFmtId="0" fontId="0" fillId="0" borderId="9" xfId="0" applyBorder="1"/>
    <xf numFmtId="0" fontId="0" fillId="0" borderId="10" xfId="0" applyBorder="1"/>
    <xf numFmtId="0" fontId="8" fillId="0" borderId="0" xfId="0" applyFont="1"/>
    <xf numFmtId="0" fontId="0" fillId="0" borderId="11" xfId="0" applyBorder="1"/>
    <xf numFmtId="0" fontId="0" fillId="3" borderId="12" xfId="0" applyFill="1" applyBorder="1"/>
    <xf numFmtId="0" fontId="13" fillId="2" borderId="12" xfId="0" applyFont="1" applyFill="1" applyBorder="1"/>
    <xf numFmtId="0" fontId="5" fillId="0" borderId="4" xfId="0" applyFont="1" applyBorder="1"/>
    <xf numFmtId="0" fontId="5" fillId="0" borderId="10" xfId="0" applyFont="1" applyBorder="1"/>
    <xf numFmtId="0" fontId="5" fillId="0" borderId="7" xfId="0" applyFont="1" applyBorder="1"/>
    <xf numFmtId="0" fontId="5" fillId="0" borderId="0" xfId="0" applyFont="1"/>
    <xf numFmtId="0" fontId="14" fillId="0" borderId="4" xfId="0" applyFont="1" applyBorder="1" applyAlignment="1">
      <alignment horizontal="left" vertical="center"/>
    </xf>
    <xf numFmtId="0" fontId="15" fillId="0" borderId="5" xfId="0" applyFont="1" applyBorder="1"/>
    <xf numFmtId="0" fontId="15" fillId="0" borderId="0" xfId="0" applyFont="1"/>
    <xf numFmtId="0" fontId="16" fillId="0" borderId="0" xfId="0" applyFont="1"/>
    <xf numFmtId="0" fontId="15" fillId="0" borderId="8" xfId="0" applyFont="1" applyBorder="1"/>
    <xf numFmtId="0" fontId="0" fillId="0" borderId="4" xfId="0" applyBorder="1"/>
    <xf numFmtId="0" fontId="9" fillId="0" borderId="10" xfId="0" applyFont="1" applyBorder="1" applyAlignment="1">
      <alignment horizontal="right" vertical="center"/>
    </xf>
    <xf numFmtId="0" fontId="17" fillId="0" borderId="10" xfId="0" applyFont="1" applyBorder="1" applyAlignment="1">
      <alignment horizontal="right" vertical="center"/>
    </xf>
    <xf numFmtId="0" fontId="14" fillId="0" borderId="4" xfId="0" applyFont="1" applyBorder="1"/>
    <xf numFmtId="0" fontId="15" fillId="0" borderId="5" xfId="0" applyFont="1" applyBorder="1" applyAlignment="1">
      <alignment wrapText="1"/>
    </xf>
    <xf numFmtId="0" fontId="15" fillId="0" borderId="0" xfId="0" applyFont="1" applyAlignment="1">
      <alignment wrapText="1"/>
    </xf>
    <xf numFmtId="0" fontId="15" fillId="0" borderId="0" xfId="0" applyFont="1" applyAlignment="1">
      <alignment horizontal="left" vertical="center"/>
    </xf>
    <xf numFmtId="0" fontId="14" fillId="0" borderId="8" xfId="0" applyFont="1" applyBorder="1"/>
    <xf numFmtId="0" fontId="9" fillId="0" borderId="7" xfId="0" applyFont="1" applyBorder="1" applyAlignment="1">
      <alignment horizontal="right" vertical="center"/>
    </xf>
    <xf numFmtId="0" fontId="17" fillId="0" borderId="0" xfId="0" applyFont="1" applyAlignment="1">
      <alignment horizontal="right" vertical="center"/>
    </xf>
    <xf numFmtId="0" fontId="17" fillId="0" borderId="7" xfId="0" applyFont="1" applyBorder="1" applyAlignment="1">
      <alignment horizontal="right" vertical="center"/>
    </xf>
    <xf numFmtId="0" fontId="18" fillId="0" borderId="8" xfId="0" applyFont="1" applyBorder="1"/>
    <xf numFmtId="0" fontId="18" fillId="0" borderId="0" xfId="0" applyFont="1"/>
    <xf numFmtId="0" fontId="4" fillId="0" borderId="0" xfId="0" applyFont="1"/>
    <xf numFmtId="0" fontId="19" fillId="0" borderId="4" xfId="0" applyFont="1" applyBorder="1"/>
    <xf numFmtId="0" fontId="20" fillId="0" borderId="5" xfId="0" applyFont="1" applyBorder="1"/>
    <xf numFmtId="0" fontId="21" fillId="0" borderId="0" xfId="0" applyFont="1"/>
    <xf numFmtId="0" fontId="19" fillId="0" borderId="0" xfId="0" applyFont="1"/>
    <xf numFmtId="0" fontId="0" fillId="3" borderId="1" xfId="0" applyFill="1" applyBorder="1"/>
    <xf numFmtId="0" fontId="0" fillId="3" borderId="3" xfId="0" applyFill="1" applyBorder="1"/>
    <xf numFmtId="0" fontId="14" fillId="0" borderId="1" xfId="0" applyFont="1" applyBorder="1" applyAlignment="1">
      <alignment horizontal="left" vertical="center"/>
    </xf>
    <xf numFmtId="0" fontId="0" fillId="0" borderId="2" xfId="0" applyBorder="1"/>
    <xf numFmtId="0" fontId="0" fillId="0" borderId="3" xfId="0" applyBorder="1"/>
    <xf numFmtId="0" fontId="14" fillId="0" borderId="0" xfId="0" applyFont="1" applyAlignment="1">
      <alignment horizontal="left" vertical="center"/>
    </xf>
    <xf numFmtId="0" fontId="14" fillId="0" borderId="7" xfId="0" applyFont="1" applyBorder="1" applyAlignment="1">
      <alignment horizontal="left" vertical="center"/>
    </xf>
    <xf numFmtId="0" fontId="15" fillId="0" borderId="4" xfId="0" applyFont="1" applyBorder="1"/>
    <xf numFmtId="0" fontId="0" fillId="0" borderId="13" xfId="0" applyBorder="1"/>
    <xf numFmtId="0" fontId="0" fillId="0" borderId="14" xfId="0" applyBorder="1"/>
    <xf numFmtId="0" fontId="0" fillId="0" borderId="15" xfId="0" applyBorder="1"/>
    <xf numFmtId="0" fontId="4" fillId="0" borderId="8" xfId="0" applyFont="1" applyBorder="1"/>
    <xf numFmtId="0" fontId="0" fillId="3" borderId="8" xfId="0" applyFill="1" applyBorder="1"/>
    <xf numFmtId="0" fontId="22" fillId="0" borderId="10" xfId="0" applyFont="1" applyBorder="1"/>
    <xf numFmtId="0" fontId="10" fillId="0" borderId="8" xfId="0" applyFont="1" applyBorder="1"/>
    <xf numFmtId="0" fontId="23" fillId="0" borderId="4" xfId="0" applyFont="1" applyBorder="1" applyAlignment="1">
      <alignment horizontal="left" vertical="center"/>
    </xf>
    <xf numFmtId="0" fontId="24" fillId="0" borderId="8" xfId="0" applyFont="1" applyBorder="1"/>
    <xf numFmtId="0" fontId="23" fillId="0" borderId="0" xfId="0" applyFont="1" applyAlignment="1">
      <alignment horizontal="left" vertical="center"/>
    </xf>
    <xf numFmtId="0" fontId="19" fillId="0" borderId="4" xfId="0" applyFont="1" applyBorder="1" applyAlignment="1">
      <alignment horizontal="left" vertical="center"/>
    </xf>
    <xf numFmtId="0" fontId="20" fillId="0" borderId="0" xfId="0" applyFont="1"/>
    <xf numFmtId="0" fontId="20" fillId="0" borderId="8" xfId="0" applyFont="1" applyBorder="1"/>
    <xf numFmtId="0" fontId="0" fillId="4" borderId="4" xfId="0" applyFill="1" applyBorder="1"/>
    <xf numFmtId="0" fontId="0" fillId="4" borderId="5" xfId="0" applyFill="1" applyBorder="1"/>
    <xf numFmtId="0" fontId="0" fillId="4" borderId="6" xfId="0" applyFill="1" applyBorder="1"/>
    <xf numFmtId="0" fontId="0" fillId="4" borderId="10" xfId="0" applyFill="1" applyBorder="1"/>
    <xf numFmtId="0" fontId="0" fillId="4" borderId="0" xfId="0" applyFill="1"/>
    <xf numFmtId="0" fontId="0" fillId="4" borderId="11" xfId="0" applyFill="1" applyBorder="1"/>
    <xf numFmtId="0" fontId="0" fillId="4" borderId="7" xfId="0" applyFill="1" applyBorder="1"/>
    <xf numFmtId="0" fontId="0" fillId="4" borderId="8" xfId="0" applyFill="1" applyBorder="1"/>
    <xf numFmtId="0" fontId="0" fillId="4" borderId="9" xfId="0" applyFill="1" applyBorder="1"/>
    <xf numFmtId="0" fontId="26" fillId="0" borderId="0" xfId="0" applyFont="1"/>
    <xf numFmtId="0" fontId="27" fillId="0" borderId="10" xfId="0" applyFont="1" applyBorder="1" applyAlignment="1">
      <alignment horizontal="left" vertical="center"/>
    </xf>
    <xf numFmtId="0" fontId="28" fillId="0" borderId="0" xfId="0" applyFont="1"/>
    <xf numFmtId="0" fontId="29" fillId="0" borderId="8" xfId="0" applyFont="1" applyBorder="1" applyAlignment="1">
      <alignment horizontal="left" vertical="center"/>
    </xf>
    <xf numFmtId="0" fontId="31" fillId="0" borderId="4" xfId="0" applyFont="1" applyBorder="1" applyAlignment="1">
      <alignment horizontal="left" vertical="center"/>
    </xf>
    <xf numFmtId="0" fontId="17" fillId="0" borderId="5" xfId="0" applyFont="1" applyBorder="1"/>
    <xf numFmtId="0" fontId="17" fillId="0" borderId="0" xfId="0" applyFont="1"/>
    <xf numFmtId="0" fontId="28" fillId="0" borderId="8" xfId="0" applyFont="1" applyBorder="1"/>
    <xf numFmtId="0" fontId="17" fillId="0" borderId="0" xfId="0" applyFont="1" applyAlignment="1">
      <alignment horizontal="left" vertical="center"/>
    </xf>
    <xf numFmtId="0" fontId="28" fillId="0" borderId="8" xfId="0" applyFont="1" applyBorder="1" applyAlignment="1">
      <alignment horizontal="left" vertical="center"/>
    </xf>
    <xf numFmtId="0" fontId="28" fillId="0" borderId="0" xfId="0" applyFont="1" applyAlignment="1">
      <alignment horizontal="left" vertical="center"/>
    </xf>
    <xf numFmtId="0" fontId="31" fillId="0" borderId="4" xfId="0" applyFont="1" applyBorder="1"/>
    <xf numFmtId="0" fontId="31" fillId="0" borderId="5" xfId="0" applyFont="1" applyBorder="1"/>
    <xf numFmtId="0" fontId="0" fillId="0" borderId="12" xfId="0" applyBorder="1"/>
    <xf numFmtId="0" fontId="17" fillId="3" borderId="12" xfId="0" applyFont="1" applyFill="1" applyBorder="1"/>
    <xf numFmtId="0" fontId="17" fillId="0" borderId="8" xfId="0" applyFont="1" applyBorder="1"/>
    <xf numFmtId="0" fontId="0" fillId="2" borderId="0" xfId="0" applyFill="1"/>
    <xf numFmtId="0" fontId="0" fillId="7" borderId="0" xfId="0" applyFill="1"/>
    <xf numFmtId="0" fontId="24" fillId="0" borderId="0" xfId="0" applyFont="1"/>
    <xf numFmtId="0" fontId="0" fillId="0" borderId="0" xfId="0" applyAlignment="1">
      <alignment horizontal="center"/>
    </xf>
    <xf numFmtId="0" fontId="38" fillId="0" borderId="0" xfId="1" applyAlignment="1">
      <alignment horizontal="center" wrapText="1"/>
    </xf>
    <xf numFmtId="0" fontId="38" fillId="0" borderId="0" xfId="1" applyAlignment="1">
      <alignment horizontal="center"/>
    </xf>
    <xf numFmtId="0" fontId="0" fillId="10" borderId="21" xfId="0" applyFill="1" applyBorder="1"/>
    <xf numFmtId="0" fontId="0" fillId="10" borderId="23" xfId="0" applyFill="1" applyBorder="1"/>
    <xf numFmtId="0" fontId="0" fillId="10" borderId="18" xfId="0" applyFill="1" applyBorder="1"/>
    <xf numFmtId="0" fontId="0" fillId="11" borderId="16" xfId="0" applyFill="1" applyBorder="1"/>
    <xf numFmtId="0" fontId="0" fillId="11" borderId="18" xfId="0" applyFill="1" applyBorder="1"/>
    <xf numFmtId="0" fontId="0" fillId="11" borderId="17" xfId="0" applyFill="1" applyBorder="1"/>
    <xf numFmtId="0" fontId="14" fillId="0" borderId="10" xfId="0" applyFont="1" applyBorder="1" applyAlignment="1">
      <alignment horizontal="left" vertical="center"/>
    </xf>
    <xf numFmtId="0" fontId="38" fillId="0" borderId="25" xfId="1" applyBorder="1"/>
    <xf numFmtId="0" fontId="0" fillId="0" borderId="8" xfId="0" applyBorder="1" applyAlignment="1">
      <alignment wrapText="1"/>
    </xf>
    <xf numFmtId="0" fontId="0" fillId="11" borderId="21" xfId="0" applyFill="1" applyBorder="1"/>
    <xf numFmtId="0" fontId="0" fillId="11" borderId="22" xfId="0" applyFill="1" applyBorder="1"/>
    <xf numFmtId="0" fontId="0" fillId="11" borderId="23" xfId="0" applyFill="1" applyBorder="1"/>
    <xf numFmtId="0" fontId="0" fillId="11" borderId="24" xfId="0" applyFill="1" applyBorder="1"/>
    <xf numFmtId="0" fontId="0" fillId="11" borderId="30" xfId="0" applyFill="1" applyBorder="1"/>
    <xf numFmtId="0" fontId="0" fillId="11" borderId="31" xfId="0" applyFill="1" applyBorder="1"/>
    <xf numFmtId="0" fontId="0" fillId="14" borderId="21" xfId="0" applyFill="1" applyBorder="1"/>
    <xf numFmtId="0" fontId="0" fillId="14" borderId="22" xfId="0" applyFill="1" applyBorder="1"/>
    <xf numFmtId="0" fontId="0" fillId="14" borderId="23" xfId="0" applyFill="1" applyBorder="1"/>
    <xf numFmtId="0" fontId="0" fillId="14" borderId="24" xfId="0" applyFill="1" applyBorder="1"/>
    <xf numFmtId="0" fontId="0" fillId="14" borderId="30" xfId="0" applyFill="1" applyBorder="1"/>
    <xf numFmtId="0" fontId="0" fillId="14" borderId="31" xfId="0" applyFill="1" applyBorder="1"/>
    <xf numFmtId="0" fontId="0" fillId="2" borderId="5" xfId="0" applyFill="1" applyBorder="1"/>
    <xf numFmtId="0" fontId="34" fillId="8" borderId="4" xfId="0" applyFont="1" applyFill="1" applyBorder="1"/>
    <xf numFmtId="0" fontId="34" fillId="9" borderId="6" xfId="0" applyFont="1" applyFill="1" applyBorder="1"/>
    <xf numFmtId="0" fontId="38" fillId="0" borderId="39" xfId="1" applyBorder="1"/>
    <xf numFmtId="15" fontId="39" fillId="14" borderId="31" xfId="0" applyNumberFormat="1" applyFont="1" applyFill="1" applyBorder="1"/>
    <xf numFmtId="0" fontId="38" fillId="0" borderId="1" xfId="1" applyBorder="1"/>
    <xf numFmtId="0" fontId="0" fillId="14" borderId="37" xfId="0" applyFill="1" applyBorder="1"/>
    <xf numFmtId="0" fontId="0" fillId="14" borderId="35" xfId="0" applyFill="1" applyBorder="1"/>
    <xf numFmtId="0" fontId="0" fillId="14" borderId="36" xfId="0" applyFill="1" applyBorder="1"/>
    <xf numFmtId="0" fontId="43" fillId="6" borderId="4" xfId="0" applyFont="1" applyFill="1" applyBorder="1"/>
    <xf numFmtId="0" fontId="43" fillId="8" borderId="6" xfId="0" applyFont="1" applyFill="1" applyBorder="1"/>
    <xf numFmtId="0" fontId="0" fillId="17" borderId="33" xfId="0" applyFill="1" applyBorder="1"/>
    <xf numFmtId="0" fontId="0" fillId="17" borderId="32" xfId="0" applyFill="1" applyBorder="1"/>
    <xf numFmtId="0" fontId="0" fillId="17" borderId="34" xfId="0" applyFill="1" applyBorder="1"/>
    <xf numFmtId="0" fontId="37" fillId="20" borderId="12" xfId="0" applyFont="1" applyFill="1" applyBorder="1"/>
    <xf numFmtId="0" fontId="0" fillId="20" borderId="30" xfId="0" applyFill="1" applyBorder="1"/>
    <xf numFmtId="0" fontId="0" fillId="20" borderId="31" xfId="0" applyFill="1" applyBorder="1"/>
    <xf numFmtId="0" fontId="0" fillId="20" borderId="21" xfId="0" applyFill="1" applyBorder="1"/>
    <xf numFmtId="0" fontId="0" fillId="20" borderId="22" xfId="0" applyFill="1" applyBorder="1"/>
    <xf numFmtId="0" fontId="0" fillId="20" borderId="23" xfId="0" applyFill="1" applyBorder="1"/>
    <xf numFmtId="0" fontId="0" fillId="20" borderId="24" xfId="0" applyFill="1" applyBorder="1"/>
    <xf numFmtId="0" fontId="0" fillId="23" borderId="30" xfId="0" applyFill="1" applyBorder="1"/>
    <xf numFmtId="0" fontId="0" fillId="23" borderId="31" xfId="0" applyFill="1" applyBorder="1"/>
    <xf numFmtId="0" fontId="0" fillId="23" borderId="21" xfId="0" applyFill="1" applyBorder="1"/>
    <xf numFmtId="0" fontId="0" fillId="23" borderId="22" xfId="0" applyFill="1" applyBorder="1"/>
    <xf numFmtId="0" fontId="0" fillId="23" borderId="23" xfId="0" applyFill="1" applyBorder="1"/>
    <xf numFmtId="0" fontId="0" fillId="23" borderId="24" xfId="0" applyFill="1" applyBorder="1"/>
    <xf numFmtId="0" fontId="43" fillId="7" borderId="0" xfId="0" applyFont="1" applyFill="1"/>
    <xf numFmtId="0" fontId="0" fillId="0" borderId="5" xfId="0" applyBorder="1" applyAlignment="1">
      <alignment vertical="center"/>
    </xf>
    <xf numFmtId="0" fontId="0" fillId="0" borderId="0" xfId="0" applyAlignment="1">
      <alignment vertical="center"/>
    </xf>
    <xf numFmtId="0" fontId="0" fillId="0" borderId="8" xfId="0" applyBorder="1" applyAlignment="1">
      <alignment vertical="center"/>
    </xf>
    <xf numFmtId="0" fontId="34" fillId="0" borderId="4" xfId="0" applyFont="1" applyBorder="1"/>
    <xf numFmtId="0" fontId="38" fillId="0" borderId="46" xfId="1" applyBorder="1"/>
    <xf numFmtId="0" fontId="38" fillId="0" borderId="38" xfId="1" applyBorder="1"/>
    <xf numFmtId="0" fontId="38" fillId="0" borderId="50" xfId="1" applyBorder="1"/>
    <xf numFmtId="0" fontId="37" fillId="19" borderId="12" xfId="0" applyFont="1" applyFill="1" applyBorder="1"/>
    <xf numFmtId="0" fontId="0" fillId="19" borderId="31" xfId="0" applyFill="1" applyBorder="1"/>
    <xf numFmtId="0" fontId="0" fillId="19" borderId="51" xfId="0" applyFill="1" applyBorder="1"/>
    <xf numFmtId="0" fontId="0" fillId="19" borderId="24" xfId="0" applyFill="1" applyBorder="1"/>
    <xf numFmtId="0" fontId="0" fillId="19" borderId="53" xfId="0" applyFill="1" applyBorder="1"/>
    <xf numFmtId="0" fontId="0" fillId="20" borderId="29" xfId="0" applyFill="1" applyBorder="1"/>
    <xf numFmtId="0" fontId="0" fillId="20" borderId="51" xfId="0" applyFill="1" applyBorder="1"/>
    <xf numFmtId="0" fontId="0" fillId="20" borderId="52" xfId="0" applyFill="1" applyBorder="1"/>
    <xf numFmtId="0" fontId="0" fillId="20" borderId="53" xfId="0" applyFill="1" applyBorder="1"/>
    <xf numFmtId="0" fontId="23" fillId="0" borderId="10" xfId="0" applyFont="1" applyBorder="1" applyAlignment="1">
      <alignment horizontal="left" vertical="center"/>
    </xf>
    <xf numFmtId="0" fontId="0" fillId="13" borderId="0" xfId="0" applyFill="1"/>
    <xf numFmtId="0" fontId="0" fillId="13" borderId="2" xfId="0" applyFill="1" applyBorder="1"/>
    <xf numFmtId="0" fontId="0" fillId="13" borderId="26" xfId="0" applyFill="1" applyBorder="1"/>
    <xf numFmtId="0" fontId="0" fillId="13" borderId="4" xfId="0" applyFill="1" applyBorder="1"/>
    <xf numFmtId="0" fontId="0" fillId="13" borderId="5" xfId="0" applyFill="1" applyBorder="1"/>
    <xf numFmtId="0" fontId="0" fillId="13" borderId="6" xfId="0" applyFill="1" applyBorder="1"/>
    <xf numFmtId="0" fontId="0" fillId="13" borderId="13" xfId="0" applyFill="1" applyBorder="1"/>
    <xf numFmtId="0" fontId="0" fillId="13" borderId="37" xfId="0" applyFill="1" applyBorder="1"/>
    <xf numFmtId="0" fontId="0" fillId="13" borderId="35" xfId="0" applyFill="1" applyBorder="1"/>
    <xf numFmtId="0" fontId="0" fillId="13" borderId="36" xfId="0" applyFill="1" applyBorder="1"/>
    <xf numFmtId="0" fontId="44" fillId="0" borderId="0" xfId="0" applyFont="1" applyAlignment="1">
      <alignment vertical="center"/>
    </xf>
    <xf numFmtId="0" fontId="0" fillId="13" borderId="42" xfId="0" applyFill="1" applyBorder="1"/>
    <xf numFmtId="0" fontId="0" fillId="0" borderId="1" xfId="0" applyBorder="1"/>
    <xf numFmtId="0" fontId="5" fillId="0" borderId="13"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44" fillId="0" borderId="0" xfId="0" applyFont="1"/>
    <xf numFmtId="0" fontId="0" fillId="15" borderId="33" xfId="0" applyFill="1" applyBorder="1"/>
    <xf numFmtId="0" fontId="0" fillId="15" borderId="32" xfId="0" applyFill="1" applyBorder="1"/>
    <xf numFmtId="0" fontId="0" fillId="15" borderId="34" xfId="0" applyFill="1" applyBorder="1"/>
    <xf numFmtId="0" fontId="0" fillId="16" borderId="35" xfId="0" applyFill="1" applyBorder="1"/>
    <xf numFmtId="0" fontId="0" fillId="16" borderId="36" xfId="0" applyFill="1" applyBorder="1"/>
    <xf numFmtId="0" fontId="0" fillId="16" borderId="37" xfId="0" applyFill="1" applyBorder="1"/>
    <xf numFmtId="0" fontId="45" fillId="5" borderId="4" xfId="0" applyFont="1" applyFill="1" applyBorder="1"/>
    <xf numFmtId="0" fontId="13" fillId="9" borderId="4" xfId="0" applyFont="1" applyFill="1" applyBorder="1"/>
    <xf numFmtId="0" fontId="46" fillId="0" borderId="0" xfId="0" applyFont="1"/>
    <xf numFmtId="0" fontId="47" fillId="14" borderId="1" xfId="0" applyFont="1" applyFill="1" applyBorder="1" applyAlignment="1">
      <alignment horizontal="center" vertical="center" wrapText="1"/>
    </xf>
    <xf numFmtId="0" fontId="47" fillId="20" borderId="1" xfId="0" applyFont="1" applyFill="1" applyBorder="1" applyAlignment="1">
      <alignment horizontal="center" vertical="center" wrapText="1"/>
    </xf>
    <xf numFmtId="0" fontId="14" fillId="26" borderId="4" xfId="0" applyFont="1" applyFill="1" applyBorder="1" applyAlignment="1">
      <alignment horizontal="left" vertical="center"/>
    </xf>
    <xf numFmtId="0" fontId="0" fillId="26" borderId="6" xfId="0" applyFill="1" applyBorder="1"/>
    <xf numFmtId="0" fontId="4" fillId="26" borderId="4" xfId="0" applyFont="1" applyFill="1" applyBorder="1"/>
    <xf numFmtId="0" fontId="0" fillId="26" borderId="11" xfId="0" applyFill="1" applyBorder="1"/>
    <xf numFmtId="0" fontId="4" fillId="26" borderId="10" xfId="0" applyFont="1" applyFill="1" applyBorder="1"/>
    <xf numFmtId="0" fontId="4" fillId="26" borderId="7" xfId="0" applyFont="1" applyFill="1" applyBorder="1"/>
    <xf numFmtId="0" fontId="17" fillId="26" borderId="10" xfId="0" applyFont="1" applyFill="1" applyBorder="1" applyAlignment="1">
      <alignment horizontal="right" vertical="center"/>
    </xf>
    <xf numFmtId="0" fontId="0" fillId="26" borderId="13" xfId="0" applyFill="1" applyBorder="1"/>
    <xf numFmtId="0" fontId="0" fillId="26" borderId="10" xfId="0" applyFill="1" applyBorder="1"/>
    <xf numFmtId="0" fontId="18" fillId="26" borderId="11" xfId="0" applyFont="1" applyFill="1" applyBorder="1" applyAlignment="1">
      <alignment horizontal="left" vertical="center"/>
    </xf>
    <xf numFmtId="0" fontId="17" fillId="26" borderId="14" xfId="0" applyFont="1" applyFill="1" applyBorder="1" applyAlignment="1">
      <alignment horizontal="right" vertical="center"/>
    </xf>
    <xf numFmtId="0" fontId="18" fillId="26" borderId="9" xfId="0" applyFont="1" applyFill="1" applyBorder="1"/>
    <xf numFmtId="0" fontId="17" fillId="26" borderId="15" xfId="0" applyFont="1" applyFill="1" applyBorder="1" applyAlignment="1">
      <alignment horizontal="right" vertical="center"/>
    </xf>
    <xf numFmtId="0" fontId="24" fillId="26" borderId="9" xfId="0" applyFont="1" applyFill="1" applyBorder="1"/>
    <xf numFmtId="0" fontId="52" fillId="0" borderId="13" xfId="0" applyFont="1" applyBorder="1" applyAlignment="1">
      <alignment vertical="center"/>
    </xf>
    <xf numFmtId="0" fontId="52" fillId="0" borderId="14" xfId="0" applyFont="1" applyBorder="1" applyAlignment="1">
      <alignment vertical="center"/>
    </xf>
    <xf numFmtId="0" fontId="52" fillId="0" borderId="15" xfId="0" applyFont="1" applyBorder="1" applyAlignment="1">
      <alignment vertical="center"/>
    </xf>
    <xf numFmtId="0" fontId="36" fillId="0" borderId="0" xfId="0" applyFont="1" applyAlignment="1">
      <alignment vertical="center"/>
    </xf>
    <xf numFmtId="0" fontId="13" fillId="7" borderId="12" xfId="0" applyFont="1" applyFill="1" applyBorder="1"/>
    <xf numFmtId="0" fontId="0" fillId="13" borderId="40" xfId="0" applyFill="1" applyBorder="1"/>
    <xf numFmtId="0" fontId="0" fillId="13" borderId="41" xfId="0" applyFill="1" applyBorder="1"/>
    <xf numFmtId="0" fontId="0" fillId="16" borderId="33" xfId="0" applyFill="1" applyBorder="1"/>
    <xf numFmtId="0" fontId="0" fillId="16" borderId="32" xfId="0" applyFill="1" applyBorder="1"/>
    <xf numFmtId="0" fontId="0" fillId="16" borderId="34" xfId="0" applyFill="1" applyBorder="1"/>
    <xf numFmtId="0" fontId="0" fillId="28" borderId="4" xfId="0" applyFill="1" applyBorder="1"/>
    <xf numFmtId="0" fontId="0" fillId="28" borderId="10" xfId="0" applyFill="1" applyBorder="1"/>
    <xf numFmtId="0" fontId="0" fillId="28" borderId="7" xfId="0" applyFill="1" applyBorder="1"/>
    <xf numFmtId="0" fontId="55" fillId="5" borderId="13" xfId="0" applyFont="1" applyFill="1" applyBorder="1"/>
    <xf numFmtId="0" fontId="53" fillId="27" borderId="13" xfId="0" applyFont="1" applyFill="1" applyBorder="1" applyAlignment="1">
      <alignment vertical="center" wrapText="1"/>
    </xf>
    <xf numFmtId="0" fontId="53" fillId="27" borderId="14" xfId="0" applyFont="1" applyFill="1" applyBorder="1" applyAlignment="1">
      <alignment vertical="center" wrapText="1"/>
    </xf>
    <xf numFmtId="0" fontId="53" fillId="27" borderId="15" xfId="0" applyFont="1" applyFill="1" applyBorder="1" applyAlignment="1">
      <alignment wrapText="1"/>
    </xf>
    <xf numFmtId="0" fontId="57" fillId="27" borderId="14" xfId="0" applyFont="1" applyFill="1" applyBorder="1" applyAlignment="1">
      <alignment vertical="center" wrapText="1"/>
    </xf>
    <xf numFmtId="0" fontId="0" fillId="29" borderId="4" xfId="0" applyFill="1" applyBorder="1"/>
    <xf numFmtId="0" fontId="38" fillId="0" borderId="54" xfId="1" applyBorder="1"/>
    <xf numFmtId="0" fontId="38" fillId="0" borderId="36" xfId="1" applyBorder="1"/>
    <xf numFmtId="0" fontId="0" fillId="28" borderId="0" xfId="0" applyFill="1"/>
    <xf numFmtId="0" fontId="59" fillId="27" borderId="14" xfId="0" applyFont="1" applyFill="1" applyBorder="1" applyAlignment="1">
      <alignment vertical="center" wrapText="1"/>
    </xf>
    <xf numFmtId="0" fontId="59" fillId="28" borderId="12" xfId="0" applyFont="1" applyFill="1" applyBorder="1"/>
    <xf numFmtId="0" fontId="0" fillId="28" borderId="5" xfId="0" applyFill="1" applyBorder="1"/>
    <xf numFmtId="0" fontId="0" fillId="29" borderId="5" xfId="0" applyFill="1" applyBorder="1"/>
    <xf numFmtId="164" fontId="0" fillId="0" borderId="0" xfId="0" applyNumberFormat="1"/>
    <xf numFmtId="0" fontId="0" fillId="24" borderId="57" xfId="0" applyFill="1" applyBorder="1"/>
    <xf numFmtId="0" fontId="0" fillId="24" borderId="45" xfId="0" applyFill="1" applyBorder="1"/>
    <xf numFmtId="0" fontId="0" fillId="24" borderId="43" xfId="0" applyFill="1" applyBorder="1"/>
    <xf numFmtId="0" fontId="0" fillId="24" borderId="11" xfId="0" applyFill="1" applyBorder="1"/>
    <xf numFmtId="0" fontId="0" fillId="29" borderId="13" xfId="0" applyFill="1" applyBorder="1"/>
    <xf numFmtId="0" fontId="0" fillId="24" borderId="3" xfId="0" applyFill="1" applyBorder="1"/>
    <xf numFmtId="0" fontId="0" fillId="19" borderId="61" xfId="0" applyFill="1" applyBorder="1"/>
    <xf numFmtId="0" fontId="0" fillId="20" borderId="60" xfId="0" applyFill="1" applyBorder="1"/>
    <xf numFmtId="0" fontId="0" fillId="20" borderId="61" xfId="0" applyFill="1" applyBorder="1"/>
    <xf numFmtId="0" fontId="0" fillId="29" borderId="0" xfId="0" applyFill="1"/>
    <xf numFmtId="0" fontId="5" fillId="29" borderId="14" xfId="0" applyFont="1" applyFill="1" applyBorder="1" applyAlignment="1">
      <alignment horizontal="center" vertical="center" wrapText="1"/>
    </xf>
    <xf numFmtId="0" fontId="0" fillId="28" borderId="8" xfId="0" applyFill="1" applyBorder="1"/>
    <xf numFmtId="0" fontId="0" fillId="2" borderId="1" xfId="0" applyFill="1" applyBorder="1"/>
    <xf numFmtId="0" fontId="0" fillId="29" borderId="6" xfId="0" applyFill="1" applyBorder="1"/>
    <xf numFmtId="0" fontId="0" fillId="29" borderId="10" xfId="0" applyFill="1" applyBorder="1"/>
    <xf numFmtId="0" fontId="0" fillId="29" borderId="11" xfId="0" applyFill="1" applyBorder="1"/>
    <xf numFmtId="0" fontId="0" fillId="29" borderId="7" xfId="0" applyFill="1" applyBorder="1"/>
    <xf numFmtId="0" fontId="0" fillId="29" borderId="8" xfId="0" applyFill="1" applyBorder="1"/>
    <xf numFmtId="0" fontId="0" fillId="29" borderId="9" xfId="0" applyFill="1" applyBorder="1"/>
    <xf numFmtId="0" fontId="0" fillId="13" borderId="10" xfId="0" applyFill="1" applyBorder="1"/>
    <xf numFmtId="0" fontId="0" fillId="13" borderId="11" xfId="0" applyFill="1" applyBorder="1"/>
    <xf numFmtId="0" fontId="4" fillId="0" borderId="5" xfId="0" applyFont="1" applyBorder="1"/>
    <xf numFmtId="0" fontId="0" fillId="24" borderId="14" xfId="0" applyFill="1" applyBorder="1"/>
    <xf numFmtId="0" fontId="0" fillId="24" borderId="47" xfId="0" applyFill="1" applyBorder="1"/>
    <xf numFmtId="0" fontId="0" fillId="24" borderId="36" xfId="0" applyFill="1" applyBorder="1"/>
    <xf numFmtId="0" fontId="0" fillId="24" borderId="37" xfId="0" applyFill="1" applyBorder="1"/>
    <xf numFmtId="0" fontId="0" fillId="24" borderId="12" xfId="0" applyFill="1" applyBorder="1"/>
    <xf numFmtId="0" fontId="29" fillId="0" borderId="0" xfId="0" applyFont="1" applyAlignment="1">
      <alignment horizontal="left" vertical="center"/>
    </xf>
    <xf numFmtId="0" fontId="29" fillId="0" borderId="5" xfId="0" applyFont="1" applyBorder="1" applyAlignment="1">
      <alignment horizontal="left" vertical="center"/>
    </xf>
    <xf numFmtId="0" fontId="64" fillId="24" borderId="3" xfId="0" applyFont="1" applyFill="1" applyBorder="1" applyAlignment="1">
      <alignment horizontal="center" wrapText="1"/>
    </xf>
    <xf numFmtId="0" fontId="65" fillId="24" borderId="3" xfId="0" applyFont="1" applyFill="1" applyBorder="1" applyAlignment="1">
      <alignment horizontal="center" wrapText="1"/>
    </xf>
    <xf numFmtId="0" fontId="0" fillId="14" borderId="54" xfId="0" applyFill="1" applyBorder="1"/>
    <xf numFmtId="0" fontId="0" fillId="14" borderId="40" xfId="0" applyFill="1" applyBorder="1"/>
    <xf numFmtId="0" fontId="0" fillId="14" borderId="41" xfId="0" applyFill="1" applyBorder="1"/>
    <xf numFmtId="0" fontId="0" fillId="14" borderId="42" xfId="0" applyFill="1" applyBorder="1"/>
    <xf numFmtId="0" fontId="0" fillId="14" borderId="56" xfId="0" applyFill="1" applyBorder="1"/>
    <xf numFmtId="0" fontId="0" fillId="14" borderId="45" xfId="0" applyFill="1" applyBorder="1"/>
    <xf numFmtId="0" fontId="5" fillId="0" borderId="13" xfId="0" applyFont="1" applyBorder="1"/>
    <xf numFmtId="0" fontId="5" fillId="0" borderId="14" xfId="0" applyFont="1" applyBorder="1"/>
    <xf numFmtId="0" fontId="0" fillId="12" borderId="33" xfId="0" applyFill="1" applyBorder="1"/>
    <xf numFmtId="0" fontId="0" fillId="12" borderId="32" xfId="0" applyFill="1" applyBorder="1"/>
    <xf numFmtId="0" fontId="0" fillId="12" borderId="34" xfId="0" applyFill="1" applyBorder="1"/>
    <xf numFmtId="15" fontId="0" fillId="29" borderId="11" xfId="0" applyNumberFormat="1" applyFill="1" applyBorder="1"/>
    <xf numFmtId="0" fontId="0" fillId="12" borderId="62" xfId="0" applyFill="1" applyBorder="1"/>
    <xf numFmtId="0" fontId="0" fillId="12" borderId="1" xfId="0" applyFill="1" applyBorder="1"/>
    <xf numFmtId="164" fontId="0" fillId="29" borderId="11" xfId="0" applyNumberFormat="1" applyFill="1" applyBorder="1"/>
    <xf numFmtId="164" fontId="0" fillId="29" borderId="9" xfId="0" applyNumberFormat="1" applyFill="1" applyBorder="1"/>
    <xf numFmtId="0" fontId="47" fillId="0" borderId="4" xfId="0" applyFont="1" applyBorder="1" applyAlignment="1">
      <alignment horizontal="center" vertical="center" wrapText="1"/>
    </xf>
    <xf numFmtId="0" fontId="38" fillId="0" borderId="4" xfId="1" applyBorder="1"/>
    <xf numFmtId="0" fontId="56" fillId="14" borderId="5"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56" fillId="14" borderId="4" xfId="0" applyFont="1" applyFill="1" applyBorder="1" applyAlignment="1">
      <alignment horizontal="center" vertical="center" wrapText="1"/>
    </xf>
    <xf numFmtId="0" fontId="28" fillId="14" borderId="13" xfId="0" applyFont="1" applyFill="1" applyBorder="1" applyAlignment="1">
      <alignment horizontal="center" vertical="center" wrapText="1"/>
    </xf>
    <xf numFmtId="0" fontId="56" fillId="0" borderId="4" xfId="0" applyFont="1" applyBorder="1" applyAlignment="1">
      <alignment horizontal="center" wrapText="1"/>
    </xf>
    <xf numFmtId="0" fontId="35" fillId="0" borderId="13" xfId="0" applyFont="1" applyBorder="1" applyAlignment="1">
      <alignment horizontal="center" vertical="center"/>
    </xf>
    <xf numFmtId="0" fontId="33" fillId="0" borderId="4" xfId="0" applyFont="1" applyBorder="1" applyAlignment="1">
      <alignment horizontal="center" vertical="center" wrapText="1"/>
    </xf>
    <xf numFmtId="0" fontId="41" fillId="14" borderId="13" xfId="0" applyFont="1" applyFill="1" applyBorder="1" applyAlignment="1">
      <alignment horizontal="left" vertical="center"/>
    </xf>
    <xf numFmtId="0" fontId="36" fillId="0" borderId="13" xfId="0" applyFont="1" applyBorder="1"/>
    <xf numFmtId="0" fontId="48" fillId="0" borderId="13" xfId="0" applyFont="1" applyBorder="1" applyAlignment="1">
      <alignment horizontal="center" wrapText="1"/>
    </xf>
    <xf numFmtId="0" fontId="42" fillId="13" borderId="13" xfId="0" applyFont="1" applyFill="1" applyBorder="1" applyAlignment="1">
      <alignment horizontal="center" wrapText="1"/>
    </xf>
    <xf numFmtId="0" fontId="60" fillId="20" borderId="13" xfId="0" applyFont="1" applyFill="1" applyBorder="1" applyAlignment="1">
      <alignment horizontal="center" wrapText="1"/>
    </xf>
    <xf numFmtId="0" fontId="35" fillId="20" borderId="13" xfId="0" applyFont="1" applyFill="1" applyBorder="1"/>
    <xf numFmtId="0" fontId="50" fillId="23" borderId="13" xfId="0" applyFont="1" applyFill="1" applyBorder="1" applyAlignment="1">
      <alignment horizontal="center" vertical="center" wrapText="1"/>
    </xf>
    <xf numFmtId="0" fontId="35" fillId="23" borderId="13" xfId="0" applyFont="1" applyFill="1" applyBorder="1" applyAlignment="1">
      <alignment horizontal="center"/>
    </xf>
    <xf numFmtId="0" fontId="51" fillId="16" borderId="4" xfId="0" applyFont="1" applyFill="1" applyBorder="1" applyAlignment="1">
      <alignment horizontal="center" vertical="center"/>
    </xf>
    <xf numFmtId="0" fontId="63" fillId="15" borderId="4" xfId="0" applyFont="1" applyFill="1" applyBorder="1" applyAlignment="1">
      <alignment horizontal="center" vertical="center"/>
    </xf>
    <xf numFmtId="0" fontId="56" fillId="29" borderId="2" xfId="0" applyFont="1" applyFill="1" applyBorder="1" applyAlignment="1">
      <alignment horizontal="center" vertical="center" wrapText="1"/>
    </xf>
    <xf numFmtId="0" fontId="56" fillId="29" borderId="1" xfId="0" applyFont="1" applyFill="1" applyBorder="1" applyAlignment="1">
      <alignment horizontal="center" vertical="center" wrapText="1"/>
    </xf>
    <xf numFmtId="0" fontId="28" fillId="29" borderId="3" xfId="0" applyFont="1" applyFill="1" applyBorder="1" applyAlignment="1">
      <alignment horizontal="center" vertical="center" wrapText="1"/>
    </xf>
    <xf numFmtId="0" fontId="56" fillId="29" borderId="1" xfId="0" applyFont="1" applyFill="1" applyBorder="1" applyAlignment="1">
      <alignment horizontal="center" wrapText="1"/>
    </xf>
    <xf numFmtId="0" fontId="41" fillId="29" borderId="2" xfId="0" applyFont="1" applyFill="1" applyBorder="1" applyAlignment="1">
      <alignment horizontal="center" vertical="center" wrapText="1"/>
    </xf>
    <xf numFmtId="0" fontId="35" fillId="29" borderId="3" xfId="0" applyFont="1" applyFill="1" applyBorder="1" applyAlignment="1">
      <alignment horizontal="center" vertical="center"/>
    </xf>
    <xf numFmtId="0" fontId="47" fillId="29" borderId="1" xfId="0" applyFont="1" applyFill="1" applyBorder="1" applyAlignment="1">
      <alignment horizontal="center" vertical="center" wrapText="1"/>
    </xf>
    <xf numFmtId="0" fontId="33" fillId="29" borderId="2" xfId="0" applyFont="1" applyFill="1" applyBorder="1" applyAlignment="1">
      <alignment horizontal="center" vertical="center" wrapText="1"/>
    </xf>
    <xf numFmtId="0" fontId="41" fillId="29" borderId="3" xfId="0" applyFont="1" applyFill="1" applyBorder="1" applyAlignment="1">
      <alignment horizontal="left" vertical="center"/>
    </xf>
    <xf numFmtId="0" fontId="61" fillId="29" borderId="12" xfId="0" applyFont="1" applyFill="1" applyBorder="1" applyAlignment="1">
      <alignment horizontal="center" wrapText="1"/>
    </xf>
    <xf numFmtId="0" fontId="36" fillId="29" borderId="3" xfId="0" applyFont="1" applyFill="1" applyBorder="1"/>
    <xf numFmtId="0" fontId="48" fillId="29" borderId="12" xfId="0" applyFont="1" applyFill="1" applyBorder="1" applyAlignment="1">
      <alignment horizontal="center" wrapText="1"/>
    </xf>
    <xf numFmtId="0" fontId="42" fillId="29" borderId="12" xfId="0" applyFont="1" applyFill="1" applyBorder="1" applyAlignment="1">
      <alignment horizontal="center" wrapText="1"/>
    </xf>
    <xf numFmtId="0" fontId="35" fillId="29" borderId="3" xfId="0" applyFont="1" applyFill="1" applyBorder="1"/>
    <xf numFmtId="0" fontId="60" fillId="29" borderId="1" xfId="0" applyFont="1" applyFill="1" applyBorder="1" applyAlignment="1">
      <alignment horizontal="center" wrapText="1"/>
    </xf>
    <xf numFmtId="0" fontId="50" fillId="29" borderId="1" xfId="0" applyFont="1" applyFill="1" applyBorder="1" applyAlignment="1">
      <alignment horizontal="center" vertical="center" wrapText="1"/>
    </xf>
    <xf numFmtId="0" fontId="35" fillId="29" borderId="3" xfId="0" applyFont="1" applyFill="1" applyBorder="1" applyAlignment="1">
      <alignment horizontal="center"/>
    </xf>
    <xf numFmtId="0" fontId="51" fillId="29" borderId="1" xfId="0" applyFont="1" applyFill="1" applyBorder="1" applyAlignment="1">
      <alignment horizontal="center" vertical="center"/>
    </xf>
    <xf numFmtId="0" fontId="63" fillId="29" borderId="1" xfId="0" applyFont="1" applyFill="1" applyBorder="1" applyAlignment="1">
      <alignment horizontal="center" vertical="center"/>
    </xf>
    <xf numFmtId="0" fontId="64" fillId="29" borderId="3" xfId="0" applyFont="1" applyFill="1" applyBorder="1" applyAlignment="1">
      <alignment horizontal="center" wrapText="1"/>
    </xf>
    <xf numFmtId="0" fontId="65" fillId="29" borderId="3" xfId="0" applyFont="1" applyFill="1" applyBorder="1" applyAlignment="1">
      <alignment horizontal="center" wrapText="1"/>
    </xf>
    <xf numFmtId="0" fontId="37" fillId="29" borderId="3" xfId="0" applyFont="1" applyFill="1" applyBorder="1"/>
    <xf numFmtId="0" fontId="38" fillId="24" borderId="1" xfId="1" applyFill="1" applyBorder="1"/>
    <xf numFmtId="0" fontId="5" fillId="24" borderId="1" xfId="0" applyFont="1" applyFill="1" applyBorder="1" applyAlignment="1">
      <alignment horizontal="center" vertical="center" wrapText="1"/>
    </xf>
    <xf numFmtId="0" fontId="5" fillId="24" borderId="60" xfId="0" applyFont="1" applyFill="1" applyBorder="1" applyAlignment="1">
      <alignment horizontal="center" vertical="center" wrapText="1"/>
    </xf>
    <xf numFmtId="0" fontId="5" fillId="24" borderId="61" xfId="0" applyFont="1" applyFill="1" applyBorder="1" applyAlignment="1">
      <alignment horizontal="center" vertical="center" wrapText="1"/>
    </xf>
    <xf numFmtId="0" fontId="5" fillId="24" borderId="3" xfId="0" applyFont="1" applyFill="1" applyBorder="1" applyAlignment="1">
      <alignment horizontal="center" vertical="center" wrapText="1"/>
    </xf>
    <xf numFmtId="0" fontId="5" fillId="24" borderId="2" xfId="0" applyFont="1" applyFill="1" applyBorder="1" applyAlignment="1">
      <alignment horizontal="center" vertical="center" wrapText="1"/>
    </xf>
    <xf numFmtId="0" fontId="5" fillId="5" borderId="1" xfId="0" applyFont="1" applyFill="1" applyBorder="1"/>
    <xf numFmtId="0" fontId="5" fillId="5" borderId="2" xfId="0" applyFont="1" applyFill="1" applyBorder="1"/>
    <xf numFmtId="0" fontId="69" fillId="0" borderId="0" xfId="0" applyFont="1"/>
    <xf numFmtId="0" fontId="34" fillId="0" borderId="0" xfId="0" applyFont="1"/>
    <xf numFmtId="0" fontId="39" fillId="0" borderId="0" xfId="0" applyFont="1"/>
    <xf numFmtId="0" fontId="70" fillId="9" borderId="35" xfId="0" applyFont="1" applyFill="1" applyBorder="1" applyAlignment="1">
      <alignment horizontal="right"/>
    </xf>
    <xf numFmtId="0" fontId="70" fillId="30" borderId="36" xfId="0" applyFont="1" applyFill="1" applyBorder="1" applyAlignment="1">
      <alignment horizontal="right"/>
    </xf>
    <xf numFmtId="0" fontId="70" fillId="31" borderId="12" xfId="0" applyFont="1" applyFill="1" applyBorder="1" applyAlignment="1">
      <alignment horizontal="right"/>
    </xf>
    <xf numFmtId="0" fontId="70" fillId="24" borderId="14" xfId="0" applyFont="1" applyFill="1" applyBorder="1" applyAlignment="1">
      <alignment horizontal="right"/>
    </xf>
    <xf numFmtId="0" fontId="42" fillId="0" borderId="0" xfId="0" applyFont="1"/>
    <xf numFmtId="0" fontId="42" fillId="0" borderId="5" xfId="0" applyFont="1" applyBorder="1"/>
    <xf numFmtId="0" fontId="42" fillId="0" borderId="6" xfId="0" applyFont="1" applyBorder="1"/>
    <xf numFmtId="0" fontId="42" fillId="0" borderId="4" xfId="0" applyFont="1" applyBorder="1"/>
    <xf numFmtId="0" fontId="70" fillId="26" borderId="37" xfId="0" applyFont="1" applyFill="1" applyBorder="1" applyAlignment="1">
      <alignment horizontal="right"/>
    </xf>
    <xf numFmtId="0" fontId="42" fillId="0" borderId="13" xfId="0" applyFont="1" applyBorder="1"/>
    <xf numFmtId="165" fontId="34" fillId="2" borderId="67" xfId="0" applyNumberFormat="1" applyFont="1" applyFill="1" applyBorder="1" applyAlignment="1">
      <alignment horizontal="center"/>
    </xf>
    <xf numFmtId="165" fontId="34" fillId="2" borderId="20" xfId="0" applyNumberFormat="1" applyFont="1" applyFill="1" applyBorder="1" applyAlignment="1">
      <alignment horizontal="center"/>
    </xf>
    <xf numFmtId="165" fontId="34" fillId="32" borderId="18" xfId="0" applyNumberFormat="1" applyFont="1" applyFill="1" applyBorder="1" applyAlignment="1">
      <alignment horizontal="center"/>
    </xf>
    <xf numFmtId="165" fontId="34" fillId="32" borderId="24" xfId="0" applyNumberFormat="1" applyFont="1" applyFill="1" applyBorder="1" applyAlignment="1">
      <alignment horizontal="center"/>
    </xf>
    <xf numFmtId="165" fontId="34" fillId="2" borderId="19" xfId="0" applyNumberFormat="1" applyFont="1" applyFill="1" applyBorder="1" applyAlignment="1">
      <alignment horizontal="center"/>
    </xf>
    <xf numFmtId="165" fontId="34" fillId="32" borderId="23" xfId="0" applyNumberFormat="1" applyFont="1" applyFill="1" applyBorder="1" applyAlignment="1">
      <alignment horizontal="center"/>
    </xf>
    <xf numFmtId="165" fontId="34" fillId="32" borderId="68" xfId="0" applyNumberFormat="1" applyFont="1" applyFill="1" applyBorder="1" applyAlignment="1">
      <alignment horizontal="center"/>
    </xf>
    <xf numFmtId="165" fontId="34" fillId="32" borderId="69" xfId="0" applyNumberFormat="1" applyFont="1" applyFill="1" applyBorder="1" applyAlignment="1">
      <alignment horizontal="center"/>
    </xf>
    <xf numFmtId="165" fontId="34" fillId="32" borderId="65" xfId="0" applyNumberFormat="1" applyFont="1" applyFill="1" applyBorder="1" applyAlignment="1">
      <alignment horizontal="center"/>
    </xf>
    <xf numFmtId="165" fontId="34" fillId="2" borderId="60" xfId="0" applyNumberFormat="1" applyFont="1" applyFill="1" applyBorder="1" applyAlignment="1">
      <alignment horizontal="center"/>
    </xf>
    <xf numFmtId="165" fontId="34" fillId="2" borderId="66" xfId="0" applyNumberFormat="1" applyFont="1" applyFill="1" applyBorder="1" applyAlignment="1">
      <alignment horizontal="center"/>
    </xf>
    <xf numFmtId="165" fontId="34" fillId="2" borderId="61" xfId="0" applyNumberFormat="1" applyFont="1" applyFill="1" applyBorder="1" applyAlignment="1">
      <alignment horizontal="center"/>
    </xf>
    <xf numFmtId="17" fontId="0" fillId="0" borderId="1" xfId="0" applyNumberFormat="1" applyBorder="1" applyAlignment="1">
      <alignment horizontal="center"/>
    </xf>
    <xf numFmtId="17" fontId="0" fillId="0" borderId="2" xfId="0" applyNumberFormat="1" applyBorder="1" applyAlignment="1">
      <alignment horizontal="center"/>
    </xf>
    <xf numFmtId="0" fontId="0" fillId="9" borderId="21" xfId="0" applyFill="1" applyBorder="1"/>
    <xf numFmtId="0" fontId="0" fillId="33" borderId="21" xfId="0" applyFill="1" applyBorder="1"/>
    <xf numFmtId="0" fontId="0" fillId="31" borderId="21" xfId="0" applyFill="1" applyBorder="1"/>
    <xf numFmtId="0" fontId="0" fillId="24" borderId="23" xfId="0" applyFill="1" applyBorder="1"/>
    <xf numFmtId="0" fontId="56" fillId="6" borderId="4" xfId="0" applyFont="1" applyFill="1" applyBorder="1" applyAlignment="1">
      <alignment horizontal="center" wrapText="1"/>
    </xf>
    <xf numFmtId="0" fontId="41" fillId="6" borderId="4" xfId="0" applyFont="1" applyFill="1" applyBorder="1" applyAlignment="1">
      <alignment horizontal="center" vertical="center" wrapText="1"/>
    </xf>
    <xf numFmtId="0" fontId="47" fillId="6" borderId="4" xfId="0" applyFont="1" applyFill="1" applyBorder="1" applyAlignment="1">
      <alignment horizontal="center" vertical="center" wrapText="1"/>
    </xf>
    <xf numFmtId="0" fontId="61" fillId="6" borderId="13" xfId="0" applyFont="1" applyFill="1" applyBorder="1" applyAlignment="1">
      <alignment horizontal="center" wrapText="1"/>
    </xf>
    <xf numFmtId="0" fontId="5" fillId="12" borderId="4" xfId="0" applyFont="1" applyFill="1" applyBorder="1" applyAlignment="1">
      <alignment horizontal="center" vertical="center" wrapText="1"/>
    </xf>
    <xf numFmtId="0" fontId="0" fillId="29" borderId="2" xfId="0" applyFill="1" applyBorder="1"/>
    <xf numFmtId="0" fontId="0" fillId="12" borderId="37" xfId="0" applyFill="1" applyBorder="1"/>
    <xf numFmtId="0" fontId="0" fillId="12" borderId="35" xfId="0" applyFill="1" applyBorder="1"/>
    <xf numFmtId="0" fontId="0" fillId="12" borderId="36" xfId="0" applyFill="1" applyBorder="1"/>
    <xf numFmtId="0" fontId="0" fillId="12" borderId="47" xfId="0" applyFill="1" applyBorder="1"/>
    <xf numFmtId="0" fontId="5" fillId="29" borderId="13" xfId="0" applyFont="1" applyFill="1" applyBorder="1" applyAlignment="1">
      <alignment horizontal="center" vertical="center" wrapText="1"/>
    </xf>
    <xf numFmtId="0" fontId="5" fillId="29" borderId="12" xfId="0" applyFont="1" applyFill="1" applyBorder="1" applyAlignment="1">
      <alignment horizontal="center" vertical="center" wrapText="1"/>
    </xf>
    <xf numFmtId="0" fontId="0" fillId="29" borderId="37" xfId="0" applyFill="1" applyBorder="1"/>
    <xf numFmtId="0" fontId="0" fillId="29" borderId="35" xfId="0" applyFill="1" applyBorder="1"/>
    <xf numFmtId="0" fontId="0" fillId="29" borderId="36" xfId="0" applyFill="1" applyBorder="1"/>
    <xf numFmtId="0" fontId="0" fillId="29" borderId="47" xfId="0" applyFill="1" applyBorder="1"/>
    <xf numFmtId="0" fontId="0" fillId="29" borderId="14" xfId="0" applyFill="1" applyBorder="1"/>
    <xf numFmtId="0" fontId="0" fillId="29" borderId="15" xfId="0" applyFill="1" applyBorder="1"/>
    <xf numFmtId="0" fontId="0" fillId="12" borderId="55" xfId="0" applyFill="1" applyBorder="1"/>
    <xf numFmtId="0" fontId="0" fillId="12" borderId="54" xfId="0" applyFill="1" applyBorder="1"/>
    <xf numFmtId="0" fontId="71" fillId="2" borderId="1" xfId="0" applyFont="1" applyFill="1" applyBorder="1"/>
    <xf numFmtId="0" fontId="68" fillId="29" borderId="2" xfId="0" applyFont="1" applyFill="1" applyBorder="1"/>
    <xf numFmtId="0" fontId="68" fillId="29" borderId="13" xfId="0" applyFont="1" applyFill="1" applyBorder="1"/>
    <xf numFmtId="0" fontId="0" fillId="12" borderId="15" xfId="0" applyFill="1" applyBorder="1"/>
    <xf numFmtId="0" fontId="5" fillId="29" borderId="15" xfId="0" applyFont="1" applyFill="1" applyBorder="1" applyAlignment="1">
      <alignment horizontal="center" vertical="center" wrapText="1"/>
    </xf>
    <xf numFmtId="0" fontId="43" fillId="2" borderId="1" xfId="0" applyFont="1" applyFill="1" applyBorder="1"/>
    <xf numFmtId="0" fontId="0" fillId="2" borderId="12" xfId="0" applyFill="1" applyBorder="1"/>
    <xf numFmtId="0" fontId="72" fillId="18" borderId="1" xfId="0" applyFont="1" applyFill="1" applyBorder="1"/>
    <xf numFmtId="0" fontId="0" fillId="18" borderId="2" xfId="0" applyFill="1" applyBorder="1"/>
    <xf numFmtId="0" fontId="0" fillId="18" borderId="3" xfId="0" applyFill="1" applyBorder="1"/>
    <xf numFmtId="0" fontId="0" fillId="29" borderId="33" xfId="0" applyFill="1" applyBorder="1"/>
    <xf numFmtId="0" fontId="0" fillId="29" borderId="62" xfId="0" applyFill="1" applyBorder="1"/>
    <xf numFmtId="0" fontId="5" fillId="5" borderId="14"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29" borderId="3"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0" borderId="5" xfId="0" applyFont="1" applyBorder="1" applyAlignment="1">
      <alignment vertical="center"/>
    </xf>
    <xf numFmtId="0" fontId="0" fillId="21" borderId="33" xfId="0" applyFill="1" applyBorder="1"/>
    <xf numFmtId="0" fontId="0" fillId="21" borderId="62" xfId="0" applyFill="1" applyBorder="1"/>
    <xf numFmtId="0" fontId="0" fillId="21" borderId="34" xfId="0" applyFill="1" applyBorder="1"/>
    <xf numFmtId="0" fontId="0" fillId="21" borderId="10" xfId="0" applyFill="1" applyBorder="1"/>
    <xf numFmtId="0" fontId="0" fillId="21" borderId="1" xfId="0" applyFill="1" applyBorder="1"/>
    <xf numFmtId="0" fontId="69" fillId="2" borderId="54" xfId="0" applyFont="1" applyFill="1" applyBorder="1"/>
    <xf numFmtId="0" fontId="69" fillId="32" borderId="47" xfId="0" applyFont="1" applyFill="1" applyBorder="1"/>
    <xf numFmtId="0" fontId="5" fillId="22" borderId="64" xfId="0" applyFont="1" applyFill="1" applyBorder="1" applyAlignment="1">
      <alignment horizontal="center" vertical="center" wrapText="1"/>
    </xf>
    <xf numFmtId="0" fontId="5" fillId="22" borderId="65" xfId="0" applyFont="1" applyFill="1" applyBorder="1" applyAlignment="1">
      <alignment horizontal="center" vertical="center" wrapText="1"/>
    </xf>
    <xf numFmtId="0" fontId="5" fillId="22" borderId="11" xfId="0" applyFont="1" applyFill="1" applyBorder="1" applyAlignment="1">
      <alignment horizontal="center" vertical="center" wrapText="1"/>
    </xf>
    <xf numFmtId="0" fontId="62" fillId="28" borderId="1" xfId="0" applyFont="1" applyFill="1" applyBorder="1"/>
    <xf numFmtId="0" fontId="0" fillId="28" borderId="2" xfId="0" applyFill="1" applyBorder="1"/>
    <xf numFmtId="0" fontId="0" fillId="28" borderId="3" xfId="0" applyFill="1" applyBorder="1"/>
    <xf numFmtId="0" fontId="22" fillId="0" borderId="0" xfId="0" applyFont="1"/>
    <xf numFmtId="0" fontId="34" fillId="34" borderId="4" xfId="0" applyFont="1" applyFill="1" applyBorder="1"/>
    <xf numFmtId="0" fontId="0" fillId="34" borderId="6" xfId="0" applyFill="1" applyBorder="1"/>
    <xf numFmtId="0" fontId="0" fillId="34" borderId="10" xfId="0" applyFill="1" applyBorder="1"/>
    <xf numFmtId="0" fontId="0" fillId="34" borderId="11" xfId="0" applyFill="1" applyBorder="1"/>
    <xf numFmtId="0" fontId="0" fillId="34" borderId="4" xfId="0" applyFill="1" applyBorder="1"/>
    <xf numFmtId="15" fontId="0" fillId="34" borderId="6" xfId="0" applyNumberFormat="1" applyFill="1" applyBorder="1"/>
    <xf numFmtId="0" fontId="0" fillId="34" borderId="7" xfId="0" applyFill="1" applyBorder="1"/>
    <xf numFmtId="15" fontId="0" fillId="34" borderId="9" xfId="0" applyNumberFormat="1" applyFill="1" applyBorder="1"/>
    <xf numFmtId="0" fontId="0" fillId="34" borderId="1" xfId="0" applyFill="1" applyBorder="1"/>
    <xf numFmtId="0" fontId="0" fillId="34" borderId="3" xfId="0" applyFill="1" applyBorder="1"/>
    <xf numFmtId="1" fontId="0" fillId="34" borderId="3" xfId="0" applyNumberFormat="1" applyFill="1" applyBorder="1"/>
    <xf numFmtId="0" fontId="0" fillId="34" borderId="9" xfId="0" applyFill="1" applyBorder="1"/>
    <xf numFmtId="15" fontId="0" fillId="12" borderId="33" xfId="0" applyNumberFormat="1" applyFill="1" applyBorder="1"/>
    <xf numFmtId="0" fontId="5" fillId="24" borderId="1" xfId="0" applyFont="1" applyFill="1" applyBorder="1"/>
    <xf numFmtId="0" fontId="40" fillId="0" borderId="37" xfId="0" applyFont="1" applyBorder="1" applyAlignment="1">
      <alignment wrapText="1"/>
    </xf>
    <xf numFmtId="15" fontId="0" fillId="12" borderId="55" xfId="0" applyNumberFormat="1" applyFill="1" applyBorder="1"/>
    <xf numFmtId="15" fontId="0" fillId="12" borderId="32" xfId="0" applyNumberFormat="1" applyFill="1" applyBorder="1"/>
    <xf numFmtId="0" fontId="38" fillId="0" borderId="55" xfId="1" applyBorder="1"/>
    <xf numFmtId="0" fontId="40" fillId="0" borderId="54" xfId="0" applyFont="1" applyBorder="1" applyAlignment="1">
      <alignment wrapText="1"/>
    </xf>
    <xf numFmtId="0" fontId="0" fillId="29" borderId="54" xfId="0" applyFill="1" applyBorder="1"/>
    <xf numFmtId="0" fontId="38" fillId="0" borderId="34" xfId="1" applyBorder="1"/>
    <xf numFmtId="0" fontId="40" fillId="0" borderId="15" xfId="0" applyFont="1" applyBorder="1" applyAlignment="1">
      <alignment wrapText="1"/>
    </xf>
    <xf numFmtId="0" fontId="40" fillId="0" borderId="14" xfId="0" applyFont="1" applyBorder="1" applyAlignment="1">
      <alignment wrapText="1"/>
    </xf>
    <xf numFmtId="15" fontId="0" fillId="12" borderId="62" xfId="0" applyNumberFormat="1" applyFill="1" applyBorder="1"/>
    <xf numFmtId="0" fontId="0" fillId="12" borderId="14" xfId="0" applyFill="1" applyBorder="1"/>
    <xf numFmtId="0" fontId="0" fillId="12" borderId="4" xfId="0" applyFill="1" applyBorder="1"/>
    <xf numFmtId="164" fontId="0" fillId="12" borderId="19" xfId="0" applyNumberFormat="1" applyFill="1" applyBorder="1"/>
    <xf numFmtId="164" fontId="0" fillId="12" borderId="72" xfId="0" applyNumberFormat="1" applyFill="1" applyBorder="1"/>
    <xf numFmtId="164" fontId="0" fillId="12" borderId="21" xfId="0" applyNumberFormat="1" applyFill="1" applyBorder="1"/>
    <xf numFmtId="164" fontId="0" fillId="12" borderId="25" xfId="0" applyNumberFormat="1" applyFill="1" applyBorder="1"/>
    <xf numFmtId="164" fontId="0" fillId="12" borderId="23" xfId="0" applyNumberFormat="1" applyFill="1" applyBorder="1"/>
    <xf numFmtId="164" fontId="0" fillId="12" borderId="38" xfId="0" applyNumberFormat="1" applyFill="1" applyBorder="1"/>
    <xf numFmtId="164" fontId="0" fillId="12" borderId="30" xfId="0" applyNumberFormat="1" applyFill="1" applyBorder="1"/>
    <xf numFmtId="164" fontId="0" fillId="12" borderId="39" xfId="0" applyNumberFormat="1" applyFill="1" applyBorder="1"/>
    <xf numFmtId="164" fontId="0" fillId="12" borderId="29" xfId="0" applyNumberFormat="1" applyFill="1" applyBorder="1"/>
    <xf numFmtId="164" fontId="0" fillId="12" borderId="46" xfId="0" applyNumberFormat="1" applyFill="1" applyBorder="1"/>
    <xf numFmtId="164" fontId="0" fillId="12" borderId="60" xfId="0" applyNumberFormat="1" applyFill="1" applyBorder="1"/>
    <xf numFmtId="164" fontId="0" fillId="12" borderId="59" xfId="0" applyNumberFormat="1" applyFill="1" applyBorder="1"/>
    <xf numFmtId="164" fontId="0" fillId="12" borderId="64" xfId="0" applyNumberFormat="1" applyFill="1" applyBorder="1"/>
    <xf numFmtId="164" fontId="0" fillId="12" borderId="71" xfId="0" applyNumberFormat="1" applyFill="1" applyBorder="1"/>
    <xf numFmtId="0" fontId="0" fillId="26" borderId="19" xfId="0" applyFill="1" applyBorder="1"/>
    <xf numFmtId="0" fontId="0" fillId="9" borderId="35" xfId="0" applyFill="1" applyBorder="1"/>
    <xf numFmtId="0" fontId="0" fillId="33" borderId="35" xfId="0" applyFill="1" applyBorder="1"/>
    <xf numFmtId="0" fontId="0" fillId="31" borderId="35" xfId="0" applyFill="1" applyBorder="1"/>
    <xf numFmtId="17" fontId="0" fillId="0" borderId="12" xfId="0" applyNumberFormat="1" applyBorder="1" applyAlignment="1">
      <alignment horizontal="center"/>
    </xf>
    <xf numFmtId="0" fontId="74" fillId="2" borderId="19" xfId="0" applyFont="1" applyFill="1" applyBorder="1" applyAlignment="1">
      <alignment horizontal="center"/>
    </xf>
    <xf numFmtId="0" fontId="74" fillId="2" borderId="67" xfId="0" applyFont="1" applyFill="1" applyBorder="1" applyAlignment="1">
      <alignment horizontal="center"/>
    </xf>
    <xf numFmtId="0" fontId="74" fillId="2" borderId="20" xfId="0" applyFont="1" applyFill="1" applyBorder="1" applyAlignment="1">
      <alignment horizontal="center"/>
    </xf>
    <xf numFmtId="0" fontId="74" fillId="2" borderId="73" xfId="0" applyFont="1" applyFill="1" applyBorder="1" applyAlignment="1">
      <alignment horizontal="center"/>
    </xf>
    <xf numFmtId="0" fontId="74" fillId="2" borderId="72" xfId="0" applyFont="1" applyFill="1" applyBorder="1" applyAlignment="1">
      <alignment horizontal="center"/>
    </xf>
    <xf numFmtId="0" fontId="74" fillId="32" borderId="29" xfId="0" applyFont="1" applyFill="1" applyBorder="1" applyAlignment="1">
      <alignment horizontal="center"/>
    </xf>
    <xf numFmtId="0" fontId="74" fillId="32" borderId="63" xfId="0" applyFont="1" applyFill="1" applyBorder="1" applyAlignment="1">
      <alignment horizontal="center"/>
    </xf>
    <xf numFmtId="0" fontId="74" fillId="32" borderId="51" xfId="0" applyFont="1" applyFill="1" applyBorder="1" applyAlignment="1">
      <alignment horizontal="center"/>
    </xf>
    <xf numFmtId="0" fontId="74" fillId="32" borderId="49" xfId="0" applyFont="1" applyFill="1" applyBorder="1" applyAlignment="1">
      <alignment horizontal="center"/>
    </xf>
    <xf numFmtId="0" fontId="74" fillId="32" borderId="46" xfId="0" applyFont="1" applyFill="1" applyBorder="1" applyAlignment="1">
      <alignment horizontal="center"/>
    </xf>
    <xf numFmtId="165" fontId="34" fillId="0" borderId="0" xfId="0" applyNumberFormat="1" applyFont="1" applyAlignment="1">
      <alignment horizontal="center"/>
    </xf>
    <xf numFmtId="15" fontId="0" fillId="12" borderId="34" xfId="0" applyNumberFormat="1" applyFill="1" applyBorder="1"/>
    <xf numFmtId="0" fontId="0" fillId="0" borderId="0" xfId="0" quotePrefix="1"/>
    <xf numFmtId="0" fontId="0" fillId="0" borderId="0" xfId="0" quotePrefix="1" applyAlignment="1">
      <alignment wrapText="1"/>
    </xf>
    <xf numFmtId="15" fontId="0" fillId="12" borderId="37" xfId="0" applyNumberFormat="1" applyFill="1" applyBorder="1"/>
    <xf numFmtId="15" fontId="0" fillId="12" borderId="35" xfId="0" applyNumberFormat="1" applyFill="1" applyBorder="1"/>
    <xf numFmtId="17" fontId="0" fillId="0" borderId="0" xfId="0" applyNumberFormat="1" applyAlignment="1">
      <alignment horizontal="center"/>
    </xf>
    <xf numFmtId="0" fontId="0" fillId="10" borderId="0" xfId="0" applyFill="1"/>
    <xf numFmtId="15" fontId="0" fillId="10" borderId="46" xfId="0" applyNumberFormat="1" applyFill="1" applyBorder="1"/>
    <xf numFmtId="15" fontId="0" fillId="10" borderId="70" xfId="0" applyNumberFormat="1" applyFill="1" applyBorder="1"/>
    <xf numFmtId="1" fontId="0" fillId="10" borderId="49" xfId="0" applyNumberFormat="1" applyFill="1" applyBorder="1"/>
    <xf numFmtId="17" fontId="0" fillId="10" borderId="1" xfId="0" applyNumberFormat="1" applyFill="1" applyBorder="1" applyAlignment="1">
      <alignment horizontal="center"/>
    </xf>
    <xf numFmtId="17" fontId="0" fillId="10" borderId="2" xfId="0" applyNumberFormat="1" applyFill="1" applyBorder="1" applyAlignment="1">
      <alignment horizontal="center"/>
    </xf>
    <xf numFmtId="17" fontId="0" fillId="10" borderId="3" xfId="0" applyNumberFormat="1" applyFill="1" applyBorder="1" applyAlignment="1">
      <alignment horizontal="center"/>
    </xf>
    <xf numFmtId="0" fontId="0" fillId="10" borderId="0" xfId="0" applyFill="1" applyAlignment="1">
      <alignment horizontal="center"/>
    </xf>
    <xf numFmtId="1" fontId="0" fillId="10" borderId="0" xfId="0" applyNumberFormat="1" applyFill="1"/>
    <xf numFmtId="0" fontId="0" fillId="15" borderId="0" xfId="0" applyFill="1"/>
    <xf numFmtId="15" fontId="0" fillId="15" borderId="46" xfId="0" applyNumberFormat="1" applyFill="1" applyBorder="1"/>
    <xf numFmtId="15" fontId="0" fillId="15" borderId="70" xfId="0" applyNumberFormat="1" applyFill="1" applyBorder="1"/>
    <xf numFmtId="1" fontId="0" fillId="15" borderId="49" xfId="0" applyNumberFormat="1" applyFill="1" applyBorder="1"/>
    <xf numFmtId="17" fontId="0" fillId="15" borderId="1" xfId="0" applyNumberFormat="1" applyFill="1" applyBorder="1" applyAlignment="1">
      <alignment horizontal="center"/>
    </xf>
    <xf numFmtId="17" fontId="0" fillId="15" borderId="2" xfId="0" applyNumberFormat="1" applyFill="1" applyBorder="1" applyAlignment="1">
      <alignment horizontal="center"/>
    </xf>
    <xf numFmtId="17" fontId="0" fillId="15" borderId="3" xfId="0" applyNumberFormat="1" applyFill="1" applyBorder="1" applyAlignment="1">
      <alignment horizontal="center"/>
    </xf>
    <xf numFmtId="0" fontId="0" fillId="15" borderId="0" xfId="0" applyFill="1" applyAlignment="1">
      <alignment horizontal="center"/>
    </xf>
    <xf numFmtId="1" fontId="0" fillId="15" borderId="0" xfId="0" applyNumberFormat="1" applyFill="1"/>
    <xf numFmtId="15" fontId="0" fillId="12" borderId="47" xfId="0" applyNumberFormat="1" applyFill="1" applyBorder="1"/>
    <xf numFmtId="0" fontId="72" fillId="11" borderId="13" xfId="0" applyFont="1" applyFill="1" applyBorder="1"/>
    <xf numFmtId="0" fontId="72" fillId="0" borderId="1" xfId="0" applyFont="1" applyBorder="1" applyAlignment="1">
      <alignment horizontal="center" vertical="center" wrapText="1"/>
    </xf>
    <xf numFmtId="17" fontId="0" fillId="18" borderId="1" xfId="0" applyNumberFormat="1" applyFill="1" applyBorder="1" applyAlignment="1">
      <alignment horizontal="center"/>
    </xf>
    <xf numFmtId="17" fontId="0" fillId="18" borderId="2" xfId="0" applyNumberFormat="1" applyFill="1" applyBorder="1" applyAlignment="1">
      <alignment horizontal="center"/>
    </xf>
    <xf numFmtId="17" fontId="0" fillId="18" borderId="3" xfId="0" applyNumberFormat="1" applyFill="1" applyBorder="1" applyAlignment="1">
      <alignment horizontal="center"/>
    </xf>
    <xf numFmtId="17" fontId="0" fillId="14" borderId="1" xfId="0" applyNumberFormat="1" applyFill="1" applyBorder="1" applyAlignment="1">
      <alignment horizontal="center"/>
    </xf>
    <xf numFmtId="17" fontId="0" fillId="14" borderId="2" xfId="0" applyNumberFormat="1" applyFill="1" applyBorder="1" applyAlignment="1">
      <alignment horizontal="center"/>
    </xf>
    <xf numFmtId="17" fontId="0" fillId="14" borderId="3" xfId="0" applyNumberFormat="1" applyFill="1" applyBorder="1" applyAlignment="1">
      <alignment horizontal="center"/>
    </xf>
    <xf numFmtId="17" fontId="0" fillId="34" borderId="1" xfId="0" applyNumberFormat="1" applyFill="1" applyBorder="1" applyAlignment="1">
      <alignment horizontal="center"/>
    </xf>
    <xf numFmtId="17" fontId="0" fillId="34" borderId="2" xfId="0" applyNumberFormat="1" applyFill="1" applyBorder="1" applyAlignment="1">
      <alignment horizontal="center"/>
    </xf>
    <xf numFmtId="17" fontId="0" fillId="34" borderId="3" xfId="0" applyNumberFormat="1" applyFill="1" applyBorder="1" applyAlignment="1">
      <alignment horizontal="center"/>
    </xf>
    <xf numFmtId="17" fontId="0" fillId="11" borderId="1" xfId="0" applyNumberFormat="1" applyFill="1" applyBorder="1" applyAlignment="1">
      <alignment horizontal="center"/>
    </xf>
    <xf numFmtId="17" fontId="0" fillId="11" borderId="2" xfId="0" applyNumberFormat="1" applyFill="1" applyBorder="1" applyAlignment="1">
      <alignment horizontal="center"/>
    </xf>
    <xf numFmtId="17" fontId="0" fillId="11" borderId="3" xfId="0" applyNumberFormat="1" applyFill="1" applyBorder="1" applyAlignment="1">
      <alignment horizontal="center"/>
    </xf>
    <xf numFmtId="0" fontId="69" fillId="32" borderId="36" xfId="0" applyFont="1" applyFill="1" applyBorder="1"/>
    <xf numFmtId="0" fontId="5" fillId="0" borderId="12" xfId="0" applyFont="1" applyBorder="1" applyAlignment="1">
      <alignment horizontal="center" vertical="center" wrapText="1"/>
    </xf>
    <xf numFmtId="15" fontId="75" fillId="15" borderId="46" xfId="0" applyNumberFormat="1" applyFont="1" applyFill="1" applyBorder="1"/>
    <xf numFmtId="15" fontId="75" fillId="15" borderId="70" xfId="0" applyNumberFormat="1" applyFont="1" applyFill="1" applyBorder="1"/>
    <xf numFmtId="1" fontId="75" fillId="15" borderId="49" xfId="0" applyNumberFormat="1" applyFont="1" applyFill="1" applyBorder="1"/>
    <xf numFmtId="0" fontId="34" fillId="14" borderId="23" xfId="0" applyFont="1" applyFill="1" applyBorder="1"/>
    <xf numFmtId="0" fontId="34" fillId="14" borderId="18" xfId="0" applyFont="1" applyFill="1" applyBorder="1"/>
    <xf numFmtId="0" fontId="34" fillId="14" borderId="24" xfId="0" applyFont="1" applyFill="1" applyBorder="1"/>
    <xf numFmtId="0" fontId="34" fillId="35" borderId="23" xfId="0" applyFont="1" applyFill="1" applyBorder="1"/>
    <xf numFmtId="0" fontId="34" fillId="17" borderId="23" xfId="0" applyFont="1" applyFill="1" applyBorder="1"/>
    <xf numFmtId="0" fontId="34" fillId="17" borderId="18" xfId="0" applyFont="1" applyFill="1" applyBorder="1"/>
    <xf numFmtId="0" fontId="34" fillId="17" borderId="24" xfId="0" applyFont="1" applyFill="1" applyBorder="1"/>
    <xf numFmtId="0" fontId="34" fillId="35" borderId="18" xfId="0" applyFont="1" applyFill="1" applyBorder="1"/>
    <xf numFmtId="0" fontId="34" fillId="35" borderId="24" xfId="0" applyFont="1" applyFill="1" applyBorder="1"/>
    <xf numFmtId="0" fontId="34" fillId="16" borderId="27" xfId="0" applyFont="1" applyFill="1" applyBorder="1"/>
    <xf numFmtId="0" fontId="34" fillId="16" borderId="18" xfId="0" applyFont="1" applyFill="1" applyBorder="1"/>
    <xf numFmtId="0" fontId="34" fillId="16" borderId="24" xfId="0" applyFont="1" applyFill="1" applyBorder="1"/>
    <xf numFmtId="0" fontId="72" fillId="18" borderId="2" xfId="0" applyFont="1" applyFill="1" applyBorder="1"/>
    <xf numFmtId="0" fontId="72" fillId="18" borderId="3" xfId="0" applyFont="1" applyFill="1" applyBorder="1"/>
    <xf numFmtId="0" fontId="72" fillId="38" borderId="1" xfId="0" applyFont="1" applyFill="1" applyBorder="1"/>
    <xf numFmtId="0" fontId="72" fillId="38" borderId="2" xfId="0" applyFont="1" applyFill="1" applyBorder="1"/>
    <xf numFmtId="0" fontId="72" fillId="38" borderId="3" xfId="0" applyFont="1" applyFill="1" applyBorder="1"/>
    <xf numFmtId="0" fontId="72" fillId="37" borderId="1" xfId="0" applyFont="1" applyFill="1" applyBorder="1"/>
    <xf numFmtId="0" fontId="72" fillId="37" borderId="2" xfId="0" applyFont="1" applyFill="1" applyBorder="1"/>
    <xf numFmtId="0" fontId="72" fillId="37" borderId="3" xfId="0" applyFont="1" applyFill="1" applyBorder="1"/>
    <xf numFmtId="0" fontId="72" fillId="34" borderId="1" xfId="0" applyFont="1" applyFill="1" applyBorder="1"/>
    <xf numFmtId="0" fontId="72" fillId="34" borderId="2" xfId="0" applyFont="1" applyFill="1" applyBorder="1"/>
    <xf numFmtId="0" fontId="72" fillId="34" borderId="3" xfId="0" applyFont="1" applyFill="1" applyBorder="1"/>
    <xf numFmtId="0" fontId="72" fillId="0" borderId="0" xfId="0" applyFont="1"/>
    <xf numFmtId="0" fontId="7" fillId="0" borderId="10" xfId="0" applyFont="1" applyBorder="1"/>
    <xf numFmtId="0" fontId="42" fillId="5" borderId="2" xfId="0" applyFont="1" applyFill="1" applyBorder="1"/>
    <xf numFmtId="0" fontId="42" fillId="2" borderId="13" xfId="0" applyFont="1" applyFill="1" applyBorder="1"/>
    <xf numFmtId="0" fontId="34" fillId="11" borderId="12" xfId="0" applyFont="1" applyFill="1" applyBorder="1"/>
    <xf numFmtId="0" fontId="34" fillId="36" borderId="60" xfId="0" applyFont="1" applyFill="1" applyBorder="1"/>
    <xf numFmtId="0" fontId="34" fillId="25" borderId="60" xfId="0" applyFont="1" applyFill="1" applyBorder="1"/>
    <xf numFmtId="0" fontId="34" fillId="9" borderId="60" xfId="0" applyFont="1" applyFill="1" applyBorder="1"/>
    <xf numFmtId="0" fontId="34" fillId="31" borderId="60" xfId="0" applyFont="1" applyFill="1" applyBorder="1"/>
    <xf numFmtId="0" fontId="34" fillId="31" borderId="12" xfId="0" applyFont="1" applyFill="1" applyBorder="1"/>
    <xf numFmtId="0" fontId="34" fillId="26" borderId="12" xfId="0" applyFont="1" applyFill="1" applyBorder="1"/>
    <xf numFmtId="0" fontId="72" fillId="2" borderId="1" xfId="0" applyFont="1" applyFill="1" applyBorder="1"/>
    <xf numFmtId="0" fontId="0" fillId="0" borderId="0" xfId="0" applyAlignment="1">
      <alignment horizontal="right"/>
    </xf>
    <xf numFmtId="0" fontId="50" fillId="19" borderId="2" xfId="0" applyFont="1" applyFill="1" applyBorder="1" applyAlignment="1">
      <alignment horizontal="center" vertical="center" wrapText="1"/>
    </xf>
    <xf numFmtId="0" fontId="50" fillId="29" borderId="2" xfId="0" applyFont="1" applyFill="1" applyBorder="1" applyAlignment="1">
      <alignment horizontal="center" vertical="center" wrapText="1"/>
    </xf>
    <xf numFmtId="0" fontId="0" fillId="19" borderId="28" xfId="0" applyFill="1" applyBorder="1"/>
    <xf numFmtId="0" fontId="0" fillId="19" borderId="49" xfId="0" applyFill="1" applyBorder="1"/>
    <xf numFmtId="0" fontId="0" fillId="19" borderId="27" xfId="0" applyFill="1" applyBorder="1"/>
    <xf numFmtId="0" fontId="0" fillId="19" borderId="48" xfId="0" applyFill="1" applyBorder="1"/>
    <xf numFmtId="0" fontId="0" fillId="19" borderId="58" xfId="0" applyFill="1" applyBorder="1"/>
    <xf numFmtId="0" fontId="37" fillId="29" borderId="1" xfId="0" applyFont="1" applyFill="1" applyBorder="1"/>
    <xf numFmtId="0" fontId="37" fillId="8" borderId="12" xfId="0" applyFont="1" applyFill="1" applyBorder="1"/>
    <xf numFmtId="0" fontId="0" fillId="8" borderId="33" xfId="0" applyFill="1" applyBorder="1"/>
    <xf numFmtId="0" fontId="0" fillId="8" borderId="31" xfId="0" applyFill="1" applyBorder="1"/>
    <xf numFmtId="0" fontId="0" fillId="8" borderId="62" xfId="0" applyFill="1" applyBorder="1"/>
    <xf numFmtId="0" fontId="0" fillId="8" borderId="51" xfId="0" applyFill="1" applyBorder="1"/>
    <xf numFmtId="0" fontId="0" fillId="8" borderId="34" xfId="0" applyFill="1" applyBorder="1"/>
    <xf numFmtId="0" fontId="0" fillId="8" borderId="24" xfId="0" applyFill="1" applyBorder="1"/>
    <xf numFmtId="0" fontId="0" fillId="8" borderId="10" xfId="0" applyFill="1" applyBorder="1"/>
    <xf numFmtId="0" fontId="0" fillId="8" borderId="53" xfId="0" applyFill="1" applyBorder="1"/>
    <xf numFmtId="0" fontId="0" fillId="8" borderId="1" xfId="0" applyFill="1" applyBorder="1"/>
    <xf numFmtId="0" fontId="0" fillId="8" borderId="61" xfId="0" applyFill="1" applyBorder="1"/>
    <xf numFmtId="0" fontId="0" fillId="8" borderId="11" xfId="0" applyFill="1" applyBorder="1"/>
    <xf numFmtId="0" fontId="0" fillId="8" borderId="7" xfId="0" applyFill="1" applyBorder="1"/>
    <xf numFmtId="0" fontId="0" fillId="8" borderId="9" xfId="0" applyFill="1" applyBorder="1"/>
    <xf numFmtId="0" fontId="56" fillId="8" borderId="1" xfId="0" applyFont="1" applyFill="1" applyBorder="1"/>
    <xf numFmtId="0" fontId="0" fillId="13" borderId="3" xfId="0" applyFill="1" applyBorder="1"/>
    <xf numFmtId="0" fontId="34" fillId="2" borderId="74" xfId="0" applyFont="1" applyFill="1" applyBorder="1"/>
    <xf numFmtId="0" fontId="34" fillId="2" borderId="75" xfId="0" applyFont="1" applyFill="1" applyBorder="1"/>
    <xf numFmtId="0" fontId="0" fillId="10" borderId="16" xfId="0" applyFill="1" applyBorder="1"/>
    <xf numFmtId="0" fontId="0" fillId="39" borderId="4" xfId="0" applyFill="1" applyBorder="1"/>
    <xf numFmtId="0" fontId="0" fillId="39" borderId="5" xfId="0" applyFill="1" applyBorder="1"/>
    <xf numFmtId="0" fontId="42" fillId="39" borderId="5" xfId="0" applyFont="1" applyFill="1" applyBorder="1"/>
    <xf numFmtId="0" fontId="0" fillId="39" borderId="6" xfId="0" applyFill="1" applyBorder="1"/>
    <xf numFmtId="0" fontId="0" fillId="39" borderId="7" xfId="0" applyFill="1" applyBorder="1"/>
    <xf numFmtId="0" fontId="0" fillId="39" borderId="8" xfId="0" applyFill="1" applyBorder="1"/>
    <xf numFmtId="0" fontId="42" fillId="39" borderId="8" xfId="0" applyFont="1" applyFill="1" applyBorder="1"/>
    <xf numFmtId="0" fontId="0" fillId="39" borderId="9" xfId="0" applyFill="1" applyBorder="1"/>
    <xf numFmtId="0" fontId="38" fillId="2" borderId="6" xfId="1" applyFill="1" applyBorder="1" applyAlignment="1">
      <alignment horizontal="center" vertical="center"/>
    </xf>
    <xf numFmtId="0" fontId="0" fillId="0" borderId="44" xfId="0" applyBorder="1"/>
    <xf numFmtId="0" fontId="0" fillId="0" borderId="45" xfId="0" applyBorder="1"/>
    <xf numFmtId="0" fontId="42" fillId="0" borderId="22" xfId="0" applyFont="1" applyBorder="1"/>
    <xf numFmtId="0" fontId="42" fillId="0" borderId="24" xfId="0" applyFont="1" applyBorder="1"/>
    <xf numFmtId="14" fontId="0" fillId="0" borderId="0" xfId="0" applyNumberFormat="1"/>
    <xf numFmtId="0" fontId="62" fillId="29" borderId="2" xfId="0" applyFont="1" applyFill="1" applyBorder="1" applyAlignment="1">
      <alignment horizontal="center"/>
    </xf>
    <xf numFmtId="0" fontId="0" fillId="11" borderId="40" xfId="0" applyFill="1" applyBorder="1"/>
    <xf numFmtId="0" fontId="0" fillId="11" borderId="42" xfId="0" applyFill="1" applyBorder="1"/>
    <xf numFmtId="0" fontId="0" fillId="11" borderId="41" xfId="0" applyFill="1" applyBorder="1"/>
    <xf numFmtId="0" fontId="36" fillId="0" borderId="13" xfId="0" applyFont="1" applyBorder="1" applyAlignment="1">
      <alignment horizontal="center" wrapText="1"/>
    </xf>
    <xf numFmtId="0" fontId="0" fillId="22" borderId="31" xfId="0" applyFill="1" applyBorder="1"/>
    <xf numFmtId="0" fontId="0" fillId="22" borderId="24" xfId="0" applyFill="1" applyBorder="1"/>
    <xf numFmtId="0" fontId="0" fillId="22" borderId="22" xfId="0" applyFill="1" applyBorder="1"/>
    <xf numFmtId="0" fontId="76" fillId="22" borderId="4" xfId="0" applyFont="1" applyFill="1" applyBorder="1" applyAlignment="1">
      <alignment horizontal="center" vertical="center" wrapText="1"/>
    </xf>
    <xf numFmtId="0" fontId="0" fillId="22" borderId="33" xfId="0" applyFill="1" applyBorder="1"/>
    <xf numFmtId="0" fontId="0" fillId="22" borderId="34" xfId="0" applyFill="1" applyBorder="1"/>
    <xf numFmtId="0" fontId="0" fillId="22" borderId="32" xfId="0" applyFill="1" applyBorder="1"/>
    <xf numFmtId="0" fontId="0" fillId="39" borderId="3" xfId="0" applyFill="1" applyBorder="1"/>
    <xf numFmtId="0" fontId="45" fillId="31" borderId="4" xfId="0" applyFont="1" applyFill="1" applyBorder="1"/>
    <xf numFmtId="166" fontId="77" fillId="0" borderId="1" xfId="0" applyNumberFormat="1" applyFont="1" applyBorder="1"/>
    <xf numFmtId="166" fontId="77" fillId="0" borderId="2" xfId="0" applyNumberFormat="1" applyFont="1" applyBorder="1"/>
    <xf numFmtId="166" fontId="77" fillId="0" borderId="3" xfId="0" applyNumberFormat="1" applyFont="1" applyBorder="1"/>
    <xf numFmtId="0" fontId="34" fillId="17" borderId="27" xfId="0" applyFont="1" applyFill="1" applyBorder="1"/>
    <xf numFmtId="0" fontId="34" fillId="5" borderId="16" xfId="0" applyFont="1" applyFill="1" applyBorder="1"/>
    <xf numFmtId="3" fontId="34" fillId="0" borderId="0" xfId="0" applyNumberFormat="1" applyFont="1"/>
    <xf numFmtId="0" fontId="43" fillId="2" borderId="2" xfId="0" applyFont="1" applyFill="1" applyBorder="1"/>
    <xf numFmtId="0" fontId="56" fillId="14" borderId="75" xfId="0" applyFont="1" applyFill="1" applyBorder="1" applyAlignment="1">
      <alignment horizontal="center" vertical="center" wrapText="1"/>
    </xf>
    <xf numFmtId="0" fontId="56" fillId="29" borderId="59" xfId="0" applyFont="1" applyFill="1" applyBorder="1" applyAlignment="1">
      <alignment horizontal="center" vertical="center" wrapText="1"/>
    </xf>
    <xf numFmtId="0" fontId="0" fillId="14" borderId="39" xfId="0" applyFill="1" applyBorder="1"/>
    <xf numFmtId="0" fontId="0" fillId="14" borderId="38" xfId="0" applyFill="1" applyBorder="1"/>
    <xf numFmtId="0" fontId="0" fillId="14" borderId="25" xfId="0" applyFill="1" applyBorder="1"/>
    <xf numFmtId="0" fontId="35" fillId="0" borderId="0" xfId="0" applyFont="1" applyAlignment="1">
      <alignment horizontal="left" wrapText="1"/>
    </xf>
    <xf numFmtId="0" fontId="78" fillId="0" borderId="0" xfId="0" applyFont="1" applyAlignment="1">
      <alignment horizontal="left" wrapText="1"/>
    </xf>
    <xf numFmtId="0" fontId="78" fillId="2" borderId="0" xfId="0" applyFont="1" applyFill="1" applyAlignment="1">
      <alignment horizontal="left" wrapText="1"/>
    </xf>
    <xf numFmtId="0" fontId="17" fillId="0" borderId="0" xfId="0" applyFont="1" applyAlignment="1">
      <alignment horizontal="left" wrapText="1"/>
    </xf>
    <xf numFmtId="0" fontId="78" fillId="0" borderId="0" xfId="0" applyFont="1" applyAlignment="1">
      <alignment wrapText="1"/>
    </xf>
    <xf numFmtId="0" fontId="56" fillId="14" borderId="61" xfId="0" applyFont="1" applyFill="1" applyBorder="1" applyAlignment="1">
      <alignment horizontal="center" vertical="center" wrapText="1"/>
    </xf>
    <xf numFmtId="0" fontId="81" fillId="0" borderId="0" xfId="0" applyFont="1" applyAlignment="1">
      <alignment vertical="center"/>
    </xf>
    <xf numFmtId="0" fontId="56" fillId="41" borderId="61" xfId="0" applyFont="1" applyFill="1" applyBorder="1" applyAlignment="1">
      <alignment horizontal="center" vertical="center" wrapText="1"/>
    </xf>
    <xf numFmtId="0" fontId="0" fillId="41" borderId="30" xfId="0" applyFill="1" applyBorder="1"/>
    <xf numFmtId="0" fontId="0" fillId="41" borderId="23" xfId="0" applyFill="1" applyBorder="1"/>
    <xf numFmtId="0" fontId="0" fillId="41" borderId="21" xfId="0" applyFill="1" applyBorder="1"/>
    <xf numFmtId="0" fontId="14" fillId="29" borderId="61" xfId="0" applyFont="1" applyFill="1" applyBorder="1" applyAlignment="1">
      <alignment horizontal="center" vertical="center" wrapText="1"/>
    </xf>
    <xf numFmtId="0" fontId="0" fillId="40" borderId="31" xfId="0" applyFill="1" applyBorder="1"/>
    <xf numFmtId="0" fontId="50" fillId="40" borderId="61" xfId="0" applyFont="1" applyFill="1" applyBorder="1" applyAlignment="1">
      <alignment horizontal="center" vertical="center" wrapText="1"/>
    </xf>
    <xf numFmtId="0" fontId="43" fillId="2" borderId="5" xfId="0" applyFont="1" applyFill="1" applyBorder="1"/>
    <xf numFmtId="0" fontId="75" fillId="0" borderId="54" xfId="0" applyFont="1" applyBorder="1" applyAlignment="1">
      <alignment wrapText="1"/>
    </xf>
    <xf numFmtId="0" fontId="39" fillId="0" borderId="15" xfId="0" applyFont="1" applyBorder="1" applyAlignment="1">
      <alignment wrapText="1"/>
    </xf>
    <xf numFmtId="0" fontId="3" fillId="0" borderId="0" xfId="2"/>
    <xf numFmtId="0" fontId="35" fillId="6" borderId="0" xfId="0" applyFont="1" applyFill="1" applyAlignment="1">
      <alignment horizontal="center" vertical="top" wrapText="1"/>
    </xf>
    <xf numFmtId="0" fontId="35" fillId="0" borderId="0" xfId="0" applyFont="1" applyAlignment="1">
      <alignment horizontal="center" vertical="top" wrapText="1"/>
    </xf>
    <xf numFmtId="167" fontId="35" fillId="43" borderId="0" xfId="0" applyNumberFormat="1" applyFont="1" applyFill="1" applyAlignment="1">
      <alignment horizontal="center" vertical="top" wrapText="1"/>
    </xf>
    <xf numFmtId="0" fontId="82" fillId="42" borderId="0" xfId="3" applyBorder="1" applyAlignment="1">
      <alignment horizontal="center" vertical="top" wrapText="1"/>
    </xf>
    <xf numFmtId="168" fontId="35" fillId="43" borderId="0" xfId="0" applyNumberFormat="1" applyFont="1" applyFill="1" applyAlignment="1">
      <alignment horizontal="center" vertical="top" wrapText="1"/>
    </xf>
    <xf numFmtId="168" fontId="35" fillId="2" borderId="5" xfId="0" applyNumberFormat="1" applyFont="1" applyFill="1" applyBorder="1" applyAlignment="1">
      <alignment horizontal="center" vertical="top" wrapText="1"/>
    </xf>
    <xf numFmtId="168" fontId="35" fillId="43" borderId="5" xfId="0" applyNumberFormat="1" applyFont="1" applyFill="1" applyBorder="1" applyAlignment="1">
      <alignment horizontal="center" vertical="top" wrapText="1"/>
    </xf>
    <xf numFmtId="168" fontId="35" fillId="0" borderId="5" xfId="0" applyNumberFormat="1" applyFont="1" applyBorder="1" applyAlignment="1">
      <alignment horizontal="center" vertical="top" wrapText="1"/>
    </xf>
    <xf numFmtId="0" fontId="35" fillId="0" borderId="5" xfId="0" applyFont="1" applyBorder="1" applyAlignment="1">
      <alignment horizontal="center" vertical="top" wrapText="1"/>
    </xf>
    <xf numFmtId="0" fontId="78" fillId="6" borderId="0" xfId="0" applyFont="1" applyFill="1" applyAlignment="1">
      <alignment wrapText="1"/>
    </xf>
    <xf numFmtId="167" fontId="78" fillId="43" borderId="0" xfId="0" applyNumberFormat="1" applyFont="1" applyFill="1" applyAlignment="1">
      <alignment horizontal="center" wrapText="1"/>
    </xf>
    <xf numFmtId="0" fontId="78" fillId="43" borderId="0" xfId="0" applyFont="1" applyFill="1" applyAlignment="1">
      <alignment horizontal="center" wrapText="1"/>
    </xf>
    <xf numFmtId="168" fontId="78" fillId="43" borderId="0" xfId="0" applyNumberFormat="1" applyFont="1" applyFill="1" applyAlignment="1">
      <alignment horizontal="center" wrapText="1"/>
    </xf>
    <xf numFmtId="168" fontId="78" fillId="0" borderId="0" xfId="0" applyNumberFormat="1" applyFont="1" applyAlignment="1">
      <alignment wrapText="1"/>
    </xf>
    <xf numFmtId="0" fontId="78" fillId="0" borderId="0" xfId="0" applyFont="1" applyAlignment="1">
      <alignment horizontal="center" wrapText="1"/>
    </xf>
    <xf numFmtId="0" fontId="35" fillId="0" borderId="0" xfId="0" applyFont="1" applyAlignment="1">
      <alignment wrapText="1"/>
    </xf>
    <xf numFmtId="0" fontId="83" fillId="43" borderId="0" xfId="0" applyFont="1" applyFill="1" applyAlignment="1">
      <alignment horizontal="center" wrapText="1"/>
    </xf>
    <xf numFmtId="0" fontId="78" fillId="0" borderId="0" xfId="0" quotePrefix="1" applyFont="1" applyAlignment="1">
      <alignment horizontal="left" wrapText="1"/>
    </xf>
    <xf numFmtId="0" fontId="0" fillId="0" borderId="0" xfId="0" applyAlignment="1">
      <alignment wrapText="1"/>
    </xf>
    <xf numFmtId="0" fontId="78" fillId="0" borderId="11" xfId="0" applyFont="1" applyBorder="1" applyAlignment="1">
      <alignment horizontal="center" wrapText="1"/>
    </xf>
    <xf numFmtId="0" fontId="8" fillId="0" borderId="0" xfId="0" applyFont="1" applyAlignment="1">
      <alignment wrapText="1"/>
    </xf>
    <xf numFmtId="0" fontId="78" fillId="43" borderId="8" xfId="0" applyFont="1" applyFill="1" applyBorder="1" applyAlignment="1">
      <alignment horizontal="center" wrapText="1"/>
    </xf>
    <xf numFmtId="168" fontId="78" fillId="0" borderId="8" xfId="0" applyNumberFormat="1" applyFont="1" applyBorder="1" applyAlignment="1">
      <alignment wrapText="1"/>
    </xf>
    <xf numFmtId="0" fontId="78" fillId="0" borderId="8" xfId="0" applyFont="1" applyBorder="1" applyAlignment="1">
      <alignment wrapText="1"/>
    </xf>
    <xf numFmtId="0" fontId="78" fillId="0" borderId="8" xfId="0" applyFont="1" applyBorder="1" applyAlignment="1">
      <alignment horizontal="center" wrapText="1"/>
    </xf>
    <xf numFmtId="0" fontId="5" fillId="29" borderId="5" xfId="0" applyFont="1" applyFill="1" applyBorder="1" applyAlignment="1">
      <alignment horizontal="center" vertical="center" wrapText="1"/>
    </xf>
    <xf numFmtId="0" fontId="50" fillId="29" borderId="7" xfId="0" applyFont="1" applyFill="1" applyBorder="1" applyAlignment="1">
      <alignment horizontal="left" vertical="center"/>
    </xf>
    <xf numFmtId="0" fontId="73" fillId="21" borderId="16" xfId="0" applyFont="1" applyFill="1" applyBorder="1" applyAlignment="1">
      <alignment wrapText="1"/>
    </xf>
    <xf numFmtId="0" fontId="73" fillId="18" borderId="16" xfId="0" applyFont="1" applyFill="1" applyBorder="1" applyAlignment="1">
      <alignment wrapText="1"/>
    </xf>
    <xf numFmtId="0" fontId="0" fillId="18" borderId="33" xfId="0" applyFill="1" applyBorder="1"/>
    <xf numFmtId="0" fontId="0" fillId="18" borderId="62" xfId="0" applyFill="1" applyBorder="1"/>
    <xf numFmtId="0" fontId="0" fillId="18" borderId="34" xfId="0" applyFill="1" applyBorder="1"/>
    <xf numFmtId="0" fontId="0" fillId="18" borderId="10" xfId="0" applyFill="1" applyBorder="1"/>
    <xf numFmtId="0" fontId="0" fillId="18" borderId="1" xfId="0" applyFill="1" applyBorder="1"/>
    <xf numFmtId="0" fontId="73" fillId="37" borderId="16" xfId="0" applyFont="1" applyFill="1" applyBorder="1" applyAlignment="1">
      <alignment wrapText="1"/>
    </xf>
    <xf numFmtId="0" fontId="0" fillId="37" borderId="33" xfId="0" applyFill="1" applyBorder="1"/>
    <xf numFmtId="0" fontId="0" fillId="37" borderId="62" xfId="0" applyFill="1" applyBorder="1"/>
    <xf numFmtId="0" fontId="0" fillId="37" borderId="34" xfId="0" applyFill="1" applyBorder="1"/>
    <xf numFmtId="0" fontId="0" fillId="37" borderId="10" xfId="0" applyFill="1" applyBorder="1"/>
    <xf numFmtId="0" fontId="0" fillId="37" borderId="1" xfId="0" applyFill="1" applyBorder="1"/>
    <xf numFmtId="0" fontId="0" fillId="0" borderId="33" xfId="0" applyBorder="1"/>
    <xf numFmtId="0" fontId="0" fillId="0" borderId="62" xfId="0" applyBorder="1"/>
    <xf numFmtId="0" fontId="0" fillId="0" borderId="34" xfId="0" applyBorder="1"/>
    <xf numFmtId="0" fontId="46" fillId="0" borderId="62" xfId="0" applyFont="1" applyBorder="1"/>
    <xf numFmtId="0" fontId="60" fillId="24" borderId="61" xfId="0" applyFont="1" applyFill="1" applyBorder="1" applyAlignment="1">
      <alignment horizontal="center" vertical="center" wrapText="1"/>
    </xf>
    <xf numFmtId="0" fontId="51" fillId="24" borderId="4" xfId="0" applyFont="1" applyFill="1" applyBorder="1" applyAlignment="1">
      <alignment horizontal="center" vertical="center" wrapText="1"/>
    </xf>
    <xf numFmtId="0" fontId="14" fillId="24" borderId="61" xfId="0" applyFont="1" applyFill="1" applyBorder="1" applyAlignment="1">
      <alignment horizontal="center" vertical="center" wrapText="1"/>
    </xf>
    <xf numFmtId="0" fontId="0" fillId="24" borderId="31" xfId="0" applyFill="1" applyBorder="1"/>
    <xf numFmtId="0" fontId="50" fillId="13" borderId="61" xfId="0" applyFont="1" applyFill="1" applyBorder="1" applyAlignment="1">
      <alignment horizontal="center" vertical="center" wrapText="1"/>
    </xf>
    <xf numFmtId="0" fontId="14" fillId="13" borderId="61" xfId="0" applyFont="1" applyFill="1" applyBorder="1" applyAlignment="1">
      <alignment horizontal="center" vertical="center" wrapText="1"/>
    </xf>
    <xf numFmtId="0" fontId="0" fillId="13" borderId="31" xfId="0" applyFill="1" applyBorder="1"/>
    <xf numFmtId="0" fontId="0" fillId="6" borderId="76" xfId="0" applyFill="1" applyBorder="1"/>
    <xf numFmtId="0" fontId="49" fillId="0" borderId="76" xfId="0" applyFont="1" applyBorder="1" applyAlignment="1">
      <alignment horizontal="center" wrapText="1"/>
    </xf>
    <xf numFmtId="0" fontId="49" fillId="29" borderId="61" xfId="0" applyFont="1" applyFill="1" applyBorder="1" applyAlignment="1">
      <alignment horizontal="center" wrapText="1"/>
    </xf>
    <xf numFmtId="0" fontId="0" fillId="17" borderId="31" xfId="0" applyFill="1" applyBorder="1"/>
    <xf numFmtId="0" fontId="0" fillId="17" borderId="24" xfId="0" applyFill="1" applyBorder="1"/>
    <xf numFmtId="0" fontId="0" fillId="17" borderId="22" xfId="0" applyFill="1" applyBorder="1"/>
    <xf numFmtId="0" fontId="0" fillId="0" borderId="50" xfId="0" applyBorder="1"/>
    <xf numFmtId="0" fontId="0" fillId="2" borderId="59" xfId="0" applyFill="1" applyBorder="1"/>
    <xf numFmtId="0" fontId="0" fillId="13" borderId="75" xfId="0" applyFill="1" applyBorder="1"/>
    <xf numFmtId="0" fontId="0" fillId="13" borderId="50" xfId="0" applyFill="1" applyBorder="1"/>
    <xf numFmtId="0" fontId="0" fillId="29" borderId="75" xfId="0" applyFill="1" applyBorder="1"/>
    <xf numFmtId="0" fontId="0" fillId="29" borderId="50" xfId="0" applyFill="1" applyBorder="1"/>
    <xf numFmtId="0" fontId="0" fillId="29" borderId="71" xfId="0" applyFill="1" applyBorder="1"/>
    <xf numFmtId="0" fontId="75" fillId="0" borderId="0" xfId="4" applyFont="1"/>
    <xf numFmtId="0" fontId="2" fillId="0" borderId="0" xfId="4"/>
    <xf numFmtId="0" fontId="84" fillId="13" borderId="2" xfId="0" applyFont="1" applyFill="1" applyBorder="1" applyAlignment="1">
      <alignment horizontal="left"/>
    </xf>
    <xf numFmtId="0" fontId="5" fillId="13" borderId="2" xfId="0" applyFont="1" applyFill="1" applyBorder="1" applyAlignment="1">
      <alignment horizontal="left"/>
    </xf>
    <xf numFmtId="0" fontId="5" fillId="13" borderId="3" xfId="0" applyFont="1" applyFill="1" applyBorder="1" applyAlignment="1">
      <alignment horizontal="left"/>
    </xf>
    <xf numFmtId="0" fontId="34" fillId="26" borderId="4" xfId="0" applyFont="1" applyFill="1" applyBorder="1" applyAlignment="1">
      <alignment horizontal="center"/>
    </xf>
    <xf numFmtId="0" fontId="34" fillId="26" borderId="5" xfId="0" applyFont="1" applyFill="1" applyBorder="1" applyAlignment="1">
      <alignment horizontal="center"/>
    </xf>
    <xf numFmtId="0" fontId="72" fillId="11" borderId="4" xfId="0" applyFont="1" applyFill="1" applyBorder="1" applyAlignment="1">
      <alignment horizontal="center"/>
    </xf>
    <xf numFmtId="0" fontId="72" fillId="11" borderId="5" xfId="0" applyFont="1" applyFill="1" applyBorder="1" applyAlignment="1">
      <alignment horizontal="center"/>
    </xf>
    <xf numFmtId="0" fontId="74" fillId="40" borderId="2" xfId="0" applyFont="1" applyFill="1" applyBorder="1" applyAlignment="1">
      <alignment horizontal="center"/>
    </xf>
    <xf numFmtId="17" fontId="0" fillId="10" borderId="5" xfId="0" applyNumberFormat="1" applyFill="1" applyBorder="1" applyAlignment="1">
      <alignment horizontal="center"/>
    </xf>
    <xf numFmtId="17" fontId="0" fillId="15" borderId="5" xfId="0" applyNumberFormat="1" applyFill="1" applyBorder="1" applyAlignment="1">
      <alignment horizontal="center"/>
    </xf>
    <xf numFmtId="17" fontId="0" fillId="15" borderId="8" xfId="0" applyNumberFormat="1" applyFill="1" applyBorder="1" applyAlignment="1">
      <alignment horizontal="center"/>
    </xf>
    <xf numFmtId="0" fontId="0" fillId="15" borderId="8" xfId="0" applyFill="1" applyBorder="1" applyAlignment="1">
      <alignment horizontal="center"/>
    </xf>
    <xf numFmtId="17" fontId="0" fillId="10" borderId="8" xfId="0" applyNumberFormat="1" applyFill="1" applyBorder="1" applyAlignment="1">
      <alignment horizontal="center"/>
    </xf>
  </cellXfs>
  <cellStyles count="5">
    <cellStyle name="Explanatory Text" xfId="1" builtinId="53"/>
    <cellStyle name="Neutral" xfId="3" builtinId="28"/>
    <cellStyle name="Normal" xfId="0" builtinId="0"/>
    <cellStyle name="Normal 2" xfId="2" xr:uid="{93747025-2A69-664C-AF4C-6FBF6271AC56}"/>
    <cellStyle name="Normal 2 2" xfId="4" xr:uid="{73E165F2-10A0-AC44-BB31-1D68C1E072F2}"/>
  </cellStyles>
  <dxfs count="36">
    <dxf>
      <font>
        <color theme="0"/>
      </font>
      <fill>
        <patternFill>
          <bgColor rgb="FFFF0000"/>
        </patternFill>
      </fill>
    </dxf>
    <dxf>
      <font>
        <color auto="1"/>
      </font>
      <fill>
        <patternFill>
          <bgColor rgb="FF92D050"/>
        </patternFill>
      </fill>
    </dxf>
    <dxf>
      <font>
        <color auto="1"/>
      </font>
      <fill>
        <patternFill>
          <bgColor theme="0"/>
        </patternFill>
      </fill>
    </dxf>
    <dxf>
      <font>
        <color theme="0"/>
      </font>
      <fill>
        <patternFill>
          <bgColor rgb="FFFF0000"/>
        </patternFill>
      </fill>
    </dxf>
    <dxf>
      <font>
        <color auto="1"/>
      </font>
      <fill>
        <patternFill>
          <bgColor rgb="FF92D050"/>
        </patternFill>
      </fill>
    </dxf>
    <dxf>
      <font>
        <color auto="1"/>
      </font>
      <fill>
        <patternFill>
          <bgColor theme="0"/>
        </patternFill>
      </fill>
    </dxf>
    <dxf>
      <font>
        <color theme="0"/>
      </font>
      <fill>
        <patternFill>
          <bgColor rgb="FFFF0000"/>
        </patternFill>
      </fill>
    </dxf>
    <dxf>
      <font>
        <color auto="1"/>
      </font>
      <fill>
        <patternFill>
          <bgColor rgb="FF92D050"/>
        </patternFill>
      </fill>
    </dxf>
    <dxf>
      <font>
        <color auto="1"/>
      </font>
      <fill>
        <patternFill>
          <bgColor theme="0"/>
        </patternFill>
      </fill>
    </dxf>
    <dxf>
      <font>
        <color theme="0"/>
      </font>
      <fill>
        <patternFill>
          <bgColor rgb="FFFF0000"/>
        </patternFill>
      </fill>
    </dxf>
    <dxf>
      <font>
        <color auto="1"/>
      </font>
      <fill>
        <patternFill>
          <bgColor rgb="FF92D050"/>
        </patternFill>
      </fill>
    </dxf>
    <dxf>
      <font>
        <color auto="1"/>
      </font>
      <fill>
        <patternFill>
          <bgColor theme="0"/>
        </patternFill>
      </fill>
    </dxf>
    <dxf>
      <font>
        <b/>
        <i val="0"/>
      </font>
    </dxf>
    <dxf>
      <font>
        <b val="0"/>
        <i val="0"/>
        <u val="none"/>
        <color theme="0"/>
      </font>
      <fill>
        <patternFill>
          <fgColor auto="1"/>
          <bgColor rgb="FFFF0000"/>
        </patternFill>
      </fill>
    </dxf>
    <dxf>
      <font>
        <color theme="0"/>
      </font>
      <fill>
        <patternFill>
          <fgColor rgb="FFFF0000"/>
          <bgColor rgb="FFFF0000"/>
        </patternFill>
      </fill>
      <border>
        <left style="thin">
          <color auto="1"/>
        </left>
        <right style="thin">
          <color auto="1"/>
        </right>
        <top style="thin">
          <color auto="1"/>
        </top>
        <bottom style="thin">
          <color auto="1"/>
        </bottom>
        <vertical/>
        <horizontal/>
      </border>
    </dxf>
    <dxf>
      <font>
        <color theme="0"/>
      </font>
      <fill>
        <patternFill>
          <fgColor rgb="FFFF0000"/>
          <bgColor rgb="FFFF0000"/>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b val="0"/>
        <i val="0"/>
      </font>
      <fill>
        <patternFill>
          <bgColor rgb="FFFF0000"/>
        </patternFill>
      </fill>
    </dxf>
    <dxf>
      <font>
        <color theme="0"/>
      </font>
      <fill>
        <patternFill>
          <bgColor rgb="FFFF0000"/>
        </patternFill>
      </fill>
    </dxf>
    <dxf>
      <font>
        <color theme="0"/>
      </font>
      <fill>
        <patternFill>
          <fgColor rgb="FFFF0000"/>
          <bgColor rgb="FFFF0000"/>
        </patternFill>
      </fill>
      <border>
        <left style="thin">
          <color auto="1"/>
        </left>
        <right style="thin">
          <color auto="1"/>
        </right>
        <top style="thin">
          <color auto="1"/>
        </top>
        <bottom style="thin">
          <color auto="1"/>
        </bottom>
        <vertical/>
        <horizontal/>
      </border>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s>
  <tableStyles count="0" defaultTableStyle="TableStyleMedium2" defaultPivotStyle="PivotStyleLight16"/>
  <colors>
    <mruColors>
      <color rgb="FFFF3300"/>
      <color rgb="FFFF646E"/>
      <color rgb="FF0000FF"/>
      <color rgb="FFFFFFCC"/>
      <color rgb="FFFFFF99"/>
      <color rgb="FF2AA24F"/>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onty/Documents/ASPREV/Project%20of%20Changing%20XL%20with%20code/Aspire%20Academy%20Eirik/Aspire%20Academy%20Football%20Injury%20Surveillance%20Program%20-%20Data%20recording%20example%20(March%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onta/Documents/ASPREV/ASPREV%20Tools/Blank%20files%20/Original%20files%20ASPREV%20Tools/team_sports_FILES/XL%20Injuries-Illness%20Team%20Sports%202017-2018/XL%20Exposure%20Team%20Sports%202017-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juries"/>
      <sheetName val="Illnesses"/>
      <sheetName val="Month summary"/>
      <sheetName val="JUL"/>
      <sheetName val="AUG"/>
      <sheetName val="SEP"/>
      <sheetName val="OCT"/>
      <sheetName val="NOV"/>
      <sheetName val="DEC"/>
      <sheetName val="JAN"/>
      <sheetName val="FEB"/>
      <sheetName val="MAR"/>
      <sheetName val="APR"/>
      <sheetName val="MAY"/>
      <sheetName val="JUN"/>
      <sheetName val="Exp Summary"/>
      <sheetName val="Vlook up Illness"/>
      <sheetName val="DV Illness"/>
      <sheetName val="DV-Codes"/>
      <sheetName val="Vlook UP"/>
      <sheetName val="Player list"/>
      <sheetName val="SDMCS Search"/>
      <sheetName val="DV"/>
      <sheetName val="Data Validation"/>
      <sheetName val="Illness MA &amp; TL"/>
      <sheetName val="Injuries MA &amp; T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2">
          <cell r="A2" t="str">
            <v>Head</v>
          </cell>
        </row>
        <row r="3">
          <cell r="A3" t="str">
            <v>Neck</v>
          </cell>
        </row>
        <row r="4">
          <cell r="A4" t="str">
            <v>Shoulder</v>
          </cell>
        </row>
        <row r="5">
          <cell r="A5" t="str">
            <v>UpperArm</v>
          </cell>
        </row>
        <row r="6">
          <cell r="A6" t="str">
            <v>Elbow</v>
          </cell>
        </row>
        <row r="7">
          <cell r="A7" t="str">
            <v>Forearm</v>
          </cell>
        </row>
        <row r="8">
          <cell r="A8" t="str">
            <v>Wrist</v>
          </cell>
        </row>
        <row r="9">
          <cell r="A9" t="str">
            <v>Hand</v>
          </cell>
        </row>
        <row r="10">
          <cell r="A10" t="str">
            <v>Chest_Ribs_UpperBack</v>
          </cell>
        </row>
        <row r="11">
          <cell r="A11" t="str">
            <v>Abdomen</v>
          </cell>
        </row>
        <row r="12">
          <cell r="A12" t="str">
            <v>Pelvis_LowBack</v>
          </cell>
        </row>
        <row r="13">
          <cell r="A13" t="str">
            <v>Hip_Groin</v>
          </cell>
        </row>
        <row r="14">
          <cell r="A14" t="str">
            <v>Thigh</v>
          </cell>
        </row>
        <row r="15">
          <cell r="A15" t="str">
            <v>Knee</v>
          </cell>
        </row>
        <row r="16">
          <cell r="A16" t="str">
            <v>LowerLeg</v>
          </cell>
        </row>
        <row r="17">
          <cell r="A17" t="str">
            <v>Ankle</v>
          </cell>
        </row>
        <row r="18">
          <cell r="A18" t="str">
            <v>Foot</v>
          </cell>
        </row>
        <row r="19">
          <cell r="A19" t="str">
            <v>NonSpecificMSK</v>
          </cell>
        </row>
      </sheetData>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yers-List"/>
      <sheetName val="1"/>
      <sheetName val="2"/>
      <sheetName val="3"/>
      <sheetName val="4"/>
      <sheetName val="5"/>
      <sheetName val="6"/>
      <sheetName val="7"/>
      <sheetName val="8"/>
      <sheetName val="9"/>
      <sheetName val="10"/>
      <sheetName val="11"/>
      <sheetName val="12"/>
      <sheetName val="Exp Summary"/>
      <sheetName val="D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B4">
            <v>0</v>
          </cell>
          <cell r="C4">
            <v>0</v>
          </cell>
          <cell r="D4">
            <v>0</v>
          </cell>
          <cell r="E4">
            <v>0</v>
          </cell>
          <cell r="F4">
            <v>0</v>
          </cell>
          <cell r="G4">
            <v>0</v>
          </cell>
          <cell r="H4">
            <v>0</v>
          </cell>
          <cell r="I4">
            <v>0</v>
          </cell>
          <cell r="J4">
            <v>0</v>
          </cell>
          <cell r="K4">
            <v>0</v>
          </cell>
          <cell r="L4">
            <v>0</v>
          </cell>
          <cell r="M4">
            <v>0</v>
          </cell>
        </row>
        <row r="5">
          <cell r="B5">
            <v>0</v>
          </cell>
          <cell r="C5">
            <v>0</v>
          </cell>
          <cell r="D5">
            <v>0</v>
          </cell>
          <cell r="E5">
            <v>0</v>
          </cell>
          <cell r="F5">
            <v>0</v>
          </cell>
          <cell r="G5">
            <v>0</v>
          </cell>
          <cell r="H5">
            <v>0</v>
          </cell>
          <cell r="I5">
            <v>0</v>
          </cell>
          <cell r="J5">
            <v>0</v>
          </cell>
          <cell r="K5">
            <v>0</v>
          </cell>
          <cell r="L5">
            <v>0</v>
          </cell>
          <cell r="M5">
            <v>0</v>
          </cell>
        </row>
        <row r="6">
          <cell r="B6">
            <v>0</v>
          </cell>
          <cell r="C6">
            <v>0</v>
          </cell>
          <cell r="D6">
            <v>0</v>
          </cell>
          <cell r="E6">
            <v>0</v>
          </cell>
          <cell r="F6">
            <v>0</v>
          </cell>
          <cell r="G6">
            <v>0</v>
          </cell>
          <cell r="H6">
            <v>0</v>
          </cell>
          <cell r="I6">
            <v>0</v>
          </cell>
          <cell r="J6">
            <v>0</v>
          </cell>
          <cell r="K6">
            <v>0</v>
          </cell>
          <cell r="L6">
            <v>0</v>
          </cell>
          <cell r="M6">
            <v>0</v>
          </cell>
        </row>
        <row r="7">
          <cell r="B7">
            <v>0</v>
          </cell>
          <cell r="C7">
            <v>0</v>
          </cell>
          <cell r="D7">
            <v>0</v>
          </cell>
          <cell r="E7">
            <v>0</v>
          </cell>
          <cell r="F7">
            <v>0</v>
          </cell>
          <cell r="G7">
            <v>0</v>
          </cell>
          <cell r="H7">
            <v>0</v>
          </cell>
          <cell r="I7">
            <v>0</v>
          </cell>
          <cell r="J7">
            <v>0</v>
          </cell>
          <cell r="K7">
            <v>0</v>
          </cell>
          <cell r="L7">
            <v>0</v>
          </cell>
          <cell r="M7">
            <v>0</v>
          </cell>
        </row>
        <row r="8">
          <cell r="B8">
            <v>0</v>
          </cell>
          <cell r="C8">
            <v>0</v>
          </cell>
          <cell r="D8">
            <v>0</v>
          </cell>
          <cell r="E8">
            <v>0</v>
          </cell>
          <cell r="F8">
            <v>0</v>
          </cell>
          <cell r="G8">
            <v>0</v>
          </cell>
          <cell r="H8">
            <v>0</v>
          </cell>
          <cell r="I8">
            <v>0</v>
          </cell>
          <cell r="J8">
            <v>0</v>
          </cell>
          <cell r="K8">
            <v>0</v>
          </cell>
          <cell r="L8">
            <v>0</v>
          </cell>
          <cell r="M8">
            <v>0</v>
          </cell>
        </row>
        <row r="9">
          <cell r="B9"/>
          <cell r="C9"/>
          <cell r="D9"/>
          <cell r="E9"/>
          <cell r="F9"/>
          <cell r="G9"/>
          <cell r="H9"/>
          <cell r="I9"/>
          <cell r="J9"/>
          <cell r="K9"/>
          <cell r="L9"/>
          <cell r="M9"/>
        </row>
      </sheetData>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08E25DB-CBBE-8046-9DC4-5827FC3D71E7}" name="Table1" displayName="Table1" ref="A1:N696" totalsRowShown="0" headerRowDxfId="35" dataDxfId="34" headerRowCellStyle="Normal 2" dataCellStyle="Normal 2">
  <autoFilter ref="A1:N696" xr:uid="{00000000-0009-0000-0100-000001000000}"/>
  <sortState xmlns:xlrd2="http://schemas.microsoft.com/office/spreadsheetml/2017/richdata2" ref="A2:N696">
    <sortCondition ref="B1:B696"/>
  </sortState>
  <tableColumns count="14">
    <tableColumn id="1" xr3:uid="{9E6F9031-1911-A649-8876-84D3FF8AB480}" name="Region #" dataDxfId="33" dataCellStyle="Normal 2"/>
    <tableColumn id="2" xr3:uid="{A6B5A691-369D-9346-9911-F0598D0051F8}" name="Body part" dataDxfId="32" dataCellStyle="Normal 2"/>
    <tableColumn id="3" xr3:uid="{37BCADBE-6CCD-E74A-A1D2-953A238699C2}" name="Structure" dataDxfId="31" dataCellStyle="Normal 2"/>
    <tableColumn id="4" xr3:uid="{87288ECA-5C23-E640-9DE9-9822110E3B56}" name="SMDCS Diagnosis" dataDxfId="30" dataCellStyle="Normal 2"/>
    <tableColumn id="5" xr3:uid="{1CBADBC7-D34A-4E4F-A88B-7FA9A2A9E30E}" name="Strukturkode" dataDxfId="29" dataCellStyle="Normal 2"/>
    <tableColumn id="6" xr3:uid="{F36A06AF-117C-CC4B-8B73-127BBA107EDB}" name="Diagnosekode" dataDxfId="28" dataCellStyle="Normal 2"/>
    <tableColumn id="7" xr3:uid="{5701F50F-4783-834D-9900-8782D221B60A}" name="Canadian-Code" dataDxfId="27" dataCellStyle="Normal 2"/>
    <tableColumn id="8" xr3:uid="{26D60F2F-7C73-7E44-BBB1-F52AB6E80000}" name="ICD-9 code" dataDxfId="26" dataCellStyle="Normal 2"/>
    <tableColumn id="9" xr3:uid="{3AA73C78-00CC-DE4F-BEBD-331717B09E5B}" name="ICD-10" dataDxfId="25" dataCellStyle="Normal 2"/>
    <tableColumn id="10" xr3:uid="{F214A0CE-765F-FF47-9877-7B59035A1645}" name="ICPC-2" dataDxfId="24" dataCellStyle="Normal 2"/>
    <tableColumn id="11" xr3:uid="{D702B39E-8B73-3446-9ADE-D3C37BC361FA}" name="NHL Grouping" dataDxfId="23" dataCellStyle="Normal 2"/>
    <tableColumn id="12" xr3:uid="{D056779D-E9F6-3240-97A7-696D6239C94E}" name="Consensus Main Grouping2" dataDxfId="22" dataCellStyle="Normal 2"/>
    <tableColumn id="13" xr3:uid="{11297EEF-3BD0-8640-A316-EFC19D718E49}" name="Consensus Category" dataDxfId="21" dataCellStyle="Normal 2"/>
    <tableColumn id="14" xr3:uid="{B6AAA173-D2DC-CE48-9CEB-72714788E877}" name="Consensus Category Order" dataDxfId="20" dataCellStyle="Normal 2"/>
  </tableColumns>
  <tableStyleInfo name="TableStyleMedium20"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249977111117893"/>
  </sheetPr>
  <dimension ref="A1:BB216"/>
  <sheetViews>
    <sheetView tabSelected="1" zoomScale="155" zoomScaleNormal="155" zoomScalePageLayoutView="115" workbookViewId="0">
      <pane xSplit="8" ySplit="2" topLeftCell="N3" activePane="bottomRight" state="frozen"/>
      <selection activeCell="Q9" sqref="Q9"/>
      <selection pane="topRight" activeCell="Q9" sqref="Q9"/>
      <selection pane="bottomLeft" activeCell="Q9" sqref="Q9"/>
      <selection pane="bottomRight" activeCell="T4" sqref="T4"/>
    </sheetView>
  </sheetViews>
  <sheetFormatPr baseColWidth="10" defaultColWidth="8.83203125" defaultRowHeight="15"/>
  <cols>
    <col min="1" max="1" width="4.33203125" customWidth="1"/>
    <col min="2" max="2" width="12.5" customWidth="1"/>
    <col min="3" max="3" width="24.5" customWidth="1"/>
    <col min="4" max="4" width="4.83203125" customWidth="1"/>
    <col min="5" max="5" width="15.33203125" customWidth="1"/>
    <col min="6" max="6" width="14.5" customWidth="1"/>
    <col min="7" max="7" width="7.6640625" customWidth="1"/>
    <col min="8" max="8" width="3.33203125" customWidth="1"/>
    <col min="9" max="10" width="20.5" customWidth="1"/>
    <col min="11" max="11" width="31" customWidth="1"/>
    <col min="12" max="12" width="25.5" customWidth="1"/>
    <col min="13" max="13" width="11.83203125" customWidth="1"/>
    <col min="14" max="14" width="10.5" customWidth="1"/>
    <col min="15" max="15" width="22.5" customWidth="1"/>
    <col min="16" max="16" width="11.83203125" bestFit="1" customWidth="1"/>
    <col min="17" max="17" width="20.1640625" customWidth="1"/>
    <col min="18" max="18" width="8.33203125" customWidth="1"/>
    <col min="19" max="19" width="11.6640625" customWidth="1"/>
    <col min="20" max="20" width="12.83203125" customWidth="1"/>
    <col min="21" max="21" width="7.83203125" customWidth="1"/>
    <col min="22" max="22" width="23" customWidth="1"/>
    <col min="23" max="23" width="12.6640625" bestFit="1" customWidth="1"/>
    <col min="24" max="24" width="20.6640625" customWidth="1"/>
    <col min="25" max="25" width="25.5" customWidth="1"/>
    <col min="26" max="26" width="13" customWidth="1"/>
    <col min="27" max="27" width="9.6640625" customWidth="1"/>
    <col min="28" max="28" width="3.33203125" customWidth="1"/>
    <col min="29" max="29" width="12.1640625" bestFit="1" customWidth="1"/>
    <col min="30" max="32" width="29.83203125" customWidth="1"/>
    <col min="33" max="33" width="12.33203125" hidden="1" customWidth="1"/>
    <col min="34" max="34" width="8" hidden="1" customWidth="1"/>
    <col min="35" max="35" width="12.33203125" customWidth="1"/>
    <col min="36" max="36" width="17.6640625" bestFit="1" customWidth="1"/>
    <col min="37" max="37" width="17.1640625" style="687" customWidth="1"/>
    <col min="38" max="38" width="20.83203125" customWidth="1"/>
    <col min="39" max="39" width="17.6640625" customWidth="1"/>
    <col min="40" max="40" width="31" customWidth="1"/>
    <col min="41" max="41" width="14.33203125" customWidth="1"/>
    <col min="42" max="42" width="21.33203125" bestFit="1" customWidth="1"/>
    <col min="43" max="45" width="15.83203125" customWidth="1"/>
    <col min="46" max="46" width="11.5" customWidth="1"/>
    <col min="47" max="47" width="4.1640625" customWidth="1"/>
    <col min="48" max="48" width="147.6640625" customWidth="1"/>
  </cols>
  <sheetData>
    <row r="1" spans="1:54" ht="35" thickBot="1">
      <c r="A1" s="26"/>
      <c r="B1" s="363"/>
      <c r="C1" s="363"/>
      <c r="D1" s="235"/>
      <c r="E1" s="378" t="s">
        <v>253</v>
      </c>
      <c r="F1" s="2"/>
      <c r="G1" s="2"/>
      <c r="H1" s="235"/>
      <c r="I1" s="383" t="s">
        <v>13</v>
      </c>
      <c r="J1" s="383"/>
      <c r="K1" s="606"/>
      <c r="L1" s="117"/>
      <c r="M1" s="626"/>
      <c r="N1" s="2"/>
      <c r="O1" s="2"/>
      <c r="P1" s="2"/>
      <c r="Q1" s="2"/>
      <c r="R1" s="2"/>
      <c r="S1" s="2"/>
      <c r="T1" s="3"/>
      <c r="U1" s="384"/>
      <c r="V1" s="385" t="s">
        <v>254</v>
      </c>
      <c r="W1" s="386"/>
      <c r="X1" s="387"/>
      <c r="Y1" s="117"/>
      <c r="Z1" s="117"/>
      <c r="AA1" s="117"/>
      <c r="AB1" s="163"/>
      <c r="AC1" s="696" t="s">
        <v>3047</v>
      </c>
      <c r="AD1" s="697"/>
      <c r="AE1" s="697"/>
      <c r="AF1" s="698"/>
      <c r="AG1" s="163"/>
      <c r="AH1" s="163"/>
      <c r="AI1" s="168"/>
      <c r="AJ1" s="126" t="s">
        <v>152</v>
      </c>
      <c r="AK1" s="681"/>
      <c r="AL1" s="127" t="s">
        <v>154</v>
      </c>
      <c r="AM1" s="118"/>
      <c r="AN1" s="186" t="s">
        <v>239</v>
      </c>
      <c r="AO1" s="119"/>
      <c r="AP1" s="185" t="s">
        <v>155</v>
      </c>
      <c r="AQ1" s="185"/>
      <c r="AR1" s="185"/>
      <c r="AS1" s="185"/>
      <c r="AT1" s="599"/>
      <c r="AU1" s="162"/>
      <c r="AV1" s="214"/>
      <c r="AW1" s="228"/>
      <c r="AX1" s="222"/>
      <c r="AY1" s="229"/>
      <c r="AZ1" s="229"/>
      <c r="BA1" s="229"/>
      <c r="BB1" s="244"/>
    </row>
    <row r="2" spans="1:54" ht="53" thickBot="1">
      <c r="A2" s="279" t="s">
        <v>314</v>
      </c>
      <c r="B2" s="505" t="s">
        <v>310</v>
      </c>
      <c r="C2" s="362" t="s">
        <v>336</v>
      </c>
      <c r="D2" s="368"/>
      <c r="E2" s="391" t="s">
        <v>267</v>
      </c>
      <c r="F2" s="390" t="s">
        <v>12</v>
      </c>
      <c r="G2" s="393" t="s">
        <v>269</v>
      </c>
      <c r="H2" s="241"/>
      <c r="I2" s="280" t="s">
        <v>18</v>
      </c>
      <c r="J2" s="607" t="s">
        <v>345</v>
      </c>
      <c r="K2" s="617" t="s">
        <v>1137</v>
      </c>
      <c r="L2" s="619" t="s">
        <v>1139</v>
      </c>
      <c r="M2" s="505" t="s">
        <v>310</v>
      </c>
      <c r="N2" s="281" t="s">
        <v>35</v>
      </c>
      <c r="O2" s="282" t="s">
        <v>60</v>
      </c>
      <c r="P2" s="283" t="s">
        <v>201</v>
      </c>
      <c r="Q2" s="358" t="s">
        <v>3</v>
      </c>
      <c r="R2" s="359" t="s">
        <v>161</v>
      </c>
      <c r="S2" s="285" t="s">
        <v>74</v>
      </c>
      <c r="T2" s="278" t="s">
        <v>252</v>
      </c>
      <c r="U2" s="286" t="s">
        <v>217</v>
      </c>
      <c r="V2" s="360" t="s">
        <v>219</v>
      </c>
      <c r="W2" s="287" t="s">
        <v>205</v>
      </c>
      <c r="X2" s="361" t="s">
        <v>75</v>
      </c>
      <c r="Y2" s="288" t="s">
        <v>151</v>
      </c>
      <c r="Z2" s="590" t="s">
        <v>338</v>
      </c>
      <c r="AA2" s="289" t="s">
        <v>159</v>
      </c>
      <c r="AB2" s="678"/>
      <c r="AC2" s="674" t="s">
        <v>206</v>
      </c>
      <c r="AD2" s="675" t="s">
        <v>1141</v>
      </c>
      <c r="AE2" s="675" t="s">
        <v>348</v>
      </c>
      <c r="AF2" s="675" t="s">
        <v>3046</v>
      </c>
      <c r="AG2" s="625" t="s">
        <v>347</v>
      </c>
      <c r="AH2" s="625" t="s">
        <v>1140</v>
      </c>
      <c r="AI2" s="290"/>
      <c r="AJ2" s="284" t="s">
        <v>225</v>
      </c>
      <c r="AK2" s="682" t="s">
        <v>245</v>
      </c>
      <c r="AL2" s="291" t="s">
        <v>225</v>
      </c>
      <c r="AM2" s="292" t="s">
        <v>96</v>
      </c>
      <c r="AN2" s="293" t="s">
        <v>191</v>
      </c>
      <c r="AO2" s="294" t="s">
        <v>96</v>
      </c>
      <c r="AP2" s="295" t="s">
        <v>246</v>
      </c>
      <c r="AQ2" s="296" t="s">
        <v>202</v>
      </c>
      <c r="AR2" s="296" t="s">
        <v>203</v>
      </c>
      <c r="AS2" s="296" t="s">
        <v>204</v>
      </c>
      <c r="AT2" s="594" t="s">
        <v>339</v>
      </c>
      <c r="AU2" s="166"/>
      <c r="AV2" s="217" t="s">
        <v>226</v>
      </c>
      <c r="AW2" s="225"/>
      <c r="AX2" s="245"/>
      <c r="AY2" s="240"/>
      <c r="AZ2" s="240"/>
      <c r="BA2" s="240"/>
      <c r="BB2" s="246"/>
    </row>
    <row r="3" spans="1:54" ht="6.75" customHeight="1" thickBot="1">
      <c r="A3" s="319"/>
      <c r="B3" s="422"/>
      <c r="C3" s="320"/>
      <c r="D3" s="369"/>
      <c r="E3" s="324"/>
      <c r="F3" s="324"/>
      <c r="G3" s="324"/>
      <c r="H3" s="369"/>
      <c r="I3" s="297"/>
      <c r="J3" s="608"/>
      <c r="K3" s="608"/>
      <c r="L3" s="608"/>
      <c r="M3" s="608"/>
      <c r="N3" s="623"/>
      <c r="O3" s="298"/>
      <c r="P3" s="299"/>
      <c r="Q3" s="300"/>
      <c r="R3" s="301"/>
      <c r="S3" s="302"/>
      <c r="T3" s="303"/>
      <c r="U3" s="304"/>
      <c r="V3" s="303"/>
      <c r="W3" s="305"/>
      <c r="X3" s="306"/>
      <c r="Y3" s="586"/>
      <c r="Z3" s="307"/>
      <c r="AA3" s="308"/>
      <c r="AB3" s="679"/>
      <c r="AC3" s="676"/>
      <c r="AD3" s="676"/>
      <c r="AE3" s="676"/>
      <c r="AF3" s="676"/>
      <c r="AG3" s="623"/>
      <c r="AH3" s="623"/>
      <c r="AI3" s="309"/>
      <c r="AJ3" s="300"/>
      <c r="AK3" s="683"/>
      <c r="AL3" s="311"/>
      <c r="AM3" s="310"/>
      <c r="AN3" s="312"/>
      <c r="AO3" s="313"/>
      <c r="AP3" s="314"/>
      <c r="AQ3" s="315"/>
      <c r="AR3" s="315"/>
      <c r="AS3" s="315"/>
      <c r="AT3" s="315"/>
      <c r="AU3" s="598" t="s">
        <v>150</v>
      </c>
      <c r="AV3" s="217"/>
      <c r="AW3" s="225"/>
      <c r="AX3" s="245"/>
      <c r="AY3" s="240"/>
      <c r="AZ3" s="240"/>
      <c r="BA3" s="240"/>
      <c r="BB3" s="246"/>
    </row>
    <row r="4" spans="1:54" ht="20" customHeight="1" thickBot="1">
      <c r="A4" s="426" t="str">
        <f>IF(C4="","",1)</f>
        <v/>
      </c>
      <c r="B4" s="427" t="str">
        <f>IF(E4="","",IF(F4="",'Data Validation'!$I$7,""))</f>
        <v/>
      </c>
      <c r="C4" s="376"/>
      <c r="D4" s="428"/>
      <c r="E4" s="424"/>
      <c r="F4" s="424"/>
      <c r="G4" s="377" t="str">
        <f t="shared" ref="G4:G67" si="0">IF(OR(ISBLANK(E4),ISBLANK(F4)),"",F4-E4)</f>
        <v/>
      </c>
      <c r="H4" s="273"/>
      <c r="I4" s="263"/>
      <c r="J4" s="609"/>
      <c r="K4" s="609"/>
      <c r="L4" s="620"/>
      <c r="M4" s="627"/>
      <c r="N4" s="116"/>
      <c r="O4" s="115"/>
      <c r="P4" s="121"/>
      <c r="Q4" s="109"/>
      <c r="R4" s="101"/>
      <c r="S4" s="110"/>
      <c r="T4" s="123"/>
      <c r="U4" s="263"/>
      <c r="V4" s="109"/>
      <c r="W4" s="110"/>
      <c r="X4" s="123"/>
      <c r="Y4" s="587"/>
      <c r="Z4" s="591"/>
      <c r="AA4" s="184"/>
      <c r="AB4" s="680"/>
      <c r="AC4" s="677" t="str">
        <f>IFERROR(VLOOKUP(AH4,'Vlook UP'!$G$2:$N$696,5,FALSE)," ")</f>
        <v xml:space="preserve"> </v>
      </c>
      <c r="AD4" s="677" t="str">
        <f>IFERROR(VLOOKUP(AH4,'Vlook UP'!$G$2:$N$696,6,FALSE)," ")</f>
        <v xml:space="preserve"> </v>
      </c>
      <c r="AE4" s="677" t="str">
        <f>IFERROR(VLOOKUP(AH4,'Vlook UP'!$G$2:$N$696,7,FALSE)," ")</f>
        <v xml:space="preserve"> </v>
      </c>
      <c r="AF4" s="677"/>
      <c r="AG4" s="624" t="str">
        <f>IFERROR(VLOOKUP(K4,'Vlook UP'!$D$2:$M$696,6,FALSE)," ")</f>
        <v xml:space="preserve"> </v>
      </c>
      <c r="AH4" s="624" t="str">
        <f>IFERROR(VLOOKUP(K4,'Vlook UP'!$D$2:$M$696,4,FALSE)," ")</f>
        <v xml:space="preserve"> </v>
      </c>
      <c r="AI4" s="169"/>
      <c r="AJ4" s="128"/>
      <c r="AK4" s="684"/>
      <c r="AL4" s="132"/>
      <c r="AM4" s="133"/>
      <c r="AN4" s="138"/>
      <c r="AO4" s="139"/>
      <c r="AP4" s="211"/>
      <c r="AQ4" s="179"/>
      <c r="AR4" s="179"/>
      <c r="AS4" s="179"/>
      <c r="AT4" s="595"/>
      <c r="AU4" s="209"/>
      <c r="AV4" s="218" t="s">
        <v>227</v>
      </c>
      <c r="AW4" s="225"/>
      <c r="AX4" s="245"/>
      <c r="AY4" s="240"/>
      <c r="AZ4" s="240"/>
      <c r="BA4" s="240"/>
      <c r="BB4" s="246"/>
    </row>
    <row r="5" spans="1:54" ht="18" customHeight="1" thickBot="1">
      <c r="A5" s="429" t="str">
        <f>IF(C5="","",A4+1)</f>
        <v/>
      </c>
      <c r="B5" s="430" t="str">
        <f>IF(E5="","",IF(F5="",'Data Validation'!$I$7,""))</f>
        <v/>
      </c>
      <c r="C5" s="272"/>
      <c r="D5" s="372"/>
      <c r="E5" s="465"/>
      <c r="F5" s="465"/>
      <c r="G5" s="377" t="str">
        <f t="shared" si="0"/>
        <v/>
      </c>
      <c r="H5" s="246"/>
      <c r="I5" s="265"/>
      <c r="J5" s="610"/>
      <c r="K5" s="610"/>
      <c r="L5" s="621"/>
      <c r="M5" s="628" t="str">
        <f>IF(E5="","",IF(K5="",'Data Validation'!$K$7,""))</f>
        <v/>
      </c>
      <c r="N5" s="114"/>
      <c r="O5" s="113"/>
      <c r="P5" s="114"/>
      <c r="Q5" s="107"/>
      <c r="R5" s="100"/>
      <c r="S5" s="108"/>
      <c r="T5" s="125"/>
      <c r="U5" s="265"/>
      <c r="V5" s="107"/>
      <c r="W5" s="108"/>
      <c r="X5" s="125"/>
      <c r="Y5" s="588"/>
      <c r="Z5" s="592"/>
      <c r="AA5" s="183"/>
      <c r="AB5" s="680"/>
      <c r="AC5" s="677" t="str">
        <f>IFERROR(VLOOKUP(AH5,'Vlook UP'!$G$2:$N$696,5,FALSE)," ")</f>
        <v xml:space="preserve"> </v>
      </c>
      <c r="AD5" s="677" t="str">
        <f>IFERROR(VLOOKUP(AH5,'Vlook UP'!$G$2:$N$696,6,FALSE)," ")</f>
        <v xml:space="preserve"> </v>
      </c>
      <c r="AE5" s="677" t="str">
        <f>IFERROR(VLOOKUP(AH5,'Vlook UP'!$G$2:$N$696,7,FALSE)," ")</f>
        <v xml:space="preserve"> </v>
      </c>
      <c r="AF5" s="677"/>
      <c r="AG5" s="624" t="str">
        <f>IFERROR(VLOOKUP(K5,'Vlook UP'!$D$2:$M$696,6,FALSE)," ")</f>
        <v xml:space="preserve"> </v>
      </c>
      <c r="AH5" s="624" t="str">
        <f>IFERROR(VLOOKUP(K5,'Vlook UP'!$D$2:$M$696,4,FALSE)," ")</f>
        <v xml:space="preserve"> </v>
      </c>
      <c r="AI5" s="171"/>
      <c r="AJ5" s="130"/>
      <c r="AK5" s="685"/>
      <c r="AL5" s="136"/>
      <c r="AM5" s="137"/>
      <c r="AN5" s="142"/>
      <c r="AO5" s="143"/>
      <c r="AP5" s="213"/>
      <c r="AQ5" s="181"/>
      <c r="AR5" s="181"/>
      <c r="AS5" s="181"/>
      <c r="AT5" s="596"/>
      <c r="AU5" s="173"/>
      <c r="AV5" s="221" t="s">
        <v>236</v>
      </c>
      <c r="AW5" s="225"/>
      <c r="AX5" s="245"/>
      <c r="AY5" s="240"/>
      <c r="AZ5" s="240"/>
      <c r="BA5" s="240"/>
      <c r="BB5" s="246"/>
    </row>
    <row r="6" spans="1:54" ht="17" customHeight="1" thickBot="1">
      <c r="A6" s="120" t="str">
        <f t="shared" ref="A6:A69" si="1">IF(C6="","",A5+1)</f>
        <v/>
      </c>
      <c r="B6" s="423" t="str">
        <f>IF(E6="","",IF(F6="",'Data Validation'!$I$7,""))</f>
        <v/>
      </c>
      <c r="C6" s="270"/>
      <c r="D6" s="370"/>
      <c r="E6" s="421"/>
      <c r="F6" s="468"/>
      <c r="G6" s="377" t="str">
        <f t="shared" si="0"/>
        <v/>
      </c>
      <c r="H6" s="246"/>
      <c r="I6" s="263"/>
      <c r="J6" s="609"/>
      <c r="K6" s="609"/>
      <c r="L6" s="620"/>
      <c r="M6" s="627" t="str">
        <f>IF(E6="","",IF(K6="",'Data Validation'!$K$7,""))</f>
        <v/>
      </c>
      <c r="N6" s="116"/>
      <c r="O6" s="115"/>
      <c r="P6" s="116"/>
      <c r="Q6" s="109"/>
      <c r="R6" s="101"/>
      <c r="S6" s="110"/>
      <c r="T6" s="123"/>
      <c r="U6" s="263"/>
      <c r="V6" s="109"/>
      <c r="W6" s="110"/>
      <c r="X6" s="123"/>
      <c r="Y6" s="587"/>
      <c r="Z6" s="591"/>
      <c r="AA6" s="184"/>
      <c r="AB6" s="680"/>
      <c r="AC6" s="677" t="str">
        <f>IFERROR(VLOOKUP(AH6,'Vlook UP'!$G$2:$N$696,5,FALSE)," ")</f>
        <v xml:space="preserve"> </v>
      </c>
      <c r="AD6" s="677" t="str">
        <f>IFERROR(VLOOKUP(AH6,'Vlook UP'!$G$2:$N$696,6,FALSE)," ")</f>
        <v xml:space="preserve"> </v>
      </c>
      <c r="AE6" s="677" t="str">
        <f>IFERROR(VLOOKUP(AH6,'Vlook UP'!$G$2:$N$696,7,FALSE)," ")</f>
        <v xml:space="preserve"> </v>
      </c>
      <c r="AF6" s="677"/>
      <c r="AG6" s="624" t="str">
        <f>IFERROR(VLOOKUP(K6,'Vlook UP'!$D$2:$M$696,6,FALSE)," ")</f>
        <v xml:space="preserve"> </v>
      </c>
      <c r="AH6" s="624" t="str">
        <f>IFERROR(VLOOKUP(K6,'Vlook UP'!$D$2:$M$696,4,FALSE)," ")</f>
        <v xml:space="preserve"> </v>
      </c>
      <c r="AI6" s="169"/>
      <c r="AJ6" s="128"/>
      <c r="AK6" s="684"/>
      <c r="AL6" s="132"/>
      <c r="AM6" s="133"/>
      <c r="AN6" s="138"/>
      <c r="AO6" s="139"/>
      <c r="AP6" s="211"/>
      <c r="AQ6" s="179"/>
      <c r="AR6" s="179"/>
      <c r="AS6" s="179"/>
      <c r="AT6" s="595"/>
      <c r="AU6" s="209"/>
      <c r="AV6" s="219" t="s">
        <v>228</v>
      </c>
      <c r="AW6" s="225"/>
      <c r="AX6" s="245"/>
      <c r="AY6" s="240"/>
      <c r="AZ6" s="240"/>
      <c r="BA6" s="240"/>
      <c r="BB6" s="246"/>
    </row>
    <row r="7" spans="1:54" ht="21" thickBot="1">
      <c r="A7" s="103" t="str">
        <f t="shared" si="1"/>
        <v/>
      </c>
      <c r="B7" s="423" t="str">
        <f>IF(E7="","",IF(F7="",'Data Validation'!$I$7,""))</f>
        <v/>
      </c>
      <c r="C7" s="271"/>
      <c r="D7" s="371"/>
      <c r="E7" s="425"/>
      <c r="F7" s="469"/>
      <c r="G7" s="377" t="str">
        <f t="shared" si="0"/>
        <v/>
      </c>
      <c r="H7" s="246"/>
      <c r="I7" s="264"/>
      <c r="J7" s="611"/>
      <c r="K7" s="611"/>
      <c r="L7" s="622"/>
      <c r="M7" s="627" t="str">
        <f>IF(E7="","",IF(K7="",'Data Validation'!$K$7,""))</f>
        <v/>
      </c>
      <c r="N7" s="112"/>
      <c r="O7" s="111"/>
      <c r="P7" s="112"/>
      <c r="Q7" s="105"/>
      <c r="R7" s="99"/>
      <c r="S7" s="106"/>
      <c r="T7" s="124"/>
      <c r="U7" s="264"/>
      <c r="V7" s="105"/>
      <c r="W7" s="106"/>
      <c r="X7" s="124"/>
      <c r="Y7" s="589"/>
      <c r="Z7" s="593"/>
      <c r="AA7" s="182"/>
      <c r="AB7" s="680"/>
      <c r="AC7" s="677" t="str">
        <f>IFERROR(VLOOKUP(AH7,'Vlook UP'!$G$2:$N$696,5,FALSE)," ")</f>
        <v xml:space="preserve"> </v>
      </c>
      <c r="AD7" s="677" t="str">
        <f>IFERROR(VLOOKUP(AH7,'Vlook UP'!$G$2:$N$696,6,FALSE)," ")</f>
        <v xml:space="preserve"> </v>
      </c>
      <c r="AE7" s="677" t="str">
        <f>IFERROR(VLOOKUP(AH7,'Vlook UP'!$G$2:$N$696,7,FALSE)," ")</f>
        <v xml:space="preserve"> </v>
      </c>
      <c r="AF7" s="677"/>
      <c r="AG7" s="624" t="str">
        <f>IFERROR(VLOOKUP(K7,'Vlook UP'!$D$2:$M$696,6,FALSE)," ")</f>
        <v xml:space="preserve"> </v>
      </c>
      <c r="AH7" s="624" t="str">
        <f>IFERROR(VLOOKUP(K7,'Vlook UP'!$D$2:$M$696,4,FALSE)," ")</f>
        <v xml:space="preserve"> </v>
      </c>
      <c r="AI7" s="170"/>
      <c r="AJ7" s="129"/>
      <c r="AK7" s="686"/>
      <c r="AL7" s="134"/>
      <c r="AM7" s="135"/>
      <c r="AN7" s="140"/>
      <c r="AO7" s="141"/>
      <c r="AP7" s="212"/>
      <c r="AQ7" s="180"/>
      <c r="AR7" s="180"/>
      <c r="AS7" s="180"/>
      <c r="AT7" s="597"/>
      <c r="AU7" s="210"/>
      <c r="AV7" s="219" t="s">
        <v>229</v>
      </c>
      <c r="AW7" s="225"/>
      <c r="AX7" s="245"/>
      <c r="AY7" s="240"/>
      <c r="AZ7" s="240"/>
      <c r="BA7" s="240"/>
      <c r="BB7" s="246"/>
    </row>
    <row r="8" spans="1:54" ht="21" thickBot="1">
      <c r="A8" s="150" t="str">
        <f t="shared" si="1"/>
        <v/>
      </c>
      <c r="B8" s="431" t="str">
        <f>IF(E8="","",IF(F8="",'Data Validation'!$I$7,""))</f>
        <v/>
      </c>
      <c r="C8" s="274"/>
      <c r="D8" s="373"/>
      <c r="E8" s="432"/>
      <c r="F8" s="489"/>
      <c r="G8" s="377" t="str">
        <f t="shared" si="0"/>
        <v/>
      </c>
      <c r="H8" s="246"/>
      <c r="I8" s="265"/>
      <c r="J8" s="610"/>
      <c r="K8" s="610"/>
      <c r="L8" s="621"/>
      <c r="M8" s="627" t="str">
        <f>IF(E8="","",IF(K8="",'Data Validation'!$K$7,""))</f>
        <v/>
      </c>
      <c r="N8" s="114"/>
      <c r="O8" s="113"/>
      <c r="P8" s="114"/>
      <c r="Q8" s="107"/>
      <c r="R8" s="100"/>
      <c r="S8" s="108"/>
      <c r="T8" s="125"/>
      <c r="U8" s="265"/>
      <c r="V8" s="107"/>
      <c r="W8" s="108"/>
      <c r="X8" s="125"/>
      <c r="Y8" s="588"/>
      <c r="Z8" s="592"/>
      <c r="AA8" s="183"/>
      <c r="AB8" s="680"/>
      <c r="AC8" s="677" t="str">
        <f>IFERROR(VLOOKUP(AH8,'Vlook UP'!$G$2:$N$696,5,FALSE)," ")</f>
        <v xml:space="preserve"> </v>
      </c>
      <c r="AD8" s="677" t="str">
        <f>IFERROR(VLOOKUP(AH8,'Vlook UP'!$G$2:$N$696,6,FALSE)," ")</f>
        <v xml:space="preserve"> </v>
      </c>
      <c r="AE8" s="677" t="str">
        <f>IFERROR(VLOOKUP(AH8,'Vlook UP'!$G$2:$N$696,7,FALSE)," ")</f>
        <v xml:space="preserve"> </v>
      </c>
      <c r="AF8" s="677"/>
      <c r="AG8" s="624" t="str">
        <f>IFERROR(VLOOKUP(K8,'Vlook UP'!$D$2:$M$696,6,FALSE)," ")</f>
        <v xml:space="preserve"> </v>
      </c>
      <c r="AH8" s="624" t="str">
        <f>IFERROR(VLOOKUP(K8,'Vlook UP'!$D$2:$M$696,4,FALSE)," ")</f>
        <v xml:space="preserve"> </v>
      </c>
      <c r="AI8" s="171"/>
      <c r="AJ8" s="130"/>
      <c r="AK8" s="685"/>
      <c r="AL8" s="136"/>
      <c r="AM8" s="137"/>
      <c r="AN8" s="142"/>
      <c r="AO8" s="143"/>
      <c r="AP8" s="213"/>
      <c r="AQ8" s="181"/>
      <c r="AR8" s="181"/>
      <c r="AS8" s="181"/>
      <c r="AT8" s="596"/>
      <c r="AU8" s="173"/>
      <c r="AV8" s="220" t="s">
        <v>230</v>
      </c>
      <c r="AW8" s="225"/>
      <c r="AX8" s="245"/>
      <c r="AY8" s="240"/>
      <c r="AZ8" s="240"/>
      <c r="BA8" s="240"/>
      <c r="BB8" s="246"/>
    </row>
    <row r="9" spans="1:54" ht="16" thickBot="1">
      <c r="A9" s="120" t="str">
        <f t="shared" si="1"/>
        <v/>
      </c>
      <c r="B9" s="427" t="str">
        <f>IF(E9="","",IF(F9="",'Data Validation'!$I$7,""))</f>
        <v/>
      </c>
      <c r="C9" s="376"/>
      <c r="D9" s="428"/>
      <c r="E9" s="424"/>
      <c r="F9" s="424"/>
      <c r="G9" s="377" t="str">
        <f t="shared" si="0"/>
        <v/>
      </c>
      <c r="H9" s="246"/>
      <c r="I9" s="263"/>
      <c r="J9" s="609"/>
      <c r="K9" s="609"/>
      <c r="L9" s="620"/>
      <c r="M9" s="627" t="str">
        <f>IF(E9="","",IF(K9="",'Data Validation'!$K$7,""))</f>
        <v/>
      </c>
      <c r="N9" s="116"/>
      <c r="O9" s="115"/>
      <c r="P9" s="116"/>
      <c r="Q9" s="109"/>
      <c r="R9" s="101"/>
      <c r="S9" s="110"/>
      <c r="T9" s="123"/>
      <c r="U9" s="263"/>
      <c r="V9" s="109"/>
      <c r="W9" s="110"/>
      <c r="X9" s="123"/>
      <c r="Y9" s="587"/>
      <c r="Z9" s="591"/>
      <c r="AA9" s="184"/>
      <c r="AB9" s="680"/>
      <c r="AC9" s="677" t="str">
        <f>IFERROR(VLOOKUP(AH9,'Vlook UP'!$G$2:$N$696,5,FALSE)," ")</f>
        <v xml:space="preserve"> </v>
      </c>
      <c r="AD9" s="677" t="str">
        <f>IFERROR(VLOOKUP(AH9,'Vlook UP'!$G$2:$N$696,6,FALSE)," ")</f>
        <v xml:space="preserve"> </v>
      </c>
      <c r="AE9" s="677" t="str">
        <f>IFERROR(VLOOKUP(AH9,'Vlook UP'!$G$2:$N$696,7,FALSE)," ")</f>
        <v xml:space="preserve"> </v>
      </c>
      <c r="AF9" s="677"/>
      <c r="AG9" s="624" t="str">
        <f>IFERROR(VLOOKUP(K9,'Vlook UP'!$D$2:$M$696,6,FALSE)," ")</f>
        <v xml:space="preserve"> </v>
      </c>
      <c r="AH9" s="624" t="str">
        <f>IFERROR(VLOOKUP(K9,'Vlook UP'!$D$2:$M$696,4,FALSE)," ")</f>
        <v xml:space="preserve"> </v>
      </c>
      <c r="AI9" s="169"/>
      <c r="AJ9" s="128"/>
      <c r="AK9" s="684"/>
      <c r="AL9" s="132"/>
      <c r="AM9" s="133"/>
      <c r="AN9" s="138"/>
      <c r="AO9" s="139"/>
      <c r="AP9" s="211"/>
      <c r="AQ9" s="179"/>
      <c r="AR9" s="179"/>
      <c r="AS9" s="179"/>
      <c r="AT9" s="595"/>
      <c r="AU9" s="209"/>
      <c r="AV9" s="215"/>
      <c r="AW9" s="225"/>
      <c r="AX9" s="245"/>
      <c r="AY9" s="240"/>
      <c r="AZ9" s="240"/>
      <c r="BA9" s="240"/>
      <c r="BB9" s="246"/>
    </row>
    <row r="10" spans="1:54" ht="16" thickBot="1">
      <c r="A10" s="103" t="str">
        <f t="shared" si="1"/>
        <v/>
      </c>
      <c r="B10" s="423" t="str">
        <f>IF(E10="","",IF(F10="",'Data Validation'!$I$7,""))</f>
        <v/>
      </c>
      <c r="C10" s="271"/>
      <c r="D10" s="371"/>
      <c r="E10" s="271"/>
      <c r="F10" s="271"/>
      <c r="G10" s="377" t="str">
        <f t="shared" si="0"/>
        <v/>
      </c>
      <c r="H10" s="246"/>
      <c r="I10" s="264"/>
      <c r="J10" s="611"/>
      <c r="K10" s="611"/>
      <c r="L10" s="622"/>
      <c r="M10" s="627" t="str">
        <f>IF(E10="","",IF(K10="",'Data Validation'!$K$7,""))</f>
        <v/>
      </c>
      <c r="N10" s="112"/>
      <c r="O10" s="111"/>
      <c r="P10" s="112"/>
      <c r="Q10" s="105"/>
      <c r="R10" s="99"/>
      <c r="S10" s="106"/>
      <c r="T10" s="124"/>
      <c r="U10" s="264"/>
      <c r="V10" s="105"/>
      <c r="W10" s="106"/>
      <c r="X10" s="124"/>
      <c r="Y10" s="589"/>
      <c r="Z10" s="593"/>
      <c r="AA10" s="182"/>
      <c r="AB10" s="680"/>
      <c r="AC10" s="677" t="str">
        <f>IFERROR(VLOOKUP(AH10,'Vlook UP'!$G$2:$N$696,5,FALSE)," ")</f>
        <v xml:space="preserve"> </v>
      </c>
      <c r="AD10" s="677" t="str">
        <f>IFERROR(VLOOKUP(AH10,'Vlook UP'!$G$2:$N$696,6,FALSE)," ")</f>
        <v xml:space="preserve"> </v>
      </c>
      <c r="AE10" s="677" t="str">
        <f>IFERROR(VLOOKUP(AH10,'Vlook UP'!$G$2:$N$696,7,FALSE)," ")</f>
        <v xml:space="preserve"> </v>
      </c>
      <c r="AF10" s="677"/>
      <c r="AG10" s="624" t="str">
        <f>IFERROR(VLOOKUP(K10,'Vlook UP'!$D$2:$M$696,6,FALSE)," ")</f>
        <v xml:space="preserve"> </v>
      </c>
      <c r="AH10" s="624" t="str">
        <f>IFERROR(VLOOKUP(K10,'Vlook UP'!$D$2:$M$696,4,FALSE)," ")</f>
        <v xml:space="preserve"> </v>
      </c>
      <c r="AI10" s="170"/>
      <c r="AJ10" s="129"/>
      <c r="AK10" s="686"/>
      <c r="AL10" s="134"/>
      <c r="AM10" s="135"/>
      <c r="AN10" s="140"/>
      <c r="AO10" s="141"/>
      <c r="AP10" s="212"/>
      <c r="AQ10" s="180"/>
      <c r="AR10" s="180"/>
      <c r="AS10" s="180"/>
      <c r="AT10" s="597"/>
      <c r="AU10" s="210"/>
      <c r="AV10" s="215"/>
      <c r="AW10" s="225"/>
      <c r="AX10" s="245"/>
      <c r="AY10" s="240"/>
      <c r="AZ10" s="240"/>
      <c r="BA10" s="240"/>
      <c r="BB10" s="246"/>
    </row>
    <row r="11" spans="1:54" ht="16" thickBot="1">
      <c r="A11" s="150" t="str">
        <f t="shared" si="1"/>
        <v/>
      </c>
      <c r="B11" s="430" t="str">
        <f>IF(E11="","",IF(F11="",'Data Validation'!$I$7,""))</f>
        <v/>
      </c>
      <c r="C11" s="272"/>
      <c r="D11" s="372"/>
      <c r="E11" s="272"/>
      <c r="F11" s="272"/>
      <c r="G11" s="377" t="str">
        <f t="shared" si="0"/>
        <v/>
      </c>
      <c r="H11" s="246"/>
      <c r="I11" s="265"/>
      <c r="J11" s="610"/>
      <c r="K11" s="610"/>
      <c r="L11" s="621"/>
      <c r="M11" s="627" t="str">
        <f>IF(E11="","",IF(K11="",'Data Validation'!$K$7,""))</f>
        <v/>
      </c>
      <c r="N11" s="114"/>
      <c r="O11" s="113"/>
      <c r="P11" s="114"/>
      <c r="Q11" s="107"/>
      <c r="R11" s="100"/>
      <c r="S11" s="108"/>
      <c r="T11" s="125"/>
      <c r="U11" s="265"/>
      <c r="V11" s="107"/>
      <c r="W11" s="108"/>
      <c r="X11" s="125"/>
      <c r="Y11" s="588"/>
      <c r="Z11" s="592"/>
      <c r="AA11" s="183"/>
      <c r="AB11" s="680"/>
      <c r="AC11" s="677" t="str">
        <f>IFERROR(VLOOKUP(AH11,'Vlook UP'!$G$2:$N$696,5,FALSE)," ")</f>
        <v xml:space="preserve"> </v>
      </c>
      <c r="AD11" s="677" t="str">
        <f>IFERROR(VLOOKUP(AH11,'Vlook UP'!$G$2:$N$696,6,FALSE)," ")</f>
        <v xml:space="preserve"> </v>
      </c>
      <c r="AE11" s="677" t="str">
        <f>IFERROR(VLOOKUP(AH11,'Vlook UP'!$G$2:$N$696,7,FALSE)," ")</f>
        <v xml:space="preserve"> </v>
      </c>
      <c r="AF11" s="677"/>
      <c r="AG11" s="624" t="str">
        <f>IFERROR(VLOOKUP(K11,'Vlook UP'!$D$2:$M$696,6,FALSE)," ")</f>
        <v xml:space="preserve"> </v>
      </c>
      <c r="AH11" s="624" t="str">
        <f>IFERROR(VLOOKUP(K11,'Vlook UP'!$D$2:$M$696,4,FALSE)," ")</f>
        <v xml:space="preserve"> </v>
      </c>
      <c r="AI11" s="171"/>
      <c r="AJ11" s="130"/>
      <c r="AK11" s="685"/>
      <c r="AL11" s="136"/>
      <c r="AM11" s="137"/>
      <c r="AN11" s="142"/>
      <c r="AO11" s="143"/>
      <c r="AP11" s="213"/>
      <c r="AQ11" s="181"/>
      <c r="AR11" s="181"/>
      <c r="AS11" s="181"/>
      <c r="AT11" s="596"/>
      <c r="AU11" s="173"/>
      <c r="AV11" s="215"/>
      <c r="AW11" s="225"/>
      <c r="AX11" s="245"/>
      <c r="AY11" s="240"/>
      <c r="AZ11" s="240"/>
      <c r="BA11" s="240"/>
      <c r="BB11" s="246"/>
    </row>
    <row r="12" spans="1:54" ht="16" thickBot="1">
      <c r="A12" s="120" t="str">
        <f t="shared" si="1"/>
        <v/>
      </c>
      <c r="B12" s="423" t="str">
        <f>IF(E12="","",IF(F12="",'Data Validation'!$I$7,""))</f>
        <v/>
      </c>
      <c r="C12" s="270"/>
      <c r="D12" s="370"/>
      <c r="E12" s="270"/>
      <c r="F12" s="270"/>
      <c r="G12" s="377" t="str">
        <f t="shared" si="0"/>
        <v/>
      </c>
      <c r="H12" s="246"/>
      <c r="I12" s="263"/>
      <c r="J12" s="609"/>
      <c r="K12" s="609"/>
      <c r="L12" s="620"/>
      <c r="M12" s="627" t="str">
        <f>IF(E12="","",IF(K12="",'Data Validation'!$K$7,""))</f>
        <v/>
      </c>
      <c r="N12" s="116"/>
      <c r="O12" s="115"/>
      <c r="P12" s="116"/>
      <c r="Q12" s="109"/>
      <c r="R12" s="101"/>
      <c r="S12" s="110"/>
      <c r="T12" s="123"/>
      <c r="U12" s="263"/>
      <c r="V12" s="109"/>
      <c r="W12" s="110"/>
      <c r="X12" s="123"/>
      <c r="Y12" s="587"/>
      <c r="Z12" s="591"/>
      <c r="AA12" s="184"/>
      <c r="AB12" s="680"/>
      <c r="AC12" s="677" t="str">
        <f>IFERROR(VLOOKUP(AH12,'Vlook UP'!$G$2:$N$696,5,FALSE)," ")</f>
        <v xml:space="preserve"> </v>
      </c>
      <c r="AD12" s="677" t="str">
        <f>IFERROR(VLOOKUP(AH12,'Vlook UP'!$G$2:$N$696,6,FALSE)," ")</f>
        <v xml:space="preserve"> </v>
      </c>
      <c r="AE12" s="677" t="str">
        <f>IFERROR(VLOOKUP(AH12,'Vlook UP'!$G$2:$N$696,7,FALSE)," ")</f>
        <v xml:space="preserve"> </v>
      </c>
      <c r="AF12" s="677"/>
      <c r="AG12" s="624" t="str">
        <f>IFERROR(VLOOKUP(K12,'Vlook UP'!$D$2:$M$696,6,FALSE)," ")</f>
        <v xml:space="preserve"> </v>
      </c>
      <c r="AH12" s="624" t="str">
        <f>IFERROR(VLOOKUP(K12,'Vlook UP'!$D$2:$M$696,4,FALSE)," ")</f>
        <v xml:space="preserve"> </v>
      </c>
      <c r="AI12" s="169"/>
      <c r="AJ12" s="128"/>
      <c r="AK12" s="684"/>
      <c r="AL12" s="132"/>
      <c r="AM12" s="133"/>
      <c r="AN12" s="138"/>
      <c r="AO12" s="139"/>
      <c r="AP12" s="211"/>
      <c r="AQ12" s="179"/>
      <c r="AR12" s="179"/>
      <c r="AS12" s="179"/>
      <c r="AT12" s="595"/>
      <c r="AU12" s="209"/>
      <c r="AV12" s="215"/>
      <c r="AW12" s="225"/>
      <c r="AX12" s="245"/>
      <c r="AY12" s="240"/>
      <c r="AZ12" s="240"/>
      <c r="BA12" s="240"/>
      <c r="BB12" s="246"/>
    </row>
    <row r="13" spans="1:54" ht="16" thickBot="1">
      <c r="A13" s="103" t="str">
        <f t="shared" si="1"/>
        <v/>
      </c>
      <c r="B13" s="423" t="str">
        <f>IF(E13="","",IF(F13="",'Data Validation'!$I$7,""))</f>
        <v/>
      </c>
      <c r="C13" s="271"/>
      <c r="D13" s="371"/>
      <c r="E13" s="271"/>
      <c r="F13" s="271"/>
      <c r="G13" s="377" t="str">
        <f t="shared" si="0"/>
        <v/>
      </c>
      <c r="H13" s="246"/>
      <c r="I13" s="264"/>
      <c r="J13" s="611"/>
      <c r="K13" s="611"/>
      <c r="L13" s="622"/>
      <c r="M13" s="627" t="str">
        <f>IF(E13="","",IF(K13="",'Data Validation'!$K$7,""))</f>
        <v/>
      </c>
      <c r="N13" s="112"/>
      <c r="O13" s="111"/>
      <c r="P13" s="112"/>
      <c r="Q13" s="105"/>
      <c r="R13" s="99"/>
      <c r="S13" s="106"/>
      <c r="T13" s="124"/>
      <c r="U13" s="264"/>
      <c r="V13" s="105"/>
      <c r="W13" s="106"/>
      <c r="X13" s="124"/>
      <c r="Y13" s="589"/>
      <c r="Z13" s="593"/>
      <c r="AA13" s="182"/>
      <c r="AB13" s="680"/>
      <c r="AC13" s="677" t="str">
        <f>IFERROR(VLOOKUP(AH13,'Vlook UP'!$G$2:$N$696,5,FALSE)," ")</f>
        <v xml:space="preserve"> </v>
      </c>
      <c r="AD13" s="677" t="str">
        <f>IFERROR(VLOOKUP(AH13,'Vlook UP'!$G$2:$N$696,6,FALSE)," ")</f>
        <v xml:space="preserve"> </v>
      </c>
      <c r="AE13" s="677" t="str">
        <f>IFERROR(VLOOKUP(AH13,'Vlook UP'!$G$2:$N$696,7,FALSE)," ")</f>
        <v xml:space="preserve"> </v>
      </c>
      <c r="AF13" s="677"/>
      <c r="AG13" s="624" t="str">
        <f>IFERROR(VLOOKUP(K13,'Vlook UP'!$D$2:$M$696,6,FALSE)," ")</f>
        <v xml:space="preserve"> </v>
      </c>
      <c r="AH13" s="624" t="str">
        <f>IFERROR(VLOOKUP(K13,'Vlook UP'!$D$2:$M$696,4,FALSE)," ")</f>
        <v xml:space="preserve"> </v>
      </c>
      <c r="AI13" s="170"/>
      <c r="AJ13" s="129"/>
      <c r="AK13" s="686"/>
      <c r="AL13" s="134"/>
      <c r="AM13" s="135"/>
      <c r="AN13" s="140"/>
      <c r="AO13" s="141"/>
      <c r="AP13" s="212"/>
      <c r="AQ13" s="180"/>
      <c r="AR13" s="180"/>
      <c r="AS13" s="180"/>
      <c r="AT13" s="597"/>
      <c r="AU13" s="210"/>
      <c r="AV13" s="215"/>
      <c r="AW13" s="225"/>
      <c r="AX13" s="245"/>
      <c r="AY13" s="240"/>
      <c r="AZ13" s="240"/>
      <c r="BA13" s="240"/>
      <c r="BB13" s="246"/>
    </row>
    <row r="14" spans="1:54" ht="16" thickBot="1">
      <c r="A14" s="150" t="str">
        <f t="shared" si="1"/>
        <v/>
      </c>
      <c r="B14" s="431" t="str">
        <f>IF(E14="","",IF(F14="",'Data Validation'!$I$7,""))</f>
        <v/>
      </c>
      <c r="C14" s="274"/>
      <c r="D14" s="373"/>
      <c r="E14" s="274"/>
      <c r="F14" s="274"/>
      <c r="G14" s="377" t="str">
        <f t="shared" si="0"/>
        <v/>
      </c>
      <c r="H14" s="246"/>
      <c r="I14" s="265"/>
      <c r="J14" s="610"/>
      <c r="K14" s="610"/>
      <c r="L14" s="621"/>
      <c r="M14" s="627" t="str">
        <f>IF(E14="","",IF(K14="",'Data Validation'!$K$7,""))</f>
        <v/>
      </c>
      <c r="N14" s="114"/>
      <c r="O14" s="113"/>
      <c r="P14" s="114"/>
      <c r="Q14" s="107"/>
      <c r="R14" s="100"/>
      <c r="S14" s="108"/>
      <c r="T14" s="125"/>
      <c r="U14" s="265"/>
      <c r="V14" s="107"/>
      <c r="W14" s="108"/>
      <c r="X14" s="125"/>
      <c r="Y14" s="588"/>
      <c r="Z14" s="592"/>
      <c r="AA14" s="183"/>
      <c r="AB14" s="680"/>
      <c r="AC14" s="677" t="str">
        <f>IFERROR(VLOOKUP(AH14,'Vlook UP'!$G$2:$N$696,5,FALSE)," ")</f>
        <v xml:space="preserve"> </v>
      </c>
      <c r="AD14" s="677" t="str">
        <f>IFERROR(VLOOKUP(AH14,'Vlook UP'!$G$2:$N$696,6,FALSE)," ")</f>
        <v xml:space="preserve"> </v>
      </c>
      <c r="AE14" s="677" t="str">
        <f>IFERROR(VLOOKUP(AH14,'Vlook UP'!$G$2:$N$696,7,FALSE)," ")</f>
        <v xml:space="preserve"> </v>
      </c>
      <c r="AF14" s="677"/>
      <c r="AG14" s="624" t="str">
        <f>IFERROR(VLOOKUP(K14,'Vlook UP'!$D$2:$M$696,6,FALSE)," ")</f>
        <v xml:space="preserve"> </v>
      </c>
      <c r="AH14" s="624" t="str">
        <f>IFERROR(VLOOKUP(K14,'Vlook UP'!$D$2:$M$696,4,FALSE)," ")</f>
        <v xml:space="preserve"> </v>
      </c>
      <c r="AI14" s="171"/>
      <c r="AJ14" s="130"/>
      <c r="AK14" s="685"/>
      <c r="AL14" s="136"/>
      <c r="AM14" s="137"/>
      <c r="AN14" s="142"/>
      <c r="AO14" s="143"/>
      <c r="AP14" s="213"/>
      <c r="AQ14" s="181"/>
      <c r="AR14" s="181"/>
      <c r="AS14" s="181"/>
      <c r="AT14" s="596"/>
      <c r="AU14" s="173"/>
      <c r="AV14" s="215"/>
      <c r="AW14" s="225"/>
      <c r="AX14" s="245"/>
      <c r="AY14" s="240"/>
      <c r="AZ14" s="240"/>
      <c r="BA14" s="240"/>
      <c r="BB14" s="246"/>
    </row>
    <row r="15" spans="1:54" ht="16" thickBot="1">
      <c r="A15" s="120" t="str">
        <f t="shared" si="1"/>
        <v/>
      </c>
      <c r="B15" s="427" t="str">
        <f>IF(E15="","",IF(F15="",'Data Validation'!$I$7,""))</f>
        <v/>
      </c>
      <c r="C15" s="376"/>
      <c r="D15" s="428"/>
      <c r="E15" s="376"/>
      <c r="F15" s="377"/>
      <c r="G15" s="377" t="str">
        <f t="shared" si="0"/>
        <v/>
      </c>
      <c r="H15" s="246"/>
      <c r="I15" s="263"/>
      <c r="J15" s="609"/>
      <c r="K15" s="609"/>
      <c r="L15" s="620"/>
      <c r="M15" s="627" t="str">
        <f>IF(E15="","",IF(K15="",'Data Validation'!$K$7,""))</f>
        <v/>
      </c>
      <c r="N15" s="116"/>
      <c r="O15" s="115"/>
      <c r="P15" s="116"/>
      <c r="Q15" s="109"/>
      <c r="R15" s="101"/>
      <c r="S15" s="110"/>
      <c r="T15" s="123"/>
      <c r="U15" s="263"/>
      <c r="V15" s="109"/>
      <c r="W15" s="110"/>
      <c r="X15" s="123"/>
      <c r="Y15" s="587"/>
      <c r="Z15" s="591"/>
      <c r="AA15" s="184"/>
      <c r="AB15" s="680"/>
      <c r="AC15" s="677" t="str">
        <f>IFERROR(VLOOKUP(AH15,'Vlook UP'!$G$2:$N$696,5,FALSE)," ")</f>
        <v xml:space="preserve"> </v>
      </c>
      <c r="AD15" s="677" t="str">
        <f>IFERROR(VLOOKUP(AH15,'Vlook UP'!$G$2:$N$696,6,FALSE)," ")</f>
        <v xml:space="preserve"> </v>
      </c>
      <c r="AE15" s="677" t="str">
        <f>IFERROR(VLOOKUP(AH15,'Vlook UP'!$G$2:$N$696,7,FALSE)," ")</f>
        <v xml:space="preserve"> </v>
      </c>
      <c r="AF15" s="677"/>
      <c r="AG15" s="624" t="str">
        <f>IFERROR(VLOOKUP(K15,'Vlook UP'!$D$2:$M$696,6,FALSE)," ")</f>
        <v xml:space="preserve"> </v>
      </c>
      <c r="AH15" s="624" t="str">
        <f>IFERROR(VLOOKUP(K15,'Vlook UP'!$D$2:$M$696,4,FALSE)," ")</f>
        <v xml:space="preserve"> </v>
      </c>
      <c r="AI15" s="169"/>
      <c r="AJ15" s="128"/>
      <c r="AK15" s="684"/>
      <c r="AL15" s="132"/>
      <c r="AM15" s="133"/>
      <c r="AN15" s="138"/>
      <c r="AO15" s="139"/>
      <c r="AP15" s="211"/>
      <c r="AQ15" s="179"/>
      <c r="AR15" s="179"/>
      <c r="AS15" s="179"/>
      <c r="AT15" s="595"/>
      <c r="AU15" s="209"/>
      <c r="AV15" s="215"/>
      <c r="AW15" s="225"/>
      <c r="AX15" s="245"/>
      <c r="AY15" s="240"/>
      <c r="AZ15" s="240"/>
      <c r="BA15" s="240"/>
      <c r="BB15" s="246"/>
    </row>
    <row r="16" spans="1:54" ht="16" thickBot="1">
      <c r="A16" s="103" t="str">
        <f t="shared" si="1"/>
        <v/>
      </c>
      <c r="B16" s="423" t="str">
        <f>IF(E16="","",IF(F16="",'Data Validation'!$I$7,""))</f>
        <v/>
      </c>
      <c r="C16" s="271"/>
      <c r="D16" s="371"/>
      <c r="E16" s="271"/>
      <c r="F16" s="365"/>
      <c r="G16" s="377" t="str">
        <f t="shared" si="0"/>
        <v/>
      </c>
      <c r="H16" s="246"/>
      <c r="I16" s="264"/>
      <c r="J16" s="611"/>
      <c r="K16" s="611"/>
      <c r="L16" s="622"/>
      <c r="M16" s="627" t="str">
        <f>IF(E16="","",IF(K16="",'Data Validation'!$K$7,""))</f>
        <v/>
      </c>
      <c r="N16" s="112"/>
      <c r="O16" s="111"/>
      <c r="P16" s="112"/>
      <c r="Q16" s="105"/>
      <c r="R16" s="99"/>
      <c r="S16" s="106"/>
      <c r="T16" s="124"/>
      <c r="U16" s="264"/>
      <c r="V16" s="105"/>
      <c r="W16" s="106"/>
      <c r="X16" s="124"/>
      <c r="Y16" s="589"/>
      <c r="Z16" s="593"/>
      <c r="AA16" s="182"/>
      <c r="AB16" s="680"/>
      <c r="AC16" s="677" t="str">
        <f>IFERROR(VLOOKUP(AH16,'Vlook UP'!$G$2:$N$696,5,FALSE)," ")</f>
        <v xml:space="preserve"> </v>
      </c>
      <c r="AD16" s="677" t="str">
        <f>IFERROR(VLOOKUP(AH16,'Vlook UP'!$G$2:$N$696,6,FALSE)," ")</f>
        <v xml:space="preserve"> </v>
      </c>
      <c r="AE16" s="677" t="str">
        <f>IFERROR(VLOOKUP(AH16,'Vlook UP'!$G$2:$N$696,7,FALSE)," ")</f>
        <v xml:space="preserve"> </v>
      </c>
      <c r="AF16" s="677"/>
      <c r="AG16" s="624" t="str">
        <f>IFERROR(VLOOKUP(K16,'Vlook UP'!$D$2:$M$696,6,FALSE)," ")</f>
        <v xml:space="preserve"> </v>
      </c>
      <c r="AH16" s="624" t="str">
        <f>IFERROR(VLOOKUP(K16,'Vlook UP'!$D$2:$M$696,4,FALSE)," ")</f>
        <v xml:space="preserve"> </v>
      </c>
      <c r="AI16" s="170"/>
      <c r="AJ16" s="129"/>
      <c r="AK16" s="686"/>
      <c r="AL16" s="134"/>
      <c r="AM16" s="135"/>
      <c r="AN16" s="140"/>
      <c r="AO16" s="141"/>
      <c r="AP16" s="212"/>
      <c r="AQ16" s="180"/>
      <c r="AR16" s="180"/>
      <c r="AS16" s="180"/>
      <c r="AT16" s="597"/>
      <c r="AU16" s="210"/>
      <c r="AV16" s="215"/>
      <c r="AW16" s="225"/>
      <c r="AX16" s="245"/>
      <c r="AY16" s="240"/>
      <c r="AZ16" s="240"/>
      <c r="BA16" s="240"/>
      <c r="BB16" s="246"/>
    </row>
    <row r="17" spans="1:54" ht="16" thickBot="1">
      <c r="A17" s="150" t="str">
        <f t="shared" si="1"/>
        <v/>
      </c>
      <c r="B17" s="430" t="str">
        <f>IF(E17="","",IF(F17="",'Data Validation'!$I$7,""))</f>
        <v/>
      </c>
      <c r="C17" s="272"/>
      <c r="D17" s="372"/>
      <c r="E17" s="272"/>
      <c r="F17" s="366"/>
      <c r="G17" s="377" t="str">
        <f t="shared" si="0"/>
        <v/>
      </c>
      <c r="H17" s="246"/>
      <c r="I17" s="265"/>
      <c r="J17" s="610"/>
      <c r="K17" s="610"/>
      <c r="L17" s="621"/>
      <c r="M17" s="627" t="str">
        <f>IF(E17="","",IF(K17="",'Data Validation'!$K$7,""))</f>
        <v/>
      </c>
      <c r="N17" s="114"/>
      <c r="O17" s="113"/>
      <c r="P17" s="114"/>
      <c r="Q17" s="107"/>
      <c r="R17" s="100"/>
      <c r="S17" s="108"/>
      <c r="T17" s="125"/>
      <c r="U17" s="265"/>
      <c r="V17" s="107"/>
      <c r="W17" s="108"/>
      <c r="X17" s="125"/>
      <c r="Y17" s="588"/>
      <c r="Z17" s="592"/>
      <c r="AA17" s="183"/>
      <c r="AB17" s="680"/>
      <c r="AC17" s="677" t="str">
        <f>IFERROR(VLOOKUP(AH17,'Vlook UP'!$G$2:$N$696,5,FALSE)," ")</f>
        <v xml:space="preserve"> </v>
      </c>
      <c r="AD17" s="677" t="str">
        <f>IFERROR(VLOOKUP(AH17,'Vlook UP'!$G$2:$N$696,6,FALSE)," ")</f>
        <v xml:space="preserve"> </v>
      </c>
      <c r="AE17" s="677" t="str">
        <f>IFERROR(VLOOKUP(AH17,'Vlook UP'!$G$2:$N$696,7,FALSE)," ")</f>
        <v xml:space="preserve"> </v>
      </c>
      <c r="AF17" s="677"/>
      <c r="AG17" s="624" t="str">
        <f>IFERROR(VLOOKUP(K17,'Vlook UP'!$D$2:$M$696,6,FALSE)," ")</f>
        <v xml:space="preserve"> </v>
      </c>
      <c r="AH17" s="624" t="str">
        <f>IFERROR(VLOOKUP(K17,'Vlook UP'!$D$2:$M$696,4,FALSE)," ")</f>
        <v xml:space="preserve"> </v>
      </c>
      <c r="AI17" s="171"/>
      <c r="AJ17" s="130"/>
      <c r="AK17" s="685"/>
      <c r="AL17" s="136"/>
      <c r="AM17" s="137"/>
      <c r="AN17" s="142"/>
      <c r="AO17" s="143"/>
      <c r="AP17" s="213"/>
      <c r="AQ17" s="181"/>
      <c r="AR17" s="181"/>
      <c r="AS17" s="181"/>
      <c r="AT17" s="596"/>
      <c r="AU17" s="173"/>
      <c r="AV17" s="227" t="s">
        <v>226</v>
      </c>
      <c r="AW17" s="225"/>
      <c r="AX17" s="245"/>
      <c r="AY17" s="240"/>
      <c r="AZ17" s="240"/>
      <c r="BA17" s="240"/>
      <c r="BB17" s="246"/>
    </row>
    <row r="18" spans="1:54" ht="21" thickBot="1">
      <c r="A18" s="120" t="str">
        <f t="shared" si="1"/>
        <v/>
      </c>
      <c r="B18" s="423" t="str">
        <f>IF(E18="","",IF(F18="",'Data Validation'!$I$7,""))</f>
        <v/>
      </c>
      <c r="C18" s="270"/>
      <c r="D18" s="370"/>
      <c r="E18" s="421"/>
      <c r="F18" s="421"/>
      <c r="G18" s="377" t="str">
        <f t="shared" si="0"/>
        <v/>
      </c>
      <c r="H18" s="246"/>
      <c r="I18" s="263"/>
      <c r="J18" s="609"/>
      <c r="K18" s="609"/>
      <c r="L18" s="620"/>
      <c r="M18" s="627" t="str">
        <f>IF(E18="","",IF(K18="",'Data Validation'!$K$7,""))</f>
        <v/>
      </c>
      <c r="N18" s="116"/>
      <c r="O18" s="115"/>
      <c r="P18" s="116"/>
      <c r="Q18" s="109"/>
      <c r="R18" s="101"/>
      <c r="S18" s="110"/>
      <c r="T18" s="123"/>
      <c r="U18" s="263"/>
      <c r="V18" s="109"/>
      <c r="W18" s="110"/>
      <c r="X18" s="123"/>
      <c r="Y18" s="587"/>
      <c r="Z18" s="591"/>
      <c r="AA18" s="184"/>
      <c r="AB18" s="680"/>
      <c r="AC18" s="677" t="str">
        <f>IFERROR(VLOOKUP(AH18,'Vlook UP'!$G$2:$N$696,5,FALSE)," ")</f>
        <v xml:space="preserve"> </v>
      </c>
      <c r="AD18" s="677" t="str">
        <f>IFERROR(VLOOKUP(AH18,'Vlook UP'!$G$2:$N$696,6,FALSE)," ")</f>
        <v xml:space="preserve"> </v>
      </c>
      <c r="AE18" s="677" t="str">
        <f>IFERROR(VLOOKUP(AH18,'Vlook UP'!$G$2:$N$696,7,FALSE)," ")</f>
        <v xml:space="preserve"> </v>
      </c>
      <c r="AF18" s="677"/>
      <c r="AG18" s="624" t="str">
        <f>IFERROR(VLOOKUP(K18,'Vlook UP'!$D$2:$M$696,6,FALSE)," ")</f>
        <v xml:space="preserve"> </v>
      </c>
      <c r="AH18" s="624" t="str">
        <f>IFERROR(VLOOKUP(K18,'Vlook UP'!$D$2:$M$696,4,FALSE)," ")</f>
        <v xml:space="preserve"> </v>
      </c>
      <c r="AI18" s="169"/>
      <c r="AJ18" s="128"/>
      <c r="AK18" s="684"/>
      <c r="AL18" s="132"/>
      <c r="AM18" s="133"/>
      <c r="AN18" s="138"/>
      <c r="AO18" s="139"/>
      <c r="AP18" s="211"/>
      <c r="AQ18" s="179"/>
      <c r="AR18" s="179"/>
      <c r="AS18" s="179"/>
      <c r="AT18" s="595"/>
      <c r="AU18" s="209"/>
      <c r="AV18" s="218" t="s">
        <v>227</v>
      </c>
      <c r="AW18" s="225"/>
      <c r="AX18" s="245"/>
      <c r="AY18" s="240"/>
      <c r="AZ18" s="240"/>
      <c r="BA18" s="240"/>
      <c r="BB18" s="246"/>
    </row>
    <row r="19" spans="1:54" ht="21" thickBot="1">
      <c r="A19" s="103" t="str">
        <f t="shared" si="1"/>
        <v/>
      </c>
      <c r="B19" s="423" t="str">
        <f>IF(E19="","",IF(F19="",'Data Validation'!$I$7,""))</f>
        <v/>
      </c>
      <c r="C19" s="271"/>
      <c r="D19" s="371"/>
      <c r="E19" s="425"/>
      <c r="F19" s="425"/>
      <c r="G19" s="377" t="str">
        <f t="shared" si="0"/>
        <v/>
      </c>
      <c r="H19" s="246"/>
      <c r="I19" s="264"/>
      <c r="J19" s="611"/>
      <c r="K19" s="611"/>
      <c r="L19" s="622"/>
      <c r="M19" s="627" t="str">
        <f>IF(E19="","",IF(K19="",'Data Validation'!$K$7,""))</f>
        <v/>
      </c>
      <c r="N19" s="112"/>
      <c r="O19" s="111"/>
      <c r="P19" s="112"/>
      <c r="Q19" s="105"/>
      <c r="R19" s="99"/>
      <c r="S19" s="106"/>
      <c r="T19" s="124"/>
      <c r="U19" s="264"/>
      <c r="V19" s="105"/>
      <c r="W19" s="106"/>
      <c r="X19" s="124"/>
      <c r="Y19" s="589"/>
      <c r="Z19" s="593"/>
      <c r="AA19" s="182"/>
      <c r="AB19" s="680"/>
      <c r="AC19" s="677" t="str">
        <f>IFERROR(VLOOKUP(AH19,'Vlook UP'!$G$2:$N$696,5,FALSE)," ")</f>
        <v xml:space="preserve"> </v>
      </c>
      <c r="AD19" s="677" t="str">
        <f>IFERROR(VLOOKUP(AH19,'Vlook UP'!$G$2:$N$696,6,FALSE)," ")</f>
        <v xml:space="preserve"> </v>
      </c>
      <c r="AE19" s="677" t="str">
        <f>IFERROR(VLOOKUP(AH19,'Vlook UP'!$G$2:$N$696,7,FALSE)," ")</f>
        <v xml:space="preserve"> </v>
      </c>
      <c r="AF19" s="677"/>
      <c r="AG19" s="624" t="str">
        <f>IFERROR(VLOOKUP(K19,'Vlook UP'!$D$2:$M$696,6,FALSE)," ")</f>
        <v xml:space="preserve"> </v>
      </c>
      <c r="AH19" s="624" t="str">
        <f>IFERROR(VLOOKUP(K19,'Vlook UP'!$D$2:$M$696,4,FALSE)," ")</f>
        <v xml:space="preserve"> </v>
      </c>
      <c r="AI19" s="170"/>
      <c r="AJ19" s="129"/>
      <c r="AK19" s="686"/>
      <c r="AL19" s="134"/>
      <c r="AM19" s="135"/>
      <c r="AN19" s="140"/>
      <c r="AO19" s="141"/>
      <c r="AP19" s="212"/>
      <c r="AQ19" s="180"/>
      <c r="AR19" s="180"/>
      <c r="AS19" s="180"/>
      <c r="AT19" s="597"/>
      <c r="AU19" s="210"/>
      <c r="AV19" s="221" t="s">
        <v>237</v>
      </c>
      <c r="AW19" s="225"/>
      <c r="AX19" s="245"/>
      <c r="AY19" s="240"/>
      <c r="AZ19" s="240"/>
      <c r="BA19" s="240"/>
      <c r="BB19" s="246"/>
    </row>
    <row r="20" spans="1:54" ht="20.25" customHeight="1" thickBot="1">
      <c r="A20" s="150" t="str">
        <f t="shared" si="1"/>
        <v/>
      </c>
      <c r="B20" s="431" t="str">
        <f>IF(E20="","",IF(F20="",'Data Validation'!$I$7,""))</f>
        <v/>
      </c>
      <c r="C20" s="274"/>
      <c r="D20" s="373"/>
      <c r="E20" s="274"/>
      <c r="F20" s="274"/>
      <c r="G20" s="377" t="str">
        <f t="shared" si="0"/>
        <v/>
      </c>
      <c r="H20" s="246"/>
      <c r="I20" s="265"/>
      <c r="J20" s="610"/>
      <c r="K20" s="610"/>
      <c r="L20" s="621"/>
      <c r="M20" s="627" t="str">
        <f>IF(E20="","",IF(K20="",'Data Validation'!$K$7,""))</f>
        <v/>
      </c>
      <c r="N20" s="114"/>
      <c r="O20" s="113"/>
      <c r="P20" s="114"/>
      <c r="Q20" s="107"/>
      <c r="R20" s="100"/>
      <c r="S20" s="108"/>
      <c r="T20" s="125"/>
      <c r="U20" s="265"/>
      <c r="V20" s="107"/>
      <c r="W20" s="108"/>
      <c r="X20" s="125"/>
      <c r="Y20" s="588"/>
      <c r="Z20" s="592"/>
      <c r="AA20" s="183"/>
      <c r="AB20" s="680"/>
      <c r="AC20" s="677" t="str">
        <f>IFERROR(VLOOKUP(AH20,'Vlook UP'!$G$2:$N$696,5,FALSE)," ")</f>
        <v xml:space="preserve"> </v>
      </c>
      <c r="AD20" s="677" t="str">
        <f>IFERROR(VLOOKUP(AH20,'Vlook UP'!$G$2:$N$696,6,FALSE)," ")</f>
        <v xml:space="preserve"> </v>
      </c>
      <c r="AE20" s="677" t="str">
        <f>IFERROR(VLOOKUP(AH20,'Vlook UP'!$G$2:$N$696,7,FALSE)," ")</f>
        <v xml:space="preserve"> </v>
      </c>
      <c r="AF20" s="677"/>
      <c r="AG20" s="624" t="str">
        <f>IFERROR(VLOOKUP(K20,'Vlook UP'!$D$2:$M$696,6,FALSE)," ")</f>
        <v xml:space="preserve"> </v>
      </c>
      <c r="AH20" s="624" t="str">
        <f>IFERROR(VLOOKUP(K20,'Vlook UP'!$D$2:$M$696,4,FALSE)," ")</f>
        <v xml:space="preserve"> </v>
      </c>
      <c r="AI20" s="171"/>
      <c r="AJ20" s="130"/>
      <c r="AK20" s="685"/>
      <c r="AL20" s="136"/>
      <c r="AM20" s="137"/>
      <c r="AN20" s="142"/>
      <c r="AO20" s="143"/>
      <c r="AP20" s="213"/>
      <c r="AQ20" s="181"/>
      <c r="AR20" s="181"/>
      <c r="AS20" s="181"/>
      <c r="AT20" s="596"/>
      <c r="AU20" s="173"/>
      <c r="AV20" s="226" t="s">
        <v>238</v>
      </c>
      <c r="AW20" s="225"/>
      <c r="AX20" s="245"/>
      <c r="AY20" s="240"/>
      <c r="AZ20" s="240"/>
      <c r="BA20" s="240"/>
      <c r="BB20" s="246"/>
    </row>
    <row r="21" spans="1:54" ht="21" thickBot="1">
      <c r="A21" s="120" t="str">
        <f t="shared" si="1"/>
        <v/>
      </c>
      <c r="B21" s="427" t="str">
        <f>IF(E21="","",IF(F21="",'Data Validation'!$I$7,""))</f>
        <v/>
      </c>
      <c r="C21" s="376"/>
      <c r="D21" s="428"/>
      <c r="E21" s="376"/>
      <c r="F21" s="377"/>
      <c r="G21" s="377" t="str">
        <f t="shared" si="0"/>
        <v/>
      </c>
      <c r="H21" s="246"/>
      <c r="I21" s="263"/>
      <c r="J21" s="609"/>
      <c r="K21" s="609"/>
      <c r="L21" s="620"/>
      <c r="M21" s="627" t="str">
        <f>IF(E21="","",IF(K21="",'Data Validation'!$K$7,""))</f>
        <v/>
      </c>
      <c r="N21" s="116"/>
      <c r="O21" s="115"/>
      <c r="P21" s="116"/>
      <c r="Q21" s="109"/>
      <c r="R21" s="101"/>
      <c r="S21" s="110"/>
      <c r="T21" s="123"/>
      <c r="U21" s="263"/>
      <c r="V21" s="109"/>
      <c r="W21" s="110"/>
      <c r="X21" s="123"/>
      <c r="Y21" s="587"/>
      <c r="Z21" s="591"/>
      <c r="AA21" s="184"/>
      <c r="AB21" s="680"/>
      <c r="AC21" s="677" t="str">
        <f>IFERROR(VLOOKUP(AH21,'Vlook UP'!$G$2:$N$696,5,FALSE)," ")</f>
        <v xml:space="preserve"> </v>
      </c>
      <c r="AD21" s="677" t="str">
        <f>IFERROR(VLOOKUP(AH21,'Vlook UP'!$G$2:$N$696,6,FALSE)," ")</f>
        <v xml:space="preserve"> </v>
      </c>
      <c r="AE21" s="677" t="str">
        <f>IFERROR(VLOOKUP(AH21,'Vlook UP'!$G$2:$N$696,7,FALSE)," ")</f>
        <v xml:space="preserve"> </v>
      </c>
      <c r="AF21" s="677"/>
      <c r="AG21" s="624" t="str">
        <f>IFERROR(VLOOKUP(K21,'Vlook UP'!$D$2:$M$696,6,FALSE)," ")</f>
        <v xml:space="preserve"> </v>
      </c>
      <c r="AH21" s="624" t="str">
        <f>IFERROR(VLOOKUP(K21,'Vlook UP'!$D$2:$M$696,4,FALSE)," ")</f>
        <v xml:space="preserve"> </v>
      </c>
      <c r="AI21" s="169"/>
      <c r="AJ21" s="128"/>
      <c r="AK21" s="684"/>
      <c r="AL21" s="132"/>
      <c r="AM21" s="133"/>
      <c r="AN21" s="138"/>
      <c r="AO21" s="139"/>
      <c r="AP21" s="211"/>
      <c r="AQ21" s="179"/>
      <c r="AR21" s="179"/>
      <c r="AS21" s="179"/>
      <c r="AT21" s="595"/>
      <c r="AU21" s="209"/>
      <c r="AV21" s="219" t="s">
        <v>228</v>
      </c>
      <c r="AW21" s="225"/>
      <c r="AX21" s="245"/>
      <c r="AY21" s="240"/>
      <c r="AZ21" s="240"/>
      <c r="BA21" s="240"/>
      <c r="BB21" s="246"/>
    </row>
    <row r="22" spans="1:54" ht="21" thickBot="1">
      <c r="A22" s="103" t="str">
        <f t="shared" si="1"/>
        <v/>
      </c>
      <c r="B22" s="423" t="str">
        <f>IF(E22="","",IF(F22="",'Data Validation'!$I$7,""))</f>
        <v/>
      </c>
      <c r="C22" s="271"/>
      <c r="D22" s="371"/>
      <c r="E22" s="271"/>
      <c r="F22" s="365"/>
      <c r="G22" s="377" t="str">
        <f t="shared" si="0"/>
        <v/>
      </c>
      <c r="H22" s="246"/>
      <c r="I22" s="264"/>
      <c r="J22" s="611"/>
      <c r="K22" s="611"/>
      <c r="L22" s="622"/>
      <c r="M22" s="627" t="str">
        <f>IF(E22="","",IF(K22="",'Data Validation'!$K$7,""))</f>
        <v/>
      </c>
      <c r="N22" s="112"/>
      <c r="O22" s="111"/>
      <c r="P22" s="112"/>
      <c r="Q22" s="105"/>
      <c r="R22" s="99"/>
      <c r="S22" s="106"/>
      <c r="T22" s="124"/>
      <c r="U22" s="264"/>
      <c r="V22" s="105"/>
      <c r="W22" s="106"/>
      <c r="X22" s="124"/>
      <c r="Y22" s="589"/>
      <c r="Z22" s="593"/>
      <c r="AA22" s="182"/>
      <c r="AB22" s="680"/>
      <c r="AC22" s="677" t="str">
        <f>IFERROR(VLOOKUP(AH22,'Vlook UP'!$G$2:$N$696,5,FALSE)," ")</f>
        <v xml:space="preserve"> </v>
      </c>
      <c r="AD22" s="677" t="str">
        <f>IFERROR(VLOOKUP(AH22,'Vlook UP'!$G$2:$N$696,6,FALSE)," ")</f>
        <v xml:space="preserve"> </v>
      </c>
      <c r="AE22" s="677" t="str">
        <f>IFERROR(VLOOKUP(AH22,'Vlook UP'!$G$2:$N$696,7,FALSE)," ")</f>
        <v xml:space="preserve"> </v>
      </c>
      <c r="AF22" s="677"/>
      <c r="AG22" s="624" t="str">
        <f>IFERROR(VLOOKUP(K22,'Vlook UP'!$D$2:$M$696,6,FALSE)," ")</f>
        <v xml:space="preserve"> </v>
      </c>
      <c r="AH22" s="624" t="str">
        <f>IFERROR(VLOOKUP(K22,'Vlook UP'!$D$2:$M$696,4,FALSE)," ")</f>
        <v xml:space="preserve"> </v>
      </c>
      <c r="AI22" s="170"/>
      <c r="AJ22" s="129"/>
      <c r="AK22" s="686"/>
      <c r="AL22" s="134"/>
      <c r="AM22" s="135"/>
      <c r="AN22" s="140"/>
      <c r="AO22" s="141"/>
      <c r="AP22" s="212"/>
      <c r="AQ22" s="180"/>
      <c r="AR22" s="180"/>
      <c r="AS22" s="180"/>
      <c r="AT22" s="597"/>
      <c r="AU22" s="210"/>
      <c r="AV22" s="219" t="s">
        <v>229</v>
      </c>
      <c r="AW22" s="225"/>
      <c r="AX22" s="245"/>
      <c r="AY22" s="240"/>
      <c r="AZ22" s="240"/>
      <c r="BA22" s="240"/>
      <c r="BB22" s="246"/>
    </row>
    <row r="23" spans="1:54" ht="21" thickBot="1">
      <c r="A23" s="150" t="str">
        <f t="shared" si="1"/>
        <v/>
      </c>
      <c r="B23" s="430" t="str">
        <f>IF(E23="","",IF(F23="",'Data Validation'!$I$7,""))</f>
        <v/>
      </c>
      <c r="C23" s="272"/>
      <c r="D23" s="372"/>
      <c r="E23" s="272"/>
      <c r="F23" s="366"/>
      <c r="G23" s="377" t="str">
        <f t="shared" si="0"/>
        <v/>
      </c>
      <c r="H23" s="246"/>
      <c r="I23" s="265"/>
      <c r="J23" s="610"/>
      <c r="K23" s="610"/>
      <c r="L23" s="621"/>
      <c r="M23" s="627" t="str">
        <f>IF(E23="","",IF(K23="",'Data Validation'!$K$7,""))</f>
        <v/>
      </c>
      <c r="N23" s="114"/>
      <c r="O23" s="113"/>
      <c r="P23" s="114"/>
      <c r="Q23" s="107"/>
      <c r="R23" s="100"/>
      <c r="S23" s="108"/>
      <c r="T23" s="125"/>
      <c r="U23" s="265"/>
      <c r="V23" s="107"/>
      <c r="W23" s="108"/>
      <c r="X23" s="125"/>
      <c r="Y23" s="588"/>
      <c r="Z23" s="592"/>
      <c r="AA23" s="183"/>
      <c r="AB23" s="680"/>
      <c r="AC23" s="677" t="str">
        <f>IFERROR(VLOOKUP(AH23,'Vlook UP'!$G$2:$N$696,5,FALSE)," ")</f>
        <v xml:space="preserve"> </v>
      </c>
      <c r="AD23" s="677" t="str">
        <f>IFERROR(VLOOKUP(AH23,'Vlook UP'!$G$2:$N$696,6,FALSE)," ")</f>
        <v xml:space="preserve"> </v>
      </c>
      <c r="AE23" s="677" t="str">
        <f>IFERROR(VLOOKUP(AH23,'Vlook UP'!$G$2:$N$696,7,FALSE)," ")</f>
        <v xml:space="preserve"> </v>
      </c>
      <c r="AF23" s="677"/>
      <c r="AG23" s="624" t="str">
        <f>IFERROR(VLOOKUP(K23,'Vlook UP'!$D$2:$M$696,6,FALSE)," ")</f>
        <v xml:space="preserve"> </v>
      </c>
      <c r="AH23" s="624" t="str">
        <f>IFERROR(VLOOKUP(K23,'Vlook UP'!$D$2:$M$696,4,FALSE)," ")</f>
        <v xml:space="preserve"> </v>
      </c>
      <c r="AI23" s="171"/>
      <c r="AJ23" s="130"/>
      <c r="AK23" s="685"/>
      <c r="AL23" s="136"/>
      <c r="AM23" s="137"/>
      <c r="AN23" s="142"/>
      <c r="AO23" s="143"/>
      <c r="AP23" s="213"/>
      <c r="AQ23" s="181"/>
      <c r="AR23" s="181"/>
      <c r="AS23" s="181"/>
      <c r="AT23" s="596"/>
      <c r="AU23" s="173"/>
      <c r="AV23" s="220" t="s">
        <v>230</v>
      </c>
      <c r="AW23" s="225"/>
      <c r="AX23" s="245"/>
      <c r="AY23" s="240"/>
      <c r="AZ23" s="240"/>
      <c r="BA23" s="240"/>
      <c r="BB23" s="246"/>
    </row>
    <row r="24" spans="1:54" ht="16" thickBot="1">
      <c r="A24" s="120" t="str">
        <f t="shared" si="1"/>
        <v/>
      </c>
      <c r="B24" s="423" t="str">
        <f>IF(E24="","",IF(F24="",'Data Validation'!$I$7,""))</f>
        <v/>
      </c>
      <c r="C24" s="270"/>
      <c r="D24" s="370"/>
      <c r="E24" s="270"/>
      <c r="F24" s="364"/>
      <c r="G24" s="377" t="str">
        <f t="shared" si="0"/>
        <v/>
      </c>
      <c r="H24" s="246"/>
      <c r="I24" s="263"/>
      <c r="J24" s="609"/>
      <c r="K24" s="609"/>
      <c r="L24" s="620"/>
      <c r="M24" s="627" t="str">
        <f>IF(E24="","",IF(K24="",'Data Validation'!$K$7,""))</f>
        <v/>
      </c>
      <c r="N24" s="116"/>
      <c r="O24" s="115"/>
      <c r="P24" s="116"/>
      <c r="Q24" s="109"/>
      <c r="R24" s="101"/>
      <c r="S24" s="110"/>
      <c r="T24" s="123"/>
      <c r="U24" s="263"/>
      <c r="V24" s="109"/>
      <c r="W24" s="110"/>
      <c r="X24" s="123"/>
      <c r="Y24" s="587"/>
      <c r="Z24" s="591"/>
      <c r="AA24" s="184"/>
      <c r="AB24" s="680"/>
      <c r="AC24" s="677" t="str">
        <f>IFERROR(VLOOKUP(AH24,'Vlook UP'!$G$2:$N$696,5,FALSE)," ")</f>
        <v xml:space="preserve"> </v>
      </c>
      <c r="AD24" s="677" t="str">
        <f>IFERROR(VLOOKUP(AH24,'Vlook UP'!$G$2:$N$696,6,FALSE)," ")</f>
        <v xml:space="preserve"> </v>
      </c>
      <c r="AE24" s="677" t="str">
        <f>IFERROR(VLOOKUP(AH24,'Vlook UP'!$G$2:$N$696,7,FALSE)," ")</f>
        <v xml:space="preserve"> </v>
      </c>
      <c r="AF24" s="677"/>
      <c r="AG24" s="624" t="str">
        <f>IFERROR(VLOOKUP(K24,'Vlook UP'!$D$2:$M$696,6,FALSE)," ")</f>
        <v xml:space="preserve"> </v>
      </c>
      <c r="AH24" s="624" t="str">
        <f>IFERROR(VLOOKUP(K24,'Vlook UP'!$D$2:$M$696,4,FALSE)," ")</f>
        <v xml:space="preserve"> </v>
      </c>
      <c r="AI24" s="169"/>
      <c r="AJ24" s="128"/>
      <c r="AK24" s="684"/>
      <c r="AL24" s="132"/>
      <c r="AM24" s="133"/>
      <c r="AN24" s="138"/>
      <c r="AO24" s="139"/>
      <c r="AP24" s="211"/>
      <c r="AQ24" s="179"/>
      <c r="AR24" s="179"/>
      <c r="AS24" s="179"/>
      <c r="AT24" s="595"/>
      <c r="AU24" s="209"/>
      <c r="AV24" s="215"/>
      <c r="AW24" s="225"/>
      <c r="AX24" s="245"/>
      <c r="AY24" s="240"/>
      <c r="AZ24" s="240"/>
      <c r="BA24" s="240"/>
      <c r="BB24" s="246"/>
    </row>
    <row r="25" spans="1:54" ht="16" thickBot="1">
      <c r="A25" s="103" t="str">
        <f t="shared" si="1"/>
        <v/>
      </c>
      <c r="B25" s="423" t="str">
        <f>IF(E25="","",IF(F25="",'Data Validation'!$I$7,""))</f>
        <v/>
      </c>
      <c r="C25" s="271"/>
      <c r="D25" s="371"/>
      <c r="E25" s="271"/>
      <c r="F25" s="365"/>
      <c r="G25" s="377" t="str">
        <f t="shared" si="0"/>
        <v/>
      </c>
      <c r="H25" s="246"/>
      <c r="I25" s="264"/>
      <c r="J25" s="611"/>
      <c r="K25" s="611"/>
      <c r="L25" s="622"/>
      <c r="M25" s="627" t="str">
        <f>IF(E25="","",IF(K25="",'Data Validation'!$K$7,""))</f>
        <v/>
      </c>
      <c r="N25" s="112"/>
      <c r="O25" s="111"/>
      <c r="P25" s="112"/>
      <c r="Q25" s="105"/>
      <c r="R25" s="99"/>
      <c r="S25" s="106"/>
      <c r="T25" s="124"/>
      <c r="U25" s="264"/>
      <c r="V25" s="105"/>
      <c r="W25" s="106"/>
      <c r="X25" s="124"/>
      <c r="Y25" s="589"/>
      <c r="Z25" s="593"/>
      <c r="AA25" s="182"/>
      <c r="AB25" s="680"/>
      <c r="AC25" s="677" t="str">
        <f>IFERROR(VLOOKUP(AH25,'Vlook UP'!$G$2:$N$696,5,FALSE)," ")</f>
        <v xml:space="preserve"> </v>
      </c>
      <c r="AD25" s="677" t="str">
        <f>IFERROR(VLOOKUP(AH25,'Vlook UP'!$G$2:$N$696,6,FALSE)," ")</f>
        <v xml:space="preserve"> </v>
      </c>
      <c r="AE25" s="677" t="str">
        <f>IFERROR(VLOOKUP(AH25,'Vlook UP'!$G$2:$N$696,7,FALSE)," ")</f>
        <v xml:space="preserve"> </v>
      </c>
      <c r="AF25" s="677"/>
      <c r="AG25" s="624" t="str">
        <f>IFERROR(VLOOKUP(K25,'Vlook UP'!$D$2:$M$696,6,FALSE)," ")</f>
        <v xml:space="preserve"> </v>
      </c>
      <c r="AH25" s="624" t="str">
        <f>IFERROR(VLOOKUP(K25,'Vlook UP'!$D$2:$M$696,4,FALSE)," ")</f>
        <v xml:space="preserve"> </v>
      </c>
      <c r="AI25" s="170"/>
      <c r="AJ25" s="129"/>
      <c r="AK25" s="686"/>
      <c r="AL25" s="134"/>
      <c r="AM25" s="135"/>
      <c r="AN25" s="140"/>
      <c r="AO25" s="141"/>
      <c r="AP25" s="212"/>
      <c r="AQ25" s="180"/>
      <c r="AR25" s="180"/>
      <c r="AS25" s="180"/>
      <c r="AT25" s="597"/>
      <c r="AU25" s="210"/>
      <c r="AV25" s="215"/>
      <c r="AW25" s="225"/>
      <c r="AX25" s="245"/>
      <c r="AY25" s="240"/>
      <c r="AZ25" s="240"/>
      <c r="BA25" s="240"/>
      <c r="BB25" s="246"/>
    </row>
    <row r="26" spans="1:54" ht="16" thickBot="1">
      <c r="A26" s="150" t="str">
        <f t="shared" si="1"/>
        <v/>
      </c>
      <c r="B26" s="431" t="str">
        <f>IF(E26="","",IF(F26="",'Data Validation'!$I$7,""))</f>
        <v/>
      </c>
      <c r="C26" s="274"/>
      <c r="D26" s="373"/>
      <c r="E26" s="274"/>
      <c r="F26" s="367"/>
      <c r="G26" s="377" t="str">
        <f t="shared" si="0"/>
        <v/>
      </c>
      <c r="H26" s="246"/>
      <c r="I26" s="265"/>
      <c r="J26" s="610"/>
      <c r="K26" s="610"/>
      <c r="L26" s="621"/>
      <c r="M26" s="627" t="str">
        <f>IF(E26="","",IF(K26="",'Data Validation'!$K$7,""))</f>
        <v/>
      </c>
      <c r="N26" s="114"/>
      <c r="O26" s="113"/>
      <c r="P26" s="114"/>
      <c r="Q26" s="107"/>
      <c r="R26" s="100"/>
      <c r="S26" s="108"/>
      <c r="T26" s="125"/>
      <c r="U26" s="265"/>
      <c r="V26" s="107"/>
      <c r="W26" s="108"/>
      <c r="X26" s="125"/>
      <c r="Y26" s="588"/>
      <c r="Z26" s="592"/>
      <c r="AA26" s="183"/>
      <c r="AB26" s="680"/>
      <c r="AC26" s="677" t="str">
        <f>IFERROR(VLOOKUP(AH26,'Vlook UP'!$G$2:$N$696,5,FALSE)," ")</f>
        <v xml:space="preserve"> </v>
      </c>
      <c r="AD26" s="677" t="str">
        <f>IFERROR(VLOOKUP(AH26,'Vlook UP'!$G$2:$N$696,6,FALSE)," ")</f>
        <v xml:space="preserve"> </v>
      </c>
      <c r="AE26" s="677" t="str">
        <f>IFERROR(VLOOKUP(AH26,'Vlook UP'!$G$2:$N$696,7,FALSE)," ")</f>
        <v xml:space="preserve"> </v>
      </c>
      <c r="AF26" s="677"/>
      <c r="AG26" s="624" t="str">
        <f>IFERROR(VLOOKUP(K26,'Vlook UP'!$D$2:$M$696,6,FALSE)," ")</f>
        <v xml:space="preserve"> </v>
      </c>
      <c r="AH26" s="624" t="str">
        <f>IFERROR(VLOOKUP(K26,'Vlook UP'!$D$2:$M$696,4,FALSE)," ")</f>
        <v xml:space="preserve"> </v>
      </c>
      <c r="AI26" s="171"/>
      <c r="AJ26" s="130"/>
      <c r="AK26" s="685"/>
      <c r="AL26" s="136"/>
      <c r="AM26" s="137"/>
      <c r="AN26" s="142"/>
      <c r="AO26" s="143"/>
      <c r="AP26" s="213"/>
      <c r="AQ26" s="181"/>
      <c r="AR26" s="181"/>
      <c r="AS26" s="181"/>
      <c r="AT26" s="596"/>
      <c r="AU26" s="173"/>
      <c r="AV26" s="215"/>
      <c r="AW26" s="225"/>
      <c r="AX26" s="245"/>
      <c r="AY26" s="240"/>
      <c r="AZ26" s="240"/>
      <c r="BA26" s="240"/>
      <c r="BB26" s="246"/>
    </row>
    <row r="27" spans="1:54" ht="16" thickBot="1">
      <c r="A27" s="120" t="str">
        <f t="shared" si="1"/>
        <v/>
      </c>
      <c r="B27" s="427" t="str">
        <f>IF(E27="","",IF(F27="",'Data Validation'!$I$7,""))</f>
        <v/>
      </c>
      <c r="C27" s="376"/>
      <c r="D27" s="428"/>
      <c r="E27" s="376"/>
      <c r="F27" s="376"/>
      <c r="G27" s="377" t="str">
        <f t="shared" si="0"/>
        <v/>
      </c>
      <c r="H27" s="246"/>
      <c r="I27" s="263"/>
      <c r="J27" s="609"/>
      <c r="K27" s="609"/>
      <c r="L27" s="620"/>
      <c r="M27" s="627" t="str">
        <f>IF(E27="","",IF(K27="",'Data Validation'!$K$7,""))</f>
        <v/>
      </c>
      <c r="N27" s="116"/>
      <c r="O27" s="115"/>
      <c r="P27" s="116"/>
      <c r="Q27" s="109"/>
      <c r="R27" s="101"/>
      <c r="S27" s="110"/>
      <c r="T27" s="123"/>
      <c r="U27" s="263"/>
      <c r="V27" s="109"/>
      <c r="W27" s="110"/>
      <c r="X27" s="123"/>
      <c r="Y27" s="587"/>
      <c r="Z27" s="591"/>
      <c r="AA27" s="184"/>
      <c r="AB27" s="680"/>
      <c r="AC27" s="677" t="str">
        <f>IFERROR(VLOOKUP(AH27,'Vlook UP'!$G$2:$N$696,5,FALSE)," ")</f>
        <v xml:space="preserve"> </v>
      </c>
      <c r="AD27" s="677" t="str">
        <f>IFERROR(VLOOKUP(AH27,'Vlook UP'!$G$2:$N$696,6,FALSE)," ")</f>
        <v xml:space="preserve"> </v>
      </c>
      <c r="AE27" s="677" t="str">
        <f>IFERROR(VLOOKUP(AH27,'Vlook UP'!$G$2:$N$696,7,FALSE)," ")</f>
        <v xml:space="preserve"> </v>
      </c>
      <c r="AF27" s="677"/>
      <c r="AG27" s="624" t="str">
        <f>IFERROR(VLOOKUP(K27,'Vlook UP'!$D$2:$M$696,6,FALSE)," ")</f>
        <v xml:space="preserve"> </v>
      </c>
      <c r="AH27" s="624" t="str">
        <f>IFERROR(VLOOKUP(K27,'Vlook UP'!$D$2:$M$696,4,FALSE)," ")</f>
        <v xml:space="preserve"> </v>
      </c>
      <c r="AI27" s="169"/>
      <c r="AJ27" s="128"/>
      <c r="AK27" s="684"/>
      <c r="AL27" s="132"/>
      <c r="AM27" s="133"/>
      <c r="AN27" s="138"/>
      <c r="AO27" s="139"/>
      <c r="AP27" s="211"/>
      <c r="AQ27" s="179"/>
      <c r="AR27" s="179"/>
      <c r="AS27" s="179"/>
      <c r="AT27" s="595"/>
      <c r="AU27" s="209"/>
      <c r="AV27" s="215"/>
      <c r="AW27" s="225"/>
      <c r="AX27" s="245"/>
      <c r="AY27" s="240"/>
      <c r="AZ27" s="240"/>
      <c r="BA27" s="240"/>
      <c r="BB27" s="246"/>
    </row>
    <row r="28" spans="1:54" ht="16" thickBot="1">
      <c r="A28" s="103" t="str">
        <f t="shared" si="1"/>
        <v/>
      </c>
      <c r="B28" s="423" t="str">
        <f>IF(E28="","",IF(F28="",'Data Validation'!$I$7,""))</f>
        <v/>
      </c>
      <c r="C28" s="271"/>
      <c r="D28" s="371"/>
      <c r="E28" s="271"/>
      <c r="F28" s="271"/>
      <c r="G28" s="377" t="str">
        <f t="shared" si="0"/>
        <v/>
      </c>
      <c r="H28" s="246"/>
      <c r="I28" s="264"/>
      <c r="J28" s="611"/>
      <c r="K28" s="611"/>
      <c r="L28" s="622"/>
      <c r="M28" s="627" t="str">
        <f>IF(E28="","",IF(K28="",'Data Validation'!$K$7,""))</f>
        <v/>
      </c>
      <c r="N28" s="112"/>
      <c r="O28" s="111"/>
      <c r="P28" s="112"/>
      <c r="Q28" s="105"/>
      <c r="R28" s="99"/>
      <c r="S28" s="106"/>
      <c r="T28" s="124"/>
      <c r="U28" s="264"/>
      <c r="V28" s="105"/>
      <c r="W28" s="106"/>
      <c r="X28" s="124"/>
      <c r="Y28" s="589"/>
      <c r="Z28" s="593"/>
      <c r="AA28" s="182"/>
      <c r="AB28" s="680"/>
      <c r="AC28" s="677" t="str">
        <f>IFERROR(VLOOKUP(AH28,'Vlook UP'!$G$2:$N$696,5,FALSE)," ")</f>
        <v xml:space="preserve"> </v>
      </c>
      <c r="AD28" s="677" t="str">
        <f>IFERROR(VLOOKUP(AH28,'Vlook UP'!$G$2:$N$696,6,FALSE)," ")</f>
        <v xml:space="preserve"> </v>
      </c>
      <c r="AE28" s="677" t="str">
        <f>IFERROR(VLOOKUP(AH28,'Vlook UP'!$G$2:$N$696,7,FALSE)," ")</f>
        <v xml:space="preserve"> </v>
      </c>
      <c r="AF28" s="677"/>
      <c r="AG28" s="624" t="str">
        <f>IFERROR(VLOOKUP(K28,'Vlook UP'!$D$2:$M$696,6,FALSE)," ")</f>
        <v xml:space="preserve"> </v>
      </c>
      <c r="AH28" s="624" t="str">
        <f>IFERROR(VLOOKUP(K28,'Vlook UP'!$D$2:$M$696,4,FALSE)," ")</f>
        <v xml:space="preserve"> </v>
      </c>
      <c r="AI28" s="170"/>
      <c r="AJ28" s="129"/>
      <c r="AK28" s="686"/>
      <c r="AL28" s="134"/>
      <c r="AM28" s="135"/>
      <c r="AN28" s="140"/>
      <c r="AO28" s="141"/>
      <c r="AP28" s="212"/>
      <c r="AQ28" s="180"/>
      <c r="AR28" s="180"/>
      <c r="AS28" s="180"/>
      <c r="AT28" s="597"/>
      <c r="AU28" s="210"/>
      <c r="AV28" s="215"/>
      <c r="AW28" s="225"/>
      <c r="AX28" s="245"/>
      <c r="AY28" s="240"/>
      <c r="AZ28" s="240"/>
      <c r="BA28" s="240"/>
      <c r="BB28" s="246"/>
    </row>
    <row r="29" spans="1:54" ht="16" thickBot="1">
      <c r="A29" s="150" t="str">
        <f t="shared" si="1"/>
        <v/>
      </c>
      <c r="B29" s="430" t="str">
        <f>IF(E29="","",IF(F29="",'Data Validation'!$I$7,""))</f>
        <v/>
      </c>
      <c r="C29" s="272"/>
      <c r="D29" s="372"/>
      <c r="E29" s="272"/>
      <c r="F29" s="272"/>
      <c r="G29" s="377" t="str">
        <f t="shared" si="0"/>
        <v/>
      </c>
      <c r="H29" s="246"/>
      <c r="I29" s="265"/>
      <c r="J29" s="610"/>
      <c r="K29" s="610"/>
      <c r="L29" s="621"/>
      <c r="M29" s="627" t="str">
        <f>IF(E29="","",IF(K29="",'Data Validation'!$K$7,""))</f>
        <v/>
      </c>
      <c r="N29" s="114"/>
      <c r="O29" s="113"/>
      <c r="P29" s="114"/>
      <c r="Q29" s="107"/>
      <c r="R29" s="100"/>
      <c r="S29" s="108"/>
      <c r="T29" s="125"/>
      <c r="U29" s="265"/>
      <c r="V29" s="107"/>
      <c r="W29" s="108"/>
      <c r="X29" s="125"/>
      <c r="Y29" s="588"/>
      <c r="Z29" s="592"/>
      <c r="AA29" s="183"/>
      <c r="AB29" s="680"/>
      <c r="AC29" s="677" t="str">
        <f>IFERROR(VLOOKUP(AH29,'Vlook UP'!$G$2:$N$696,5,FALSE)," ")</f>
        <v xml:space="preserve"> </v>
      </c>
      <c r="AD29" s="677" t="str">
        <f>IFERROR(VLOOKUP(AH29,'Vlook UP'!$G$2:$N$696,6,FALSE)," ")</f>
        <v xml:space="preserve"> </v>
      </c>
      <c r="AE29" s="677" t="str">
        <f>IFERROR(VLOOKUP(AH29,'Vlook UP'!$G$2:$N$696,7,FALSE)," ")</f>
        <v xml:space="preserve"> </v>
      </c>
      <c r="AF29" s="677"/>
      <c r="AG29" s="624" t="str">
        <f>IFERROR(VLOOKUP(K29,'Vlook UP'!$D$2:$M$696,6,FALSE)," ")</f>
        <v xml:space="preserve"> </v>
      </c>
      <c r="AH29" s="624" t="str">
        <f>IFERROR(VLOOKUP(K29,'Vlook UP'!$D$2:$M$696,4,FALSE)," ")</f>
        <v xml:space="preserve"> </v>
      </c>
      <c r="AI29" s="171"/>
      <c r="AJ29" s="130"/>
      <c r="AK29" s="685"/>
      <c r="AL29" s="136"/>
      <c r="AM29" s="137"/>
      <c r="AN29" s="142"/>
      <c r="AO29" s="143"/>
      <c r="AP29" s="213"/>
      <c r="AQ29" s="181"/>
      <c r="AR29" s="181"/>
      <c r="AS29" s="181"/>
      <c r="AT29" s="596"/>
      <c r="AU29" s="173"/>
      <c r="AV29" s="215"/>
      <c r="AW29" s="225"/>
      <c r="AX29" s="245"/>
      <c r="AY29" s="240"/>
      <c r="AZ29" s="240"/>
      <c r="BA29" s="240"/>
      <c r="BB29" s="246"/>
    </row>
    <row r="30" spans="1:54" ht="16" thickBot="1">
      <c r="A30" s="120" t="str">
        <f t="shared" si="1"/>
        <v/>
      </c>
      <c r="B30" s="423" t="str">
        <f>IF(E30="","",IF(F30="",'Data Validation'!$I$7,""))</f>
        <v/>
      </c>
      <c r="C30" s="270"/>
      <c r="D30" s="370"/>
      <c r="E30" s="270"/>
      <c r="F30" s="364"/>
      <c r="G30" s="377" t="str">
        <f t="shared" si="0"/>
        <v/>
      </c>
      <c r="H30" s="246"/>
      <c r="I30" s="263"/>
      <c r="J30" s="609"/>
      <c r="K30" s="609"/>
      <c r="L30" s="620"/>
      <c r="M30" s="627" t="str">
        <f>IF(E30="","",IF(K30="",'Data Validation'!$K$7,""))</f>
        <v/>
      </c>
      <c r="N30" s="116"/>
      <c r="O30" s="115"/>
      <c r="P30" s="116"/>
      <c r="Q30" s="109"/>
      <c r="R30" s="101"/>
      <c r="S30" s="110"/>
      <c r="T30" s="123"/>
      <c r="U30" s="263"/>
      <c r="V30" s="109"/>
      <c r="W30" s="110"/>
      <c r="X30" s="123"/>
      <c r="Y30" s="587"/>
      <c r="Z30" s="591"/>
      <c r="AA30" s="184"/>
      <c r="AB30" s="680"/>
      <c r="AC30" s="677" t="str">
        <f>IFERROR(VLOOKUP(AH30,'Vlook UP'!$G$2:$N$696,5,FALSE)," ")</f>
        <v xml:space="preserve"> </v>
      </c>
      <c r="AD30" s="677" t="str">
        <f>IFERROR(VLOOKUP(AH30,'Vlook UP'!$G$2:$N$696,6,FALSE)," ")</f>
        <v xml:space="preserve"> </v>
      </c>
      <c r="AE30" s="677" t="str">
        <f>IFERROR(VLOOKUP(AH30,'Vlook UP'!$G$2:$N$696,7,FALSE)," ")</f>
        <v xml:space="preserve"> </v>
      </c>
      <c r="AF30" s="677"/>
      <c r="AG30" s="624" t="str">
        <f>IFERROR(VLOOKUP(K30,'Vlook UP'!$D$2:$M$696,6,FALSE)," ")</f>
        <v xml:space="preserve"> </v>
      </c>
      <c r="AH30" s="624" t="str">
        <f>IFERROR(VLOOKUP(K30,'Vlook UP'!$D$2:$M$696,4,FALSE)," ")</f>
        <v xml:space="preserve"> </v>
      </c>
      <c r="AI30" s="169"/>
      <c r="AJ30" s="128"/>
      <c r="AK30" s="684"/>
      <c r="AL30" s="132"/>
      <c r="AM30" s="133"/>
      <c r="AN30" s="138"/>
      <c r="AO30" s="139"/>
      <c r="AP30" s="211"/>
      <c r="AQ30" s="179"/>
      <c r="AR30" s="179"/>
      <c r="AS30" s="179"/>
      <c r="AT30" s="595"/>
      <c r="AU30" s="209"/>
      <c r="AV30" s="215"/>
      <c r="AW30" s="225"/>
      <c r="AX30" s="245"/>
      <c r="AY30" s="240"/>
      <c r="AZ30" s="240"/>
      <c r="BA30" s="240"/>
      <c r="BB30" s="246"/>
    </row>
    <row r="31" spans="1:54" ht="16" thickBot="1">
      <c r="A31" s="103" t="str">
        <f t="shared" si="1"/>
        <v/>
      </c>
      <c r="B31" s="423" t="str">
        <f>IF(E31="","",IF(F31="",'Data Validation'!$I$7,""))</f>
        <v/>
      </c>
      <c r="C31" s="271"/>
      <c r="D31" s="371"/>
      <c r="E31" s="271"/>
      <c r="F31" s="365"/>
      <c r="G31" s="377" t="str">
        <f t="shared" si="0"/>
        <v/>
      </c>
      <c r="H31" s="246"/>
      <c r="I31" s="264"/>
      <c r="J31" s="611"/>
      <c r="K31" s="611"/>
      <c r="L31" s="622"/>
      <c r="M31" s="627" t="str">
        <f>IF(E31="","",IF(K31="",'Data Validation'!$K$7,""))</f>
        <v/>
      </c>
      <c r="N31" s="112"/>
      <c r="O31" s="111"/>
      <c r="P31" s="112"/>
      <c r="Q31" s="105"/>
      <c r="R31" s="99"/>
      <c r="S31" s="106"/>
      <c r="T31" s="124"/>
      <c r="U31" s="264"/>
      <c r="V31" s="105"/>
      <c r="W31" s="106"/>
      <c r="X31" s="124"/>
      <c r="Y31" s="589"/>
      <c r="Z31" s="593"/>
      <c r="AA31" s="182"/>
      <c r="AB31" s="680"/>
      <c r="AC31" s="677" t="str">
        <f>IFERROR(VLOOKUP(AH31,'Vlook UP'!$G$2:$N$696,5,FALSE)," ")</f>
        <v xml:space="preserve"> </v>
      </c>
      <c r="AD31" s="677" t="str">
        <f>IFERROR(VLOOKUP(AH31,'Vlook UP'!$G$2:$N$696,6,FALSE)," ")</f>
        <v xml:space="preserve"> </v>
      </c>
      <c r="AE31" s="677" t="str">
        <f>IFERROR(VLOOKUP(AH31,'Vlook UP'!$G$2:$N$696,7,FALSE)," ")</f>
        <v xml:space="preserve"> </v>
      </c>
      <c r="AF31" s="677"/>
      <c r="AG31" s="624" t="str">
        <f>IFERROR(VLOOKUP(K31,'Vlook UP'!$D$2:$M$696,6,FALSE)," ")</f>
        <v xml:space="preserve"> </v>
      </c>
      <c r="AH31" s="624" t="str">
        <f>IFERROR(VLOOKUP(K31,'Vlook UP'!$D$2:$M$696,4,FALSE)," ")</f>
        <v xml:space="preserve"> </v>
      </c>
      <c r="AI31" s="170"/>
      <c r="AJ31" s="129"/>
      <c r="AK31" s="686"/>
      <c r="AL31" s="134"/>
      <c r="AM31" s="135"/>
      <c r="AN31" s="140"/>
      <c r="AO31" s="141"/>
      <c r="AP31" s="212"/>
      <c r="AQ31" s="180"/>
      <c r="AR31" s="180"/>
      <c r="AS31" s="180"/>
      <c r="AT31" s="597"/>
      <c r="AU31" s="210"/>
      <c r="AV31" s="215"/>
      <c r="AW31" s="225"/>
      <c r="AX31" s="245"/>
      <c r="AY31" s="240"/>
      <c r="AZ31" s="240"/>
      <c r="BA31" s="240"/>
      <c r="BB31" s="246"/>
    </row>
    <row r="32" spans="1:54" ht="16" thickBot="1">
      <c r="A32" s="150" t="str">
        <f t="shared" si="1"/>
        <v/>
      </c>
      <c r="B32" s="431" t="str">
        <f>IF(E32="","",IF(F32="",'Data Validation'!$I$7,""))</f>
        <v/>
      </c>
      <c r="C32" s="274"/>
      <c r="D32" s="373"/>
      <c r="E32" s="274"/>
      <c r="F32" s="367"/>
      <c r="G32" s="377" t="str">
        <f t="shared" si="0"/>
        <v/>
      </c>
      <c r="H32" s="246"/>
      <c r="I32" s="265"/>
      <c r="J32" s="610"/>
      <c r="K32" s="610"/>
      <c r="L32" s="621"/>
      <c r="M32" s="627" t="str">
        <f>IF(E32="","",IF(K32="",'Data Validation'!$K$7,""))</f>
        <v/>
      </c>
      <c r="N32" s="114"/>
      <c r="O32" s="113"/>
      <c r="P32" s="114"/>
      <c r="Q32" s="107"/>
      <c r="R32" s="100"/>
      <c r="S32" s="108"/>
      <c r="T32" s="125"/>
      <c r="U32" s="265"/>
      <c r="V32" s="107"/>
      <c r="W32" s="108"/>
      <c r="X32" s="125"/>
      <c r="Y32" s="588"/>
      <c r="Z32" s="592"/>
      <c r="AA32" s="183"/>
      <c r="AB32" s="680"/>
      <c r="AC32" s="677" t="str">
        <f>IFERROR(VLOOKUP(AH32,'Vlook UP'!$G$2:$N$696,5,FALSE)," ")</f>
        <v xml:space="preserve"> </v>
      </c>
      <c r="AD32" s="677" t="str">
        <f>IFERROR(VLOOKUP(AH32,'Vlook UP'!$G$2:$N$696,6,FALSE)," ")</f>
        <v xml:space="preserve"> </v>
      </c>
      <c r="AE32" s="677" t="str">
        <f>IFERROR(VLOOKUP(AH32,'Vlook UP'!$G$2:$N$696,7,FALSE)," ")</f>
        <v xml:space="preserve"> </v>
      </c>
      <c r="AF32" s="677"/>
      <c r="AG32" s="624" t="str">
        <f>IFERROR(VLOOKUP(K32,'Vlook UP'!$D$2:$M$696,6,FALSE)," ")</f>
        <v xml:space="preserve"> </v>
      </c>
      <c r="AH32" s="624" t="str">
        <f>IFERROR(VLOOKUP(K32,'Vlook UP'!$D$2:$M$696,4,FALSE)," ")</f>
        <v xml:space="preserve"> </v>
      </c>
      <c r="AI32" s="171"/>
      <c r="AJ32" s="130"/>
      <c r="AK32" s="685"/>
      <c r="AL32" s="136"/>
      <c r="AM32" s="137"/>
      <c r="AN32" s="142"/>
      <c r="AO32" s="143"/>
      <c r="AP32" s="213"/>
      <c r="AQ32" s="181"/>
      <c r="AR32" s="181"/>
      <c r="AS32" s="181"/>
      <c r="AT32" s="596"/>
      <c r="AU32" s="173"/>
      <c r="AV32" s="215"/>
      <c r="AW32" s="225"/>
      <c r="AX32" s="245"/>
      <c r="AY32" s="240"/>
      <c r="AZ32" s="240"/>
      <c r="BA32" s="240"/>
      <c r="BB32" s="246"/>
    </row>
    <row r="33" spans="1:54" ht="16" thickBot="1">
      <c r="A33" s="120" t="str">
        <f t="shared" si="1"/>
        <v/>
      </c>
      <c r="B33" s="427" t="str">
        <f>IF(E33="","",IF(F33="",'Data Validation'!$I$7,""))</f>
        <v/>
      </c>
      <c r="C33" s="376"/>
      <c r="D33" s="428"/>
      <c r="E33" s="376"/>
      <c r="F33" s="376"/>
      <c r="G33" s="377" t="str">
        <f t="shared" si="0"/>
        <v/>
      </c>
      <c r="H33" s="246"/>
      <c r="I33" s="263"/>
      <c r="J33" s="609"/>
      <c r="K33" s="609"/>
      <c r="L33" s="620"/>
      <c r="M33" s="627" t="str">
        <f>IF(E33="","",IF(K33="",'Data Validation'!$K$7,""))</f>
        <v/>
      </c>
      <c r="N33" s="116"/>
      <c r="O33" s="115"/>
      <c r="P33" s="116"/>
      <c r="Q33" s="109"/>
      <c r="R33" s="101"/>
      <c r="S33" s="110"/>
      <c r="T33" s="123"/>
      <c r="U33" s="263"/>
      <c r="V33" s="109"/>
      <c r="W33" s="110"/>
      <c r="X33" s="123"/>
      <c r="Y33" s="587"/>
      <c r="Z33" s="591"/>
      <c r="AA33" s="184"/>
      <c r="AB33" s="680"/>
      <c r="AC33" s="677" t="str">
        <f>IFERROR(VLOOKUP(AH33,'Vlook UP'!$G$2:$N$696,5,FALSE)," ")</f>
        <v xml:space="preserve"> </v>
      </c>
      <c r="AD33" s="677" t="str">
        <f>IFERROR(VLOOKUP(AH33,'Vlook UP'!$G$2:$N$696,6,FALSE)," ")</f>
        <v xml:space="preserve"> </v>
      </c>
      <c r="AE33" s="677" t="str">
        <f>IFERROR(VLOOKUP(AH33,'Vlook UP'!$G$2:$N$696,7,FALSE)," ")</f>
        <v xml:space="preserve"> </v>
      </c>
      <c r="AF33" s="677"/>
      <c r="AG33" s="624" t="str">
        <f>IFERROR(VLOOKUP(K33,'Vlook UP'!$D$2:$M$696,6,FALSE)," ")</f>
        <v xml:space="preserve"> </v>
      </c>
      <c r="AH33" s="624" t="str">
        <f>IFERROR(VLOOKUP(K33,'Vlook UP'!$D$2:$M$696,4,FALSE)," ")</f>
        <v xml:space="preserve"> </v>
      </c>
      <c r="AI33" s="169"/>
      <c r="AJ33" s="128"/>
      <c r="AK33" s="684"/>
      <c r="AL33" s="132"/>
      <c r="AM33" s="133"/>
      <c r="AN33" s="138"/>
      <c r="AO33" s="139"/>
      <c r="AP33" s="211"/>
      <c r="AQ33" s="179"/>
      <c r="AR33" s="179"/>
      <c r="AS33" s="179"/>
      <c r="AT33" s="595"/>
      <c r="AU33" s="209"/>
      <c r="AV33" s="215"/>
      <c r="AW33" s="225"/>
      <c r="AX33" s="245"/>
      <c r="AY33" s="240"/>
      <c r="AZ33" s="240"/>
      <c r="BA33" s="240"/>
      <c r="BB33" s="246"/>
    </row>
    <row r="34" spans="1:54" ht="16" thickBot="1">
      <c r="A34" s="103" t="str">
        <f t="shared" si="1"/>
        <v/>
      </c>
      <c r="B34" s="423" t="str">
        <f>IF(E34="","",IF(F34="",'Data Validation'!$I$7,""))</f>
        <v/>
      </c>
      <c r="C34" s="271"/>
      <c r="D34" s="371"/>
      <c r="E34" s="271"/>
      <c r="F34" s="271"/>
      <c r="G34" s="377" t="str">
        <f t="shared" si="0"/>
        <v/>
      </c>
      <c r="H34" s="246"/>
      <c r="I34" s="264"/>
      <c r="J34" s="611"/>
      <c r="K34" s="611"/>
      <c r="L34" s="622"/>
      <c r="M34" s="627" t="str">
        <f>IF(E34="","",IF(K34="",'Data Validation'!$K$7,""))</f>
        <v/>
      </c>
      <c r="N34" s="112"/>
      <c r="O34" s="111"/>
      <c r="P34" s="112"/>
      <c r="Q34" s="105"/>
      <c r="R34" s="99"/>
      <c r="S34" s="106"/>
      <c r="T34" s="124"/>
      <c r="U34" s="264"/>
      <c r="V34" s="105"/>
      <c r="W34" s="106"/>
      <c r="X34" s="124"/>
      <c r="Y34" s="589"/>
      <c r="Z34" s="593"/>
      <c r="AA34" s="182"/>
      <c r="AB34" s="680"/>
      <c r="AC34" s="677" t="str">
        <f>IFERROR(VLOOKUP(AH34,'Vlook UP'!$G$2:$N$696,5,FALSE)," ")</f>
        <v xml:space="preserve"> </v>
      </c>
      <c r="AD34" s="677" t="str">
        <f>IFERROR(VLOOKUP(AH34,'Vlook UP'!$G$2:$N$696,6,FALSE)," ")</f>
        <v xml:space="preserve"> </v>
      </c>
      <c r="AE34" s="677" t="str">
        <f>IFERROR(VLOOKUP(AH34,'Vlook UP'!$G$2:$N$696,7,FALSE)," ")</f>
        <v xml:space="preserve"> </v>
      </c>
      <c r="AF34" s="677"/>
      <c r="AG34" s="624" t="str">
        <f>IFERROR(VLOOKUP(K34,'Vlook UP'!$D$2:$M$696,6,FALSE)," ")</f>
        <v xml:space="preserve"> </v>
      </c>
      <c r="AH34" s="624" t="str">
        <f>IFERROR(VLOOKUP(K34,'Vlook UP'!$D$2:$M$696,4,FALSE)," ")</f>
        <v xml:space="preserve"> </v>
      </c>
      <c r="AI34" s="170"/>
      <c r="AJ34" s="129"/>
      <c r="AK34" s="686"/>
      <c r="AL34" s="134"/>
      <c r="AM34" s="135"/>
      <c r="AN34" s="140"/>
      <c r="AO34" s="141"/>
      <c r="AP34" s="212"/>
      <c r="AQ34" s="180"/>
      <c r="AR34" s="180"/>
      <c r="AS34" s="180"/>
      <c r="AT34" s="597"/>
      <c r="AU34" s="210"/>
      <c r="AV34" s="227" t="s">
        <v>226</v>
      </c>
      <c r="AW34" s="225"/>
      <c r="AX34" s="245"/>
      <c r="AY34" s="240"/>
      <c r="AZ34" s="240"/>
      <c r="BA34" s="240"/>
      <c r="BB34" s="246"/>
    </row>
    <row r="35" spans="1:54" ht="21" thickBot="1">
      <c r="A35" s="150" t="str">
        <f t="shared" si="1"/>
        <v/>
      </c>
      <c r="B35" s="430" t="str">
        <f>IF(E35="","",IF(F35="",'Data Validation'!$I$7,""))</f>
        <v/>
      </c>
      <c r="C35" s="272"/>
      <c r="D35" s="372"/>
      <c r="E35" s="272"/>
      <c r="F35" s="272"/>
      <c r="G35" s="377" t="str">
        <f t="shared" si="0"/>
        <v/>
      </c>
      <c r="H35" s="246"/>
      <c r="I35" s="265"/>
      <c r="J35" s="610"/>
      <c r="K35" s="610"/>
      <c r="L35" s="621"/>
      <c r="M35" s="627" t="str">
        <f>IF(E35="","",IF(K35="",'Data Validation'!$K$7,""))</f>
        <v/>
      </c>
      <c r="N35" s="114"/>
      <c r="O35" s="113"/>
      <c r="P35" s="114"/>
      <c r="Q35" s="107"/>
      <c r="R35" s="100"/>
      <c r="S35" s="108"/>
      <c r="T35" s="125"/>
      <c r="U35" s="265"/>
      <c r="V35" s="107"/>
      <c r="W35" s="108"/>
      <c r="X35" s="125"/>
      <c r="Y35" s="588"/>
      <c r="Z35" s="592"/>
      <c r="AA35" s="183"/>
      <c r="AB35" s="680"/>
      <c r="AC35" s="677" t="str">
        <f>IFERROR(VLOOKUP(AH35,'Vlook UP'!$G$2:$N$696,5,FALSE)," ")</f>
        <v xml:space="preserve"> </v>
      </c>
      <c r="AD35" s="677" t="str">
        <f>IFERROR(VLOOKUP(AH35,'Vlook UP'!$G$2:$N$696,6,FALSE)," ")</f>
        <v xml:space="preserve"> </v>
      </c>
      <c r="AE35" s="677" t="str">
        <f>IFERROR(VLOOKUP(AH35,'Vlook UP'!$G$2:$N$696,7,FALSE)," ")</f>
        <v xml:space="preserve"> </v>
      </c>
      <c r="AF35" s="677"/>
      <c r="AG35" s="624" t="str">
        <f>IFERROR(VLOOKUP(K35,'Vlook UP'!$D$2:$M$696,6,FALSE)," ")</f>
        <v xml:space="preserve"> </v>
      </c>
      <c r="AH35" s="624" t="str">
        <f>IFERROR(VLOOKUP(K35,'Vlook UP'!$D$2:$M$696,4,FALSE)," ")</f>
        <v xml:space="preserve"> </v>
      </c>
      <c r="AI35" s="171"/>
      <c r="AJ35" s="130"/>
      <c r="AK35" s="685"/>
      <c r="AL35" s="136"/>
      <c r="AM35" s="137"/>
      <c r="AN35" s="142"/>
      <c r="AO35" s="143"/>
      <c r="AP35" s="213"/>
      <c r="AQ35" s="181"/>
      <c r="AR35" s="181"/>
      <c r="AS35" s="181"/>
      <c r="AT35" s="596"/>
      <c r="AU35" s="173"/>
      <c r="AV35" s="218" t="s">
        <v>227</v>
      </c>
      <c r="AW35" s="225"/>
      <c r="AX35" s="245"/>
      <c r="AY35" s="240"/>
      <c r="AZ35" s="240"/>
      <c r="BA35" s="240"/>
      <c r="BB35" s="246"/>
    </row>
    <row r="36" spans="1:54" ht="21" thickBot="1">
      <c r="A36" s="120" t="str">
        <f t="shared" si="1"/>
        <v/>
      </c>
      <c r="B36" s="423" t="str">
        <f>IF(E36="","",IF(F36="",'Data Validation'!$I$7,""))</f>
        <v/>
      </c>
      <c r="C36" s="270"/>
      <c r="D36" s="370"/>
      <c r="E36" s="270"/>
      <c r="F36" s="364"/>
      <c r="G36" s="377" t="str">
        <f t="shared" si="0"/>
        <v/>
      </c>
      <c r="H36" s="246"/>
      <c r="I36" s="263"/>
      <c r="J36" s="609"/>
      <c r="K36" s="609"/>
      <c r="L36" s="620"/>
      <c r="M36" s="627" t="str">
        <f>IF(E36="","",IF(K36="",'Data Validation'!$K$7,""))</f>
        <v/>
      </c>
      <c r="N36" s="116"/>
      <c r="O36" s="115"/>
      <c r="P36" s="116"/>
      <c r="Q36" s="109"/>
      <c r="R36" s="101"/>
      <c r="S36" s="110"/>
      <c r="T36" s="123"/>
      <c r="U36" s="263"/>
      <c r="V36" s="109"/>
      <c r="W36" s="110"/>
      <c r="X36" s="123"/>
      <c r="Y36" s="587"/>
      <c r="Z36" s="591"/>
      <c r="AA36" s="184"/>
      <c r="AB36" s="680"/>
      <c r="AC36" s="677" t="str">
        <f>IFERROR(VLOOKUP(AH36,'Vlook UP'!$G$2:$N$696,5,FALSE)," ")</f>
        <v xml:space="preserve"> </v>
      </c>
      <c r="AD36" s="677" t="str">
        <f>IFERROR(VLOOKUP(AH36,'Vlook UP'!$G$2:$N$696,6,FALSE)," ")</f>
        <v xml:space="preserve"> </v>
      </c>
      <c r="AE36" s="677" t="str">
        <f>IFERROR(VLOOKUP(AH36,'Vlook UP'!$G$2:$N$696,7,FALSE)," ")</f>
        <v xml:space="preserve"> </v>
      </c>
      <c r="AF36" s="677"/>
      <c r="AG36" s="624" t="str">
        <f>IFERROR(VLOOKUP(K36,'Vlook UP'!$D$2:$M$696,6,FALSE)," ")</f>
        <v xml:space="preserve"> </v>
      </c>
      <c r="AH36" s="624" t="str">
        <f>IFERROR(VLOOKUP(K36,'Vlook UP'!$D$2:$M$696,4,FALSE)," ")</f>
        <v xml:space="preserve"> </v>
      </c>
      <c r="AI36" s="169"/>
      <c r="AJ36" s="128"/>
      <c r="AK36" s="684"/>
      <c r="AL36" s="132"/>
      <c r="AM36" s="133"/>
      <c r="AN36" s="138"/>
      <c r="AO36" s="139"/>
      <c r="AP36" s="211"/>
      <c r="AQ36" s="179"/>
      <c r="AR36" s="179"/>
      <c r="AS36" s="179"/>
      <c r="AT36" s="595"/>
      <c r="AU36" s="209"/>
      <c r="AV36" s="221" t="s">
        <v>237</v>
      </c>
      <c r="AW36" s="225"/>
      <c r="AX36" s="245"/>
      <c r="AY36" s="240"/>
      <c r="AZ36" s="240"/>
      <c r="BA36" s="240"/>
      <c r="BB36" s="246"/>
    </row>
    <row r="37" spans="1:54" ht="21.5" customHeight="1" thickBot="1">
      <c r="A37" s="103" t="str">
        <f t="shared" si="1"/>
        <v/>
      </c>
      <c r="B37" s="423" t="str">
        <f>IF(E37="","",IF(F37="",'Data Validation'!$I$7,""))</f>
        <v/>
      </c>
      <c r="C37" s="271"/>
      <c r="D37" s="371"/>
      <c r="E37" s="271"/>
      <c r="F37" s="365"/>
      <c r="G37" s="377" t="str">
        <f t="shared" si="0"/>
        <v/>
      </c>
      <c r="H37" s="246"/>
      <c r="I37" s="264"/>
      <c r="J37" s="611"/>
      <c r="K37" s="611"/>
      <c r="L37" s="622"/>
      <c r="M37" s="627" t="str">
        <f>IF(E37="","",IF(K37="",'Data Validation'!$K$7,""))</f>
        <v/>
      </c>
      <c r="N37" s="112"/>
      <c r="O37" s="111"/>
      <c r="P37" s="112"/>
      <c r="Q37" s="105"/>
      <c r="R37" s="99"/>
      <c r="S37" s="106"/>
      <c r="T37" s="124"/>
      <c r="U37" s="264"/>
      <c r="V37" s="105"/>
      <c r="W37" s="106"/>
      <c r="X37" s="124"/>
      <c r="Y37" s="589"/>
      <c r="Z37" s="593"/>
      <c r="AA37" s="182"/>
      <c r="AB37" s="680"/>
      <c r="AC37" s="677" t="str">
        <f>IFERROR(VLOOKUP(AH37,'Vlook UP'!$G$2:$N$696,5,FALSE)," ")</f>
        <v xml:space="preserve"> </v>
      </c>
      <c r="AD37" s="677" t="str">
        <f>IFERROR(VLOOKUP(AH37,'Vlook UP'!$G$2:$N$696,6,FALSE)," ")</f>
        <v xml:space="preserve"> </v>
      </c>
      <c r="AE37" s="677" t="str">
        <f>IFERROR(VLOOKUP(AH37,'Vlook UP'!$G$2:$N$696,7,FALSE)," ")</f>
        <v xml:space="preserve"> </v>
      </c>
      <c r="AF37" s="677"/>
      <c r="AG37" s="624" t="str">
        <f>IFERROR(VLOOKUP(K37,'Vlook UP'!$D$2:$M$696,6,FALSE)," ")</f>
        <v xml:space="preserve"> </v>
      </c>
      <c r="AH37" s="624" t="str">
        <f>IFERROR(VLOOKUP(K37,'Vlook UP'!$D$2:$M$696,4,FALSE)," ")</f>
        <v xml:space="preserve"> </v>
      </c>
      <c r="AI37" s="170"/>
      <c r="AJ37" s="129"/>
      <c r="AK37" s="686"/>
      <c r="AL37" s="134"/>
      <c r="AM37" s="135"/>
      <c r="AN37" s="140"/>
      <c r="AO37" s="141"/>
      <c r="AP37" s="212"/>
      <c r="AQ37" s="180"/>
      <c r="AR37" s="180"/>
      <c r="AS37" s="180"/>
      <c r="AT37" s="597"/>
      <c r="AU37" s="210"/>
      <c r="AV37" s="226" t="s">
        <v>238</v>
      </c>
      <c r="AW37" s="225"/>
      <c r="AX37" s="245"/>
      <c r="AY37" s="240"/>
      <c r="AZ37" s="240"/>
      <c r="BA37" s="240"/>
      <c r="BB37" s="246"/>
    </row>
    <row r="38" spans="1:54" ht="21" thickBot="1">
      <c r="A38" s="150" t="str">
        <f t="shared" si="1"/>
        <v/>
      </c>
      <c r="B38" s="431" t="str">
        <f>IF(E38="","",IF(F38="",'Data Validation'!$I$7,""))</f>
        <v/>
      </c>
      <c r="C38" s="274"/>
      <c r="D38" s="373"/>
      <c r="E38" s="274"/>
      <c r="F38" s="367"/>
      <c r="G38" s="377" t="str">
        <f t="shared" si="0"/>
        <v/>
      </c>
      <c r="H38" s="246"/>
      <c r="I38" s="265"/>
      <c r="J38" s="610"/>
      <c r="K38" s="610"/>
      <c r="L38" s="621"/>
      <c r="M38" s="627" t="str">
        <f>IF(E38="","",IF(K38="",'Data Validation'!$K$7,""))</f>
        <v/>
      </c>
      <c r="N38" s="114"/>
      <c r="O38" s="113"/>
      <c r="P38" s="114"/>
      <c r="Q38" s="107"/>
      <c r="R38" s="100"/>
      <c r="S38" s="108"/>
      <c r="T38" s="125"/>
      <c r="U38" s="265"/>
      <c r="V38" s="107"/>
      <c r="W38" s="108"/>
      <c r="X38" s="125"/>
      <c r="Y38" s="588"/>
      <c r="Z38" s="592"/>
      <c r="AA38" s="183"/>
      <c r="AB38" s="680"/>
      <c r="AC38" s="677" t="str">
        <f>IFERROR(VLOOKUP(AH38,'Vlook UP'!$G$2:$N$696,5,FALSE)," ")</f>
        <v xml:space="preserve"> </v>
      </c>
      <c r="AD38" s="677" t="str">
        <f>IFERROR(VLOOKUP(AH38,'Vlook UP'!$G$2:$N$696,6,FALSE)," ")</f>
        <v xml:space="preserve"> </v>
      </c>
      <c r="AE38" s="677" t="str">
        <f>IFERROR(VLOOKUP(AH38,'Vlook UP'!$G$2:$N$696,7,FALSE)," ")</f>
        <v xml:space="preserve"> </v>
      </c>
      <c r="AF38" s="677"/>
      <c r="AG38" s="624" t="str">
        <f>IFERROR(VLOOKUP(K38,'Vlook UP'!$D$2:$M$696,6,FALSE)," ")</f>
        <v xml:space="preserve"> </v>
      </c>
      <c r="AH38" s="624" t="str">
        <f>IFERROR(VLOOKUP(K38,'Vlook UP'!$D$2:$M$696,4,FALSE)," ")</f>
        <v xml:space="preserve"> </v>
      </c>
      <c r="AI38" s="171"/>
      <c r="AJ38" s="130"/>
      <c r="AK38" s="685"/>
      <c r="AL38" s="136"/>
      <c r="AM38" s="137"/>
      <c r="AN38" s="142"/>
      <c r="AO38" s="143"/>
      <c r="AP38" s="213"/>
      <c r="AQ38" s="181"/>
      <c r="AR38" s="181"/>
      <c r="AS38" s="181"/>
      <c r="AT38" s="596"/>
      <c r="AU38" s="173"/>
      <c r="AV38" s="219" t="s">
        <v>228</v>
      </c>
      <c r="AW38" s="225"/>
      <c r="AX38" s="245"/>
      <c r="AY38" s="240"/>
      <c r="AZ38" s="240"/>
      <c r="BA38" s="240"/>
      <c r="BB38" s="246"/>
    </row>
    <row r="39" spans="1:54" ht="21" thickBot="1">
      <c r="A39" s="120" t="str">
        <f t="shared" si="1"/>
        <v/>
      </c>
      <c r="B39" s="427" t="str">
        <f>IF(E39="","",IF(F39="",'Data Validation'!$I$7,""))</f>
        <v/>
      </c>
      <c r="C39" s="376"/>
      <c r="D39" s="428"/>
      <c r="E39" s="376"/>
      <c r="F39" s="376"/>
      <c r="G39" s="377" t="str">
        <f t="shared" si="0"/>
        <v/>
      </c>
      <c r="H39" s="246"/>
      <c r="I39" s="263"/>
      <c r="J39" s="609"/>
      <c r="K39" s="609"/>
      <c r="L39" s="620"/>
      <c r="M39" s="627" t="str">
        <f>IF(E39="","",IF(K39="",'Data Validation'!$K$7,""))</f>
        <v/>
      </c>
      <c r="N39" s="116"/>
      <c r="O39" s="115"/>
      <c r="P39" s="116"/>
      <c r="Q39" s="109"/>
      <c r="R39" s="101"/>
      <c r="S39" s="110"/>
      <c r="T39" s="123"/>
      <c r="U39" s="263"/>
      <c r="V39" s="109"/>
      <c r="W39" s="110"/>
      <c r="X39" s="123"/>
      <c r="Y39" s="587"/>
      <c r="Z39" s="591"/>
      <c r="AA39" s="184"/>
      <c r="AB39" s="680"/>
      <c r="AC39" s="677" t="str">
        <f>IFERROR(VLOOKUP(AH39,'Vlook UP'!$G$2:$N$696,5,FALSE)," ")</f>
        <v xml:space="preserve"> </v>
      </c>
      <c r="AD39" s="677" t="str">
        <f>IFERROR(VLOOKUP(AH39,'Vlook UP'!$G$2:$N$696,6,FALSE)," ")</f>
        <v xml:space="preserve"> </v>
      </c>
      <c r="AE39" s="677" t="str">
        <f>IFERROR(VLOOKUP(AH39,'Vlook UP'!$G$2:$N$696,7,FALSE)," ")</f>
        <v xml:space="preserve"> </v>
      </c>
      <c r="AF39" s="677"/>
      <c r="AG39" s="624" t="str">
        <f>IFERROR(VLOOKUP(K39,'Vlook UP'!$D$2:$M$696,6,FALSE)," ")</f>
        <v xml:space="preserve"> </v>
      </c>
      <c r="AH39" s="624" t="str">
        <f>IFERROR(VLOOKUP(K39,'Vlook UP'!$D$2:$M$696,4,FALSE)," ")</f>
        <v xml:space="preserve"> </v>
      </c>
      <c r="AI39" s="169"/>
      <c r="AJ39" s="128"/>
      <c r="AK39" s="684"/>
      <c r="AL39" s="132"/>
      <c r="AM39" s="133"/>
      <c r="AN39" s="138"/>
      <c r="AO39" s="139"/>
      <c r="AP39" s="211"/>
      <c r="AQ39" s="179"/>
      <c r="AR39" s="179"/>
      <c r="AS39" s="179"/>
      <c r="AT39" s="595"/>
      <c r="AU39" s="209"/>
      <c r="AV39" s="219" t="s">
        <v>229</v>
      </c>
      <c r="AW39" s="225"/>
      <c r="AX39" s="245"/>
      <c r="AY39" s="240"/>
      <c r="AZ39" s="240"/>
      <c r="BA39" s="240"/>
      <c r="BB39" s="246"/>
    </row>
    <row r="40" spans="1:54" ht="21" thickBot="1">
      <c r="A40" s="103" t="str">
        <f t="shared" si="1"/>
        <v/>
      </c>
      <c r="B40" s="423" t="str">
        <f>IF(E40="","",IF(F40="",'Data Validation'!$I$7,""))</f>
        <v/>
      </c>
      <c r="C40" s="271"/>
      <c r="D40" s="371"/>
      <c r="E40" s="271"/>
      <c r="F40" s="271"/>
      <c r="G40" s="377" t="str">
        <f t="shared" si="0"/>
        <v/>
      </c>
      <c r="H40" s="246"/>
      <c r="I40" s="264"/>
      <c r="J40" s="611"/>
      <c r="K40" s="611"/>
      <c r="L40" s="622"/>
      <c r="M40" s="627" t="str">
        <f>IF(E40="","",IF(K40="",'Data Validation'!$K$7,""))</f>
        <v/>
      </c>
      <c r="N40" s="112"/>
      <c r="O40" s="111"/>
      <c r="P40" s="112"/>
      <c r="Q40" s="105"/>
      <c r="R40" s="99"/>
      <c r="S40" s="106"/>
      <c r="T40" s="124"/>
      <c r="U40" s="264"/>
      <c r="V40" s="105"/>
      <c r="W40" s="106"/>
      <c r="X40" s="124"/>
      <c r="Y40" s="589"/>
      <c r="Z40" s="593"/>
      <c r="AA40" s="182"/>
      <c r="AB40" s="680"/>
      <c r="AC40" s="677" t="str">
        <f>IFERROR(VLOOKUP(AH40,'Vlook UP'!$G$2:$N$696,5,FALSE)," ")</f>
        <v xml:space="preserve"> </v>
      </c>
      <c r="AD40" s="677" t="str">
        <f>IFERROR(VLOOKUP(AH40,'Vlook UP'!$G$2:$N$696,6,FALSE)," ")</f>
        <v xml:space="preserve"> </v>
      </c>
      <c r="AE40" s="677" t="str">
        <f>IFERROR(VLOOKUP(AH40,'Vlook UP'!$G$2:$N$696,7,FALSE)," ")</f>
        <v xml:space="preserve"> </v>
      </c>
      <c r="AF40" s="677"/>
      <c r="AG40" s="624" t="str">
        <f>IFERROR(VLOOKUP(K40,'Vlook UP'!$D$2:$M$696,6,FALSE)," ")</f>
        <v xml:space="preserve"> </v>
      </c>
      <c r="AH40" s="624" t="str">
        <f>IFERROR(VLOOKUP(K40,'Vlook UP'!$D$2:$M$696,4,FALSE)," ")</f>
        <v xml:space="preserve"> </v>
      </c>
      <c r="AI40" s="170"/>
      <c r="AJ40" s="129"/>
      <c r="AK40" s="686"/>
      <c r="AL40" s="134"/>
      <c r="AM40" s="135"/>
      <c r="AN40" s="140"/>
      <c r="AO40" s="141"/>
      <c r="AP40" s="212"/>
      <c r="AQ40" s="180"/>
      <c r="AR40" s="180"/>
      <c r="AS40" s="180"/>
      <c r="AT40" s="597"/>
      <c r="AU40" s="210"/>
      <c r="AV40" s="220" t="s">
        <v>230</v>
      </c>
      <c r="AW40" s="225"/>
      <c r="AX40" s="245"/>
      <c r="AY40" s="240"/>
      <c r="AZ40" s="240"/>
      <c r="BA40" s="240"/>
      <c r="BB40" s="246"/>
    </row>
    <row r="41" spans="1:54" ht="16" thickBot="1">
      <c r="A41" s="150" t="str">
        <f t="shared" si="1"/>
        <v/>
      </c>
      <c r="B41" s="430" t="str">
        <f>IF(E41="","",IF(F41="",'Data Validation'!$I$7,""))</f>
        <v/>
      </c>
      <c r="C41" s="272"/>
      <c r="D41" s="372"/>
      <c r="E41" s="272"/>
      <c r="F41" s="272"/>
      <c r="G41" s="377" t="str">
        <f t="shared" si="0"/>
        <v/>
      </c>
      <c r="H41" s="246"/>
      <c r="I41" s="265"/>
      <c r="J41" s="610"/>
      <c r="K41" s="610"/>
      <c r="L41" s="621"/>
      <c r="M41" s="627" t="str">
        <f>IF(E41="","",IF(K41="",'Data Validation'!$K$7,""))</f>
        <v/>
      </c>
      <c r="N41" s="114"/>
      <c r="O41" s="113"/>
      <c r="P41" s="114"/>
      <c r="Q41" s="107"/>
      <c r="R41" s="100"/>
      <c r="S41" s="108"/>
      <c r="T41" s="125"/>
      <c r="U41" s="265"/>
      <c r="V41" s="107"/>
      <c r="W41" s="108"/>
      <c r="X41" s="125"/>
      <c r="Y41" s="588"/>
      <c r="Z41" s="592"/>
      <c r="AA41" s="183"/>
      <c r="AB41" s="680"/>
      <c r="AC41" s="677" t="str">
        <f>IFERROR(VLOOKUP(AH41,'Vlook UP'!$G$2:$N$696,5,FALSE)," ")</f>
        <v xml:space="preserve"> </v>
      </c>
      <c r="AD41" s="677" t="str">
        <f>IFERROR(VLOOKUP(AH41,'Vlook UP'!$G$2:$N$696,6,FALSE)," ")</f>
        <v xml:space="preserve"> </v>
      </c>
      <c r="AE41" s="677" t="str">
        <f>IFERROR(VLOOKUP(AH41,'Vlook UP'!$G$2:$N$696,7,FALSE)," ")</f>
        <v xml:space="preserve"> </v>
      </c>
      <c r="AF41" s="677"/>
      <c r="AG41" s="624" t="str">
        <f>IFERROR(VLOOKUP(K41,'Vlook UP'!$D$2:$M$696,6,FALSE)," ")</f>
        <v xml:space="preserve"> </v>
      </c>
      <c r="AH41" s="624" t="str">
        <f>IFERROR(VLOOKUP(K41,'Vlook UP'!$D$2:$M$696,4,FALSE)," ")</f>
        <v xml:space="preserve"> </v>
      </c>
      <c r="AI41" s="171"/>
      <c r="AJ41" s="130"/>
      <c r="AK41" s="685"/>
      <c r="AL41" s="136"/>
      <c r="AM41" s="137"/>
      <c r="AN41" s="142"/>
      <c r="AO41" s="143"/>
      <c r="AP41" s="213"/>
      <c r="AQ41" s="181"/>
      <c r="AR41" s="181"/>
      <c r="AS41" s="181"/>
      <c r="AT41" s="596"/>
      <c r="AU41" s="173"/>
      <c r="AV41" s="215"/>
      <c r="AW41" s="225"/>
      <c r="AX41" s="245"/>
      <c r="AY41" s="240"/>
      <c r="AZ41" s="240"/>
      <c r="BA41" s="240"/>
      <c r="BB41" s="246"/>
    </row>
    <row r="42" spans="1:54" ht="16" thickBot="1">
      <c r="A42" s="120" t="str">
        <f t="shared" si="1"/>
        <v/>
      </c>
      <c r="B42" s="423" t="str">
        <f>IF(E42="","",IF(F42="",'Data Validation'!$I$7,""))</f>
        <v/>
      </c>
      <c r="C42" s="270"/>
      <c r="D42" s="370"/>
      <c r="E42" s="270"/>
      <c r="F42" s="270"/>
      <c r="G42" s="377" t="str">
        <f t="shared" si="0"/>
        <v/>
      </c>
      <c r="H42" s="246"/>
      <c r="I42" s="263"/>
      <c r="J42" s="609"/>
      <c r="K42" s="609"/>
      <c r="L42" s="620"/>
      <c r="M42" s="627" t="str">
        <f>IF(E42="","",IF(K42="",'Data Validation'!$K$7,""))</f>
        <v/>
      </c>
      <c r="N42" s="116"/>
      <c r="O42" s="115"/>
      <c r="P42" s="116"/>
      <c r="Q42" s="109"/>
      <c r="R42" s="101"/>
      <c r="S42" s="110"/>
      <c r="T42" s="123"/>
      <c r="U42" s="263"/>
      <c r="V42" s="109"/>
      <c r="W42" s="110"/>
      <c r="X42" s="123"/>
      <c r="Y42" s="587"/>
      <c r="Z42" s="591"/>
      <c r="AA42" s="184"/>
      <c r="AB42" s="680"/>
      <c r="AC42" s="677" t="str">
        <f>IFERROR(VLOOKUP(AH42,'Vlook UP'!$G$2:$N$696,5,FALSE)," ")</f>
        <v xml:space="preserve"> </v>
      </c>
      <c r="AD42" s="677" t="str">
        <f>IFERROR(VLOOKUP(AH42,'Vlook UP'!$G$2:$N$696,6,FALSE)," ")</f>
        <v xml:space="preserve"> </v>
      </c>
      <c r="AE42" s="677" t="str">
        <f>IFERROR(VLOOKUP(AH42,'Vlook UP'!$G$2:$N$696,7,FALSE)," ")</f>
        <v xml:space="preserve"> </v>
      </c>
      <c r="AF42" s="677"/>
      <c r="AG42" s="624" t="str">
        <f>IFERROR(VLOOKUP(K42,'Vlook UP'!$D$2:$M$696,6,FALSE)," ")</f>
        <v xml:space="preserve"> </v>
      </c>
      <c r="AH42" s="624" t="str">
        <f>IFERROR(VLOOKUP(K42,'Vlook UP'!$D$2:$M$696,4,FALSE)," ")</f>
        <v xml:space="preserve"> </v>
      </c>
      <c r="AI42" s="169"/>
      <c r="AJ42" s="128"/>
      <c r="AK42" s="684"/>
      <c r="AL42" s="132"/>
      <c r="AM42" s="133"/>
      <c r="AN42" s="138"/>
      <c r="AO42" s="139"/>
      <c r="AP42" s="211"/>
      <c r="AQ42" s="179"/>
      <c r="AR42" s="179"/>
      <c r="AS42" s="179"/>
      <c r="AT42" s="595"/>
      <c r="AU42" s="209"/>
      <c r="AV42" s="215"/>
      <c r="AW42" s="225"/>
      <c r="AX42" s="245"/>
      <c r="AY42" s="240"/>
      <c r="AZ42" s="240"/>
      <c r="BA42" s="240"/>
      <c r="BB42" s="246"/>
    </row>
    <row r="43" spans="1:54" ht="16" thickBot="1">
      <c r="A43" s="103" t="str">
        <f t="shared" si="1"/>
        <v/>
      </c>
      <c r="B43" s="423" t="str">
        <f>IF(E43="","",IF(F43="",'Data Validation'!$I$7,""))</f>
        <v/>
      </c>
      <c r="C43" s="271"/>
      <c r="D43" s="371"/>
      <c r="E43" s="271"/>
      <c r="F43" s="271"/>
      <c r="G43" s="377" t="str">
        <f t="shared" si="0"/>
        <v/>
      </c>
      <c r="H43" s="246"/>
      <c r="I43" s="264"/>
      <c r="J43" s="611"/>
      <c r="K43" s="611"/>
      <c r="L43" s="622"/>
      <c r="M43" s="627" t="str">
        <f>IF(E43="","",IF(K43="",'Data Validation'!$K$7,""))</f>
        <v/>
      </c>
      <c r="N43" s="112"/>
      <c r="O43" s="111"/>
      <c r="P43" s="112"/>
      <c r="Q43" s="105"/>
      <c r="R43" s="99"/>
      <c r="S43" s="106"/>
      <c r="T43" s="124"/>
      <c r="U43" s="264"/>
      <c r="V43" s="105"/>
      <c r="W43" s="106"/>
      <c r="X43" s="124"/>
      <c r="Y43" s="589"/>
      <c r="Z43" s="593"/>
      <c r="AA43" s="182"/>
      <c r="AB43" s="680"/>
      <c r="AC43" s="677" t="str">
        <f>IFERROR(VLOOKUP(AH43,'Vlook UP'!$G$2:$N$696,5,FALSE)," ")</f>
        <v xml:space="preserve"> </v>
      </c>
      <c r="AD43" s="677" t="str">
        <f>IFERROR(VLOOKUP(AH43,'Vlook UP'!$G$2:$N$696,6,FALSE)," ")</f>
        <v xml:space="preserve"> </v>
      </c>
      <c r="AE43" s="677" t="str">
        <f>IFERROR(VLOOKUP(AH43,'Vlook UP'!$G$2:$N$696,7,FALSE)," ")</f>
        <v xml:space="preserve"> </v>
      </c>
      <c r="AF43" s="677"/>
      <c r="AG43" s="624" t="str">
        <f>IFERROR(VLOOKUP(K43,'Vlook UP'!$D$2:$M$696,6,FALSE)," ")</f>
        <v xml:space="preserve"> </v>
      </c>
      <c r="AH43" s="624" t="str">
        <f>IFERROR(VLOOKUP(K43,'Vlook UP'!$D$2:$M$696,4,FALSE)," ")</f>
        <v xml:space="preserve"> </v>
      </c>
      <c r="AI43" s="170"/>
      <c r="AJ43" s="129"/>
      <c r="AK43" s="686"/>
      <c r="AL43" s="134"/>
      <c r="AM43" s="135"/>
      <c r="AN43" s="140"/>
      <c r="AO43" s="141"/>
      <c r="AP43" s="212"/>
      <c r="AQ43" s="180"/>
      <c r="AR43" s="180"/>
      <c r="AS43" s="180"/>
      <c r="AT43" s="597"/>
      <c r="AU43" s="210"/>
      <c r="AV43" s="215"/>
      <c r="AW43" s="225"/>
      <c r="AX43" s="245"/>
      <c r="AY43" s="240"/>
      <c r="AZ43" s="240"/>
      <c r="BA43" s="240"/>
      <c r="BB43" s="246"/>
    </row>
    <row r="44" spans="1:54" ht="16" thickBot="1">
      <c r="A44" s="150" t="str">
        <f t="shared" si="1"/>
        <v/>
      </c>
      <c r="B44" s="431" t="str">
        <f>IF(E44="","",IF(F44="",'Data Validation'!$I$7,""))</f>
        <v/>
      </c>
      <c r="C44" s="274"/>
      <c r="D44" s="373"/>
      <c r="E44" s="274"/>
      <c r="F44" s="274"/>
      <c r="G44" s="377" t="str">
        <f t="shared" si="0"/>
        <v/>
      </c>
      <c r="H44" s="246"/>
      <c r="I44" s="265"/>
      <c r="J44" s="610"/>
      <c r="K44" s="610"/>
      <c r="L44" s="621"/>
      <c r="M44" s="627" t="str">
        <f>IF(E44="","",IF(K44="",'Data Validation'!$K$7,""))</f>
        <v/>
      </c>
      <c r="N44" s="114"/>
      <c r="O44" s="113"/>
      <c r="P44" s="114"/>
      <c r="Q44" s="107"/>
      <c r="R44" s="100"/>
      <c r="S44" s="108"/>
      <c r="T44" s="125"/>
      <c r="U44" s="265"/>
      <c r="V44" s="107"/>
      <c r="W44" s="108"/>
      <c r="X44" s="125"/>
      <c r="Y44" s="588"/>
      <c r="Z44" s="592"/>
      <c r="AA44" s="183"/>
      <c r="AB44" s="680"/>
      <c r="AC44" s="677" t="str">
        <f>IFERROR(VLOOKUP(AH44,'Vlook UP'!$G$2:$N$696,5,FALSE)," ")</f>
        <v xml:space="preserve"> </v>
      </c>
      <c r="AD44" s="677" t="str">
        <f>IFERROR(VLOOKUP(AH44,'Vlook UP'!$G$2:$N$696,6,FALSE)," ")</f>
        <v xml:space="preserve"> </v>
      </c>
      <c r="AE44" s="677" t="str">
        <f>IFERROR(VLOOKUP(AH44,'Vlook UP'!$G$2:$N$696,7,FALSE)," ")</f>
        <v xml:space="preserve"> </v>
      </c>
      <c r="AF44" s="677"/>
      <c r="AG44" s="624" t="str">
        <f>IFERROR(VLOOKUP(K44,'Vlook UP'!$D$2:$M$696,6,FALSE)," ")</f>
        <v xml:space="preserve"> </v>
      </c>
      <c r="AH44" s="624" t="str">
        <f>IFERROR(VLOOKUP(K44,'Vlook UP'!$D$2:$M$696,4,FALSE)," ")</f>
        <v xml:space="preserve"> </v>
      </c>
      <c r="AI44" s="171"/>
      <c r="AJ44" s="130"/>
      <c r="AK44" s="685"/>
      <c r="AL44" s="136"/>
      <c r="AM44" s="137"/>
      <c r="AN44" s="142"/>
      <c r="AO44" s="143"/>
      <c r="AP44" s="213"/>
      <c r="AQ44" s="181"/>
      <c r="AR44" s="181"/>
      <c r="AS44" s="181"/>
      <c r="AT44" s="596"/>
      <c r="AU44" s="173"/>
      <c r="AV44" s="215"/>
      <c r="AW44" s="225"/>
      <c r="AX44" s="245"/>
      <c r="AY44" s="240"/>
      <c r="AZ44" s="240"/>
      <c r="BA44" s="240"/>
      <c r="BB44" s="246"/>
    </row>
    <row r="45" spans="1:54" ht="16" thickBot="1">
      <c r="A45" s="120" t="str">
        <f t="shared" si="1"/>
        <v/>
      </c>
      <c r="B45" s="427" t="str">
        <f>IF(E45="","",IF(F45="",'Data Validation'!$I$7,""))</f>
        <v/>
      </c>
      <c r="C45" s="376"/>
      <c r="D45" s="428"/>
      <c r="E45" s="376"/>
      <c r="F45" s="377"/>
      <c r="G45" s="377" t="str">
        <f t="shared" si="0"/>
        <v/>
      </c>
      <c r="H45" s="246"/>
      <c r="I45" s="263"/>
      <c r="J45" s="609"/>
      <c r="K45" s="609"/>
      <c r="L45" s="620"/>
      <c r="M45" s="627" t="str">
        <f>IF(E45="","",IF(K45="",'Data Validation'!$K$7,""))</f>
        <v/>
      </c>
      <c r="N45" s="116"/>
      <c r="O45" s="115"/>
      <c r="P45" s="116"/>
      <c r="Q45" s="109"/>
      <c r="R45" s="101"/>
      <c r="S45" s="110"/>
      <c r="T45" s="123"/>
      <c r="U45" s="263"/>
      <c r="V45" s="109"/>
      <c r="W45" s="110"/>
      <c r="X45" s="123"/>
      <c r="Y45" s="587"/>
      <c r="Z45" s="591"/>
      <c r="AA45" s="184"/>
      <c r="AB45" s="680"/>
      <c r="AC45" s="677" t="str">
        <f>IFERROR(VLOOKUP(AH45,'Vlook UP'!$G$2:$N$696,5,FALSE)," ")</f>
        <v xml:space="preserve"> </v>
      </c>
      <c r="AD45" s="677" t="str">
        <f>IFERROR(VLOOKUP(AH45,'Vlook UP'!$G$2:$N$696,6,FALSE)," ")</f>
        <v xml:space="preserve"> </v>
      </c>
      <c r="AE45" s="677" t="str">
        <f>IFERROR(VLOOKUP(AH45,'Vlook UP'!$G$2:$N$696,7,FALSE)," ")</f>
        <v xml:space="preserve"> </v>
      </c>
      <c r="AF45" s="677"/>
      <c r="AG45" s="624" t="str">
        <f>IFERROR(VLOOKUP(K45,'Vlook UP'!$D$2:$M$696,6,FALSE)," ")</f>
        <v xml:space="preserve"> </v>
      </c>
      <c r="AH45" s="624" t="str">
        <f>IFERROR(VLOOKUP(K45,'Vlook UP'!$D$2:$M$696,4,FALSE)," ")</f>
        <v xml:space="preserve"> </v>
      </c>
      <c r="AI45" s="169"/>
      <c r="AJ45" s="128"/>
      <c r="AK45" s="684"/>
      <c r="AL45" s="132"/>
      <c r="AM45" s="133"/>
      <c r="AN45" s="138"/>
      <c r="AO45" s="139"/>
      <c r="AP45" s="211"/>
      <c r="AQ45" s="179"/>
      <c r="AR45" s="179"/>
      <c r="AS45" s="179"/>
      <c r="AT45" s="595"/>
      <c r="AU45" s="209"/>
      <c r="AV45" s="215"/>
      <c r="AW45" s="225"/>
      <c r="AX45" s="245"/>
      <c r="AY45" s="240"/>
      <c r="AZ45" s="240"/>
      <c r="BA45" s="240"/>
      <c r="BB45" s="246"/>
    </row>
    <row r="46" spans="1:54" ht="16" thickBot="1">
      <c r="A46" s="103" t="str">
        <f t="shared" si="1"/>
        <v/>
      </c>
      <c r="B46" s="423" t="str">
        <f>IF(E46="","",IF(F46="",'Data Validation'!$I$7,""))</f>
        <v/>
      </c>
      <c r="C46" s="271"/>
      <c r="D46" s="371"/>
      <c r="E46" s="271"/>
      <c r="F46" s="365"/>
      <c r="G46" s="377" t="str">
        <f t="shared" si="0"/>
        <v/>
      </c>
      <c r="H46" s="246"/>
      <c r="I46" s="264"/>
      <c r="J46" s="611"/>
      <c r="K46" s="611"/>
      <c r="L46" s="622"/>
      <c r="M46" s="627" t="str">
        <f>IF(E46="","",IF(K46="",'Data Validation'!$K$7,""))</f>
        <v/>
      </c>
      <c r="N46" s="112"/>
      <c r="O46" s="111"/>
      <c r="P46" s="112"/>
      <c r="Q46" s="105"/>
      <c r="R46" s="99"/>
      <c r="S46" s="106"/>
      <c r="T46" s="124"/>
      <c r="U46" s="264"/>
      <c r="V46" s="105"/>
      <c r="W46" s="106"/>
      <c r="X46" s="124"/>
      <c r="Y46" s="589"/>
      <c r="Z46" s="593"/>
      <c r="AA46" s="182"/>
      <c r="AB46" s="680"/>
      <c r="AC46" s="677" t="str">
        <f>IFERROR(VLOOKUP(AH46,'Vlook UP'!$G$2:$N$696,5,FALSE)," ")</f>
        <v xml:space="preserve"> </v>
      </c>
      <c r="AD46" s="677" t="str">
        <f>IFERROR(VLOOKUP(AH46,'Vlook UP'!$G$2:$N$696,6,FALSE)," ")</f>
        <v xml:space="preserve"> </v>
      </c>
      <c r="AE46" s="677" t="str">
        <f>IFERROR(VLOOKUP(AH46,'Vlook UP'!$G$2:$N$696,7,FALSE)," ")</f>
        <v xml:space="preserve"> </v>
      </c>
      <c r="AF46" s="677"/>
      <c r="AG46" s="624" t="str">
        <f>IFERROR(VLOOKUP(K46,'Vlook UP'!$D$2:$M$696,6,FALSE)," ")</f>
        <v xml:space="preserve"> </v>
      </c>
      <c r="AH46" s="624" t="str">
        <f>IFERROR(VLOOKUP(K46,'Vlook UP'!$D$2:$M$696,4,FALSE)," ")</f>
        <v xml:space="preserve"> </v>
      </c>
      <c r="AI46" s="170"/>
      <c r="AJ46" s="129"/>
      <c r="AK46" s="686"/>
      <c r="AL46" s="134"/>
      <c r="AM46" s="135"/>
      <c r="AN46" s="140"/>
      <c r="AO46" s="141"/>
      <c r="AP46" s="212"/>
      <c r="AQ46" s="180"/>
      <c r="AR46" s="180"/>
      <c r="AS46" s="180"/>
      <c r="AT46" s="597"/>
      <c r="AU46" s="210"/>
      <c r="AV46" s="215"/>
      <c r="AW46" s="225"/>
      <c r="AX46" s="245"/>
      <c r="AY46" s="240"/>
      <c r="AZ46" s="240"/>
      <c r="BA46" s="240"/>
      <c r="BB46" s="246"/>
    </row>
    <row r="47" spans="1:54" ht="16" thickBot="1">
      <c r="A47" s="150" t="str">
        <f t="shared" si="1"/>
        <v/>
      </c>
      <c r="B47" s="430" t="str">
        <f>IF(E47="","",IF(F47="",'Data Validation'!$I$7,""))</f>
        <v/>
      </c>
      <c r="C47" s="272"/>
      <c r="D47" s="372"/>
      <c r="E47" s="272"/>
      <c r="F47" s="366"/>
      <c r="G47" s="377" t="str">
        <f t="shared" si="0"/>
        <v/>
      </c>
      <c r="H47" s="246"/>
      <c r="I47" s="265"/>
      <c r="J47" s="610"/>
      <c r="K47" s="610"/>
      <c r="L47" s="621"/>
      <c r="M47" s="627" t="str">
        <f>IF(E47="","",IF(K47="",'Data Validation'!$K$7,""))</f>
        <v/>
      </c>
      <c r="N47" s="114"/>
      <c r="O47" s="113"/>
      <c r="P47" s="114"/>
      <c r="Q47" s="107"/>
      <c r="R47" s="100"/>
      <c r="S47" s="108"/>
      <c r="T47" s="125"/>
      <c r="U47" s="265"/>
      <c r="V47" s="107"/>
      <c r="W47" s="108"/>
      <c r="X47" s="125"/>
      <c r="Y47" s="588"/>
      <c r="Z47" s="592"/>
      <c r="AA47" s="183"/>
      <c r="AB47" s="680"/>
      <c r="AC47" s="677" t="str">
        <f>IFERROR(VLOOKUP(AH47,'Vlook UP'!$G$2:$N$696,5,FALSE)," ")</f>
        <v xml:space="preserve"> </v>
      </c>
      <c r="AD47" s="677" t="str">
        <f>IFERROR(VLOOKUP(AH47,'Vlook UP'!$G$2:$N$696,6,FALSE)," ")</f>
        <v xml:space="preserve"> </v>
      </c>
      <c r="AE47" s="677" t="str">
        <f>IFERROR(VLOOKUP(AH47,'Vlook UP'!$G$2:$N$696,7,FALSE)," ")</f>
        <v xml:space="preserve"> </v>
      </c>
      <c r="AF47" s="677"/>
      <c r="AG47" s="624" t="str">
        <f>IFERROR(VLOOKUP(K47,'Vlook UP'!$D$2:$M$696,6,FALSE)," ")</f>
        <v xml:space="preserve"> </v>
      </c>
      <c r="AH47" s="624" t="str">
        <f>IFERROR(VLOOKUP(K47,'Vlook UP'!$D$2:$M$696,4,FALSE)," ")</f>
        <v xml:space="preserve"> </v>
      </c>
      <c r="AI47" s="171"/>
      <c r="AJ47" s="130"/>
      <c r="AK47" s="685"/>
      <c r="AL47" s="136"/>
      <c r="AM47" s="137"/>
      <c r="AN47" s="142"/>
      <c r="AO47" s="143"/>
      <c r="AP47" s="213"/>
      <c r="AQ47" s="181"/>
      <c r="AR47" s="181"/>
      <c r="AS47" s="181"/>
      <c r="AT47" s="596"/>
      <c r="AU47" s="173"/>
      <c r="AV47" s="215"/>
      <c r="AW47" s="225"/>
      <c r="AX47" s="245"/>
      <c r="AY47" s="240"/>
      <c r="AZ47" s="240"/>
      <c r="BA47" s="240"/>
      <c r="BB47" s="246"/>
    </row>
    <row r="48" spans="1:54" ht="16" thickBot="1">
      <c r="A48" s="120" t="str">
        <f t="shared" si="1"/>
        <v/>
      </c>
      <c r="B48" s="423" t="str">
        <f>IF(E48="","",IF(F48="",'Data Validation'!$I$7,""))</f>
        <v/>
      </c>
      <c r="C48" s="270"/>
      <c r="D48" s="370"/>
      <c r="E48" s="270"/>
      <c r="F48" s="270"/>
      <c r="G48" s="377" t="str">
        <f t="shared" si="0"/>
        <v/>
      </c>
      <c r="H48" s="246"/>
      <c r="I48" s="263"/>
      <c r="J48" s="609"/>
      <c r="K48" s="609"/>
      <c r="L48" s="620"/>
      <c r="M48" s="627" t="str">
        <f>IF(E48="","",IF(K48="",'Data Validation'!$K$7,""))</f>
        <v/>
      </c>
      <c r="N48" s="116"/>
      <c r="O48" s="115"/>
      <c r="P48" s="116"/>
      <c r="Q48" s="109"/>
      <c r="R48" s="101"/>
      <c r="S48" s="110"/>
      <c r="T48" s="123"/>
      <c r="U48" s="263"/>
      <c r="V48" s="109"/>
      <c r="W48" s="110"/>
      <c r="X48" s="123"/>
      <c r="Y48" s="587"/>
      <c r="Z48" s="591"/>
      <c r="AA48" s="184"/>
      <c r="AB48" s="680"/>
      <c r="AC48" s="677" t="str">
        <f>IFERROR(VLOOKUP(AH48,'Vlook UP'!$G$2:$N$696,5,FALSE)," ")</f>
        <v xml:space="preserve"> </v>
      </c>
      <c r="AD48" s="677" t="str">
        <f>IFERROR(VLOOKUP(AH48,'Vlook UP'!$G$2:$N$696,6,FALSE)," ")</f>
        <v xml:space="preserve"> </v>
      </c>
      <c r="AE48" s="677" t="str">
        <f>IFERROR(VLOOKUP(AH48,'Vlook UP'!$G$2:$N$696,7,FALSE)," ")</f>
        <v xml:space="preserve"> </v>
      </c>
      <c r="AF48" s="677"/>
      <c r="AG48" s="624" t="str">
        <f>IFERROR(VLOOKUP(K48,'Vlook UP'!$D$2:$M$696,6,FALSE)," ")</f>
        <v xml:space="preserve"> </v>
      </c>
      <c r="AH48" s="624" t="str">
        <f>IFERROR(VLOOKUP(K48,'Vlook UP'!$D$2:$M$696,4,FALSE)," ")</f>
        <v xml:space="preserve"> </v>
      </c>
      <c r="AI48" s="169"/>
      <c r="AJ48" s="128"/>
      <c r="AK48" s="684"/>
      <c r="AL48" s="132"/>
      <c r="AM48" s="133"/>
      <c r="AN48" s="138"/>
      <c r="AO48" s="139"/>
      <c r="AP48" s="211"/>
      <c r="AQ48" s="179"/>
      <c r="AR48" s="179"/>
      <c r="AS48" s="179"/>
      <c r="AT48" s="595"/>
      <c r="AU48" s="209"/>
      <c r="AV48" s="215"/>
      <c r="AW48" s="225"/>
      <c r="AX48" s="245"/>
      <c r="AY48" s="240"/>
      <c r="AZ48" s="240"/>
      <c r="BA48" s="240"/>
      <c r="BB48" s="246"/>
    </row>
    <row r="49" spans="1:54" ht="16" thickBot="1">
      <c r="A49" s="103" t="str">
        <f t="shared" si="1"/>
        <v/>
      </c>
      <c r="B49" s="423" t="str">
        <f>IF(E49="","",IF(F49="",'Data Validation'!$I$7,""))</f>
        <v/>
      </c>
      <c r="C49" s="271"/>
      <c r="D49" s="371"/>
      <c r="E49" s="271"/>
      <c r="F49" s="271"/>
      <c r="G49" s="377" t="str">
        <f t="shared" si="0"/>
        <v/>
      </c>
      <c r="H49" s="246"/>
      <c r="I49" s="264"/>
      <c r="J49" s="611"/>
      <c r="K49" s="611"/>
      <c r="L49" s="622"/>
      <c r="M49" s="627" t="str">
        <f>IF(E49="","",IF(K49="",'Data Validation'!$K$7,""))</f>
        <v/>
      </c>
      <c r="N49" s="112"/>
      <c r="O49" s="111"/>
      <c r="P49" s="112"/>
      <c r="Q49" s="105"/>
      <c r="R49" s="99"/>
      <c r="S49" s="106"/>
      <c r="T49" s="124"/>
      <c r="U49" s="264"/>
      <c r="V49" s="105"/>
      <c r="W49" s="106"/>
      <c r="X49" s="124"/>
      <c r="Y49" s="589"/>
      <c r="Z49" s="593"/>
      <c r="AA49" s="182"/>
      <c r="AB49" s="680"/>
      <c r="AC49" s="677" t="str">
        <f>IFERROR(VLOOKUP(AH49,'Vlook UP'!$G$2:$N$696,5,FALSE)," ")</f>
        <v xml:space="preserve"> </v>
      </c>
      <c r="AD49" s="677" t="str">
        <f>IFERROR(VLOOKUP(AH49,'Vlook UP'!$G$2:$N$696,6,FALSE)," ")</f>
        <v xml:space="preserve"> </v>
      </c>
      <c r="AE49" s="677" t="str">
        <f>IFERROR(VLOOKUP(AH49,'Vlook UP'!$G$2:$N$696,7,FALSE)," ")</f>
        <v xml:space="preserve"> </v>
      </c>
      <c r="AF49" s="677"/>
      <c r="AG49" s="624" t="str">
        <f>IFERROR(VLOOKUP(K49,'Vlook UP'!$D$2:$M$696,6,FALSE)," ")</f>
        <v xml:space="preserve"> </v>
      </c>
      <c r="AH49" s="624" t="str">
        <f>IFERROR(VLOOKUP(K49,'Vlook UP'!$D$2:$M$696,4,FALSE)," ")</f>
        <v xml:space="preserve"> </v>
      </c>
      <c r="AI49" s="170"/>
      <c r="AJ49" s="129"/>
      <c r="AK49" s="686"/>
      <c r="AL49" s="134"/>
      <c r="AM49" s="135"/>
      <c r="AN49" s="140"/>
      <c r="AO49" s="141"/>
      <c r="AP49" s="212"/>
      <c r="AQ49" s="180"/>
      <c r="AR49" s="180"/>
      <c r="AS49" s="180"/>
      <c r="AT49" s="597"/>
      <c r="AU49" s="210"/>
      <c r="AV49" s="215"/>
      <c r="AW49" s="225"/>
      <c r="AX49" s="245"/>
      <c r="AY49" s="240"/>
      <c r="AZ49" s="240"/>
      <c r="BA49" s="240"/>
      <c r="BB49" s="246"/>
    </row>
    <row r="50" spans="1:54" ht="16" thickBot="1">
      <c r="A50" s="150" t="str">
        <f t="shared" si="1"/>
        <v/>
      </c>
      <c r="B50" s="431" t="str">
        <f>IF(E50="","",IF(F50="",'Data Validation'!$I$7,""))</f>
        <v/>
      </c>
      <c r="C50" s="274"/>
      <c r="D50" s="373"/>
      <c r="E50" s="274"/>
      <c r="F50" s="274"/>
      <c r="G50" s="377" t="str">
        <f t="shared" si="0"/>
        <v/>
      </c>
      <c r="H50" s="246"/>
      <c r="I50" s="265"/>
      <c r="J50" s="610"/>
      <c r="K50" s="610"/>
      <c r="L50" s="621"/>
      <c r="M50" s="627" t="str">
        <f>IF(E50="","",IF(K50="",'Data Validation'!$K$7,""))</f>
        <v/>
      </c>
      <c r="N50" s="114"/>
      <c r="O50" s="113"/>
      <c r="P50" s="114"/>
      <c r="Q50" s="107"/>
      <c r="R50" s="100"/>
      <c r="S50" s="108"/>
      <c r="T50" s="125"/>
      <c r="U50" s="265"/>
      <c r="V50" s="107"/>
      <c r="W50" s="108"/>
      <c r="X50" s="125"/>
      <c r="Y50" s="588"/>
      <c r="Z50" s="592"/>
      <c r="AA50" s="183"/>
      <c r="AB50" s="680"/>
      <c r="AC50" s="677" t="str">
        <f>IFERROR(VLOOKUP(AH50,'Vlook UP'!$G$2:$N$696,5,FALSE)," ")</f>
        <v xml:space="preserve"> </v>
      </c>
      <c r="AD50" s="677" t="str">
        <f>IFERROR(VLOOKUP(AH50,'Vlook UP'!$G$2:$N$696,6,FALSE)," ")</f>
        <v xml:space="preserve"> </v>
      </c>
      <c r="AE50" s="677" t="str">
        <f>IFERROR(VLOOKUP(AH50,'Vlook UP'!$G$2:$N$696,7,FALSE)," ")</f>
        <v xml:space="preserve"> </v>
      </c>
      <c r="AF50" s="677"/>
      <c r="AG50" s="624" t="str">
        <f>IFERROR(VLOOKUP(K50,'Vlook UP'!$D$2:$M$696,6,FALSE)," ")</f>
        <v xml:space="preserve"> </v>
      </c>
      <c r="AH50" s="624" t="str">
        <f>IFERROR(VLOOKUP(K50,'Vlook UP'!$D$2:$M$696,4,FALSE)," ")</f>
        <v xml:space="preserve"> </v>
      </c>
      <c r="AI50" s="171"/>
      <c r="AJ50" s="130"/>
      <c r="AK50" s="685"/>
      <c r="AL50" s="136"/>
      <c r="AM50" s="137"/>
      <c r="AN50" s="142"/>
      <c r="AO50" s="143"/>
      <c r="AP50" s="213"/>
      <c r="AQ50" s="181"/>
      <c r="AR50" s="181"/>
      <c r="AS50" s="181"/>
      <c r="AT50" s="596"/>
      <c r="AU50" s="173"/>
      <c r="AV50" s="215"/>
      <c r="AW50" s="225"/>
      <c r="AX50" s="245"/>
      <c r="AY50" s="240"/>
      <c r="AZ50" s="240"/>
      <c r="BA50" s="240"/>
      <c r="BB50" s="246"/>
    </row>
    <row r="51" spans="1:54" ht="16" thickBot="1">
      <c r="A51" s="120" t="str">
        <f t="shared" si="1"/>
        <v/>
      </c>
      <c r="B51" s="427" t="str">
        <f>IF(E51="","",IF(F51="",'Data Validation'!$I$7,""))</f>
        <v/>
      </c>
      <c r="C51" s="376"/>
      <c r="D51" s="428"/>
      <c r="E51" s="376"/>
      <c r="F51" s="377"/>
      <c r="G51" s="377" t="str">
        <f t="shared" si="0"/>
        <v/>
      </c>
      <c r="H51" s="246"/>
      <c r="I51" s="263"/>
      <c r="J51" s="609"/>
      <c r="K51" s="609"/>
      <c r="L51" s="620"/>
      <c r="M51" s="627" t="str">
        <f>IF(E51="","",IF(K51="",'Data Validation'!$K$7,""))</f>
        <v/>
      </c>
      <c r="N51" s="116"/>
      <c r="O51" s="115"/>
      <c r="P51" s="116"/>
      <c r="Q51" s="109"/>
      <c r="R51" s="101"/>
      <c r="S51" s="110"/>
      <c r="T51" s="123"/>
      <c r="U51" s="263"/>
      <c r="V51" s="109"/>
      <c r="W51" s="110"/>
      <c r="X51" s="123"/>
      <c r="Y51" s="587"/>
      <c r="Z51" s="591"/>
      <c r="AA51" s="184"/>
      <c r="AB51" s="680"/>
      <c r="AC51" s="677" t="str">
        <f>IFERROR(VLOOKUP(AH51,'Vlook UP'!$G$2:$N$696,5,FALSE)," ")</f>
        <v xml:space="preserve"> </v>
      </c>
      <c r="AD51" s="677" t="str">
        <f>IFERROR(VLOOKUP(AH51,'Vlook UP'!$G$2:$N$696,6,FALSE)," ")</f>
        <v xml:space="preserve"> </v>
      </c>
      <c r="AE51" s="677" t="str">
        <f>IFERROR(VLOOKUP(AH51,'Vlook UP'!$G$2:$N$696,7,FALSE)," ")</f>
        <v xml:space="preserve"> </v>
      </c>
      <c r="AF51" s="677"/>
      <c r="AG51" s="624" t="str">
        <f>IFERROR(VLOOKUP(K51,'Vlook UP'!$D$2:$M$696,6,FALSE)," ")</f>
        <v xml:space="preserve"> </v>
      </c>
      <c r="AH51" s="624" t="str">
        <f>IFERROR(VLOOKUP(K51,'Vlook UP'!$D$2:$M$696,4,FALSE)," ")</f>
        <v xml:space="preserve"> </v>
      </c>
      <c r="AI51" s="169"/>
      <c r="AJ51" s="128"/>
      <c r="AK51" s="684"/>
      <c r="AL51" s="132"/>
      <c r="AM51" s="133"/>
      <c r="AN51" s="138"/>
      <c r="AO51" s="139"/>
      <c r="AP51" s="211"/>
      <c r="AQ51" s="179"/>
      <c r="AR51" s="179"/>
      <c r="AS51" s="179"/>
      <c r="AT51" s="595"/>
      <c r="AU51" s="209"/>
      <c r="AV51" s="227" t="s">
        <v>226</v>
      </c>
      <c r="AW51" s="225"/>
      <c r="AX51" s="245"/>
      <c r="AY51" s="240"/>
      <c r="AZ51" s="240"/>
      <c r="BA51" s="240"/>
      <c r="BB51" s="246"/>
    </row>
    <row r="52" spans="1:54" ht="21" thickBot="1">
      <c r="A52" s="103" t="str">
        <f t="shared" si="1"/>
        <v/>
      </c>
      <c r="B52" s="423" t="str">
        <f>IF(E52="","",IF(F52="",'Data Validation'!$I$7,""))</f>
        <v/>
      </c>
      <c r="C52" s="271"/>
      <c r="D52" s="371"/>
      <c r="E52" s="271"/>
      <c r="F52" s="365"/>
      <c r="G52" s="377" t="str">
        <f t="shared" si="0"/>
        <v/>
      </c>
      <c r="H52" s="246"/>
      <c r="I52" s="264"/>
      <c r="J52" s="611"/>
      <c r="K52" s="611"/>
      <c r="L52" s="622"/>
      <c r="M52" s="627" t="str">
        <f>IF(E52="","",IF(K52="",'Data Validation'!$K$7,""))</f>
        <v/>
      </c>
      <c r="N52" s="112"/>
      <c r="O52" s="111"/>
      <c r="P52" s="112"/>
      <c r="Q52" s="105"/>
      <c r="R52" s="99"/>
      <c r="S52" s="106"/>
      <c r="T52" s="124"/>
      <c r="U52" s="264"/>
      <c r="V52" s="105"/>
      <c r="W52" s="106"/>
      <c r="X52" s="124"/>
      <c r="Y52" s="589"/>
      <c r="Z52" s="593"/>
      <c r="AA52" s="182"/>
      <c r="AB52" s="680"/>
      <c r="AC52" s="677" t="str">
        <f>IFERROR(VLOOKUP(AH52,'Vlook UP'!$G$2:$N$696,5,FALSE)," ")</f>
        <v xml:space="preserve"> </v>
      </c>
      <c r="AD52" s="677" t="str">
        <f>IFERROR(VLOOKUP(AH52,'Vlook UP'!$G$2:$N$696,6,FALSE)," ")</f>
        <v xml:space="preserve"> </v>
      </c>
      <c r="AE52" s="677" t="str">
        <f>IFERROR(VLOOKUP(AH52,'Vlook UP'!$G$2:$N$696,7,FALSE)," ")</f>
        <v xml:space="preserve"> </v>
      </c>
      <c r="AF52" s="677"/>
      <c r="AG52" s="624" t="str">
        <f>IFERROR(VLOOKUP(K52,'Vlook UP'!$D$2:$M$696,6,FALSE)," ")</f>
        <v xml:space="preserve"> </v>
      </c>
      <c r="AH52" s="624" t="str">
        <f>IFERROR(VLOOKUP(K52,'Vlook UP'!$D$2:$M$696,4,FALSE)," ")</f>
        <v xml:space="preserve"> </v>
      </c>
      <c r="AI52" s="170"/>
      <c r="AJ52" s="129"/>
      <c r="AK52" s="686"/>
      <c r="AL52" s="134"/>
      <c r="AM52" s="135"/>
      <c r="AN52" s="140"/>
      <c r="AO52" s="141"/>
      <c r="AP52" s="212"/>
      <c r="AQ52" s="180"/>
      <c r="AR52" s="180"/>
      <c r="AS52" s="180"/>
      <c r="AT52" s="597"/>
      <c r="AU52" s="210"/>
      <c r="AV52" s="218" t="s">
        <v>227</v>
      </c>
      <c r="AW52" s="225"/>
      <c r="AX52" s="245"/>
      <c r="AY52" s="240"/>
      <c r="AZ52" s="240"/>
      <c r="BA52" s="240"/>
      <c r="BB52" s="246"/>
    </row>
    <row r="53" spans="1:54" ht="21" thickBot="1">
      <c r="A53" s="150" t="str">
        <f t="shared" si="1"/>
        <v/>
      </c>
      <c r="B53" s="430" t="str">
        <f>IF(E53="","",IF(F53="",'Data Validation'!$I$7,""))</f>
        <v/>
      </c>
      <c r="C53" s="272"/>
      <c r="D53" s="372"/>
      <c r="E53" s="272"/>
      <c r="F53" s="366"/>
      <c r="G53" s="377" t="str">
        <f t="shared" si="0"/>
        <v/>
      </c>
      <c r="H53" s="246"/>
      <c r="I53" s="265"/>
      <c r="J53" s="610"/>
      <c r="K53" s="610"/>
      <c r="L53" s="621"/>
      <c r="M53" s="627" t="str">
        <f>IF(E53="","",IF(K53="",'Data Validation'!$K$7,""))</f>
        <v/>
      </c>
      <c r="N53" s="114"/>
      <c r="O53" s="113"/>
      <c r="P53" s="114"/>
      <c r="Q53" s="107"/>
      <c r="R53" s="100"/>
      <c r="S53" s="108"/>
      <c r="T53" s="125"/>
      <c r="U53" s="265"/>
      <c r="V53" s="107"/>
      <c r="W53" s="108"/>
      <c r="X53" s="125"/>
      <c r="Y53" s="588"/>
      <c r="Z53" s="592"/>
      <c r="AA53" s="183"/>
      <c r="AB53" s="680"/>
      <c r="AC53" s="677" t="str">
        <f>IFERROR(VLOOKUP(AH53,'Vlook UP'!$G$2:$N$696,5,FALSE)," ")</f>
        <v xml:space="preserve"> </v>
      </c>
      <c r="AD53" s="677" t="str">
        <f>IFERROR(VLOOKUP(AH53,'Vlook UP'!$G$2:$N$696,6,FALSE)," ")</f>
        <v xml:space="preserve"> </v>
      </c>
      <c r="AE53" s="677" t="str">
        <f>IFERROR(VLOOKUP(AH53,'Vlook UP'!$G$2:$N$696,7,FALSE)," ")</f>
        <v xml:space="preserve"> </v>
      </c>
      <c r="AF53" s="677"/>
      <c r="AG53" s="624" t="str">
        <f>IFERROR(VLOOKUP(K53,'Vlook UP'!$D$2:$M$696,6,FALSE)," ")</f>
        <v xml:space="preserve"> </v>
      </c>
      <c r="AH53" s="624" t="str">
        <f>IFERROR(VLOOKUP(K53,'Vlook UP'!$D$2:$M$696,4,FALSE)," ")</f>
        <v xml:space="preserve"> </v>
      </c>
      <c r="AI53" s="171"/>
      <c r="AJ53" s="130"/>
      <c r="AK53" s="685"/>
      <c r="AL53" s="136"/>
      <c r="AM53" s="137"/>
      <c r="AN53" s="142"/>
      <c r="AO53" s="143"/>
      <c r="AP53" s="213"/>
      <c r="AQ53" s="181"/>
      <c r="AR53" s="181"/>
      <c r="AS53" s="181"/>
      <c r="AT53" s="596"/>
      <c r="AU53" s="173"/>
      <c r="AV53" s="221" t="s">
        <v>237</v>
      </c>
      <c r="AW53" s="225"/>
      <c r="AX53" s="245"/>
      <c r="AY53" s="240"/>
      <c r="AZ53" s="240"/>
      <c r="BA53" s="240"/>
      <c r="BB53" s="246"/>
    </row>
    <row r="54" spans="1:54" ht="17.5" customHeight="1" thickBot="1">
      <c r="A54" s="120" t="str">
        <f t="shared" si="1"/>
        <v/>
      </c>
      <c r="B54" s="423" t="str">
        <f>IF(E54="","",IF(F54="",'Data Validation'!$I$7,""))</f>
        <v/>
      </c>
      <c r="C54" s="270"/>
      <c r="D54" s="370"/>
      <c r="E54" s="270"/>
      <c r="F54" s="270"/>
      <c r="G54" s="377" t="str">
        <f t="shared" si="0"/>
        <v/>
      </c>
      <c r="H54" s="246"/>
      <c r="I54" s="263"/>
      <c r="J54" s="609"/>
      <c r="K54" s="609"/>
      <c r="L54" s="620"/>
      <c r="M54" s="627" t="str">
        <f>IF(E54="","",IF(K54="",'Data Validation'!$K$7,""))</f>
        <v/>
      </c>
      <c r="N54" s="116"/>
      <c r="O54" s="115"/>
      <c r="P54" s="116"/>
      <c r="Q54" s="109"/>
      <c r="R54" s="101"/>
      <c r="S54" s="110"/>
      <c r="T54" s="123"/>
      <c r="U54" s="263"/>
      <c r="V54" s="109"/>
      <c r="W54" s="110"/>
      <c r="X54" s="123"/>
      <c r="Y54" s="587"/>
      <c r="Z54" s="591"/>
      <c r="AA54" s="184"/>
      <c r="AB54" s="680"/>
      <c r="AC54" s="677" t="str">
        <f>IFERROR(VLOOKUP(AH54,'Vlook UP'!$G$2:$N$696,5,FALSE)," ")</f>
        <v xml:space="preserve"> </v>
      </c>
      <c r="AD54" s="677" t="str">
        <f>IFERROR(VLOOKUP(AH54,'Vlook UP'!$G$2:$N$696,6,FALSE)," ")</f>
        <v xml:space="preserve"> </v>
      </c>
      <c r="AE54" s="677" t="str">
        <f>IFERROR(VLOOKUP(AH54,'Vlook UP'!$G$2:$N$696,7,FALSE)," ")</f>
        <v xml:space="preserve"> </v>
      </c>
      <c r="AF54" s="677"/>
      <c r="AG54" s="624" t="str">
        <f>IFERROR(VLOOKUP(K54,'Vlook UP'!$D$2:$M$696,6,FALSE)," ")</f>
        <v xml:space="preserve"> </v>
      </c>
      <c r="AH54" s="624" t="str">
        <f>IFERROR(VLOOKUP(K54,'Vlook UP'!$D$2:$M$696,4,FALSE)," ")</f>
        <v xml:space="preserve"> </v>
      </c>
      <c r="AI54" s="169"/>
      <c r="AJ54" s="128"/>
      <c r="AK54" s="684"/>
      <c r="AL54" s="132"/>
      <c r="AM54" s="133"/>
      <c r="AN54" s="138"/>
      <c r="AO54" s="139"/>
      <c r="AP54" s="211"/>
      <c r="AQ54" s="179"/>
      <c r="AR54" s="179"/>
      <c r="AS54" s="179"/>
      <c r="AT54" s="595"/>
      <c r="AU54" s="209"/>
      <c r="AV54" s="226" t="s">
        <v>238</v>
      </c>
      <c r="AW54" s="225"/>
      <c r="AX54" s="245"/>
      <c r="AY54" s="240"/>
      <c r="AZ54" s="240"/>
      <c r="BA54" s="240"/>
      <c r="BB54" s="246"/>
    </row>
    <row r="55" spans="1:54" ht="21" thickBot="1">
      <c r="A55" s="103" t="str">
        <f t="shared" si="1"/>
        <v/>
      </c>
      <c r="B55" s="423" t="str">
        <f>IF(E55="","",IF(F55="",'Data Validation'!$I$7,""))</f>
        <v/>
      </c>
      <c r="C55" s="271"/>
      <c r="D55" s="371"/>
      <c r="E55" s="271"/>
      <c r="F55" s="271"/>
      <c r="G55" s="377" t="str">
        <f t="shared" si="0"/>
        <v/>
      </c>
      <c r="H55" s="246"/>
      <c r="I55" s="264"/>
      <c r="J55" s="611"/>
      <c r="K55" s="611"/>
      <c r="L55" s="622"/>
      <c r="M55" s="627" t="str">
        <f>IF(E55="","",IF(K55="",'Data Validation'!$K$7,""))</f>
        <v/>
      </c>
      <c r="N55" s="112"/>
      <c r="O55" s="111"/>
      <c r="P55" s="112"/>
      <c r="Q55" s="105"/>
      <c r="R55" s="99"/>
      <c r="S55" s="106"/>
      <c r="T55" s="124"/>
      <c r="U55" s="264"/>
      <c r="V55" s="105"/>
      <c r="W55" s="106"/>
      <c r="X55" s="124"/>
      <c r="Y55" s="589"/>
      <c r="Z55" s="593"/>
      <c r="AA55" s="182"/>
      <c r="AB55" s="680"/>
      <c r="AC55" s="677" t="str">
        <f>IFERROR(VLOOKUP(AH55,'Vlook UP'!$G$2:$N$696,5,FALSE)," ")</f>
        <v xml:space="preserve"> </v>
      </c>
      <c r="AD55" s="677" t="str">
        <f>IFERROR(VLOOKUP(AH55,'Vlook UP'!$G$2:$N$696,6,FALSE)," ")</f>
        <v xml:space="preserve"> </v>
      </c>
      <c r="AE55" s="677" t="str">
        <f>IFERROR(VLOOKUP(AH55,'Vlook UP'!$G$2:$N$696,7,FALSE)," ")</f>
        <v xml:space="preserve"> </v>
      </c>
      <c r="AF55" s="677"/>
      <c r="AG55" s="624" t="str">
        <f>IFERROR(VLOOKUP(K55,'Vlook UP'!$D$2:$M$696,6,FALSE)," ")</f>
        <v xml:space="preserve"> </v>
      </c>
      <c r="AH55" s="624" t="str">
        <f>IFERROR(VLOOKUP(K55,'Vlook UP'!$D$2:$M$696,4,FALSE)," ")</f>
        <v xml:space="preserve"> </v>
      </c>
      <c r="AI55" s="170"/>
      <c r="AJ55" s="129"/>
      <c r="AK55" s="686"/>
      <c r="AL55" s="134"/>
      <c r="AM55" s="135"/>
      <c r="AN55" s="140"/>
      <c r="AO55" s="141"/>
      <c r="AP55" s="212"/>
      <c r="AQ55" s="180"/>
      <c r="AR55" s="180"/>
      <c r="AS55" s="180"/>
      <c r="AT55" s="597"/>
      <c r="AU55" s="210"/>
      <c r="AV55" s="219" t="s">
        <v>228</v>
      </c>
      <c r="AW55" s="225"/>
      <c r="AX55" s="245"/>
      <c r="AY55" s="240"/>
      <c r="AZ55" s="240"/>
      <c r="BA55" s="240"/>
      <c r="BB55" s="246"/>
    </row>
    <row r="56" spans="1:54" ht="21" thickBot="1">
      <c r="A56" s="150" t="str">
        <f t="shared" si="1"/>
        <v/>
      </c>
      <c r="B56" s="431" t="str">
        <f>IF(E56="","",IF(F56="",'Data Validation'!$I$7,""))</f>
        <v/>
      </c>
      <c r="C56" s="274"/>
      <c r="D56" s="373"/>
      <c r="E56" s="274"/>
      <c r="F56" s="274"/>
      <c r="G56" s="377" t="str">
        <f t="shared" si="0"/>
        <v/>
      </c>
      <c r="H56" s="246"/>
      <c r="I56" s="265"/>
      <c r="J56" s="610"/>
      <c r="K56" s="610"/>
      <c r="L56" s="621"/>
      <c r="M56" s="627" t="str">
        <f>IF(E56="","",IF(K56="",'Data Validation'!$K$7,""))</f>
        <v/>
      </c>
      <c r="N56" s="114"/>
      <c r="O56" s="113"/>
      <c r="P56" s="114"/>
      <c r="Q56" s="107"/>
      <c r="R56" s="100"/>
      <c r="S56" s="108"/>
      <c r="T56" s="125"/>
      <c r="U56" s="265"/>
      <c r="V56" s="107"/>
      <c r="W56" s="108"/>
      <c r="X56" s="125"/>
      <c r="Y56" s="588"/>
      <c r="Z56" s="592"/>
      <c r="AA56" s="183"/>
      <c r="AB56" s="680"/>
      <c r="AC56" s="677" t="str">
        <f>IFERROR(VLOOKUP(AH56,'Vlook UP'!$G$2:$N$696,5,FALSE)," ")</f>
        <v xml:space="preserve"> </v>
      </c>
      <c r="AD56" s="677" t="str">
        <f>IFERROR(VLOOKUP(AH56,'Vlook UP'!$G$2:$N$696,6,FALSE)," ")</f>
        <v xml:space="preserve"> </v>
      </c>
      <c r="AE56" s="677" t="str">
        <f>IFERROR(VLOOKUP(AH56,'Vlook UP'!$G$2:$N$696,7,FALSE)," ")</f>
        <v xml:space="preserve"> </v>
      </c>
      <c r="AF56" s="677"/>
      <c r="AG56" s="624" t="str">
        <f>IFERROR(VLOOKUP(K56,'Vlook UP'!$D$2:$M$696,6,FALSE)," ")</f>
        <v xml:space="preserve"> </v>
      </c>
      <c r="AH56" s="624" t="str">
        <f>IFERROR(VLOOKUP(K56,'Vlook UP'!$D$2:$M$696,4,FALSE)," ")</f>
        <v xml:space="preserve"> </v>
      </c>
      <c r="AI56" s="171"/>
      <c r="AJ56" s="130"/>
      <c r="AK56" s="685"/>
      <c r="AL56" s="136"/>
      <c r="AM56" s="137"/>
      <c r="AN56" s="142"/>
      <c r="AO56" s="143"/>
      <c r="AP56" s="213"/>
      <c r="AQ56" s="181"/>
      <c r="AR56" s="181"/>
      <c r="AS56" s="181"/>
      <c r="AT56" s="596"/>
      <c r="AU56" s="173"/>
      <c r="AV56" s="219" t="s">
        <v>229</v>
      </c>
      <c r="AW56" s="225"/>
      <c r="AX56" s="245"/>
      <c r="AY56" s="240"/>
      <c r="AZ56" s="240"/>
      <c r="BA56" s="240"/>
      <c r="BB56" s="246"/>
    </row>
    <row r="57" spans="1:54" ht="21" thickBot="1">
      <c r="A57" s="120" t="str">
        <f t="shared" si="1"/>
        <v/>
      </c>
      <c r="B57" s="427" t="str">
        <f>IF(E57="","",IF(F57="",'Data Validation'!$I$7,""))</f>
        <v/>
      </c>
      <c r="C57" s="376"/>
      <c r="D57" s="428"/>
      <c r="E57" s="376"/>
      <c r="F57" s="377"/>
      <c r="G57" s="377" t="str">
        <f t="shared" si="0"/>
        <v/>
      </c>
      <c r="H57" s="246"/>
      <c r="I57" s="263"/>
      <c r="J57" s="609"/>
      <c r="K57" s="609"/>
      <c r="L57" s="620"/>
      <c r="M57" s="627" t="str">
        <f>IF(E57="","",IF(K57="",'Data Validation'!$K$7,""))</f>
        <v/>
      </c>
      <c r="N57" s="116"/>
      <c r="O57" s="115"/>
      <c r="P57" s="116"/>
      <c r="Q57" s="109"/>
      <c r="R57" s="101"/>
      <c r="S57" s="110"/>
      <c r="T57" s="123"/>
      <c r="U57" s="263"/>
      <c r="V57" s="109"/>
      <c r="W57" s="110"/>
      <c r="X57" s="123"/>
      <c r="Y57" s="587"/>
      <c r="Z57" s="591"/>
      <c r="AA57" s="184"/>
      <c r="AB57" s="680"/>
      <c r="AC57" s="677" t="str">
        <f>IFERROR(VLOOKUP(AH57,'Vlook UP'!$G$2:$N$696,5,FALSE)," ")</f>
        <v xml:space="preserve"> </v>
      </c>
      <c r="AD57" s="677" t="str">
        <f>IFERROR(VLOOKUP(AH57,'Vlook UP'!$G$2:$N$696,6,FALSE)," ")</f>
        <v xml:space="preserve"> </v>
      </c>
      <c r="AE57" s="677" t="str">
        <f>IFERROR(VLOOKUP(AH57,'Vlook UP'!$G$2:$N$696,7,FALSE)," ")</f>
        <v xml:space="preserve"> </v>
      </c>
      <c r="AF57" s="677"/>
      <c r="AG57" s="624" t="str">
        <f>IFERROR(VLOOKUP(K57,'Vlook UP'!$D$2:$M$696,6,FALSE)," ")</f>
        <v xml:space="preserve"> </v>
      </c>
      <c r="AH57" s="624" t="str">
        <f>IFERROR(VLOOKUP(K57,'Vlook UP'!$D$2:$M$696,4,FALSE)," ")</f>
        <v xml:space="preserve"> </v>
      </c>
      <c r="AI57" s="169"/>
      <c r="AJ57" s="128"/>
      <c r="AK57" s="684"/>
      <c r="AL57" s="132"/>
      <c r="AM57" s="133"/>
      <c r="AN57" s="138"/>
      <c r="AO57" s="139"/>
      <c r="AP57" s="211"/>
      <c r="AQ57" s="179"/>
      <c r="AR57" s="179"/>
      <c r="AS57" s="179"/>
      <c r="AT57" s="595"/>
      <c r="AU57" s="209"/>
      <c r="AV57" s="220" t="s">
        <v>230</v>
      </c>
      <c r="AW57" s="225"/>
      <c r="AX57" s="245"/>
      <c r="AY57" s="240"/>
      <c r="AZ57" s="240"/>
      <c r="BA57" s="240"/>
      <c r="BB57" s="246"/>
    </row>
    <row r="58" spans="1:54" ht="16" thickBot="1">
      <c r="A58" s="103" t="str">
        <f t="shared" si="1"/>
        <v/>
      </c>
      <c r="B58" s="423" t="str">
        <f>IF(E58="","",IF(F58="",'Data Validation'!$I$7,""))</f>
        <v/>
      </c>
      <c r="C58" s="271"/>
      <c r="D58" s="371"/>
      <c r="E58" s="271"/>
      <c r="F58" s="365"/>
      <c r="G58" s="377" t="str">
        <f t="shared" si="0"/>
        <v/>
      </c>
      <c r="H58" s="246"/>
      <c r="I58" s="264"/>
      <c r="J58" s="611"/>
      <c r="K58" s="611"/>
      <c r="L58" s="622"/>
      <c r="M58" s="627" t="str">
        <f>IF(E58="","",IF(K58="",'Data Validation'!$K$7,""))</f>
        <v/>
      </c>
      <c r="N58" s="112"/>
      <c r="O58" s="111"/>
      <c r="P58" s="112"/>
      <c r="Q58" s="105"/>
      <c r="R58" s="99"/>
      <c r="S58" s="106"/>
      <c r="T58" s="124"/>
      <c r="U58" s="264"/>
      <c r="V58" s="105"/>
      <c r="W58" s="106"/>
      <c r="X58" s="124"/>
      <c r="Y58" s="589"/>
      <c r="Z58" s="593"/>
      <c r="AA58" s="182"/>
      <c r="AB58" s="680"/>
      <c r="AC58" s="677" t="str">
        <f>IFERROR(VLOOKUP(AH58,'Vlook UP'!$G$2:$N$696,5,FALSE)," ")</f>
        <v xml:space="preserve"> </v>
      </c>
      <c r="AD58" s="677" t="str">
        <f>IFERROR(VLOOKUP(AH58,'Vlook UP'!$G$2:$N$696,6,FALSE)," ")</f>
        <v xml:space="preserve"> </v>
      </c>
      <c r="AE58" s="677" t="str">
        <f>IFERROR(VLOOKUP(AH58,'Vlook UP'!$G$2:$N$696,7,FALSE)," ")</f>
        <v xml:space="preserve"> </v>
      </c>
      <c r="AF58" s="677"/>
      <c r="AG58" s="624" t="str">
        <f>IFERROR(VLOOKUP(K58,'Vlook UP'!$D$2:$M$696,6,FALSE)," ")</f>
        <v xml:space="preserve"> </v>
      </c>
      <c r="AH58" s="624" t="str">
        <f>IFERROR(VLOOKUP(K58,'Vlook UP'!$D$2:$M$696,4,FALSE)," ")</f>
        <v xml:space="preserve"> </v>
      </c>
      <c r="AI58" s="170"/>
      <c r="AJ58" s="129"/>
      <c r="AK58" s="686"/>
      <c r="AL58" s="134"/>
      <c r="AM58" s="135"/>
      <c r="AN58" s="140"/>
      <c r="AO58" s="141"/>
      <c r="AP58" s="212"/>
      <c r="AQ58" s="180"/>
      <c r="AR58" s="180"/>
      <c r="AS58" s="180"/>
      <c r="AT58" s="597"/>
      <c r="AU58" s="210"/>
      <c r="AV58" s="215"/>
      <c r="AW58" s="225"/>
      <c r="AX58" s="245"/>
      <c r="AY58" s="240"/>
      <c r="AZ58" s="240"/>
      <c r="BA58" s="240"/>
      <c r="BB58" s="246"/>
    </row>
    <row r="59" spans="1:54" ht="16" thickBot="1">
      <c r="A59" s="150" t="str">
        <f t="shared" si="1"/>
        <v/>
      </c>
      <c r="B59" s="430" t="str">
        <f>IF(E59="","",IF(F59="",'Data Validation'!$I$7,""))</f>
        <v/>
      </c>
      <c r="C59" s="272"/>
      <c r="D59" s="372"/>
      <c r="E59" s="272"/>
      <c r="F59" s="366"/>
      <c r="G59" s="377" t="str">
        <f t="shared" si="0"/>
        <v/>
      </c>
      <c r="H59" s="246"/>
      <c r="I59" s="265"/>
      <c r="J59" s="610"/>
      <c r="K59" s="610"/>
      <c r="L59" s="621"/>
      <c r="M59" s="627" t="str">
        <f>IF(E59="","",IF(K59="",'Data Validation'!$K$7,""))</f>
        <v/>
      </c>
      <c r="N59" s="114"/>
      <c r="O59" s="113"/>
      <c r="P59" s="114"/>
      <c r="Q59" s="107"/>
      <c r="R59" s="100"/>
      <c r="S59" s="108"/>
      <c r="T59" s="125"/>
      <c r="U59" s="265"/>
      <c r="V59" s="107"/>
      <c r="W59" s="108"/>
      <c r="X59" s="125"/>
      <c r="Y59" s="588"/>
      <c r="Z59" s="592"/>
      <c r="AA59" s="183"/>
      <c r="AB59" s="680"/>
      <c r="AC59" s="677" t="str">
        <f>IFERROR(VLOOKUP(AH59,'Vlook UP'!$G$2:$N$696,5,FALSE)," ")</f>
        <v xml:space="preserve"> </v>
      </c>
      <c r="AD59" s="677" t="str">
        <f>IFERROR(VLOOKUP(AH59,'Vlook UP'!$G$2:$N$696,6,FALSE)," ")</f>
        <v xml:space="preserve"> </v>
      </c>
      <c r="AE59" s="677" t="str">
        <f>IFERROR(VLOOKUP(AH59,'Vlook UP'!$G$2:$N$696,7,FALSE)," ")</f>
        <v xml:space="preserve"> </v>
      </c>
      <c r="AF59" s="677"/>
      <c r="AG59" s="624" t="str">
        <f>IFERROR(VLOOKUP(K59,'Vlook UP'!$D$2:$M$696,6,FALSE)," ")</f>
        <v xml:space="preserve"> </v>
      </c>
      <c r="AH59" s="624" t="str">
        <f>IFERROR(VLOOKUP(K59,'Vlook UP'!$D$2:$M$696,4,FALSE)," ")</f>
        <v xml:space="preserve"> </v>
      </c>
      <c r="AI59" s="171"/>
      <c r="AJ59" s="130"/>
      <c r="AK59" s="685"/>
      <c r="AL59" s="136"/>
      <c r="AM59" s="137"/>
      <c r="AN59" s="142"/>
      <c r="AO59" s="143"/>
      <c r="AP59" s="213"/>
      <c r="AQ59" s="181"/>
      <c r="AR59" s="181"/>
      <c r="AS59" s="181"/>
      <c r="AT59" s="596"/>
      <c r="AU59" s="173"/>
      <c r="AV59" s="215"/>
      <c r="AW59" s="225"/>
      <c r="AX59" s="245"/>
      <c r="AY59" s="240"/>
      <c r="AZ59" s="240"/>
      <c r="BA59" s="240"/>
      <c r="BB59" s="246"/>
    </row>
    <row r="60" spans="1:54" ht="16" thickBot="1">
      <c r="A60" s="120" t="str">
        <f t="shared" si="1"/>
        <v/>
      </c>
      <c r="B60" s="423" t="str">
        <f>IF(E60="","",IF(F60="",'Data Validation'!$I$7,""))</f>
        <v/>
      </c>
      <c r="C60" s="270"/>
      <c r="D60" s="370"/>
      <c r="E60" s="270"/>
      <c r="F60" s="270"/>
      <c r="G60" s="377" t="str">
        <f t="shared" si="0"/>
        <v/>
      </c>
      <c r="H60" s="246"/>
      <c r="I60" s="263"/>
      <c r="J60" s="609"/>
      <c r="K60" s="609"/>
      <c r="L60" s="620"/>
      <c r="M60" s="627" t="str">
        <f>IF(E60="","",IF(K60="",'Data Validation'!$K$7,""))</f>
        <v/>
      </c>
      <c r="N60" s="116"/>
      <c r="O60" s="115"/>
      <c r="P60" s="116"/>
      <c r="Q60" s="109"/>
      <c r="R60" s="101"/>
      <c r="S60" s="110"/>
      <c r="T60" s="123"/>
      <c r="U60" s="263"/>
      <c r="V60" s="109"/>
      <c r="W60" s="110"/>
      <c r="X60" s="123"/>
      <c r="Y60" s="587"/>
      <c r="Z60" s="591"/>
      <c r="AA60" s="184"/>
      <c r="AB60" s="680"/>
      <c r="AC60" s="677" t="str">
        <f>IFERROR(VLOOKUP(AH60,'Vlook UP'!$G$2:$N$696,5,FALSE)," ")</f>
        <v xml:space="preserve"> </v>
      </c>
      <c r="AD60" s="677" t="str">
        <f>IFERROR(VLOOKUP(AH60,'Vlook UP'!$G$2:$N$696,6,FALSE)," ")</f>
        <v xml:space="preserve"> </v>
      </c>
      <c r="AE60" s="677" t="str">
        <f>IFERROR(VLOOKUP(AH60,'Vlook UP'!$G$2:$N$696,7,FALSE)," ")</f>
        <v xml:space="preserve"> </v>
      </c>
      <c r="AF60" s="677"/>
      <c r="AG60" s="624" t="str">
        <f>IFERROR(VLOOKUP(K60,'Vlook UP'!$D$2:$M$696,6,FALSE)," ")</f>
        <v xml:space="preserve"> </v>
      </c>
      <c r="AH60" s="624" t="str">
        <f>IFERROR(VLOOKUP(K60,'Vlook UP'!$D$2:$M$696,4,FALSE)," ")</f>
        <v xml:space="preserve"> </v>
      </c>
      <c r="AI60" s="169"/>
      <c r="AJ60" s="128"/>
      <c r="AK60" s="684"/>
      <c r="AL60" s="132"/>
      <c r="AM60" s="133"/>
      <c r="AN60" s="138"/>
      <c r="AO60" s="139"/>
      <c r="AP60" s="211"/>
      <c r="AQ60" s="179"/>
      <c r="AR60" s="179"/>
      <c r="AS60" s="179"/>
      <c r="AT60" s="595"/>
      <c r="AU60" s="209"/>
      <c r="AV60" s="215"/>
      <c r="AW60" s="225"/>
      <c r="AX60" s="245"/>
      <c r="AY60" s="240"/>
      <c r="AZ60" s="240"/>
      <c r="BA60" s="240"/>
      <c r="BB60" s="246"/>
    </row>
    <row r="61" spans="1:54" ht="16" thickBot="1">
      <c r="A61" s="103" t="str">
        <f t="shared" si="1"/>
        <v/>
      </c>
      <c r="B61" s="423" t="str">
        <f>IF(E61="","",IF(F61="",'Data Validation'!$I$7,""))</f>
        <v/>
      </c>
      <c r="C61" s="271"/>
      <c r="D61" s="371"/>
      <c r="E61" s="271"/>
      <c r="F61" s="271"/>
      <c r="G61" s="377" t="str">
        <f t="shared" si="0"/>
        <v/>
      </c>
      <c r="H61" s="246"/>
      <c r="I61" s="264"/>
      <c r="J61" s="611"/>
      <c r="K61" s="611"/>
      <c r="L61" s="622"/>
      <c r="M61" s="627" t="str">
        <f>IF(E61="","",IF(K61="",'Data Validation'!$K$7,""))</f>
        <v/>
      </c>
      <c r="N61" s="112"/>
      <c r="O61" s="111"/>
      <c r="P61" s="112"/>
      <c r="Q61" s="105"/>
      <c r="R61" s="99"/>
      <c r="S61" s="106"/>
      <c r="T61" s="124"/>
      <c r="U61" s="264"/>
      <c r="V61" s="105"/>
      <c r="W61" s="106"/>
      <c r="X61" s="124"/>
      <c r="Y61" s="589"/>
      <c r="Z61" s="593"/>
      <c r="AA61" s="182"/>
      <c r="AB61" s="680"/>
      <c r="AC61" s="677" t="str">
        <f>IFERROR(VLOOKUP(AH61,'Vlook UP'!$G$2:$N$696,5,FALSE)," ")</f>
        <v xml:space="preserve"> </v>
      </c>
      <c r="AD61" s="677" t="str">
        <f>IFERROR(VLOOKUP(AH61,'Vlook UP'!$G$2:$N$696,6,FALSE)," ")</f>
        <v xml:space="preserve"> </v>
      </c>
      <c r="AE61" s="677" t="str">
        <f>IFERROR(VLOOKUP(AH61,'Vlook UP'!$G$2:$N$696,7,FALSE)," ")</f>
        <v xml:space="preserve"> </v>
      </c>
      <c r="AF61" s="677"/>
      <c r="AG61" s="624" t="str">
        <f>IFERROR(VLOOKUP(K61,'Vlook UP'!$D$2:$M$696,6,FALSE)," ")</f>
        <v xml:space="preserve"> </v>
      </c>
      <c r="AH61" s="624" t="str">
        <f>IFERROR(VLOOKUP(K61,'Vlook UP'!$D$2:$M$696,4,FALSE)," ")</f>
        <v xml:space="preserve"> </v>
      </c>
      <c r="AI61" s="170"/>
      <c r="AJ61" s="129"/>
      <c r="AK61" s="686"/>
      <c r="AL61" s="134"/>
      <c r="AM61" s="135"/>
      <c r="AN61" s="140"/>
      <c r="AO61" s="141"/>
      <c r="AP61" s="212"/>
      <c r="AQ61" s="180"/>
      <c r="AR61" s="180"/>
      <c r="AS61" s="180"/>
      <c r="AT61" s="597"/>
      <c r="AU61" s="210"/>
      <c r="AV61" s="215"/>
      <c r="AW61" s="225"/>
      <c r="AX61" s="245"/>
      <c r="AY61" s="240"/>
      <c r="AZ61" s="240"/>
      <c r="BA61" s="240"/>
      <c r="BB61" s="246"/>
    </row>
    <row r="62" spans="1:54" ht="16" thickBot="1">
      <c r="A62" s="150" t="str">
        <f t="shared" si="1"/>
        <v/>
      </c>
      <c r="B62" s="431" t="str">
        <f>IF(E62="","",IF(F62="",'Data Validation'!$I$7,""))</f>
        <v/>
      </c>
      <c r="C62" s="274"/>
      <c r="D62" s="373"/>
      <c r="E62" s="274"/>
      <c r="F62" s="274"/>
      <c r="G62" s="377" t="str">
        <f t="shared" si="0"/>
        <v/>
      </c>
      <c r="H62" s="246"/>
      <c r="I62" s="265"/>
      <c r="J62" s="610"/>
      <c r="K62" s="610"/>
      <c r="L62" s="621"/>
      <c r="M62" s="627" t="str">
        <f>IF(E62="","",IF(K62="",'Data Validation'!$K$7,""))</f>
        <v/>
      </c>
      <c r="N62" s="114"/>
      <c r="O62" s="113"/>
      <c r="P62" s="114"/>
      <c r="Q62" s="107"/>
      <c r="R62" s="100"/>
      <c r="S62" s="108"/>
      <c r="T62" s="125"/>
      <c r="U62" s="265"/>
      <c r="V62" s="107"/>
      <c r="W62" s="108"/>
      <c r="X62" s="125"/>
      <c r="Y62" s="588"/>
      <c r="Z62" s="592"/>
      <c r="AA62" s="183"/>
      <c r="AB62" s="680"/>
      <c r="AC62" s="677" t="str">
        <f>IFERROR(VLOOKUP(AH62,'Vlook UP'!$G$2:$N$696,5,FALSE)," ")</f>
        <v xml:space="preserve"> </v>
      </c>
      <c r="AD62" s="677" t="str">
        <f>IFERROR(VLOOKUP(AH62,'Vlook UP'!$G$2:$N$696,6,FALSE)," ")</f>
        <v xml:space="preserve"> </v>
      </c>
      <c r="AE62" s="677" t="str">
        <f>IFERROR(VLOOKUP(AH62,'Vlook UP'!$G$2:$N$696,7,FALSE)," ")</f>
        <v xml:space="preserve"> </v>
      </c>
      <c r="AF62" s="677"/>
      <c r="AG62" s="624" t="str">
        <f>IFERROR(VLOOKUP(K62,'Vlook UP'!$D$2:$M$696,6,FALSE)," ")</f>
        <v xml:space="preserve"> </v>
      </c>
      <c r="AH62" s="624" t="str">
        <f>IFERROR(VLOOKUP(K62,'Vlook UP'!$D$2:$M$696,4,FALSE)," ")</f>
        <v xml:space="preserve"> </v>
      </c>
      <c r="AI62" s="171"/>
      <c r="AJ62" s="130"/>
      <c r="AK62" s="685"/>
      <c r="AL62" s="136"/>
      <c r="AM62" s="137"/>
      <c r="AN62" s="142"/>
      <c r="AO62" s="143"/>
      <c r="AP62" s="213"/>
      <c r="AQ62" s="181"/>
      <c r="AR62" s="181"/>
      <c r="AS62" s="181"/>
      <c r="AT62" s="596"/>
      <c r="AU62" s="173"/>
      <c r="AV62" s="215"/>
      <c r="AW62" s="225"/>
      <c r="AX62" s="245"/>
      <c r="AY62" s="240"/>
      <c r="AZ62" s="240"/>
      <c r="BA62" s="240"/>
      <c r="BB62" s="246"/>
    </row>
    <row r="63" spans="1:54" ht="16" thickBot="1">
      <c r="A63" s="120" t="str">
        <f t="shared" si="1"/>
        <v/>
      </c>
      <c r="B63" s="427" t="str">
        <f>IF(E63="","",IF(F63="",'Data Validation'!$I$7,""))</f>
        <v/>
      </c>
      <c r="C63" s="376"/>
      <c r="D63" s="428"/>
      <c r="E63" s="376"/>
      <c r="F63" s="377"/>
      <c r="G63" s="377" t="str">
        <f t="shared" si="0"/>
        <v/>
      </c>
      <c r="H63" s="246"/>
      <c r="I63" s="263"/>
      <c r="J63" s="609"/>
      <c r="K63" s="609"/>
      <c r="L63" s="620"/>
      <c r="M63" s="627" t="str">
        <f>IF(E63="","",IF(K63="",'Data Validation'!$K$7,""))</f>
        <v/>
      </c>
      <c r="N63" s="116"/>
      <c r="O63" s="115"/>
      <c r="P63" s="116"/>
      <c r="Q63" s="109"/>
      <c r="R63" s="101"/>
      <c r="S63" s="110"/>
      <c r="T63" s="123"/>
      <c r="U63" s="263"/>
      <c r="V63" s="109"/>
      <c r="W63" s="110"/>
      <c r="X63" s="123"/>
      <c r="Y63" s="587"/>
      <c r="Z63" s="591"/>
      <c r="AA63" s="184"/>
      <c r="AB63" s="680"/>
      <c r="AC63" s="677" t="str">
        <f>IFERROR(VLOOKUP(AH63,'Vlook UP'!$G$2:$N$696,5,FALSE)," ")</f>
        <v xml:space="preserve"> </v>
      </c>
      <c r="AD63" s="677" t="str">
        <f>IFERROR(VLOOKUP(AH63,'Vlook UP'!$G$2:$N$696,6,FALSE)," ")</f>
        <v xml:space="preserve"> </v>
      </c>
      <c r="AE63" s="677" t="str">
        <f>IFERROR(VLOOKUP(AH63,'Vlook UP'!$G$2:$N$696,7,FALSE)," ")</f>
        <v xml:space="preserve"> </v>
      </c>
      <c r="AF63" s="677"/>
      <c r="AG63" s="624" t="str">
        <f>IFERROR(VLOOKUP(K63,'Vlook UP'!$D$2:$M$696,6,FALSE)," ")</f>
        <v xml:space="preserve"> </v>
      </c>
      <c r="AH63" s="624" t="str">
        <f>IFERROR(VLOOKUP(K63,'Vlook UP'!$D$2:$M$696,4,FALSE)," ")</f>
        <v xml:space="preserve"> </v>
      </c>
      <c r="AI63" s="169"/>
      <c r="AJ63" s="128"/>
      <c r="AK63" s="684"/>
      <c r="AL63" s="132"/>
      <c r="AM63" s="133"/>
      <c r="AN63" s="138"/>
      <c r="AO63" s="139"/>
      <c r="AP63" s="211"/>
      <c r="AQ63" s="179"/>
      <c r="AR63" s="179"/>
      <c r="AS63" s="179"/>
      <c r="AT63" s="595"/>
      <c r="AU63" s="209"/>
      <c r="AV63" s="215"/>
      <c r="AW63" s="225"/>
      <c r="AX63" s="245"/>
      <c r="AY63" s="240"/>
      <c r="AZ63" s="240"/>
      <c r="BA63" s="240"/>
      <c r="BB63" s="246"/>
    </row>
    <row r="64" spans="1:54" ht="16" thickBot="1">
      <c r="A64" s="103" t="str">
        <f t="shared" si="1"/>
        <v/>
      </c>
      <c r="B64" s="423" t="str">
        <f>IF(E64="","",IF(F64="",'Data Validation'!$I$7,""))</f>
        <v/>
      </c>
      <c r="C64" s="271"/>
      <c r="D64" s="371"/>
      <c r="E64" s="271"/>
      <c r="F64" s="365"/>
      <c r="G64" s="377" t="str">
        <f t="shared" si="0"/>
        <v/>
      </c>
      <c r="H64" s="246"/>
      <c r="I64" s="264"/>
      <c r="J64" s="611"/>
      <c r="K64" s="611"/>
      <c r="L64" s="622"/>
      <c r="M64" s="627" t="str">
        <f>IF(E64="","",IF(K64="",'Data Validation'!$K$7,""))</f>
        <v/>
      </c>
      <c r="N64" s="112"/>
      <c r="O64" s="111"/>
      <c r="P64" s="112"/>
      <c r="Q64" s="105"/>
      <c r="R64" s="99"/>
      <c r="S64" s="106"/>
      <c r="T64" s="124"/>
      <c r="U64" s="264"/>
      <c r="V64" s="105"/>
      <c r="W64" s="106"/>
      <c r="X64" s="124"/>
      <c r="Y64" s="589"/>
      <c r="Z64" s="593"/>
      <c r="AA64" s="182"/>
      <c r="AB64" s="680"/>
      <c r="AC64" s="677" t="str">
        <f>IFERROR(VLOOKUP(AH64,'Vlook UP'!$G$2:$N$696,5,FALSE)," ")</f>
        <v xml:space="preserve"> </v>
      </c>
      <c r="AD64" s="677" t="str">
        <f>IFERROR(VLOOKUP(AH64,'Vlook UP'!$G$2:$N$696,6,FALSE)," ")</f>
        <v xml:space="preserve"> </v>
      </c>
      <c r="AE64" s="677" t="str">
        <f>IFERROR(VLOOKUP(AH64,'Vlook UP'!$G$2:$N$696,7,FALSE)," ")</f>
        <v xml:space="preserve"> </v>
      </c>
      <c r="AF64" s="677"/>
      <c r="AG64" s="624" t="str">
        <f>IFERROR(VLOOKUP(K64,'Vlook UP'!$D$2:$M$696,6,FALSE)," ")</f>
        <v xml:space="preserve"> </v>
      </c>
      <c r="AH64" s="624" t="str">
        <f>IFERROR(VLOOKUP(K64,'Vlook UP'!$D$2:$M$696,4,FALSE)," ")</f>
        <v xml:space="preserve"> </v>
      </c>
      <c r="AI64" s="170"/>
      <c r="AJ64" s="129"/>
      <c r="AK64" s="686"/>
      <c r="AL64" s="134"/>
      <c r="AM64" s="135"/>
      <c r="AN64" s="140"/>
      <c r="AO64" s="141"/>
      <c r="AP64" s="212"/>
      <c r="AQ64" s="180"/>
      <c r="AR64" s="180"/>
      <c r="AS64" s="180"/>
      <c r="AT64" s="597"/>
      <c r="AU64" s="210"/>
      <c r="AV64" s="215"/>
      <c r="AW64" s="225"/>
      <c r="AX64" s="245"/>
      <c r="AY64" s="240"/>
      <c r="AZ64" s="240"/>
      <c r="BA64" s="240"/>
      <c r="BB64" s="246"/>
    </row>
    <row r="65" spans="1:54" ht="16" thickBot="1">
      <c r="A65" s="150" t="str">
        <f t="shared" si="1"/>
        <v/>
      </c>
      <c r="B65" s="430" t="str">
        <f>IF(E65="","",IF(F65="",'Data Validation'!$I$7,""))</f>
        <v/>
      </c>
      <c r="C65" s="272"/>
      <c r="D65" s="372"/>
      <c r="E65" s="272"/>
      <c r="F65" s="366"/>
      <c r="G65" s="377" t="str">
        <f t="shared" si="0"/>
        <v/>
      </c>
      <c r="H65" s="246"/>
      <c r="I65" s="265"/>
      <c r="J65" s="610"/>
      <c r="K65" s="610"/>
      <c r="L65" s="621"/>
      <c r="M65" s="627" t="str">
        <f>IF(E65="","",IF(K65="",'Data Validation'!$K$7,""))</f>
        <v/>
      </c>
      <c r="N65" s="114"/>
      <c r="O65" s="113"/>
      <c r="P65" s="114"/>
      <c r="Q65" s="107"/>
      <c r="R65" s="100"/>
      <c r="S65" s="108"/>
      <c r="T65" s="125"/>
      <c r="U65" s="265"/>
      <c r="V65" s="107"/>
      <c r="W65" s="108"/>
      <c r="X65" s="125"/>
      <c r="Y65" s="588"/>
      <c r="Z65" s="592"/>
      <c r="AA65" s="183"/>
      <c r="AB65" s="680"/>
      <c r="AC65" s="677" t="str">
        <f>IFERROR(VLOOKUP(AH65,'Vlook UP'!$G$2:$N$696,5,FALSE)," ")</f>
        <v xml:space="preserve"> </v>
      </c>
      <c r="AD65" s="677" t="str">
        <f>IFERROR(VLOOKUP(AH65,'Vlook UP'!$G$2:$N$696,6,FALSE)," ")</f>
        <v xml:space="preserve"> </v>
      </c>
      <c r="AE65" s="677" t="str">
        <f>IFERROR(VLOOKUP(AH65,'Vlook UP'!$G$2:$N$696,7,FALSE)," ")</f>
        <v xml:space="preserve"> </v>
      </c>
      <c r="AF65" s="677"/>
      <c r="AG65" s="624" t="str">
        <f>IFERROR(VLOOKUP(K65,'Vlook UP'!$D$2:$M$696,6,FALSE)," ")</f>
        <v xml:space="preserve"> </v>
      </c>
      <c r="AH65" s="624" t="str">
        <f>IFERROR(VLOOKUP(K65,'Vlook UP'!$D$2:$M$696,4,FALSE)," ")</f>
        <v xml:space="preserve"> </v>
      </c>
      <c r="AI65" s="171"/>
      <c r="AJ65" s="130"/>
      <c r="AK65" s="685"/>
      <c r="AL65" s="136"/>
      <c r="AM65" s="137"/>
      <c r="AN65" s="142"/>
      <c r="AO65" s="143"/>
      <c r="AP65" s="213"/>
      <c r="AQ65" s="181"/>
      <c r="AR65" s="181"/>
      <c r="AS65" s="181"/>
      <c r="AT65" s="596"/>
      <c r="AU65" s="173"/>
      <c r="AV65" s="215"/>
      <c r="AW65" s="225"/>
      <c r="AX65" s="245"/>
      <c r="AY65" s="240"/>
      <c r="AZ65" s="240"/>
      <c r="BA65" s="240"/>
      <c r="BB65" s="246"/>
    </row>
    <row r="66" spans="1:54" ht="16" thickBot="1">
      <c r="A66" s="120" t="str">
        <f t="shared" si="1"/>
        <v/>
      </c>
      <c r="B66" s="423" t="str">
        <f>IF(E66="","",IF(F66="",'Data Validation'!$I$7,""))</f>
        <v/>
      </c>
      <c r="C66" s="270"/>
      <c r="D66" s="370"/>
      <c r="E66" s="270"/>
      <c r="F66" s="270"/>
      <c r="G66" s="377" t="str">
        <f t="shared" si="0"/>
        <v/>
      </c>
      <c r="H66" s="246"/>
      <c r="I66" s="263"/>
      <c r="J66" s="609"/>
      <c r="K66" s="609"/>
      <c r="L66" s="620"/>
      <c r="M66" s="627" t="str">
        <f>IF(E66="","",IF(K66="",'Data Validation'!$K$7,""))</f>
        <v/>
      </c>
      <c r="N66" s="116"/>
      <c r="O66" s="115"/>
      <c r="P66" s="116"/>
      <c r="Q66" s="109"/>
      <c r="R66" s="101"/>
      <c r="S66" s="110"/>
      <c r="T66" s="123"/>
      <c r="U66" s="263"/>
      <c r="V66" s="109"/>
      <c r="W66" s="110"/>
      <c r="X66" s="123"/>
      <c r="Y66" s="587"/>
      <c r="Z66" s="591"/>
      <c r="AA66" s="184"/>
      <c r="AB66" s="680"/>
      <c r="AC66" s="677" t="str">
        <f>IFERROR(VLOOKUP(AH66,'Vlook UP'!$G$2:$N$696,5,FALSE)," ")</f>
        <v xml:space="preserve"> </v>
      </c>
      <c r="AD66" s="677" t="str">
        <f>IFERROR(VLOOKUP(AH66,'Vlook UP'!$G$2:$N$696,6,FALSE)," ")</f>
        <v xml:space="preserve"> </v>
      </c>
      <c r="AE66" s="677" t="str">
        <f>IFERROR(VLOOKUP(AH66,'Vlook UP'!$G$2:$N$696,7,FALSE)," ")</f>
        <v xml:space="preserve"> </v>
      </c>
      <c r="AF66" s="677"/>
      <c r="AG66" s="624" t="str">
        <f>IFERROR(VLOOKUP(K66,'Vlook UP'!$D$2:$M$696,6,FALSE)," ")</f>
        <v xml:space="preserve"> </v>
      </c>
      <c r="AH66" s="624" t="str">
        <f>IFERROR(VLOOKUP(K66,'Vlook UP'!$D$2:$M$696,4,FALSE)," ")</f>
        <v xml:space="preserve"> </v>
      </c>
      <c r="AI66" s="169"/>
      <c r="AJ66" s="128"/>
      <c r="AK66" s="684"/>
      <c r="AL66" s="132"/>
      <c r="AM66" s="133"/>
      <c r="AN66" s="138"/>
      <c r="AO66" s="139"/>
      <c r="AP66" s="211"/>
      <c r="AQ66" s="179"/>
      <c r="AR66" s="179"/>
      <c r="AS66" s="179"/>
      <c r="AT66" s="595"/>
      <c r="AU66" s="209"/>
      <c r="AV66" s="215"/>
      <c r="AW66" s="225"/>
      <c r="AX66" s="245"/>
      <c r="AY66" s="240"/>
      <c r="AZ66" s="240"/>
      <c r="BA66" s="240"/>
      <c r="BB66" s="246"/>
    </row>
    <row r="67" spans="1:54" ht="16" thickBot="1">
      <c r="A67" s="103" t="str">
        <f t="shared" si="1"/>
        <v/>
      </c>
      <c r="B67" s="423" t="str">
        <f>IF(E67="","",IF(F67="",'Data Validation'!$I$7,""))</f>
        <v/>
      </c>
      <c r="C67" s="271"/>
      <c r="D67" s="371"/>
      <c r="E67" s="271"/>
      <c r="F67" s="271"/>
      <c r="G67" s="377" t="str">
        <f t="shared" si="0"/>
        <v/>
      </c>
      <c r="H67" s="246"/>
      <c r="I67" s="264"/>
      <c r="J67" s="611"/>
      <c r="K67" s="611"/>
      <c r="L67" s="622"/>
      <c r="M67" s="627" t="str">
        <f>IF(E67="","",IF(K67="",'Data Validation'!$K$7,""))</f>
        <v/>
      </c>
      <c r="N67" s="112"/>
      <c r="O67" s="111"/>
      <c r="P67" s="112"/>
      <c r="Q67" s="105"/>
      <c r="R67" s="99"/>
      <c r="S67" s="106"/>
      <c r="T67" s="124"/>
      <c r="U67" s="264"/>
      <c r="V67" s="105"/>
      <c r="W67" s="106"/>
      <c r="X67" s="124"/>
      <c r="Y67" s="589"/>
      <c r="Z67" s="593"/>
      <c r="AA67" s="182"/>
      <c r="AB67" s="680"/>
      <c r="AC67" s="677" t="str">
        <f>IFERROR(VLOOKUP(AH67,'Vlook UP'!$G$2:$N$696,5,FALSE)," ")</f>
        <v xml:space="preserve"> </v>
      </c>
      <c r="AD67" s="677" t="str">
        <f>IFERROR(VLOOKUP(AH67,'Vlook UP'!$G$2:$N$696,6,FALSE)," ")</f>
        <v xml:space="preserve"> </v>
      </c>
      <c r="AE67" s="677" t="str">
        <f>IFERROR(VLOOKUP(AH67,'Vlook UP'!$G$2:$N$696,7,FALSE)," ")</f>
        <v xml:space="preserve"> </v>
      </c>
      <c r="AF67" s="677"/>
      <c r="AG67" s="624" t="str">
        <f>IFERROR(VLOOKUP(K67,'Vlook UP'!$D$2:$M$696,6,FALSE)," ")</f>
        <v xml:space="preserve"> </v>
      </c>
      <c r="AH67" s="624" t="str">
        <f>IFERROR(VLOOKUP(K67,'Vlook UP'!$D$2:$M$696,4,FALSE)," ")</f>
        <v xml:space="preserve"> </v>
      </c>
      <c r="AI67" s="170"/>
      <c r="AJ67" s="129"/>
      <c r="AK67" s="686"/>
      <c r="AL67" s="134"/>
      <c r="AM67" s="135"/>
      <c r="AN67" s="140"/>
      <c r="AO67" s="141"/>
      <c r="AP67" s="212"/>
      <c r="AQ67" s="180"/>
      <c r="AR67" s="180"/>
      <c r="AS67" s="180"/>
      <c r="AT67" s="597"/>
      <c r="AU67" s="210"/>
      <c r="AV67" s="215"/>
      <c r="AW67" s="225"/>
      <c r="AX67" s="245"/>
      <c r="AY67" s="240"/>
      <c r="AZ67" s="240"/>
      <c r="BA67" s="240"/>
      <c r="BB67" s="246"/>
    </row>
    <row r="68" spans="1:54" ht="16" thickBot="1">
      <c r="A68" s="150" t="str">
        <f t="shared" si="1"/>
        <v/>
      </c>
      <c r="B68" s="431" t="str">
        <f>IF(E68="","",IF(F68="",'Data Validation'!$I$7,""))</f>
        <v/>
      </c>
      <c r="C68" s="274"/>
      <c r="D68" s="373"/>
      <c r="E68" s="274"/>
      <c r="F68" s="274"/>
      <c r="G68" s="377" t="str">
        <f t="shared" ref="G68:G131" si="2">IF(OR(ISBLANK(E68),ISBLANK(F68)),"",F68-E68)</f>
        <v/>
      </c>
      <c r="H68" s="246"/>
      <c r="I68" s="265"/>
      <c r="J68" s="610"/>
      <c r="K68" s="610"/>
      <c r="L68" s="621"/>
      <c r="M68" s="627" t="str">
        <f>IF(E68="","",IF(K68="",'Data Validation'!$K$7,""))</f>
        <v/>
      </c>
      <c r="N68" s="114"/>
      <c r="O68" s="113"/>
      <c r="P68" s="114"/>
      <c r="Q68" s="107"/>
      <c r="R68" s="100"/>
      <c r="S68" s="108"/>
      <c r="T68" s="125"/>
      <c r="U68" s="265"/>
      <c r="V68" s="107"/>
      <c r="W68" s="108"/>
      <c r="X68" s="125"/>
      <c r="Y68" s="588"/>
      <c r="Z68" s="592"/>
      <c r="AA68" s="183"/>
      <c r="AB68" s="680"/>
      <c r="AC68" s="677" t="str">
        <f>IFERROR(VLOOKUP(AH68,'Vlook UP'!$G$2:$N$696,5,FALSE)," ")</f>
        <v xml:space="preserve"> </v>
      </c>
      <c r="AD68" s="677" t="str">
        <f>IFERROR(VLOOKUP(AH68,'Vlook UP'!$G$2:$N$696,6,FALSE)," ")</f>
        <v xml:space="preserve"> </v>
      </c>
      <c r="AE68" s="677" t="str">
        <f>IFERROR(VLOOKUP(AH68,'Vlook UP'!$G$2:$N$696,7,FALSE)," ")</f>
        <v xml:space="preserve"> </v>
      </c>
      <c r="AF68" s="677"/>
      <c r="AG68" s="624" t="str">
        <f>IFERROR(VLOOKUP(K68,'Vlook UP'!$D$2:$M$696,6,FALSE)," ")</f>
        <v xml:space="preserve"> </v>
      </c>
      <c r="AH68" s="624" t="str">
        <f>IFERROR(VLOOKUP(K68,'Vlook UP'!$D$2:$M$696,4,FALSE)," ")</f>
        <v xml:space="preserve"> </v>
      </c>
      <c r="AI68" s="171"/>
      <c r="AJ68" s="130"/>
      <c r="AK68" s="685"/>
      <c r="AL68" s="136"/>
      <c r="AM68" s="137"/>
      <c r="AN68" s="142"/>
      <c r="AO68" s="143"/>
      <c r="AP68" s="213"/>
      <c r="AQ68" s="181"/>
      <c r="AR68" s="181"/>
      <c r="AS68" s="181"/>
      <c r="AT68" s="596"/>
      <c r="AU68" s="173"/>
      <c r="AV68" s="227" t="s">
        <v>226</v>
      </c>
      <c r="AW68" s="225"/>
      <c r="AX68" s="245"/>
      <c r="AY68" s="240"/>
      <c r="AZ68" s="240"/>
      <c r="BA68" s="240"/>
      <c r="BB68" s="246"/>
    </row>
    <row r="69" spans="1:54" ht="21" thickBot="1">
      <c r="A69" s="120" t="str">
        <f t="shared" si="1"/>
        <v/>
      </c>
      <c r="B69" s="427" t="str">
        <f>IF(E69="","",IF(F69="",'Data Validation'!$I$7,""))</f>
        <v/>
      </c>
      <c r="C69" s="376"/>
      <c r="D69" s="428"/>
      <c r="E69" s="376"/>
      <c r="F69" s="377"/>
      <c r="G69" s="377" t="str">
        <f t="shared" si="2"/>
        <v/>
      </c>
      <c r="H69" s="246"/>
      <c r="I69" s="263"/>
      <c r="J69" s="609"/>
      <c r="K69" s="609"/>
      <c r="L69" s="620"/>
      <c r="M69" s="627" t="str">
        <f>IF(E69="","",IF(K69="",'Data Validation'!$K$7,""))</f>
        <v/>
      </c>
      <c r="N69" s="116"/>
      <c r="O69" s="115"/>
      <c r="P69" s="116"/>
      <c r="Q69" s="109"/>
      <c r="R69" s="101"/>
      <c r="S69" s="110"/>
      <c r="T69" s="123"/>
      <c r="U69" s="263"/>
      <c r="V69" s="109"/>
      <c r="W69" s="110"/>
      <c r="X69" s="123"/>
      <c r="Y69" s="587"/>
      <c r="Z69" s="591"/>
      <c r="AA69" s="184"/>
      <c r="AB69" s="680"/>
      <c r="AC69" s="677" t="str">
        <f>IFERROR(VLOOKUP(AH69,'Vlook UP'!$G$2:$N$696,5,FALSE)," ")</f>
        <v xml:space="preserve"> </v>
      </c>
      <c r="AD69" s="677" t="str">
        <f>IFERROR(VLOOKUP(AH69,'Vlook UP'!$G$2:$N$696,6,FALSE)," ")</f>
        <v xml:space="preserve"> </v>
      </c>
      <c r="AE69" s="677" t="str">
        <f>IFERROR(VLOOKUP(AH69,'Vlook UP'!$G$2:$N$696,7,FALSE)," ")</f>
        <v xml:space="preserve"> </v>
      </c>
      <c r="AF69" s="677"/>
      <c r="AG69" s="624" t="str">
        <f>IFERROR(VLOOKUP(K69,'Vlook UP'!$D$2:$M$696,6,FALSE)," ")</f>
        <v xml:space="preserve"> </v>
      </c>
      <c r="AH69" s="624" t="str">
        <f>IFERROR(VLOOKUP(K69,'Vlook UP'!$D$2:$M$696,4,FALSE)," ")</f>
        <v xml:space="preserve"> </v>
      </c>
      <c r="AI69" s="169"/>
      <c r="AJ69" s="128"/>
      <c r="AK69" s="684"/>
      <c r="AL69" s="132"/>
      <c r="AM69" s="133"/>
      <c r="AN69" s="138"/>
      <c r="AO69" s="139"/>
      <c r="AP69" s="211"/>
      <c r="AQ69" s="179"/>
      <c r="AR69" s="179"/>
      <c r="AS69" s="179"/>
      <c r="AT69" s="595"/>
      <c r="AU69" s="209"/>
      <c r="AV69" s="218" t="s">
        <v>227</v>
      </c>
      <c r="AW69" s="225"/>
      <c r="AX69" s="245"/>
      <c r="AY69" s="240"/>
      <c r="AZ69" s="240"/>
      <c r="BA69" s="240"/>
      <c r="BB69" s="246"/>
    </row>
    <row r="70" spans="1:54" ht="21" thickBot="1">
      <c r="A70" s="103" t="str">
        <f t="shared" ref="A70:A100" si="3">IF(C70="","",A69+1)</f>
        <v/>
      </c>
      <c r="B70" s="423" t="str">
        <f>IF(E70="","",IF(F70="",'Data Validation'!$I$7,""))</f>
        <v/>
      </c>
      <c r="C70" s="271"/>
      <c r="D70" s="371"/>
      <c r="E70" s="271"/>
      <c r="F70" s="365"/>
      <c r="G70" s="377" t="str">
        <f t="shared" si="2"/>
        <v/>
      </c>
      <c r="H70" s="246"/>
      <c r="I70" s="264"/>
      <c r="J70" s="611"/>
      <c r="K70" s="611"/>
      <c r="L70" s="622"/>
      <c r="M70" s="627" t="str">
        <f>IF(E70="","",IF(K70="",'Data Validation'!$K$7,""))</f>
        <v/>
      </c>
      <c r="N70" s="112"/>
      <c r="O70" s="111"/>
      <c r="P70" s="112"/>
      <c r="Q70" s="105"/>
      <c r="R70" s="99"/>
      <c r="S70" s="106"/>
      <c r="T70" s="124"/>
      <c r="U70" s="264"/>
      <c r="V70" s="105"/>
      <c r="W70" s="106"/>
      <c r="X70" s="124"/>
      <c r="Y70" s="589"/>
      <c r="Z70" s="593"/>
      <c r="AA70" s="182"/>
      <c r="AB70" s="680"/>
      <c r="AC70" s="677" t="str">
        <f>IFERROR(VLOOKUP(AH70,'Vlook UP'!$G$2:$N$696,5,FALSE)," ")</f>
        <v xml:space="preserve"> </v>
      </c>
      <c r="AD70" s="677" t="str">
        <f>IFERROR(VLOOKUP(AH70,'Vlook UP'!$G$2:$N$696,6,FALSE)," ")</f>
        <v xml:space="preserve"> </v>
      </c>
      <c r="AE70" s="677" t="str">
        <f>IFERROR(VLOOKUP(AH70,'Vlook UP'!$G$2:$N$696,7,FALSE)," ")</f>
        <v xml:space="preserve"> </v>
      </c>
      <c r="AF70" s="677"/>
      <c r="AG70" s="624" t="str">
        <f>IFERROR(VLOOKUP(K70,'Vlook UP'!$D$2:$M$696,6,FALSE)," ")</f>
        <v xml:space="preserve"> </v>
      </c>
      <c r="AH70" s="624" t="str">
        <f>IFERROR(VLOOKUP(K70,'Vlook UP'!$D$2:$M$696,4,FALSE)," ")</f>
        <v xml:space="preserve"> </v>
      </c>
      <c r="AI70" s="170"/>
      <c r="AJ70" s="129"/>
      <c r="AK70" s="686"/>
      <c r="AL70" s="134"/>
      <c r="AM70" s="135"/>
      <c r="AN70" s="140"/>
      <c r="AO70" s="141"/>
      <c r="AP70" s="212"/>
      <c r="AQ70" s="180"/>
      <c r="AR70" s="180"/>
      <c r="AS70" s="180"/>
      <c r="AT70" s="597"/>
      <c r="AU70" s="210"/>
      <c r="AV70" s="221" t="s">
        <v>237</v>
      </c>
      <c r="AW70" s="225"/>
      <c r="AX70" s="245"/>
      <c r="AY70" s="240"/>
      <c r="AZ70" s="240"/>
      <c r="BA70" s="240"/>
      <c r="BB70" s="246"/>
    </row>
    <row r="71" spans="1:54" ht="20" customHeight="1" thickBot="1">
      <c r="A71" s="150" t="str">
        <f t="shared" si="3"/>
        <v/>
      </c>
      <c r="B71" s="430" t="str">
        <f>IF(E71="","",IF(F71="",'Data Validation'!$I$7,""))</f>
        <v/>
      </c>
      <c r="C71" s="272"/>
      <c r="D71" s="372"/>
      <c r="E71" s="272"/>
      <c r="F71" s="366"/>
      <c r="G71" s="377" t="str">
        <f t="shared" si="2"/>
        <v/>
      </c>
      <c r="H71" s="246"/>
      <c r="I71" s="265"/>
      <c r="J71" s="610"/>
      <c r="K71" s="610"/>
      <c r="L71" s="621"/>
      <c r="M71" s="627" t="str">
        <f>IF(E71="","",IF(K71="",'Data Validation'!$K$7,""))</f>
        <v/>
      </c>
      <c r="N71" s="114"/>
      <c r="O71" s="113"/>
      <c r="P71" s="114"/>
      <c r="Q71" s="107"/>
      <c r="R71" s="100"/>
      <c r="S71" s="108"/>
      <c r="T71" s="125"/>
      <c r="U71" s="265"/>
      <c r="V71" s="107"/>
      <c r="W71" s="108"/>
      <c r="X71" s="125"/>
      <c r="Y71" s="588"/>
      <c r="Z71" s="592"/>
      <c r="AA71" s="183"/>
      <c r="AB71" s="680"/>
      <c r="AC71" s="677" t="str">
        <f>IFERROR(VLOOKUP(AH71,'Vlook UP'!$G$2:$N$696,5,FALSE)," ")</f>
        <v xml:space="preserve"> </v>
      </c>
      <c r="AD71" s="677" t="str">
        <f>IFERROR(VLOOKUP(AH71,'Vlook UP'!$G$2:$N$696,6,FALSE)," ")</f>
        <v xml:space="preserve"> </v>
      </c>
      <c r="AE71" s="677" t="str">
        <f>IFERROR(VLOOKUP(AH71,'Vlook UP'!$G$2:$N$696,7,FALSE)," ")</f>
        <v xml:space="preserve"> </v>
      </c>
      <c r="AF71" s="677"/>
      <c r="AG71" s="624" t="str">
        <f>IFERROR(VLOOKUP(K71,'Vlook UP'!$D$2:$M$696,6,FALSE)," ")</f>
        <v xml:space="preserve"> </v>
      </c>
      <c r="AH71" s="624" t="str">
        <f>IFERROR(VLOOKUP(K71,'Vlook UP'!$D$2:$M$696,4,FALSE)," ")</f>
        <v xml:space="preserve"> </v>
      </c>
      <c r="AI71" s="171"/>
      <c r="AJ71" s="130"/>
      <c r="AK71" s="685"/>
      <c r="AL71" s="136"/>
      <c r="AM71" s="137"/>
      <c r="AN71" s="142"/>
      <c r="AO71" s="143"/>
      <c r="AP71" s="213"/>
      <c r="AQ71" s="181"/>
      <c r="AR71" s="181"/>
      <c r="AS71" s="181"/>
      <c r="AT71" s="596"/>
      <c r="AU71" s="173"/>
      <c r="AV71" s="226" t="s">
        <v>238</v>
      </c>
      <c r="AW71" s="225"/>
      <c r="AX71" s="245"/>
      <c r="AY71" s="240"/>
      <c r="AZ71" s="240"/>
      <c r="BA71" s="240"/>
      <c r="BB71" s="246"/>
    </row>
    <row r="72" spans="1:54" ht="21" thickBot="1">
      <c r="A72" s="120" t="str">
        <f t="shared" si="3"/>
        <v/>
      </c>
      <c r="B72" s="423" t="str">
        <f>IF(E72="","",IF(F72="",'Data Validation'!$I$7,""))</f>
        <v/>
      </c>
      <c r="C72" s="270"/>
      <c r="D72" s="370"/>
      <c r="E72" s="270"/>
      <c r="F72" s="270"/>
      <c r="G72" s="377" t="str">
        <f t="shared" si="2"/>
        <v/>
      </c>
      <c r="H72" s="246"/>
      <c r="I72" s="263"/>
      <c r="J72" s="609"/>
      <c r="K72" s="609"/>
      <c r="L72" s="620"/>
      <c r="M72" s="627" t="str">
        <f>IF(E72="","",IF(K72="",'Data Validation'!$K$7,""))</f>
        <v/>
      </c>
      <c r="N72" s="116"/>
      <c r="O72" s="115"/>
      <c r="P72" s="116"/>
      <c r="Q72" s="109"/>
      <c r="R72" s="101"/>
      <c r="S72" s="110"/>
      <c r="T72" s="123"/>
      <c r="U72" s="263"/>
      <c r="V72" s="109"/>
      <c r="W72" s="110"/>
      <c r="X72" s="123"/>
      <c r="Y72" s="587"/>
      <c r="Z72" s="591"/>
      <c r="AA72" s="184"/>
      <c r="AB72" s="680"/>
      <c r="AC72" s="677" t="str">
        <f>IFERROR(VLOOKUP(AH72,'Vlook UP'!$G$2:$N$696,5,FALSE)," ")</f>
        <v xml:space="preserve"> </v>
      </c>
      <c r="AD72" s="677" t="str">
        <f>IFERROR(VLOOKUP(AH72,'Vlook UP'!$G$2:$N$696,6,FALSE)," ")</f>
        <v xml:space="preserve"> </v>
      </c>
      <c r="AE72" s="677" t="str">
        <f>IFERROR(VLOOKUP(AH72,'Vlook UP'!$G$2:$N$696,7,FALSE)," ")</f>
        <v xml:space="preserve"> </v>
      </c>
      <c r="AF72" s="677"/>
      <c r="AG72" s="624" t="str">
        <f>IFERROR(VLOOKUP(K72,'Vlook UP'!$D$2:$M$696,6,FALSE)," ")</f>
        <v xml:space="preserve"> </v>
      </c>
      <c r="AH72" s="624" t="str">
        <f>IFERROR(VLOOKUP(K72,'Vlook UP'!$D$2:$M$696,4,FALSE)," ")</f>
        <v xml:space="preserve"> </v>
      </c>
      <c r="AI72" s="169"/>
      <c r="AJ72" s="128"/>
      <c r="AK72" s="684"/>
      <c r="AL72" s="132"/>
      <c r="AM72" s="133"/>
      <c r="AN72" s="138"/>
      <c r="AO72" s="139"/>
      <c r="AP72" s="211"/>
      <c r="AQ72" s="179"/>
      <c r="AR72" s="179"/>
      <c r="AS72" s="179"/>
      <c r="AT72" s="595"/>
      <c r="AU72" s="209"/>
      <c r="AV72" s="219" t="s">
        <v>228</v>
      </c>
      <c r="AW72" s="225"/>
      <c r="AX72" s="245"/>
      <c r="AY72" s="240"/>
      <c r="AZ72" s="240"/>
      <c r="BA72" s="240"/>
      <c r="BB72" s="246"/>
    </row>
    <row r="73" spans="1:54" ht="21" thickBot="1">
      <c r="A73" s="103" t="str">
        <f t="shared" si="3"/>
        <v/>
      </c>
      <c r="B73" s="423" t="str">
        <f>IF(E73="","",IF(F73="",'Data Validation'!$I$7,""))</f>
        <v/>
      </c>
      <c r="C73" s="271"/>
      <c r="D73" s="371"/>
      <c r="E73" s="271"/>
      <c r="F73" s="271"/>
      <c r="G73" s="377" t="str">
        <f t="shared" si="2"/>
        <v/>
      </c>
      <c r="H73" s="246"/>
      <c r="I73" s="264"/>
      <c r="J73" s="611"/>
      <c r="K73" s="611"/>
      <c r="L73" s="622"/>
      <c r="M73" s="627" t="str">
        <f>IF(E73="","",IF(K73="",'Data Validation'!$K$7,""))</f>
        <v/>
      </c>
      <c r="N73" s="112"/>
      <c r="O73" s="111"/>
      <c r="P73" s="112"/>
      <c r="Q73" s="105"/>
      <c r="R73" s="99"/>
      <c r="S73" s="106"/>
      <c r="T73" s="124"/>
      <c r="U73" s="264"/>
      <c r="V73" s="105"/>
      <c r="W73" s="106"/>
      <c r="X73" s="124"/>
      <c r="Y73" s="589"/>
      <c r="Z73" s="593"/>
      <c r="AA73" s="182"/>
      <c r="AB73" s="680"/>
      <c r="AC73" s="677" t="str">
        <f>IFERROR(VLOOKUP(AH73,'Vlook UP'!$G$2:$N$696,5,FALSE)," ")</f>
        <v xml:space="preserve"> </v>
      </c>
      <c r="AD73" s="677" t="str">
        <f>IFERROR(VLOOKUP(AH73,'Vlook UP'!$G$2:$N$696,6,FALSE)," ")</f>
        <v xml:space="preserve"> </v>
      </c>
      <c r="AE73" s="677" t="str">
        <f>IFERROR(VLOOKUP(AH73,'Vlook UP'!$G$2:$N$696,7,FALSE)," ")</f>
        <v xml:space="preserve"> </v>
      </c>
      <c r="AF73" s="677"/>
      <c r="AG73" s="624" t="str">
        <f>IFERROR(VLOOKUP(K73,'Vlook UP'!$D$2:$M$696,6,FALSE)," ")</f>
        <v xml:space="preserve"> </v>
      </c>
      <c r="AH73" s="624" t="str">
        <f>IFERROR(VLOOKUP(K73,'Vlook UP'!$D$2:$M$696,4,FALSE)," ")</f>
        <v xml:space="preserve"> </v>
      </c>
      <c r="AI73" s="170"/>
      <c r="AJ73" s="129"/>
      <c r="AK73" s="686"/>
      <c r="AL73" s="134"/>
      <c r="AM73" s="135"/>
      <c r="AN73" s="140"/>
      <c r="AO73" s="141"/>
      <c r="AP73" s="212"/>
      <c r="AQ73" s="180"/>
      <c r="AR73" s="180"/>
      <c r="AS73" s="180"/>
      <c r="AT73" s="597"/>
      <c r="AU73" s="210"/>
      <c r="AV73" s="219" t="s">
        <v>229</v>
      </c>
      <c r="AW73" s="225"/>
      <c r="AX73" s="245"/>
      <c r="AY73" s="240"/>
      <c r="AZ73" s="240"/>
      <c r="BA73" s="240"/>
      <c r="BB73" s="246"/>
    </row>
    <row r="74" spans="1:54" ht="21" thickBot="1">
      <c r="A74" s="150" t="str">
        <f t="shared" si="3"/>
        <v/>
      </c>
      <c r="B74" s="431" t="str">
        <f>IF(E74="","",IF(F74="",'Data Validation'!$I$7,""))</f>
        <v/>
      </c>
      <c r="C74" s="274"/>
      <c r="D74" s="373"/>
      <c r="E74" s="274"/>
      <c r="F74" s="274"/>
      <c r="G74" s="377" t="str">
        <f t="shared" si="2"/>
        <v/>
      </c>
      <c r="H74" s="246"/>
      <c r="I74" s="265"/>
      <c r="J74" s="610"/>
      <c r="K74" s="610"/>
      <c r="L74" s="621"/>
      <c r="M74" s="627" t="str">
        <f>IF(E74="","",IF(K74="",'Data Validation'!$K$7,""))</f>
        <v/>
      </c>
      <c r="N74" s="114"/>
      <c r="O74" s="113"/>
      <c r="P74" s="114"/>
      <c r="Q74" s="107"/>
      <c r="R74" s="100"/>
      <c r="S74" s="108"/>
      <c r="T74" s="125"/>
      <c r="U74" s="265"/>
      <c r="V74" s="107"/>
      <c r="W74" s="108"/>
      <c r="X74" s="125"/>
      <c r="Y74" s="588"/>
      <c r="Z74" s="592"/>
      <c r="AA74" s="183"/>
      <c r="AB74" s="680"/>
      <c r="AC74" s="677" t="str">
        <f>IFERROR(VLOOKUP(AH74,'Vlook UP'!$G$2:$N$696,5,FALSE)," ")</f>
        <v xml:space="preserve"> </v>
      </c>
      <c r="AD74" s="677" t="str">
        <f>IFERROR(VLOOKUP(AH74,'Vlook UP'!$G$2:$N$696,6,FALSE)," ")</f>
        <v xml:space="preserve"> </v>
      </c>
      <c r="AE74" s="677" t="str">
        <f>IFERROR(VLOOKUP(AH74,'Vlook UP'!$G$2:$N$696,7,FALSE)," ")</f>
        <v xml:space="preserve"> </v>
      </c>
      <c r="AF74" s="677"/>
      <c r="AG74" s="624" t="str">
        <f>IFERROR(VLOOKUP(K74,'Vlook UP'!$D$2:$M$696,6,FALSE)," ")</f>
        <v xml:space="preserve"> </v>
      </c>
      <c r="AH74" s="624" t="str">
        <f>IFERROR(VLOOKUP(K74,'Vlook UP'!$D$2:$M$696,4,FALSE)," ")</f>
        <v xml:space="preserve"> </v>
      </c>
      <c r="AI74" s="171"/>
      <c r="AJ74" s="130"/>
      <c r="AK74" s="685"/>
      <c r="AL74" s="136"/>
      <c r="AM74" s="137"/>
      <c r="AN74" s="142"/>
      <c r="AO74" s="143"/>
      <c r="AP74" s="213"/>
      <c r="AQ74" s="181"/>
      <c r="AR74" s="181"/>
      <c r="AS74" s="181"/>
      <c r="AT74" s="596"/>
      <c r="AU74" s="173"/>
      <c r="AV74" s="220" t="s">
        <v>230</v>
      </c>
      <c r="AW74" s="225"/>
      <c r="AX74" s="245"/>
      <c r="AY74" s="240"/>
      <c r="AZ74" s="240"/>
      <c r="BA74" s="240"/>
      <c r="BB74" s="246"/>
    </row>
    <row r="75" spans="1:54" ht="16" thickBot="1">
      <c r="A75" s="120" t="str">
        <f t="shared" si="3"/>
        <v/>
      </c>
      <c r="B75" s="427" t="str">
        <f>IF(E75="","",IF(F75="",'Data Validation'!$I$7,""))</f>
        <v/>
      </c>
      <c r="C75" s="376"/>
      <c r="D75" s="428"/>
      <c r="E75" s="376"/>
      <c r="F75" s="377"/>
      <c r="G75" s="377" t="str">
        <f t="shared" si="2"/>
        <v/>
      </c>
      <c r="H75" s="246"/>
      <c r="I75" s="263"/>
      <c r="J75" s="609"/>
      <c r="K75" s="609"/>
      <c r="L75" s="620"/>
      <c r="M75" s="627" t="str">
        <f>IF(E75="","",IF(K75="",'Data Validation'!$K$7,""))</f>
        <v/>
      </c>
      <c r="N75" s="116"/>
      <c r="O75" s="115"/>
      <c r="P75" s="116"/>
      <c r="Q75" s="109"/>
      <c r="R75" s="101"/>
      <c r="S75" s="110"/>
      <c r="T75" s="123"/>
      <c r="U75" s="263"/>
      <c r="V75" s="109"/>
      <c r="W75" s="110"/>
      <c r="X75" s="123"/>
      <c r="Y75" s="587"/>
      <c r="Z75" s="591"/>
      <c r="AA75" s="184"/>
      <c r="AB75" s="680"/>
      <c r="AC75" s="677" t="str">
        <f>IFERROR(VLOOKUP(AH75,'Vlook UP'!$G$2:$N$696,5,FALSE)," ")</f>
        <v xml:space="preserve"> </v>
      </c>
      <c r="AD75" s="677" t="str">
        <f>IFERROR(VLOOKUP(AH75,'Vlook UP'!$G$2:$N$696,6,FALSE)," ")</f>
        <v xml:space="preserve"> </v>
      </c>
      <c r="AE75" s="677" t="str">
        <f>IFERROR(VLOOKUP(AH75,'Vlook UP'!$G$2:$N$696,7,FALSE)," ")</f>
        <v xml:space="preserve"> </v>
      </c>
      <c r="AF75" s="677"/>
      <c r="AG75" s="624" t="str">
        <f>IFERROR(VLOOKUP(K75,'Vlook UP'!$D$2:$M$696,6,FALSE)," ")</f>
        <v xml:space="preserve"> </v>
      </c>
      <c r="AH75" s="624" t="str">
        <f>IFERROR(VLOOKUP(K75,'Vlook UP'!$D$2:$M$696,4,FALSE)," ")</f>
        <v xml:space="preserve"> </v>
      </c>
      <c r="AI75" s="169"/>
      <c r="AJ75" s="128"/>
      <c r="AK75" s="684"/>
      <c r="AL75" s="132"/>
      <c r="AM75" s="133"/>
      <c r="AN75" s="138"/>
      <c r="AO75" s="139"/>
      <c r="AP75" s="211"/>
      <c r="AQ75" s="179"/>
      <c r="AR75" s="179"/>
      <c r="AS75" s="179"/>
      <c r="AT75" s="595"/>
      <c r="AU75" s="209"/>
      <c r="AV75" s="215"/>
      <c r="AW75" s="225"/>
      <c r="AX75" s="245"/>
      <c r="AY75" s="240"/>
      <c r="AZ75" s="240"/>
      <c r="BA75" s="240"/>
      <c r="BB75" s="246"/>
    </row>
    <row r="76" spans="1:54" ht="16" thickBot="1">
      <c r="A76" s="103" t="str">
        <f t="shared" si="3"/>
        <v/>
      </c>
      <c r="B76" s="423" t="str">
        <f>IF(E76="","",IF(F76="",'Data Validation'!$I$7,""))</f>
        <v/>
      </c>
      <c r="C76" s="271"/>
      <c r="D76" s="371"/>
      <c r="E76" s="271"/>
      <c r="F76" s="365"/>
      <c r="G76" s="377" t="str">
        <f t="shared" si="2"/>
        <v/>
      </c>
      <c r="H76" s="246"/>
      <c r="I76" s="264"/>
      <c r="J76" s="611"/>
      <c r="K76" s="611"/>
      <c r="L76" s="622"/>
      <c r="M76" s="627" t="str">
        <f>IF(E76="","",IF(K76="",'Data Validation'!$K$7,""))</f>
        <v/>
      </c>
      <c r="N76" s="112"/>
      <c r="O76" s="111"/>
      <c r="P76" s="112"/>
      <c r="Q76" s="105"/>
      <c r="R76" s="99"/>
      <c r="S76" s="106"/>
      <c r="T76" s="124"/>
      <c r="U76" s="264"/>
      <c r="V76" s="105"/>
      <c r="W76" s="106"/>
      <c r="X76" s="124"/>
      <c r="Y76" s="589"/>
      <c r="Z76" s="593"/>
      <c r="AA76" s="182"/>
      <c r="AB76" s="680"/>
      <c r="AC76" s="677" t="str">
        <f>IFERROR(VLOOKUP(AH76,'Vlook UP'!$G$2:$N$696,5,FALSE)," ")</f>
        <v xml:space="preserve"> </v>
      </c>
      <c r="AD76" s="677" t="str">
        <f>IFERROR(VLOOKUP(AH76,'Vlook UP'!$G$2:$N$696,6,FALSE)," ")</f>
        <v xml:space="preserve"> </v>
      </c>
      <c r="AE76" s="677" t="str">
        <f>IFERROR(VLOOKUP(AH76,'Vlook UP'!$G$2:$N$696,7,FALSE)," ")</f>
        <v xml:space="preserve"> </v>
      </c>
      <c r="AF76" s="677"/>
      <c r="AG76" s="624" t="str">
        <f>IFERROR(VLOOKUP(K76,'Vlook UP'!$D$2:$M$696,6,FALSE)," ")</f>
        <v xml:space="preserve"> </v>
      </c>
      <c r="AH76" s="624" t="str">
        <f>IFERROR(VLOOKUP(K76,'Vlook UP'!$D$2:$M$696,4,FALSE)," ")</f>
        <v xml:space="preserve"> </v>
      </c>
      <c r="AI76" s="170"/>
      <c r="AJ76" s="129"/>
      <c r="AK76" s="686"/>
      <c r="AL76" s="134"/>
      <c r="AM76" s="135"/>
      <c r="AN76" s="140"/>
      <c r="AO76" s="141"/>
      <c r="AP76" s="212"/>
      <c r="AQ76" s="180"/>
      <c r="AR76" s="180"/>
      <c r="AS76" s="180"/>
      <c r="AT76" s="597"/>
      <c r="AU76" s="210"/>
      <c r="AV76" s="215"/>
      <c r="AW76" s="225"/>
      <c r="AX76" s="245"/>
      <c r="AY76" s="240"/>
      <c r="AZ76" s="240"/>
      <c r="BA76" s="240"/>
      <c r="BB76" s="246"/>
    </row>
    <row r="77" spans="1:54" ht="16" thickBot="1">
      <c r="A77" s="150" t="str">
        <f t="shared" si="3"/>
        <v/>
      </c>
      <c r="B77" s="430" t="str">
        <f>IF(E77="","",IF(F77="",'Data Validation'!$I$7,""))</f>
        <v/>
      </c>
      <c r="C77" s="272"/>
      <c r="D77" s="372"/>
      <c r="E77" s="272"/>
      <c r="F77" s="366"/>
      <c r="G77" s="377" t="str">
        <f t="shared" si="2"/>
        <v/>
      </c>
      <c r="H77" s="246"/>
      <c r="I77" s="265"/>
      <c r="J77" s="610"/>
      <c r="K77" s="610"/>
      <c r="L77" s="621"/>
      <c r="M77" s="627" t="str">
        <f>IF(E77="","",IF(K77="",'Data Validation'!$K$7,""))</f>
        <v/>
      </c>
      <c r="N77" s="114"/>
      <c r="O77" s="113"/>
      <c r="P77" s="114"/>
      <c r="Q77" s="107"/>
      <c r="R77" s="100"/>
      <c r="S77" s="108"/>
      <c r="T77" s="125"/>
      <c r="U77" s="265"/>
      <c r="V77" s="107"/>
      <c r="W77" s="108"/>
      <c r="X77" s="125"/>
      <c r="Y77" s="588"/>
      <c r="Z77" s="592"/>
      <c r="AA77" s="183"/>
      <c r="AB77" s="680"/>
      <c r="AC77" s="677" t="str">
        <f>IFERROR(VLOOKUP(AH77,'Vlook UP'!$G$2:$N$696,5,FALSE)," ")</f>
        <v xml:space="preserve"> </v>
      </c>
      <c r="AD77" s="677" t="str">
        <f>IFERROR(VLOOKUP(AH77,'Vlook UP'!$G$2:$N$696,6,FALSE)," ")</f>
        <v xml:space="preserve"> </v>
      </c>
      <c r="AE77" s="677" t="str">
        <f>IFERROR(VLOOKUP(AH77,'Vlook UP'!$G$2:$N$696,7,FALSE)," ")</f>
        <v xml:space="preserve"> </v>
      </c>
      <c r="AF77" s="677"/>
      <c r="AG77" s="624" t="str">
        <f>IFERROR(VLOOKUP(K77,'Vlook UP'!$D$2:$M$696,6,FALSE)," ")</f>
        <v xml:space="preserve"> </v>
      </c>
      <c r="AH77" s="624" t="str">
        <f>IFERROR(VLOOKUP(K77,'Vlook UP'!$D$2:$M$696,4,FALSE)," ")</f>
        <v xml:space="preserve"> </v>
      </c>
      <c r="AI77" s="171"/>
      <c r="AJ77" s="130"/>
      <c r="AK77" s="685"/>
      <c r="AL77" s="136"/>
      <c r="AM77" s="137"/>
      <c r="AN77" s="142"/>
      <c r="AO77" s="143"/>
      <c r="AP77" s="213"/>
      <c r="AQ77" s="181"/>
      <c r="AR77" s="181"/>
      <c r="AS77" s="181"/>
      <c r="AT77" s="596"/>
      <c r="AU77" s="173"/>
      <c r="AV77" s="215"/>
      <c r="AW77" s="225"/>
      <c r="AX77" s="245"/>
      <c r="AY77" s="240"/>
      <c r="AZ77" s="240"/>
      <c r="BA77" s="240"/>
      <c r="BB77" s="246"/>
    </row>
    <row r="78" spans="1:54" ht="16" thickBot="1">
      <c r="A78" s="120" t="str">
        <f t="shared" si="3"/>
        <v/>
      </c>
      <c r="B78" s="423" t="str">
        <f>IF(E78="","",IF(F78="",'Data Validation'!$I$7,""))</f>
        <v/>
      </c>
      <c r="C78" s="270"/>
      <c r="D78" s="370"/>
      <c r="E78" s="270"/>
      <c r="F78" s="270"/>
      <c r="G78" s="377" t="str">
        <f t="shared" si="2"/>
        <v/>
      </c>
      <c r="H78" s="246"/>
      <c r="I78" s="263"/>
      <c r="J78" s="609"/>
      <c r="K78" s="609"/>
      <c r="L78" s="620"/>
      <c r="M78" s="627" t="str">
        <f>IF(E78="","",IF(K78="",'Data Validation'!$K$7,""))</f>
        <v/>
      </c>
      <c r="N78" s="116"/>
      <c r="O78" s="115"/>
      <c r="P78" s="116"/>
      <c r="Q78" s="109"/>
      <c r="R78" s="101"/>
      <c r="S78" s="110"/>
      <c r="T78" s="123"/>
      <c r="U78" s="263"/>
      <c r="V78" s="109"/>
      <c r="W78" s="110"/>
      <c r="X78" s="123"/>
      <c r="Y78" s="587"/>
      <c r="Z78" s="591"/>
      <c r="AA78" s="184"/>
      <c r="AB78" s="680"/>
      <c r="AC78" s="677" t="str">
        <f>IFERROR(VLOOKUP(AH78,'Vlook UP'!$G$2:$N$696,5,FALSE)," ")</f>
        <v xml:space="preserve"> </v>
      </c>
      <c r="AD78" s="677" t="str">
        <f>IFERROR(VLOOKUP(AH78,'Vlook UP'!$G$2:$N$696,6,FALSE)," ")</f>
        <v xml:space="preserve"> </v>
      </c>
      <c r="AE78" s="677" t="str">
        <f>IFERROR(VLOOKUP(AH78,'Vlook UP'!$G$2:$N$696,7,FALSE)," ")</f>
        <v xml:space="preserve"> </v>
      </c>
      <c r="AF78" s="677"/>
      <c r="AG78" s="624" t="str">
        <f>IFERROR(VLOOKUP(K78,'Vlook UP'!$D$2:$M$696,6,FALSE)," ")</f>
        <v xml:space="preserve"> </v>
      </c>
      <c r="AH78" s="624" t="str">
        <f>IFERROR(VLOOKUP(K78,'Vlook UP'!$D$2:$M$696,4,FALSE)," ")</f>
        <v xml:space="preserve"> </v>
      </c>
      <c r="AI78" s="169"/>
      <c r="AJ78" s="128"/>
      <c r="AK78" s="684"/>
      <c r="AL78" s="132"/>
      <c r="AM78" s="133"/>
      <c r="AN78" s="138"/>
      <c r="AO78" s="139"/>
      <c r="AP78" s="211"/>
      <c r="AQ78" s="179"/>
      <c r="AR78" s="179"/>
      <c r="AS78" s="179"/>
      <c r="AT78" s="595"/>
      <c r="AU78" s="209"/>
      <c r="AV78" s="215"/>
      <c r="AW78" s="225"/>
      <c r="AX78" s="245"/>
      <c r="AY78" s="240"/>
      <c r="AZ78" s="240"/>
      <c r="BA78" s="240"/>
      <c r="BB78" s="246"/>
    </row>
    <row r="79" spans="1:54" ht="16" thickBot="1">
      <c r="A79" s="103" t="str">
        <f t="shared" si="3"/>
        <v/>
      </c>
      <c r="B79" s="423" t="str">
        <f>IF(E79="","",IF(F79="",'Data Validation'!$I$7,""))</f>
        <v/>
      </c>
      <c r="C79" s="271"/>
      <c r="D79" s="371"/>
      <c r="E79" s="271"/>
      <c r="F79" s="271"/>
      <c r="G79" s="377" t="str">
        <f t="shared" si="2"/>
        <v/>
      </c>
      <c r="H79" s="246"/>
      <c r="I79" s="264"/>
      <c r="J79" s="611"/>
      <c r="K79" s="611"/>
      <c r="L79" s="622"/>
      <c r="M79" s="627" t="str">
        <f>IF(E79="","",IF(K79="",'Data Validation'!$K$7,""))</f>
        <v/>
      </c>
      <c r="N79" s="112"/>
      <c r="O79" s="111"/>
      <c r="P79" s="112"/>
      <c r="Q79" s="105"/>
      <c r="R79" s="99"/>
      <c r="S79" s="106"/>
      <c r="T79" s="124"/>
      <c r="U79" s="264"/>
      <c r="V79" s="105"/>
      <c r="W79" s="106"/>
      <c r="X79" s="124"/>
      <c r="Y79" s="589"/>
      <c r="Z79" s="593"/>
      <c r="AA79" s="182"/>
      <c r="AB79" s="680"/>
      <c r="AC79" s="677" t="str">
        <f>IFERROR(VLOOKUP(AH79,'Vlook UP'!$G$2:$N$696,5,FALSE)," ")</f>
        <v xml:space="preserve"> </v>
      </c>
      <c r="AD79" s="677" t="str">
        <f>IFERROR(VLOOKUP(AH79,'Vlook UP'!$G$2:$N$696,6,FALSE)," ")</f>
        <v xml:space="preserve"> </v>
      </c>
      <c r="AE79" s="677" t="str">
        <f>IFERROR(VLOOKUP(AH79,'Vlook UP'!$G$2:$N$696,7,FALSE)," ")</f>
        <v xml:space="preserve"> </v>
      </c>
      <c r="AF79" s="677"/>
      <c r="AG79" s="624" t="str">
        <f>IFERROR(VLOOKUP(K79,'Vlook UP'!$D$2:$M$696,6,FALSE)," ")</f>
        <v xml:space="preserve"> </v>
      </c>
      <c r="AH79" s="624" t="str">
        <f>IFERROR(VLOOKUP(K79,'Vlook UP'!$D$2:$M$696,4,FALSE)," ")</f>
        <v xml:space="preserve"> </v>
      </c>
      <c r="AI79" s="170"/>
      <c r="AJ79" s="129"/>
      <c r="AK79" s="686"/>
      <c r="AL79" s="134"/>
      <c r="AM79" s="135"/>
      <c r="AN79" s="140"/>
      <c r="AO79" s="141"/>
      <c r="AP79" s="212"/>
      <c r="AQ79" s="180"/>
      <c r="AR79" s="180"/>
      <c r="AS79" s="180"/>
      <c r="AT79" s="597"/>
      <c r="AU79" s="210"/>
      <c r="AV79" s="215"/>
      <c r="AW79" s="225"/>
      <c r="AX79" s="245"/>
      <c r="AY79" s="240"/>
      <c r="AZ79" s="240"/>
      <c r="BA79" s="240"/>
      <c r="BB79" s="246"/>
    </row>
    <row r="80" spans="1:54" ht="16" thickBot="1">
      <c r="A80" s="150" t="str">
        <f t="shared" si="3"/>
        <v/>
      </c>
      <c r="B80" s="431" t="str">
        <f>IF(E80="","",IF(F80="",'Data Validation'!$I$7,""))</f>
        <v/>
      </c>
      <c r="C80" s="274"/>
      <c r="D80" s="373"/>
      <c r="E80" s="274"/>
      <c r="F80" s="274"/>
      <c r="G80" s="377" t="str">
        <f t="shared" si="2"/>
        <v/>
      </c>
      <c r="H80" s="246"/>
      <c r="I80" s="265"/>
      <c r="J80" s="610"/>
      <c r="K80" s="610"/>
      <c r="L80" s="621"/>
      <c r="M80" s="627" t="str">
        <f>IF(E80="","",IF(K80="",'Data Validation'!$K$7,""))</f>
        <v/>
      </c>
      <c r="N80" s="114"/>
      <c r="O80" s="113"/>
      <c r="P80" s="114"/>
      <c r="Q80" s="107"/>
      <c r="R80" s="100"/>
      <c r="S80" s="108"/>
      <c r="T80" s="125"/>
      <c r="U80" s="265"/>
      <c r="V80" s="107"/>
      <c r="W80" s="108"/>
      <c r="X80" s="125"/>
      <c r="Y80" s="588"/>
      <c r="Z80" s="592"/>
      <c r="AA80" s="183"/>
      <c r="AB80" s="680"/>
      <c r="AC80" s="677" t="str">
        <f>IFERROR(VLOOKUP(AH80,'Vlook UP'!$G$2:$N$696,5,FALSE)," ")</f>
        <v xml:space="preserve"> </v>
      </c>
      <c r="AD80" s="677" t="str">
        <f>IFERROR(VLOOKUP(AH80,'Vlook UP'!$G$2:$N$696,6,FALSE)," ")</f>
        <v xml:space="preserve"> </v>
      </c>
      <c r="AE80" s="677" t="str">
        <f>IFERROR(VLOOKUP(AH80,'Vlook UP'!$G$2:$N$696,7,FALSE)," ")</f>
        <v xml:space="preserve"> </v>
      </c>
      <c r="AF80" s="677"/>
      <c r="AG80" s="624" t="str">
        <f>IFERROR(VLOOKUP(K80,'Vlook UP'!$D$2:$M$696,6,FALSE)," ")</f>
        <v xml:space="preserve"> </v>
      </c>
      <c r="AH80" s="624" t="str">
        <f>IFERROR(VLOOKUP(K80,'Vlook UP'!$D$2:$M$696,4,FALSE)," ")</f>
        <v xml:space="preserve"> </v>
      </c>
      <c r="AI80" s="171"/>
      <c r="AJ80" s="130"/>
      <c r="AK80" s="685"/>
      <c r="AL80" s="136"/>
      <c r="AM80" s="137"/>
      <c r="AN80" s="142"/>
      <c r="AO80" s="143"/>
      <c r="AP80" s="213"/>
      <c r="AQ80" s="181"/>
      <c r="AR80" s="181"/>
      <c r="AS80" s="181"/>
      <c r="AT80" s="596"/>
      <c r="AU80" s="173"/>
      <c r="AV80" s="215"/>
      <c r="AW80" s="225"/>
      <c r="AX80" s="245"/>
      <c r="AY80" s="240"/>
      <c r="AZ80" s="240"/>
      <c r="BA80" s="240"/>
      <c r="BB80" s="246"/>
    </row>
    <row r="81" spans="1:54" ht="16" thickBot="1">
      <c r="A81" s="120" t="str">
        <f t="shared" si="3"/>
        <v/>
      </c>
      <c r="B81" s="427" t="str">
        <f>IF(E81="","",IF(F81="",'Data Validation'!$I$7,""))</f>
        <v/>
      </c>
      <c r="C81" s="376"/>
      <c r="D81" s="428"/>
      <c r="E81" s="376"/>
      <c r="F81" s="376"/>
      <c r="G81" s="377" t="str">
        <f t="shared" si="2"/>
        <v/>
      </c>
      <c r="H81" s="246"/>
      <c r="I81" s="263"/>
      <c r="J81" s="609"/>
      <c r="K81" s="609"/>
      <c r="L81" s="620"/>
      <c r="M81" s="627" t="str">
        <f>IF(E81="","",IF(K81="",'Data Validation'!$K$7,""))</f>
        <v/>
      </c>
      <c r="N81" s="116"/>
      <c r="O81" s="115"/>
      <c r="P81" s="116"/>
      <c r="Q81" s="109"/>
      <c r="R81" s="101"/>
      <c r="S81" s="110"/>
      <c r="T81" s="123"/>
      <c r="U81" s="263"/>
      <c r="V81" s="109"/>
      <c r="W81" s="110"/>
      <c r="X81" s="123"/>
      <c r="Y81" s="587"/>
      <c r="Z81" s="591"/>
      <c r="AA81" s="184"/>
      <c r="AB81" s="680"/>
      <c r="AC81" s="677" t="str">
        <f>IFERROR(VLOOKUP(AH81,'Vlook UP'!$G$2:$N$696,5,FALSE)," ")</f>
        <v xml:space="preserve"> </v>
      </c>
      <c r="AD81" s="677" t="str">
        <f>IFERROR(VLOOKUP(AH81,'Vlook UP'!$G$2:$N$696,6,FALSE)," ")</f>
        <v xml:space="preserve"> </v>
      </c>
      <c r="AE81" s="677" t="str">
        <f>IFERROR(VLOOKUP(AH81,'Vlook UP'!$G$2:$N$696,7,FALSE)," ")</f>
        <v xml:space="preserve"> </v>
      </c>
      <c r="AF81" s="677"/>
      <c r="AG81" s="624" t="str">
        <f>IFERROR(VLOOKUP(K81,'Vlook UP'!$D$2:$M$696,6,FALSE)," ")</f>
        <v xml:space="preserve"> </v>
      </c>
      <c r="AH81" s="624" t="str">
        <f>IFERROR(VLOOKUP(K81,'Vlook UP'!$D$2:$M$696,4,FALSE)," ")</f>
        <v xml:space="preserve"> </v>
      </c>
      <c r="AI81" s="169"/>
      <c r="AJ81" s="128"/>
      <c r="AK81" s="684"/>
      <c r="AL81" s="132"/>
      <c r="AM81" s="133"/>
      <c r="AN81" s="138"/>
      <c r="AO81" s="139"/>
      <c r="AP81" s="211"/>
      <c r="AQ81" s="179"/>
      <c r="AR81" s="179"/>
      <c r="AS81" s="179"/>
      <c r="AT81" s="595"/>
      <c r="AU81" s="209"/>
      <c r="AV81" s="215"/>
      <c r="AW81" s="225"/>
      <c r="AX81" s="245"/>
      <c r="AY81" s="240"/>
      <c r="AZ81" s="240"/>
      <c r="BA81" s="240"/>
      <c r="BB81" s="246"/>
    </row>
    <row r="82" spans="1:54" ht="16" thickBot="1">
      <c r="A82" s="103" t="str">
        <f t="shared" si="3"/>
        <v/>
      </c>
      <c r="B82" s="423" t="str">
        <f>IF(E82="","",IF(F82="",'Data Validation'!$I$7,""))</f>
        <v/>
      </c>
      <c r="C82" s="271"/>
      <c r="D82" s="371"/>
      <c r="E82" s="271"/>
      <c r="F82" s="271"/>
      <c r="G82" s="377" t="str">
        <f t="shared" si="2"/>
        <v/>
      </c>
      <c r="H82" s="246"/>
      <c r="I82" s="264"/>
      <c r="J82" s="611"/>
      <c r="K82" s="611"/>
      <c r="L82" s="622"/>
      <c r="M82" s="627" t="str">
        <f>IF(E82="","",IF(K82="",'Data Validation'!$K$7,""))</f>
        <v/>
      </c>
      <c r="N82" s="112"/>
      <c r="O82" s="111"/>
      <c r="P82" s="112"/>
      <c r="Q82" s="105"/>
      <c r="R82" s="99"/>
      <c r="S82" s="106"/>
      <c r="T82" s="124"/>
      <c r="U82" s="264"/>
      <c r="V82" s="105"/>
      <c r="W82" s="106"/>
      <c r="X82" s="124"/>
      <c r="Y82" s="589"/>
      <c r="Z82" s="593"/>
      <c r="AA82" s="182"/>
      <c r="AB82" s="680"/>
      <c r="AC82" s="677" t="str">
        <f>IFERROR(VLOOKUP(AH82,'Vlook UP'!$G$2:$N$696,5,FALSE)," ")</f>
        <v xml:space="preserve"> </v>
      </c>
      <c r="AD82" s="677" t="str">
        <f>IFERROR(VLOOKUP(AH82,'Vlook UP'!$G$2:$N$696,6,FALSE)," ")</f>
        <v xml:space="preserve"> </v>
      </c>
      <c r="AE82" s="677" t="str">
        <f>IFERROR(VLOOKUP(AH82,'Vlook UP'!$G$2:$N$696,7,FALSE)," ")</f>
        <v xml:space="preserve"> </v>
      </c>
      <c r="AF82" s="677"/>
      <c r="AG82" s="624" t="str">
        <f>IFERROR(VLOOKUP(K82,'Vlook UP'!$D$2:$M$696,6,FALSE)," ")</f>
        <v xml:space="preserve"> </v>
      </c>
      <c r="AH82" s="624" t="str">
        <f>IFERROR(VLOOKUP(K82,'Vlook UP'!$D$2:$M$696,4,FALSE)," ")</f>
        <v xml:space="preserve"> </v>
      </c>
      <c r="AI82" s="170"/>
      <c r="AJ82" s="129"/>
      <c r="AK82" s="686"/>
      <c r="AL82" s="134"/>
      <c r="AM82" s="135"/>
      <c r="AN82" s="140"/>
      <c r="AO82" s="141"/>
      <c r="AP82" s="212"/>
      <c r="AQ82" s="180"/>
      <c r="AR82" s="180"/>
      <c r="AS82" s="180"/>
      <c r="AT82" s="597"/>
      <c r="AU82" s="210"/>
      <c r="AV82" s="215"/>
      <c r="AW82" s="225"/>
      <c r="AX82" s="245"/>
      <c r="AY82" s="240"/>
      <c r="AZ82" s="240"/>
      <c r="BA82" s="240"/>
      <c r="BB82" s="246"/>
    </row>
    <row r="83" spans="1:54" ht="16" thickBot="1">
      <c r="A83" s="150" t="str">
        <f t="shared" si="3"/>
        <v/>
      </c>
      <c r="B83" s="430" t="str">
        <f>IF(E83="","",IF(F83="",'Data Validation'!$I$7,""))</f>
        <v/>
      </c>
      <c r="C83" s="272"/>
      <c r="D83" s="372"/>
      <c r="E83" s="272"/>
      <c r="F83" s="272"/>
      <c r="G83" s="377" t="str">
        <f t="shared" si="2"/>
        <v/>
      </c>
      <c r="H83" s="246"/>
      <c r="I83" s="265"/>
      <c r="J83" s="610"/>
      <c r="K83" s="610"/>
      <c r="L83" s="621"/>
      <c r="M83" s="627" t="str">
        <f>IF(E83="","",IF(K83="",'Data Validation'!$K$7,""))</f>
        <v/>
      </c>
      <c r="N83" s="114"/>
      <c r="O83" s="113"/>
      <c r="P83" s="114"/>
      <c r="Q83" s="107"/>
      <c r="R83" s="100"/>
      <c r="S83" s="108"/>
      <c r="T83" s="125"/>
      <c r="U83" s="265"/>
      <c r="V83" s="107"/>
      <c r="W83" s="108"/>
      <c r="X83" s="125"/>
      <c r="Y83" s="588"/>
      <c r="Z83" s="592"/>
      <c r="AA83" s="183"/>
      <c r="AB83" s="680"/>
      <c r="AC83" s="677" t="str">
        <f>IFERROR(VLOOKUP(AH83,'Vlook UP'!$G$2:$N$696,5,FALSE)," ")</f>
        <v xml:space="preserve"> </v>
      </c>
      <c r="AD83" s="677" t="str">
        <f>IFERROR(VLOOKUP(AH83,'Vlook UP'!$G$2:$N$696,6,FALSE)," ")</f>
        <v xml:space="preserve"> </v>
      </c>
      <c r="AE83" s="677" t="str">
        <f>IFERROR(VLOOKUP(AH83,'Vlook UP'!$G$2:$N$696,7,FALSE)," ")</f>
        <v xml:space="preserve"> </v>
      </c>
      <c r="AF83" s="677"/>
      <c r="AG83" s="624" t="str">
        <f>IFERROR(VLOOKUP(K83,'Vlook UP'!$D$2:$M$696,6,FALSE)," ")</f>
        <v xml:space="preserve"> </v>
      </c>
      <c r="AH83" s="624" t="str">
        <f>IFERROR(VLOOKUP(K83,'Vlook UP'!$D$2:$M$696,4,FALSE)," ")</f>
        <v xml:space="preserve"> </v>
      </c>
      <c r="AI83" s="171"/>
      <c r="AJ83" s="130"/>
      <c r="AK83" s="685"/>
      <c r="AL83" s="136"/>
      <c r="AM83" s="137"/>
      <c r="AN83" s="142"/>
      <c r="AO83" s="143"/>
      <c r="AP83" s="213"/>
      <c r="AQ83" s="181"/>
      <c r="AR83" s="181"/>
      <c r="AS83" s="181"/>
      <c r="AT83" s="596"/>
      <c r="AU83" s="173"/>
      <c r="AV83" s="215"/>
      <c r="AW83" s="225"/>
      <c r="AX83" s="245"/>
      <c r="AY83" s="240"/>
      <c r="AZ83" s="240"/>
      <c r="BA83" s="240"/>
      <c r="BB83" s="246"/>
    </row>
    <row r="84" spans="1:54" ht="16" thickBot="1">
      <c r="A84" s="120" t="str">
        <f t="shared" si="3"/>
        <v/>
      </c>
      <c r="B84" s="423" t="str">
        <f>IF(E84="","",IF(F84="",'Data Validation'!$I$7,""))</f>
        <v/>
      </c>
      <c r="C84" s="270"/>
      <c r="D84" s="370"/>
      <c r="E84" s="270"/>
      <c r="F84" s="364"/>
      <c r="G84" s="377" t="str">
        <f t="shared" si="2"/>
        <v/>
      </c>
      <c r="H84" s="246"/>
      <c r="I84" s="263"/>
      <c r="J84" s="609"/>
      <c r="K84" s="609"/>
      <c r="L84" s="620"/>
      <c r="M84" s="627" t="str">
        <f>IF(E84="","",IF(K84="",'Data Validation'!$K$7,""))</f>
        <v/>
      </c>
      <c r="N84" s="116"/>
      <c r="O84" s="115"/>
      <c r="P84" s="116"/>
      <c r="Q84" s="109"/>
      <c r="R84" s="101"/>
      <c r="S84" s="110"/>
      <c r="T84" s="123"/>
      <c r="U84" s="263"/>
      <c r="V84" s="109"/>
      <c r="W84" s="110"/>
      <c r="X84" s="123"/>
      <c r="Y84" s="587"/>
      <c r="Z84" s="591"/>
      <c r="AA84" s="184"/>
      <c r="AB84" s="680"/>
      <c r="AC84" s="677" t="str">
        <f>IFERROR(VLOOKUP(AH84,'Vlook UP'!$G$2:$N$696,5,FALSE)," ")</f>
        <v xml:space="preserve"> </v>
      </c>
      <c r="AD84" s="677" t="str">
        <f>IFERROR(VLOOKUP(AH84,'Vlook UP'!$G$2:$N$696,6,FALSE)," ")</f>
        <v xml:space="preserve"> </v>
      </c>
      <c r="AE84" s="677" t="str">
        <f>IFERROR(VLOOKUP(AH84,'Vlook UP'!$G$2:$N$696,7,FALSE)," ")</f>
        <v xml:space="preserve"> </v>
      </c>
      <c r="AF84" s="677"/>
      <c r="AG84" s="624" t="str">
        <f>IFERROR(VLOOKUP(K84,'Vlook UP'!$D$2:$M$696,6,FALSE)," ")</f>
        <v xml:space="preserve"> </v>
      </c>
      <c r="AH84" s="624" t="str">
        <f>IFERROR(VLOOKUP(K84,'Vlook UP'!$D$2:$M$696,4,FALSE)," ")</f>
        <v xml:space="preserve"> </v>
      </c>
      <c r="AI84" s="169"/>
      <c r="AJ84" s="128"/>
      <c r="AK84" s="684"/>
      <c r="AL84" s="132"/>
      <c r="AM84" s="133"/>
      <c r="AN84" s="138"/>
      <c r="AO84" s="139"/>
      <c r="AP84" s="211"/>
      <c r="AQ84" s="179"/>
      <c r="AR84" s="179"/>
      <c r="AS84" s="179"/>
      <c r="AT84" s="595"/>
      <c r="AU84" s="209"/>
      <c r="AV84" s="215"/>
      <c r="AW84" s="225"/>
      <c r="AX84" s="245"/>
      <c r="AY84" s="240"/>
      <c r="AZ84" s="240"/>
      <c r="BA84" s="240"/>
      <c r="BB84" s="246"/>
    </row>
    <row r="85" spans="1:54" ht="16" thickBot="1">
      <c r="A85" s="103" t="str">
        <f t="shared" si="3"/>
        <v/>
      </c>
      <c r="B85" s="423" t="str">
        <f>IF(E85="","",IF(F85="",'Data Validation'!$I$7,""))</f>
        <v/>
      </c>
      <c r="C85" s="271"/>
      <c r="D85" s="371"/>
      <c r="E85" s="271"/>
      <c r="F85" s="365"/>
      <c r="G85" s="377" t="str">
        <f t="shared" si="2"/>
        <v/>
      </c>
      <c r="H85" s="246"/>
      <c r="I85" s="264"/>
      <c r="J85" s="611"/>
      <c r="K85" s="611"/>
      <c r="L85" s="622"/>
      <c r="M85" s="627" t="str">
        <f>IF(E85="","",IF(K85="",'Data Validation'!$K$7,""))</f>
        <v/>
      </c>
      <c r="N85" s="112"/>
      <c r="O85" s="111"/>
      <c r="P85" s="112"/>
      <c r="Q85" s="105"/>
      <c r="R85" s="99"/>
      <c r="S85" s="106"/>
      <c r="T85" s="124"/>
      <c r="U85" s="264"/>
      <c r="V85" s="105"/>
      <c r="W85" s="106"/>
      <c r="X85" s="124"/>
      <c r="Y85" s="589"/>
      <c r="Z85" s="593"/>
      <c r="AA85" s="182"/>
      <c r="AB85" s="680"/>
      <c r="AC85" s="677" t="str">
        <f>IFERROR(VLOOKUP(AH85,'Vlook UP'!$G$2:$N$696,5,FALSE)," ")</f>
        <v xml:space="preserve"> </v>
      </c>
      <c r="AD85" s="677" t="str">
        <f>IFERROR(VLOOKUP(AH85,'Vlook UP'!$G$2:$N$696,6,FALSE)," ")</f>
        <v xml:space="preserve"> </v>
      </c>
      <c r="AE85" s="677" t="str">
        <f>IFERROR(VLOOKUP(AH85,'Vlook UP'!$G$2:$N$696,7,FALSE)," ")</f>
        <v xml:space="preserve"> </v>
      </c>
      <c r="AF85" s="677"/>
      <c r="AG85" s="624" t="str">
        <f>IFERROR(VLOOKUP(K85,'Vlook UP'!$D$2:$M$696,6,FALSE)," ")</f>
        <v xml:space="preserve"> </v>
      </c>
      <c r="AH85" s="624" t="str">
        <f>IFERROR(VLOOKUP(K85,'Vlook UP'!$D$2:$M$696,4,FALSE)," ")</f>
        <v xml:space="preserve"> </v>
      </c>
      <c r="AI85" s="170"/>
      <c r="AJ85" s="129"/>
      <c r="AK85" s="686"/>
      <c r="AL85" s="134"/>
      <c r="AM85" s="135"/>
      <c r="AN85" s="140"/>
      <c r="AO85" s="141"/>
      <c r="AP85" s="212"/>
      <c r="AQ85" s="180"/>
      <c r="AR85" s="180"/>
      <c r="AS85" s="180"/>
      <c r="AT85" s="597"/>
      <c r="AU85" s="210"/>
      <c r="AV85" s="227" t="s">
        <v>226</v>
      </c>
      <c r="AW85" s="225"/>
      <c r="AX85" s="245"/>
      <c r="AY85" s="240"/>
      <c r="AZ85" s="240"/>
      <c r="BA85" s="240"/>
      <c r="BB85" s="246"/>
    </row>
    <row r="86" spans="1:54" ht="21" thickBot="1">
      <c r="A86" s="150" t="str">
        <f t="shared" si="3"/>
        <v/>
      </c>
      <c r="B86" s="431" t="str">
        <f>IF(E86="","",IF(F86="",'Data Validation'!$I$7,""))</f>
        <v/>
      </c>
      <c r="C86" s="274"/>
      <c r="D86" s="373"/>
      <c r="E86" s="432"/>
      <c r="F86" s="367"/>
      <c r="G86" s="377" t="str">
        <f t="shared" si="2"/>
        <v/>
      </c>
      <c r="H86" s="246"/>
      <c r="I86" s="265"/>
      <c r="J86" s="610"/>
      <c r="K86" s="610"/>
      <c r="L86" s="621"/>
      <c r="M86" s="627" t="str">
        <f>IF(E86="","",IF(K86="",'Data Validation'!$K$7,""))</f>
        <v/>
      </c>
      <c r="N86" s="114"/>
      <c r="O86" s="113"/>
      <c r="P86" s="114"/>
      <c r="Q86" s="107"/>
      <c r="R86" s="100"/>
      <c r="S86" s="108"/>
      <c r="T86" s="125"/>
      <c r="U86" s="265"/>
      <c r="V86" s="107"/>
      <c r="W86" s="108"/>
      <c r="X86" s="125"/>
      <c r="Y86" s="588"/>
      <c r="Z86" s="592"/>
      <c r="AA86" s="183"/>
      <c r="AB86" s="680"/>
      <c r="AC86" s="677" t="str">
        <f>IFERROR(VLOOKUP(AH86,'Vlook UP'!$G$2:$N$696,5,FALSE)," ")</f>
        <v xml:space="preserve"> </v>
      </c>
      <c r="AD86" s="677" t="str">
        <f>IFERROR(VLOOKUP(AH86,'Vlook UP'!$G$2:$N$696,6,FALSE)," ")</f>
        <v xml:space="preserve"> </v>
      </c>
      <c r="AE86" s="677" t="str">
        <f>IFERROR(VLOOKUP(AH86,'Vlook UP'!$G$2:$N$696,7,FALSE)," ")</f>
        <v xml:space="preserve"> </v>
      </c>
      <c r="AF86" s="677"/>
      <c r="AG86" s="624" t="str">
        <f>IFERROR(VLOOKUP(K86,'Vlook UP'!$D$2:$M$696,6,FALSE)," ")</f>
        <v xml:space="preserve"> </v>
      </c>
      <c r="AH86" s="624" t="str">
        <f>IFERROR(VLOOKUP(K86,'Vlook UP'!$D$2:$M$696,4,FALSE)," ")</f>
        <v xml:space="preserve"> </v>
      </c>
      <c r="AI86" s="171"/>
      <c r="AJ86" s="130"/>
      <c r="AK86" s="685"/>
      <c r="AL86" s="136"/>
      <c r="AM86" s="137"/>
      <c r="AN86" s="142"/>
      <c r="AO86" s="143"/>
      <c r="AP86" s="213"/>
      <c r="AQ86" s="181"/>
      <c r="AR86" s="181"/>
      <c r="AS86" s="181"/>
      <c r="AT86" s="596"/>
      <c r="AU86" s="173"/>
      <c r="AV86" s="218" t="s">
        <v>227</v>
      </c>
      <c r="AW86" s="225"/>
      <c r="AX86" s="245"/>
      <c r="AY86" s="240"/>
      <c r="AZ86" s="240"/>
      <c r="BA86" s="240"/>
      <c r="BB86" s="246"/>
    </row>
    <row r="87" spans="1:54" ht="21" thickBot="1">
      <c r="A87" s="120" t="str">
        <f t="shared" si="3"/>
        <v/>
      </c>
      <c r="B87" s="427" t="str">
        <f>IF(E87="","",IF(F87="",'Data Validation'!$I$7,""))</f>
        <v/>
      </c>
      <c r="C87" s="376"/>
      <c r="D87" s="428"/>
      <c r="E87" s="376"/>
      <c r="F87" s="376"/>
      <c r="G87" s="377" t="str">
        <f t="shared" si="2"/>
        <v/>
      </c>
      <c r="H87" s="246"/>
      <c r="I87" s="263"/>
      <c r="J87" s="609"/>
      <c r="K87" s="609"/>
      <c r="L87" s="620"/>
      <c r="M87" s="627" t="str">
        <f>IF(E87="","",IF(K87="",'Data Validation'!$K$7,""))</f>
        <v/>
      </c>
      <c r="N87" s="116"/>
      <c r="O87" s="115"/>
      <c r="P87" s="116"/>
      <c r="Q87" s="109"/>
      <c r="R87" s="101"/>
      <c r="S87" s="110"/>
      <c r="T87" s="123"/>
      <c r="U87" s="263"/>
      <c r="V87" s="109"/>
      <c r="W87" s="110"/>
      <c r="X87" s="123"/>
      <c r="Y87" s="587"/>
      <c r="Z87" s="591"/>
      <c r="AA87" s="184"/>
      <c r="AB87" s="680"/>
      <c r="AC87" s="677" t="str">
        <f>IFERROR(VLOOKUP(AH87,'Vlook UP'!$G$2:$N$696,5,FALSE)," ")</f>
        <v xml:space="preserve"> </v>
      </c>
      <c r="AD87" s="677" t="str">
        <f>IFERROR(VLOOKUP(AH87,'Vlook UP'!$G$2:$N$696,6,FALSE)," ")</f>
        <v xml:space="preserve"> </v>
      </c>
      <c r="AE87" s="677" t="str">
        <f>IFERROR(VLOOKUP(AH87,'Vlook UP'!$G$2:$N$696,7,FALSE)," ")</f>
        <v xml:space="preserve"> </v>
      </c>
      <c r="AF87" s="677"/>
      <c r="AG87" s="624" t="str">
        <f>IFERROR(VLOOKUP(K87,'Vlook UP'!$D$2:$M$696,6,FALSE)," ")</f>
        <v xml:space="preserve"> </v>
      </c>
      <c r="AH87" s="624" t="str">
        <f>IFERROR(VLOOKUP(K87,'Vlook UP'!$D$2:$M$696,4,FALSE)," ")</f>
        <v xml:space="preserve"> </v>
      </c>
      <c r="AI87" s="169"/>
      <c r="AJ87" s="128"/>
      <c r="AK87" s="684"/>
      <c r="AL87" s="132"/>
      <c r="AM87" s="133"/>
      <c r="AN87" s="138"/>
      <c r="AO87" s="139"/>
      <c r="AP87" s="211"/>
      <c r="AQ87" s="179"/>
      <c r="AR87" s="179"/>
      <c r="AS87" s="179"/>
      <c r="AT87" s="595"/>
      <c r="AU87" s="209"/>
      <c r="AV87" s="221" t="s">
        <v>237</v>
      </c>
      <c r="AW87" s="225"/>
      <c r="AX87" s="245"/>
      <c r="AY87" s="240"/>
      <c r="AZ87" s="240"/>
      <c r="BA87" s="240"/>
      <c r="BB87" s="246"/>
    </row>
    <row r="88" spans="1:54" ht="20.25" customHeight="1" thickBot="1">
      <c r="A88" s="103" t="str">
        <f t="shared" si="3"/>
        <v/>
      </c>
      <c r="B88" s="423" t="str">
        <f>IF(E88="","",IF(F88="",'Data Validation'!$I$7,""))</f>
        <v/>
      </c>
      <c r="C88" s="271"/>
      <c r="D88" s="371"/>
      <c r="E88" s="271"/>
      <c r="F88" s="271"/>
      <c r="G88" s="377" t="str">
        <f t="shared" si="2"/>
        <v/>
      </c>
      <c r="H88" s="246"/>
      <c r="I88" s="264"/>
      <c r="J88" s="611"/>
      <c r="K88" s="611"/>
      <c r="L88" s="622"/>
      <c r="M88" s="627" t="str">
        <f>IF(E88="","",IF(K88="",'Data Validation'!$K$7,""))</f>
        <v/>
      </c>
      <c r="N88" s="112"/>
      <c r="O88" s="111"/>
      <c r="P88" s="112"/>
      <c r="Q88" s="105"/>
      <c r="R88" s="99"/>
      <c r="S88" s="106"/>
      <c r="T88" s="124"/>
      <c r="U88" s="264"/>
      <c r="V88" s="105"/>
      <c r="W88" s="106"/>
      <c r="X88" s="124"/>
      <c r="Y88" s="589"/>
      <c r="Z88" s="593"/>
      <c r="AA88" s="182"/>
      <c r="AB88" s="680"/>
      <c r="AC88" s="677" t="str">
        <f>IFERROR(VLOOKUP(AH88,'Vlook UP'!$G$2:$N$696,5,FALSE)," ")</f>
        <v xml:space="preserve"> </v>
      </c>
      <c r="AD88" s="677" t="str">
        <f>IFERROR(VLOOKUP(AH88,'Vlook UP'!$G$2:$N$696,6,FALSE)," ")</f>
        <v xml:space="preserve"> </v>
      </c>
      <c r="AE88" s="677" t="str">
        <f>IFERROR(VLOOKUP(AH88,'Vlook UP'!$G$2:$N$696,7,FALSE)," ")</f>
        <v xml:space="preserve"> </v>
      </c>
      <c r="AF88" s="677"/>
      <c r="AG88" s="624" t="str">
        <f>IFERROR(VLOOKUP(K88,'Vlook UP'!$D$2:$M$696,6,FALSE)," ")</f>
        <v xml:space="preserve"> </v>
      </c>
      <c r="AH88" s="624" t="str">
        <f>IFERROR(VLOOKUP(K88,'Vlook UP'!$D$2:$M$696,4,FALSE)," ")</f>
        <v xml:space="preserve"> </v>
      </c>
      <c r="AI88" s="170"/>
      <c r="AJ88" s="129"/>
      <c r="AK88" s="686"/>
      <c r="AL88" s="134"/>
      <c r="AM88" s="135"/>
      <c r="AN88" s="140"/>
      <c r="AO88" s="141"/>
      <c r="AP88" s="212"/>
      <c r="AQ88" s="180"/>
      <c r="AR88" s="180"/>
      <c r="AS88" s="180"/>
      <c r="AT88" s="597"/>
      <c r="AU88" s="210"/>
      <c r="AV88" s="226" t="s">
        <v>238</v>
      </c>
      <c r="AW88" s="225"/>
      <c r="AX88" s="245"/>
      <c r="AY88" s="240"/>
      <c r="AZ88" s="240"/>
      <c r="BA88" s="240"/>
      <c r="BB88" s="246"/>
    </row>
    <row r="89" spans="1:54" ht="21" thickBot="1">
      <c r="A89" s="150" t="str">
        <f t="shared" si="3"/>
        <v/>
      </c>
      <c r="B89" s="430" t="str">
        <f>IF(E89="","",IF(F89="",'Data Validation'!$I$7,""))</f>
        <v/>
      </c>
      <c r="C89" s="272"/>
      <c r="D89" s="372"/>
      <c r="E89" s="272"/>
      <c r="F89" s="272"/>
      <c r="G89" s="377" t="str">
        <f t="shared" si="2"/>
        <v/>
      </c>
      <c r="H89" s="246"/>
      <c r="I89" s="265"/>
      <c r="J89" s="610"/>
      <c r="K89" s="610"/>
      <c r="L89" s="621"/>
      <c r="M89" s="627" t="str">
        <f>IF(E89="","",IF(K89="",'Data Validation'!$K$7,""))</f>
        <v/>
      </c>
      <c r="N89" s="114"/>
      <c r="O89" s="113"/>
      <c r="P89" s="114"/>
      <c r="Q89" s="107"/>
      <c r="R89" s="100"/>
      <c r="S89" s="108"/>
      <c r="T89" s="125"/>
      <c r="U89" s="265"/>
      <c r="V89" s="107"/>
      <c r="W89" s="108"/>
      <c r="X89" s="125"/>
      <c r="Y89" s="588"/>
      <c r="Z89" s="592"/>
      <c r="AA89" s="183"/>
      <c r="AB89" s="680"/>
      <c r="AC89" s="677" t="str">
        <f>IFERROR(VLOOKUP(AH89,'Vlook UP'!$G$2:$N$696,5,FALSE)," ")</f>
        <v xml:space="preserve"> </v>
      </c>
      <c r="AD89" s="677" t="str">
        <f>IFERROR(VLOOKUP(AH89,'Vlook UP'!$G$2:$N$696,6,FALSE)," ")</f>
        <v xml:space="preserve"> </v>
      </c>
      <c r="AE89" s="677" t="str">
        <f>IFERROR(VLOOKUP(AH89,'Vlook UP'!$G$2:$N$696,7,FALSE)," ")</f>
        <v xml:space="preserve"> </v>
      </c>
      <c r="AF89" s="677"/>
      <c r="AG89" s="624" t="str">
        <f>IFERROR(VLOOKUP(K89,'Vlook UP'!$D$2:$M$696,6,FALSE)," ")</f>
        <v xml:space="preserve"> </v>
      </c>
      <c r="AH89" s="624" t="str">
        <f>IFERROR(VLOOKUP(K89,'Vlook UP'!$D$2:$M$696,4,FALSE)," ")</f>
        <v xml:space="preserve"> </v>
      </c>
      <c r="AI89" s="171"/>
      <c r="AJ89" s="130"/>
      <c r="AK89" s="685"/>
      <c r="AL89" s="136"/>
      <c r="AM89" s="137"/>
      <c r="AN89" s="142"/>
      <c r="AO89" s="143"/>
      <c r="AP89" s="213"/>
      <c r="AQ89" s="181"/>
      <c r="AR89" s="181"/>
      <c r="AS89" s="181"/>
      <c r="AT89" s="596"/>
      <c r="AU89" s="173"/>
      <c r="AV89" s="219" t="s">
        <v>228</v>
      </c>
      <c r="AW89" s="225"/>
      <c r="AX89" s="245"/>
      <c r="AY89" s="240"/>
      <c r="AZ89" s="240"/>
      <c r="BA89" s="240"/>
      <c r="BB89" s="246"/>
    </row>
    <row r="90" spans="1:54" ht="21" thickBot="1">
      <c r="A90" s="120" t="str">
        <f t="shared" si="3"/>
        <v/>
      </c>
      <c r="B90" s="423" t="str">
        <f>IF(E90="","",IF(F90="",'Data Validation'!$I$7,""))</f>
        <v/>
      </c>
      <c r="C90" s="270"/>
      <c r="D90" s="370"/>
      <c r="E90" s="270"/>
      <c r="F90" s="364"/>
      <c r="G90" s="377" t="str">
        <f t="shared" si="2"/>
        <v/>
      </c>
      <c r="H90" s="246"/>
      <c r="I90" s="263"/>
      <c r="J90" s="609"/>
      <c r="K90" s="609"/>
      <c r="L90" s="620"/>
      <c r="M90" s="627" t="str">
        <f>IF(E90="","",IF(K90="",'Data Validation'!$K$7,""))</f>
        <v/>
      </c>
      <c r="N90" s="116"/>
      <c r="O90" s="115"/>
      <c r="P90" s="116"/>
      <c r="Q90" s="109"/>
      <c r="R90" s="101"/>
      <c r="S90" s="110"/>
      <c r="T90" s="123"/>
      <c r="U90" s="263"/>
      <c r="V90" s="109"/>
      <c r="W90" s="110"/>
      <c r="X90" s="123"/>
      <c r="Y90" s="587"/>
      <c r="Z90" s="591"/>
      <c r="AA90" s="184"/>
      <c r="AB90" s="680"/>
      <c r="AC90" s="677" t="str">
        <f>IFERROR(VLOOKUP(AH90,'Vlook UP'!$G$2:$N$696,5,FALSE)," ")</f>
        <v xml:space="preserve"> </v>
      </c>
      <c r="AD90" s="677" t="str">
        <f>IFERROR(VLOOKUP(AH90,'Vlook UP'!$G$2:$N$696,6,FALSE)," ")</f>
        <v xml:space="preserve"> </v>
      </c>
      <c r="AE90" s="677" t="str">
        <f>IFERROR(VLOOKUP(AH90,'Vlook UP'!$G$2:$N$696,7,FALSE)," ")</f>
        <v xml:space="preserve"> </v>
      </c>
      <c r="AF90" s="677"/>
      <c r="AG90" s="624" t="str">
        <f>IFERROR(VLOOKUP(K90,'Vlook UP'!$D$2:$M$696,6,FALSE)," ")</f>
        <v xml:space="preserve"> </v>
      </c>
      <c r="AH90" s="624" t="str">
        <f>IFERROR(VLOOKUP(K90,'Vlook UP'!$D$2:$M$696,4,FALSE)," ")</f>
        <v xml:space="preserve"> </v>
      </c>
      <c r="AI90" s="169"/>
      <c r="AJ90" s="128"/>
      <c r="AK90" s="684"/>
      <c r="AL90" s="132"/>
      <c r="AM90" s="133"/>
      <c r="AN90" s="138"/>
      <c r="AO90" s="139"/>
      <c r="AP90" s="211"/>
      <c r="AQ90" s="179"/>
      <c r="AR90" s="179"/>
      <c r="AS90" s="179"/>
      <c r="AT90" s="595"/>
      <c r="AU90" s="209"/>
      <c r="AV90" s="219" t="s">
        <v>229</v>
      </c>
      <c r="AW90" s="225"/>
      <c r="AX90" s="245"/>
      <c r="AY90" s="240"/>
      <c r="AZ90" s="240"/>
      <c r="BA90" s="240"/>
      <c r="BB90" s="246"/>
    </row>
    <row r="91" spans="1:54" ht="21" thickBot="1">
      <c r="A91" s="103" t="str">
        <f t="shared" si="3"/>
        <v/>
      </c>
      <c r="B91" s="423" t="str">
        <f>IF(E91="","",IF(F91="",'Data Validation'!$I$7,""))</f>
        <v/>
      </c>
      <c r="C91" s="271"/>
      <c r="D91" s="371"/>
      <c r="E91" s="271"/>
      <c r="F91" s="365"/>
      <c r="G91" s="377" t="str">
        <f t="shared" si="2"/>
        <v/>
      </c>
      <c r="H91" s="246"/>
      <c r="I91" s="264"/>
      <c r="J91" s="611"/>
      <c r="K91" s="611"/>
      <c r="L91" s="622"/>
      <c r="M91" s="627" t="str">
        <f>IF(E91="","",IF(K91="",'Data Validation'!$K$7,""))</f>
        <v/>
      </c>
      <c r="N91" s="112"/>
      <c r="O91" s="111"/>
      <c r="P91" s="112"/>
      <c r="Q91" s="105"/>
      <c r="R91" s="99"/>
      <c r="S91" s="106"/>
      <c r="T91" s="124"/>
      <c r="U91" s="264"/>
      <c r="V91" s="105"/>
      <c r="W91" s="106"/>
      <c r="X91" s="124"/>
      <c r="Y91" s="589"/>
      <c r="Z91" s="593"/>
      <c r="AA91" s="182"/>
      <c r="AB91" s="680"/>
      <c r="AC91" s="677" t="str">
        <f>IFERROR(VLOOKUP(AH91,'Vlook UP'!$G$2:$N$696,5,FALSE)," ")</f>
        <v xml:space="preserve"> </v>
      </c>
      <c r="AD91" s="677" t="str">
        <f>IFERROR(VLOOKUP(AH91,'Vlook UP'!$G$2:$N$696,6,FALSE)," ")</f>
        <v xml:space="preserve"> </v>
      </c>
      <c r="AE91" s="677" t="str">
        <f>IFERROR(VLOOKUP(AH91,'Vlook UP'!$G$2:$N$696,7,FALSE)," ")</f>
        <v xml:space="preserve"> </v>
      </c>
      <c r="AF91" s="677"/>
      <c r="AG91" s="624" t="str">
        <f>IFERROR(VLOOKUP(K91,'Vlook UP'!$D$2:$M$696,6,FALSE)," ")</f>
        <v xml:space="preserve"> </v>
      </c>
      <c r="AH91" s="624" t="str">
        <f>IFERROR(VLOOKUP(K91,'Vlook UP'!$D$2:$M$696,4,FALSE)," ")</f>
        <v xml:space="preserve"> </v>
      </c>
      <c r="AI91" s="170"/>
      <c r="AJ91" s="129"/>
      <c r="AK91" s="686"/>
      <c r="AL91" s="134"/>
      <c r="AM91" s="135"/>
      <c r="AN91" s="140"/>
      <c r="AO91" s="141"/>
      <c r="AP91" s="212"/>
      <c r="AQ91" s="180"/>
      <c r="AR91" s="180"/>
      <c r="AS91" s="180"/>
      <c r="AT91" s="597"/>
      <c r="AU91" s="210"/>
      <c r="AV91" s="220" t="s">
        <v>230</v>
      </c>
      <c r="AW91" s="225"/>
      <c r="AX91" s="245"/>
      <c r="AY91" s="240"/>
      <c r="AZ91" s="240"/>
      <c r="BA91" s="240"/>
      <c r="BB91" s="246"/>
    </row>
    <row r="92" spans="1:54" ht="16" thickBot="1">
      <c r="A92" s="150" t="str">
        <f t="shared" si="3"/>
        <v/>
      </c>
      <c r="B92" s="431" t="str">
        <f>IF(E92="","",IF(F92="",'Data Validation'!$I$7,""))</f>
        <v/>
      </c>
      <c r="C92" s="274"/>
      <c r="D92" s="373"/>
      <c r="E92" s="274"/>
      <c r="F92" s="367"/>
      <c r="G92" s="377" t="str">
        <f t="shared" si="2"/>
        <v/>
      </c>
      <c r="H92" s="246"/>
      <c r="I92" s="265"/>
      <c r="J92" s="610"/>
      <c r="K92" s="610"/>
      <c r="L92" s="621"/>
      <c r="M92" s="627" t="str">
        <f>IF(E92="","",IF(K92="",'Data Validation'!$K$7,""))</f>
        <v/>
      </c>
      <c r="N92" s="114"/>
      <c r="O92" s="113"/>
      <c r="P92" s="114"/>
      <c r="Q92" s="107"/>
      <c r="R92" s="100"/>
      <c r="S92" s="108"/>
      <c r="T92" s="125"/>
      <c r="U92" s="265"/>
      <c r="V92" s="107"/>
      <c r="W92" s="108"/>
      <c r="X92" s="125"/>
      <c r="Y92" s="588"/>
      <c r="Z92" s="592"/>
      <c r="AA92" s="183"/>
      <c r="AB92" s="680"/>
      <c r="AC92" s="677" t="str">
        <f>IFERROR(VLOOKUP(AH92,'Vlook UP'!$G$2:$N$696,5,FALSE)," ")</f>
        <v xml:space="preserve"> </v>
      </c>
      <c r="AD92" s="677" t="str">
        <f>IFERROR(VLOOKUP(AH92,'Vlook UP'!$G$2:$N$696,6,FALSE)," ")</f>
        <v xml:space="preserve"> </v>
      </c>
      <c r="AE92" s="677" t="str">
        <f>IFERROR(VLOOKUP(AH92,'Vlook UP'!$G$2:$N$696,7,FALSE)," ")</f>
        <v xml:space="preserve"> </v>
      </c>
      <c r="AF92" s="677"/>
      <c r="AG92" s="624" t="str">
        <f>IFERROR(VLOOKUP(K92,'Vlook UP'!$D$2:$M$696,6,FALSE)," ")</f>
        <v xml:space="preserve"> </v>
      </c>
      <c r="AH92" s="624" t="str">
        <f>IFERROR(VLOOKUP(K92,'Vlook UP'!$D$2:$M$696,4,FALSE)," ")</f>
        <v xml:space="preserve"> </v>
      </c>
      <c r="AI92" s="171"/>
      <c r="AJ92" s="130"/>
      <c r="AK92" s="685"/>
      <c r="AL92" s="136"/>
      <c r="AM92" s="137"/>
      <c r="AN92" s="142"/>
      <c r="AO92" s="143"/>
      <c r="AP92" s="213"/>
      <c r="AQ92" s="181"/>
      <c r="AR92" s="181"/>
      <c r="AS92" s="181"/>
      <c r="AT92" s="596"/>
      <c r="AU92" s="173"/>
      <c r="AV92" s="216"/>
      <c r="AW92" s="242"/>
      <c r="AX92" s="245"/>
      <c r="AY92" s="240"/>
      <c r="AZ92" s="240"/>
      <c r="BA92" s="240"/>
      <c r="BB92" s="246"/>
    </row>
    <row r="93" spans="1:54" ht="16" thickBot="1">
      <c r="A93" s="120" t="str">
        <f t="shared" si="3"/>
        <v/>
      </c>
      <c r="B93" s="427" t="str">
        <f>IF(E93="","",IF(F93="",'Data Validation'!$I$7,""))</f>
        <v/>
      </c>
      <c r="C93" s="376"/>
      <c r="D93" s="428"/>
      <c r="E93" s="376"/>
      <c r="F93" s="376"/>
      <c r="G93" s="377" t="str">
        <f t="shared" si="2"/>
        <v/>
      </c>
      <c r="H93" s="246"/>
      <c r="I93" s="263"/>
      <c r="J93" s="609"/>
      <c r="K93" s="609"/>
      <c r="L93" s="620"/>
      <c r="M93" s="627" t="str">
        <f>IF(E93="","",IF(K93="",'Data Validation'!$K$7,""))</f>
        <v/>
      </c>
      <c r="N93" s="116"/>
      <c r="O93" s="115"/>
      <c r="P93" s="116"/>
      <c r="Q93" s="109"/>
      <c r="R93" s="101"/>
      <c r="S93" s="110"/>
      <c r="T93" s="123"/>
      <c r="U93" s="263"/>
      <c r="V93" s="109"/>
      <c r="W93" s="110"/>
      <c r="X93" s="123"/>
      <c r="Y93" s="587"/>
      <c r="Z93" s="591"/>
      <c r="AA93" s="184"/>
      <c r="AB93" s="680"/>
      <c r="AC93" s="677" t="str">
        <f>IFERROR(VLOOKUP(AH93,'Vlook UP'!$G$2:$N$696,5,FALSE)," ")</f>
        <v xml:space="preserve"> </v>
      </c>
      <c r="AD93" s="677" t="str">
        <f>IFERROR(VLOOKUP(AH93,'Vlook UP'!$G$2:$N$696,6,FALSE)," ")</f>
        <v xml:space="preserve"> </v>
      </c>
      <c r="AE93" s="677" t="str">
        <f>IFERROR(VLOOKUP(AH93,'Vlook UP'!$G$2:$N$696,7,FALSE)," ")</f>
        <v xml:space="preserve"> </v>
      </c>
      <c r="AF93" s="677"/>
      <c r="AG93" s="624" t="str">
        <f>IFERROR(VLOOKUP(K93,'Vlook UP'!$D$2:$M$696,6,FALSE)," ")</f>
        <v xml:space="preserve"> </v>
      </c>
      <c r="AH93" s="624" t="str">
        <f>IFERROR(VLOOKUP(K93,'Vlook UP'!$D$2:$M$696,4,FALSE)," ")</f>
        <v xml:space="preserve"> </v>
      </c>
      <c r="AI93" s="169"/>
      <c r="AJ93" s="128"/>
      <c r="AK93" s="684"/>
      <c r="AL93" s="132"/>
      <c r="AM93" s="133"/>
      <c r="AN93" s="138"/>
      <c r="AO93" s="139"/>
      <c r="AP93" s="211"/>
      <c r="AQ93" s="179"/>
      <c r="AR93" s="179"/>
      <c r="AS93" s="179"/>
      <c r="AT93" s="595"/>
      <c r="AU93" s="209"/>
      <c r="AV93" s="216"/>
      <c r="AW93" s="242"/>
      <c r="AX93" s="245"/>
      <c r="AY93" s="240"/>
      <c r="AZ93" s="240"/>
      <c r="BA93" s="240"/>
      <c r="BB93" s="246"/>
    </row>
    <row r="94" spans="1:54" ht="16" thickBot="1">
      <c r="A94" s="103" t="str">
        <f t="shared" si="3"/>
        <v/>
      </c>
      <c r="B94" s="423" t="str">
        <f>IF(E94="","",IF(F94="",'Data Validation'!$I$7,""))</f>
        <v/>
      </c>
      <c r="C94" s="271"/>
      <c r="D94" s="371"/>
      <c r="E94" s="271"/>
      <c r="F94" s="271"/>
      <c r="G94" s="377" t="str">
        <f t="shared" si="2"/>
        <v/>
      </c>
      <c r="H94" s="246"/>
      <c r="I94" s="264"/>
      <c r="J94" s="611"/>
      <c r="K94" s="611"/>
      <c r="L94" s="622"/>
      <c r="M94" s="627" t="str">
        <f>IF(E94="","",IF(K94="",'Data Validation'!$K$7,""))</f>
        <v/>
      </c>
      <c r="N94" s="112"/>
      <c r="O94" s="111"/>
      <c r="P94" s="112"/>
      <c r="Q94" s="105"/>
      <c r="R94" s="99"/>
      <c r="S94" s="106"/>
      <c r="T94" s="124"/>
      <c r="U94" s="264"/>
      <c r="V94" s="105"/>
      <c r="W94" s="106"/>
      <c r="X94" s="124"/>
      <c r="Y94" s="589"/>
      <c r="Z94" s="593"/>
      <c r="AA94" s="182"/>
      <c r="AB94" s="680"/>
      <c r="AC94" s="677" t="str">
        <f>IFERROR(VLOOKUP(AH94,'Vlook UP'!$G$2:$N$696,5,FALSE)," ")</f>
        <v xml:space="preserve"> </v>
      </c>
      <c r="AD94" s="677" t="str">
        <f>IFERROR(VLOOKUP(AH94,'Vlook UP'!$G$2:$N$696,6,FALSE)," ")</f>
        <v xml:space="preserve"> </v>
      </c>
      <c r="AE94" s="677" t="str">
        <f>IFERROR(VLOOKUP(AH94,'Vlook UP'!$G$2:$N$696,7,FALSE)," ")</f>
        <v xml:space="preserve"> </v>
      </c>
      <c r="AF94" s="677"/>
      <c r="AG94" s="624" t="str">
        <f>IFERROR(VLOOKUP(K94,'Vlook UP'!$D$2:$M$696,6,FALSE)," ")</f>
        <v xml:space="preserve"> </v>
      </c>
      <c r="AH94" s="624" t="str">
        <f>IFERROR(VLOOKUP(K94,'Vlook UP'!$D$2:$M$696,4,FALSE)," ")</f>
        <v xml:space="preserve"> </v>
      </c>
      <c r="AI94" s="170"/>
      <c r="AJ94" s="129"/>
      <c r="AK94" s="686"/>
      <c r="AL94" s="134"/>
      <c r="AM94" s="135"/>
      <c r="AN94" s="140"/>
      <c r="AO94" s="141"/>
      <c r="AP94" s="212"/>
      <c r="AQ94" s="180"/>
      <c r="AR94" s="180"/>
      <c r="AS94" s="180"/>
      <c r="AT94" s="597"/>
      <c r="AU94" s="210"/>
      <c r="AX94" s="245"/>
      <c r="AY94" s="240"/>
      <c r="AZ94" s="240"/>
      <c r="BA94" s="240"/>
      <c r="BB94" s="246"/>
    </row>
    <row r="95" spans="1:54" ht="18" customHeight="1" thickBot="1">
      <c r="A95" s="150" t="str">
        <f t="shared" si="3"/>
        <v/>
      </c>
      <c r="B95" s="430" t="str">
        <f>IF(E95="","",IF(F95="",'Data Validation'!$I$7,""))</f>
        <v/>
      </c>
      <c r="C95" s="272"/>
      <c r="D95" s="372"/>
      <c r="E95" s="272"/>
      <c r="F95" s="272"/>
      <c r="G95" s="377" t="str">
        <f t="shared" si="2"/>
        <v/>
      </c>
      <c r="H95" s="246"/>
      <c r="I95" s="265"/>
      <c r="J95" s="610"/>
      <c r="K95" s="610"/>
      <c r="L95" s="621"/>
      <c r="M95" s="627" t="str">
        <f>IF(E95="","",IF(K95="",'Data Validation'!$K$7,""))</f>
        <v/>
      </c>
      <c r="N95" s="114"/>
      <c r="O95" s="113"/>
      <c r="P95" s="114"/>
      <c r="Q95" s="107"/>
      <c r="R95" s="100"/>
      <c r="S95" s="108"/>
      <c r="T95" s="125"/>
      <c r="U95" s="265"/>
      <c r="V95" s="107"/>
      <c r="W95" s="108"/>
      <c r="X95" s="125"/>
      <c r="Y95" s="588"/>
      <c r="Z95" s="592"/>
      <c r="AA95" s="183"/>
      <c r="AB95" s="680"/>
      <c r="AC95" s="677" t="str">
        <f>IFERROR(VLOOKUP(AH95,'Vlook UP'!$G$2:$N$696,5,FALSE)," ")</f>
        <v xml:space="preserve"> </v>
      </c>
      <c r="AD95" s="677" t="str">
        <f>IFERROR(VLOOKUP(AH95,'Vlook UP'!$G$2:$N$696,6,FALSE)," ")</f>
        <v xml:space="preserve"> </v>
      </c>
      <c r="AE95" s="677" t="str">
        <f>IFERROR(VLOOKUP(AH95,'Vlook UP'!$G$2:$N$696,7,FALSE)," ")</f>
        <v xml:space="preserve"> </v>
      </c>
      <c r="AF95" s="677"/>
      <c r="AG95" s="624" t="str">
        <f>IFERROR(VLOOKUP(K95,'Vlook UP'!$D$2:$M$696,6,FALSE)," ")</f>
        <v xml:space="preserve"> </v>
      </c>
      <c r="AH95" s="624" t="str">
        <f>IFERROR(VLOOKUP(K95,'Vlook UP'!$D$2:$M$696,4,FALSE)," ")</f>
        <v xml:space="preserve"> </v>
      </c>
      <c r="AI95" s="171"/>
      <c r="AJ95" s="130"/>
      <c r="AK95" s="685"/>
      <c r="AL95" s="136"/>
      <c r="AM95" s="137"/>
      <c r="AN95" s="142"/>
      <c r="AO95" s="143"/>
      <c r="AP95" s="213"/>
      <c r="AQ95" s="181"/>
      <c r="AR95" s="181"/>
      <c r="AS95" s="181"/>
      <c r="AT95" s="596"/>
      <c r="AU95" s="173"/>
      <c r="AX95" s="245"/>
      <c r="AY95" s="240"/>
      <c r="AZ95" s="240"/>
      <c r="BA95" s="240"/>
      <c r="BB95" s="246"/>
    </row>
    <row r="96" spans="1:54" ht="16" thickBot="1">
      <c r="A96" s="120" t="str">
        <f t="shared" si="3"/>
        <v/>
      </c>
      <c r="B96" s="423" t="str">
        <f>IF(E96="","",IF(F96="",'Data Validation'!$I$7,""))</f>
        <v/>
      </c>
      <c r="C96" s="270"/>
      <c r="D96" s="370"/>
      <c r="E96" s="270"/>
      <c r="F96" s="364"/>
      <c r="G96" s="377" t="str">
        <f t="shared" si="2"/>
        <v/>
      </c>
      <c r="H96" s="246"/>
      <c r="I96" s="263"/>
      <c r="J96" s="609"/>
      <c r="K96" s="609"/>
      <c r="L96" s="620"/>
      <c r="M96" s="627" t="str">
        <f>IF(E96="","",IF(K96="",'Data Validation'!$K$7,""))</f>
        <v/>
      </c>
      <c r="N96" s="116"/>
      <c r="O96" s="115"/>
      <c r="P96" s="116"/>
      <c r="Q96" s="109"/>
      <c r="R96" s="101"/>
      <c r="S96" s="110"/>
      <c r="T96" s="123"/>
      <c r="U96" s="263"/>
      <c r="V96" s="109"/>
      <c r="W96" s="110"/>
      <c r="X96" s="123"/>
      <c r="Y96" s="587"/>
      <c r="Z96" s="591"/>
      <c r="AA96" s="184"/>
      <c r="AB96" s="680"/>
      <c r="AC96" s="677" t="str">
        <f>IFERROR(VLOOKUP(AH96,'Vlook UP'!$G$2:$N$696,5,FALSE)," ")</f>
        <v xml:space="preserve"> </v>
      </c>
      <c r="AD96" s="677" t="str">
        <f>IFERROR(VLOOKUP(AH96,'Vlook UP'!$G$2:$N$696,6,FALSE)," ")</f>
        <v xml:space="preserve"> </v>
      </c>
      <c r="AE96" s="677" t="str">
        <f>IFERROR(VLOOKUP(AH96,'Vlook UP'!$G$2:$N$696,7,FALSE)," ")</f>
        <v xml:space="preserve"> </v>
      </c>
      <c r="AF96" s="677"/>
      <c r="AG96" s="624" t="str">
        <f>IFERROR(VLOOKUP(K96,'Vlook UP'!$D$2:$M$696,6,FALSE)," ")</f>
        <v xml:space="preserve"> </v>
      </c>
      <c r="AH96" s="624" t="str">
        <f>IFERROR(VLOOKUP(K96,'Vlook UP'!$D$2:$M$696,4,FALSE)," ")</f>
        <v xml:space="preserve"> </v>
      </c>
      <c r="AI96" s="169"/>
      <c r="AJ96" s="128"/>
      <c r="AK96" s="684"/>
      <c r="AL96" s="132"/>
      <c r="AM96" s="133"/>
      <c r="AN96" s="138"/>
      <c r="AO96" s="139"/>
      <c r="AP96" s="211"/>
      <c r="AQ96" s="179"/>
      <c r="AR96" s="179"/>
      <c r="AS96" s="179"/>
      <c r="AT96" s="595"/>
      <c r="AU96" s="209"/>
      <c r="AX96" s="245"/>
      <c r="AY96" s="240"/>
      <c r="AZ96" s="240"/>
      <c r="BA96" s="240"/>
      <c r="BB96" s="246"/>
    </row>
    <row r="97" spans="1:54" ht="16" thickBot="1">
      <c r="A97" s="103" t="str">
        <f t="shared" si="3"/>
        <v/>
      </c>
      <c r="B97" s="423" t="str">
        <f>IF(E97="","",IF(F97="",'Data Validation'!$I$7,""))</f>
        <v/>
      </c>
      <c r="C97" s="271"/>
      <c r="D97" s="371"/>
      <c r="E97" s="271"/>
      <c r="F97" s="365"/>
      <c r="G97" s="377" t="str">
        <f t="shared" si="2"/>
        <v/>
      </c>
      <c r="H97" s="246"/>
      <c r="I97" s="264"/>
      <c r="J97" s="611"/>
      <c r="K97" s="611"/>
      <c r="L97" s="622"/>
      <c r="M97" s="627" t="str">
        <f>IF(E97="","",IF(K97="",'Data Validation'!$K$7,""))</f>
        <v/>
      </c>
      <c r="N97" s="112"/>
      <c r="O97" s="111"/>
      <c r="P97" s="112"/>
      <c r="Q97" s="105"/>
      <c r="R97" s="99"/>
      <c r="S97" s="106"/>
      <c r="T97" s="124"/>
      <c r="U97" s="264"/>
      <c r="V97" s="105"/>
      <c r="W97" s="106"/>
      <c r="X97" s="124"/>
      <c r="Y97" s="589"/>
      <c r="Z97" s="593"/>
      <c r="AA97" s="182"/>
      <c r="AB97" s="680"/>
      <c r="AC97" s="677" t="str">
        <f>IFERROR(VLOOKUP(AH97,'Vlook UP'!$G$2:$N$696,5,FALSE)," ")</f>
        <v xml:space="preserve"> </v>
      </c>
      <c r="AD97" s="677" t="str">
        <f>IFERROR(VLOOKUP(AH97,'Vlook UP'!$G$2:$N$696,6,FALSE)," ")</f>
        <v xml:space="preserve"> </v>
      </c>
      <c r="AE97" s="677" t="str">
        <f>IFERROR(VLOOKUP(AH97,'Vlook UP'!$G$2:$N$696,7,FALSE)," ")</f>
        <v xml:space="preserve"> </v>
      </c>
      <c r="AF97" s="677"/>
      <c r="AG97" s="624" t="str">
        <f>IFERROR(VLOOKUP(K97,'Vlook UP'!$D$2:$M$696,6,FALSE)," ")</f>
        <v xml:space="preserve"> </v>
      </c>
      <c r="AH97" s="624" t="str">
        <f>IFERROR(VLOOKUP(K97,'Vlook UP'!$D$2:$M$696,4,FALSE)," ")</f>
        <v xml:space="preserve"> </v>
      </c>
      <c r="AI97" s="170"/>
      <c r="AJ97" s="129"/>
      <c r="AK97" s="686"/>
      <c r="AL97" s="134"/>
      <c r="AM97" s="135"/>
      <c r="AN97" s="140"/>
      <c r="AO97" s="141"/>
      <c r="AP97" s="212"/>
      <c r="AQ97" s="180"/>
      <c r="AR97" s="180"/>
      <c r="AS97" s="180"/>
      <c r="AT97" s="597"/>
      <c r="AU97" s="210"/>
      <c r="AX97" s="245"/>
      <c r="AY97" s="240"/>
      <c r="AZ97" s="240"/>
      <c r="BA97" s="240"/>
      <c r="BB97" s="246"/>
    </row>
    <row r="98" spans="1:54" ht="16" thickBot="1">
      <c r="A98" s="150" t="str">
        <f t="shared" si="3"/>
        <v/>
      </c>
      <c r="B98" s="431" t="str">
        <f>IF(E98="","",IF(F98="",'Data Validation'!$I$7,""))</f>
        <v/>
      </c>
      <c r="C98" s="274"/>
      <c r="D98" s="373"/>
      <c r="E98" s="274"/>
      <c r="F98" s="367"/>
      <c r="G98" s="377" t="str">
        <f t="shared" si="2"/>
        <v/>
      </c>
      <c r="H98" s="246"/>
      <c r="I98" s="265"/>
      <c r="J98" s="610"/>
      <c r="K98" s="610"/>
      <c r="L98" s="621"/>
      <c r="M98" s="627" t="str">
        <f>IF(E98="","",IF(K98="",'Data Validation'!$K$7,""))</f>
        <v/>
      </c>
      <c r="N98" s="114"/>
      <c r="O98" s="113"/>
      <c r="P98" s="114"/>
      <c r="Q98" s="107"/>
      <c r="R98" s="100"/>
      <c r="S98" s="108"/>
      <c r="T98" s="125"/>
      <c r="U98" s="265"/>
      <c r="V98" s="107"/>
      <c r="W98" s="108"/>
      <c r="X98" s="125"/>
      <c r="Y98" s="588"/>
      <c r="Z98" s="592"/>
      <c r="AA98" s="183"/>
      <c r="AB98" s="680"/>
      <c r="AC98" s="677" t="str">
        <f>IFERROR(VLOOKUP(AH98,'Vlook UP'!$G$2:$N$696,5,FALSE)," ")</f>
        <v xml:space="preserve"> </v>
      </c>
      <c r="AD98" s="677" t="str">
        <f>IFERROR(VLOOKUP(AH98,'Vlook UP'!$G$2:$N$696,6,FALSE)," ")</f>
        <v xml:space="preserve"> </v>
      </c>
      <c r="AE98" s="677" t="str">
        <f>IFERROR(VLOOKUP(AH98,'Vlook UP'!$G$2:$N$696,7,FALSE)," ")</f>
        <v xml:space="preserve"> </v>
      </c>
      <c r="AF98" s="677"/>
      <c r="AG98" s="624" t="str">
        <f>IFERROR(VLOOKUP(K98,'Vlook UP'!$D$2:$M$696,6,FALSE)," ")</f>
        <v xml:space="preserve"> </v>
      </c>
      <c r="AH98" s="624" t="str">
        <f>IFERROR(VLOOKUP(K98,'Vlook UP'!$D$2:$M$696,4,FALSE)," ")</f>
        <v xml:space="preserve"> </v>
      </c>
      <c r="AI98" s="171"/>
      <c r="AJ98" s="130"/>
      <c r="AK98" s="685"/>
      <c r="AL98" s="136"/>
      <c r="AM98" s="137"/>
      <c r="AN98" s="142"/>
      <c r="AO98" s="143"/>
      <c r="AP98" s="213"/>
      <c r="AQ98" s="181"/>
      <c r="AR98" s="181"/>
      <c r="AS98" s="181"/>
      <c r="AT98" s="596"/>
      <c r="AU98" s="173"/>
      <c r="AX98" s="245"/>
      <c r="AY98" s="240"/>
      <c r="AZ98" s="240"/>
      <c r="BA98" s="240"/>
      <c r="BB98" s="246"/>
    </row>
    <row r="99" spans="1:54" ht="16" thickBot="1">
      <c r="A99" s="223" t="str">
        <f t="shared" si="3"/>
        <v/>
      </c>
      <c r="B99" s="427" t="str">
        <f>IF(E99="","",IF(F99="",'Data Validation'!$I$7,""))</f>
        <v/>
      </c>
      <c r="C99" s="376"/>
      <c r="D99" s="428"/>
      <c r="E99" s="376"/>
      <c r="F99" s="376"/>
      <c r="G99" s="377" t="str">
        <f t="shared" si="2"/>
        <v/>
      </c>
      <c r="H99" s="246"/>
      <c r="I99" s="263"/>
      <c r="J99" s="609"/>
      <c r="K99" s="609"/>
      <c r="L99" s="620"/>
      <c r="M99" s="627" t="str">
        <f>IF(E99="","",IF(K99="",'Data Validation'!$K$7,""))</f>
        <v/>
      </c>
      <c r="N99" s="116"/>
      <c r="O99" s="115"/>
      <c r="P99" s="116"/>
      <c r="Q99" s="109"/>
      <c r="R99" s="101"/>
      <c r="S99" s="110"/>
      <c r="T99" s="262"/>
      <c r="U99" s="266"/>
      <c r="V99" s="109"/>
      <c r="W99" s="110"/>
      <c r="X99" s="123"/>
      <c r="Y99" s="587"/>
      <c r="Z99" s="591"/>
      <c r="AA99" s="184"/>
      <c r="AB99" s="680"/>
      <c r="AC99" s="677" t="str">
        <f>IFERROR(VLOOKUP(AH99,'Vlook UP'!$G$2:$N$696,5,FALSE)," ")</f>
        <v xml:space="preserve"> </v>
      </c>
      <c r="AD99" s="677" t="str">
        <f>IFERROR(VLOOKUP(AH99,'Vlook UP'!$G$2:$N$696,6,FALSE)," ")</f>
        <v xml:space="preserve"> </v>
      </c>
      <c r="AE99" s="677" t="str">
        <f>IFERROR(VLOOKUP(AH99,'Vlook UP'!$G$2:$N$696,7,FALSE)," ")</f>
        <v xml:space="preserve"> </v>
      </c>
      <c r="AF99" s="677"/>
      <c r="AG99" s="624" t="str">
        <f>IFERROR(VLOOKUP(K99,'Vlook UP'!$D$2:$M$696,6,FALSE)," ")</f>
        <v xml:space="preserve"> </v>
      </c>
      <c r="AH99" s="624" t="str">
        <f>IFERROR(VLOOKUP(K99,'Vlook UP'!$D$2:$M$696,4,FALSE)," ")</f>
        <v xml:space="preserve"> </v>
      </c>
      <c r="AI99" s="169"/>
      <c r="AJ99" s="128"/>
      <c r="AK99" s="684"/>
      <c r="AL99" s="132"/>
      <c r="AM99" s="133"/>
      <c r="AN99" s="138"/>
      <c r="AO99" s="139"/>
      <c r="AP99" s="211"/>
      <c r="AQ99" s="179"/>
      <c r="AR99" s="179"/>
      <c r="AS99" s="179"/>
      <c r="AT99" s="595"/>
      <c r="AU99" s="209"/>
      <c r="AX99" s="245"/>
      <c r="AY99" s="240"/>
      <c r="AZ99" s="240"/>
      <c r="BA99" s="240"/>
      <c r="BB99" s="246"/>
    </row>
    <row r="100" spans="1:54" ht="16" thickBot="1">
      <c r="A100" s="224" t="str">
        <f t="shared" si="3"/>
        <v/>
      </c>
      <c r="B100" s="430" t="str">
        <f>IF(E100="","",IF(F100="",'Data Validation'!$I$7,""))</f>
        <v/>
      </c>
      <c r="C100" s="272"/>
      <c r="D100" s="372"/>
      <c r="E100" s="272"/>
      <c r="F100" s="272"/>
      <c r="G100" s="377" t="str">
        <f t="shared" si="2"/>
        <v/>
      </c>
      <c r="H100" s="249"/>
      <c r="I100" s="265"/>
      <c r="J100" s="610"/>
      <c r="K100" s="610"/>
      <c r="L100" s="621"/>
      <c r="M100" s="627" t="str">
        <f>IF(E100="","",IF(K100="",'Data Validation'!$K$7,""))</f>
        <v/>
      </c>
      <c r="N100" s="114"/>
      <c r="O100" s="113"/>
      <c r="P100" s="114"/>
      <c r="Q100" s="107"/>
      <c r="R100" s="100"/>
      <c r="S100" s="108"/>
      <c r="T100" s="125"/>
      <c r="U100" s="267"/>
      <c r="V100" s="107"/>
      <c r="W100" s="108"/>
      <c r="X100" s="125"/>
      <c r="Y100" s="588"/>
      <c r="Z100" s="592"/>
      <c r="AA100" s="183"/>
      <c r="AB100" s="680"/>
      <c r="AC100" s="677" t="str">
        <f>IFERROR(VLOOKUP(AH100,'Vlook UP'!$G$2:$N$696,5,FALSE)," ")</f>
        <v xml:space="preserve"> </v>
      </c>
      <c r="AD100" s="677" t="str">
        <f>IFERROR(VLOOKUP(AH100,'Vlook UP'!$G$2:$N$696,6,FALSE)," ")</f>
        <v xml:space="preserve"> </v>
      </c>
      <c r="AE100" s="677" t="str">
        <f>IFERROR(VLOOKUP(AH100,'Vlook UP'!$G$2:$N$696,7,FALSE)," ")</f>
        <v xml:space="preserve"> </v>
      </c>
      <c r="AF100" s="677"/>
      <c r="AG100" s="624" t="str">
        <f>IFERROR(VLOOKUP(K100,'Vlook UP'!$D$2:$M$696,6,FALSE)," ")</f>
        <v xml:space="preserve"> </v>
      </c>
      <c r="AH100" s="624" t="str">
        <f>IFERROR(VLOOKUP(K100,'Vlook UP'!$D$2:$M$696,4,FALSE)," ")</f>
        <v xml:space="preserve"> </v>
      </c>
      <c r="AI100" s="171"/>
      <c r="AJ100" s="130"/>
      <c r="AK100" s="685"/>
      <c r="AL100" s="136"/>
      <c r="AM100" s="137"/>
      <c r="AN100" s="142"/>
      <c r="AO100" s="143"/>
      <c r="AP100" s="213"/>
      <c r="AQ100" s="181"/>
      <c r="AR100" s="181"/>
      <c r="AS100" s="181"/>
      <c r="AT100" s="596"/>
      <c r="AU100" s="164"/>
      <c r="AX100" s="245"/>
      <c r="AY100" s="240"/>
      <c r="AZ100" s="240"/>
      <c r="BA100" s="240"/>
      <c r="BB100" s="246"/>
    </row>
    <row r="101" spans="1:54" ht="16" thickBot="1">
      <c r="B101" s="423" t="str">
        <f>IF(E101="","",IF(F101="",'Data Validation'!$I$7,""))</f>
        <v/>
      </c>
      <c r="D101" s="374"/>
      <c r="G101" s="377" t="str">
        <f t="shared" si="2"/>
        <v/>
      </c>
      <c r="AU101" s="162"/>
      <c r="AX101" s="245"/>
      <c r="AY101" s="240"/>
      <c r="AZ101" s="240"/>
      <c r="BA101" s="240"/>
      <c r="BB101" s="246"/>
    </row>
    <row r="102" spans="1:54" ht="16" thickBot="1">
      <c r="B102" s="423" t="str">
        <f>IF(E102="","",IF(F102="",'Data Validation'!$I$7,""))</f>
        <v/>
      </c>
      <c r="D102" s="374"/>
      <c r="G102" s="377" t="str">
        <f t="shared" si="2"/>
        <v/>
      </c>
      <c r="AU102" s="162"/>
      <c r="AX102" s="245"/>
      <c r="AY102" s="240"/>
      <c r="AZ102" s="240"/>
      <c r="BA102" s="240"/>
      <c r="BB102" s="246"/>
    </row>
    <row r="103" spans="1:54" ht="16" thickBot="1">
      <c r="B103" s="423" t="str">
        <f>IF(E103="","",IF(F103="",'Data Validation'!$I$7,""))</f>
        <v/>
      </c>
      <c r="D103" s="374"/>
      <c r="G103" s="377" t="str">
        <f t="shared" si="2"/>
        <v/>
      </c>
      <c r="AU103" s="162"/>
      <c r="AX103" s="245"/>
      <c r="AY103" s="240"/>
      <c r="AZ103" s="240"/>
      <c r="BA103" s="240"/>
      <c r="BB103" s="246"/>
    </row>
    <row r="104" spans="1:54" ht="16" thickBot="1">
      <c r="B104" s="423" t="str">
        <f>IF(E104="","",IF(F104="",'Data Validation'!$I$7,""))</f>
        <v/>
      </c>
      <c r="D104" s="374"/>
      <c r="G104" s="377" t="str">
        <f t="shared" si="2"/>
        <v/>
      </c>
      <c r="AU104" s="162"/>
      <c r="AX104" s="245"/>
      <c r="AY104" s="240"/>
      <c r="AZ104" s="240"/>
      <c r="BA104" s="240"/>
      <c r="BB104" s="246"/>
    </row>
    <row r="105" spans="1:54" ht="16" thickBot="1">
      <c r="B105" s="423" t="str">
        <f>IF(E105="","",IF(F105="",'Data Validation'!$I$7,""))</f>
        <v/>
      </c>
      <c r="D105" s="374"/>
      <c r="G105" s="377" t="str">
        <f t="shared" si="2"/>
        <v/>
      </c>
      <c r="AU105" s="162"/>
      <c r="AX105" s="245"/>
      <c r="AY105" s="240"/>
      <c r="AZ105" s="240"/>
      <c r="BA105" s="240"/>
      <c r="BB105" s="246"/>
    </row>
    <row r="106" spans="1:54" ht="16" thickBot="1">
      <c r="B106" s="423" t="str">
        <f>IF(E106="","",IF(F106="",'Data Validation'!$I$7,""))</f>
        <v/>
      </c>
      <c r="D106" s="374"/>
      <c r="G106" s="377" t="str">
        <f t="shared" si="2"/>
        <v/>
      </c>
      <c r="AU106" s="162"/>
      <c r="AX106" s="245"/>
      <c r="AY106" s="240"/>
      <c r="AZ106" s="240"/>
      <c r="BA106" s="240"/>
      <c r="BB106" s="246"/>
    </row>
    <row r="107" spans="1:54" ht="16" thickBot="1">
      <c r="B107" s="423" t="str">
        <f>IF(E107="","",IF(F107="",'Data Validation'!$I$7,""))</f>
        <v/>
      </c>
      <c r="D107" s="374"/>
      <c r="G107" s="377" t="str">
        <f t="shared" si="2"/>
        <v/>
      </c>
      <c r="AU107" s="162"/>
      <c r="AX107" s="245"/>
      <c r="AY107" s="240"/>
      <c r="AZ107" s="240"/>
      <c r="BA107" s="240"/>
      <c r="BB107" s="246"/>
    </row>
    <row r="108" spans="1:54" ht="16" thickBot="1">
      <c r="B108" s="423" t="str">
        <f>IF(E108="","",IF(F108="",'Data Validation'!$I$7,""))</f>
        <v/>
      </c>
      <c r="D108" s="374"/>
      <c r="G108" s="377" t="str">
        <f t="shared" si="2"/>
        <v/>
      </c>
      <c r="AU108" s="162"/>
      <c r="AX108" s="245"/>
      <c r="AY108" s="240"/>
      <c r="AZ108" s="240"/>
      <c r="BA108" s="240"/>
      <c r="BB108" s="246"/>
    </row>
    <row r="109" spans="1:54" ht="16" thickBot="1">
      <c r="B109" s="423" t="str">
        <f>IF(E109="","",IF(F109="",'Data Validation'!$I$7,""))</f>
        <v/>
      </c>
      <c r="D109" s="374"/>
      <c r="G109" s="377" t="str">
        <f t="shared" si="2"/>
        <v/>
      </c>
      <c r="AU109" s="162"/>
      <c r="AX109" s="245"/>
      <c r="AY109" s="240"/>
      <c r="AZ109" s="240"/>
      <c r="BA109" s="240"/>
      <c r="BB109" s="246"/>
    </row>
    <row r="110" spans="1:54" ht="16" thickBot="1">
      <c r="B110" s="423" t="str">
        <f>IF(E110="","",IF(F110="",'Data Validation'!$I$7,""))</f>
        <v/>
      </c>
      <c r="D110" s="374"/>
      <c r="G110" s="377" t="str">
        <f t="shared" si="2"/>
        <v/>
      </c>
      <c r="AU110" s="162"/>
      <c r="AX110" s="245"/>
      <c r="AY110" s="240"/>
      <c r="AZ110" s="240"/>
      <c r="BA110" s="240"/>
      <c r="BB110" s="246"/>
    </row>
    <row r="111" spans="1:54" ht="16" thickBot="1">
      <c r="B111" s="423" t="str">
        <f>IF(E111="","",IF(F111="",'Data Validation'!$I$7,""))</f>
        <v/>
      </c>
      <c r="D111" s="374"/>
      <c r="G111" s="377" t="str">
        <f t="shared" si="2"/>
        <v/>
      </c>
      <c r="AU111" s="162"/>
      <c r="AX111" s="245"/>
      <c r="AY111" s="240"/>
      <c r="AZ111" s="240"/>
      <c r="BA111" s="240"/>
      <c r="BB111" s="246"/>
    </row>
    <row r="112" spans="1:54" ht="16" thickBot="1">
      <c r="B112" s="423" t="str">
        <f>IF(E112="","",IF(F112="",'Data Validation'!$I$7,""))</f>
        <v/>
      </c>
      <c r="D112" s="374"/>
      <c r="G112" s="377" t="str">
        <f t="shared" si="2"/>
        <v/>
      </c>
      <c r="AU112" s="162"/>
      <c r="AX112" s="245"/>
      <c r="AY112" s="240"/>
      <c r="AZ112" s="240"/>
      <c r="BA112" s="240"/>
      <c r="BB112" s="246"/>
    </row>
    <row r="113" spans="2:54" ht="16" thickBot="1">
      <c r="B113" s="423" t="str">
        <f>IF(E113="","",IF(F113="",'Data Validation'!$I$7,""))</f>
        <v/>
      </c>
      <c r="D113" s="374"/>
      <c r="G113" s="377" t="str">
        <f t="shared" si="2"/>
        <v/>
      </c>
      <c r="AU113" s="162"/>
      <c r="AX113" s="245"/>
      <c r="AY113" s="240"/>
      <c r="AZ113" s="240"/>
      <c r="BA113" s="240"/>
      <c r="BB113" s="246"/>
    </row>
    <row r="114" spans="2:54" ht="16" thickBot="1">
      <c r="B114" s="423" t="str">
        <f>IF(E114="","",IF(F114="",'Data Validation'!$I$7,""))</f>
        <v/>
      </c>
      <c r="D114" s="374"/>
      <c r="G114" s="377" t="str">
        <f t="shared" si="2"/>
        <v/>
      </c>
      <c r="AU114" s="162"/>
      <c r="AX114" s="245"/>
      <c r="AY114" s="240"/>
      <c r="AZ114" s="240"/>
      <c r="BA114" s="240"/>
      <c r="BB114" s="246"/>
    </row>
    <row r="115" spans="2:54" ht="16" thickBot="1">
      <c r="B115" s="423" t="str">
        <f>IF(E115="","",IF(F115="",'Data Validation'!$I$7,""))</f>
        <v/>
      </c>
      <c r="D115" s="374"/>
      <c r="G115" s="377" t="str">
        <f t="shared" si="2"/>
        <v/>
      </c>
      <c r="AU115" s="162"/>
      <c r="AX115" s="245"/>
      <c r="AY115" s="240"/>
      <c r="AZ115" s="240"/>
      <c r="BA115" s="240"/>
      <c r="BB115" s="246"/>
    </row>
    <row r="116" spans="2:54" ht="16" thickBot="1">
      <c r="B116" s="423" t="str">
        <f>IF(E116="","",IF(F116="",'Data Validation'!$I$7,""))</f>
        <v/>
      </c>
      <c r="D116" s="374"/>
      <c r="G116" s="377" t="str">
        <f t="shared" si="2"/>
        <v/>
      </c>
      <c r="AU116" s="162"/>
      <c r="AX116" s="245"/>
      <c r="AY116" s="240"/>
      <c r="AZ116" s="240"/>
      <c r="BA116" s="240"/>
      <c r="BB116" s="246"/>
    </row>
    <row r="117" spans="2:54" ht="16" thickBot="1">
      <c r="B117" s="423" t="str">
        <f>IF(E117="","",IF(F117="",'Data Validation'!$I$7,""))</f>
        <v/>
      </c>
      <c r="D117" s="374"/>
      <c r="G117" s="377" t="str">
        <f t="shared" si="2"/>
        <v/>
      </c>
      <c r="AU117" s="162"/>
      <c r="AX117" s="245"/>
      <c r="AY117" s="240"/>
      <c r="AZ117" s="240"/>
      <c r="BA117" s="240"/>
      <c r="BB117" s="246"/>
    </row>
    <row r="118" spans="2:54" ht="16" thickBot="1">
      <c r="B118" s="423" t="str">
        <f>IF(E118="","",IF(F118="",'Data Validation'!$I$7,""))</f>
        <v/>
      </c>
      <c r="D118" s="374"/>
      <c r="G118" s="377" t="str">
        <f t="shared" si="2"/>
        <v/>
      </c>
      <c r="AU118" s="162"/>
      <c r="AX118" s="245"/>
      <c r="AY118" s="240"/>
      <c r="AZ118" s="240"/>
      <c r="BA118" s="240"/>
      <c r="BB118" s="246"/>
    </row>
    <row r="119" spans="2:54" ht="16" thickBot="1">
      <c r="B119" s="423" t="str">
        <f>IF(E119="","",IF(F119="",'Data Validation'!$I$7,""))</f>
        <v/>
      </c>
      <c r="D119" s="374"/>
      <c r="G119" s="377" t="str">
        <f t="shared" si="2"/>
        <v/>
      </c>
      <c r="AU119" s="162"/>
      <c r="AX119" s="245"/>
      <c r="AY119" s="240"/>
      <c r="AZ119" s="240"/>
      <c r="BA119" s="240"/>
      <c r="BB119" s="246"/>
    </row>
    <row r="120" spans="2:54" ht="16" thickBot="1">
      <c r="B120" s="423" t="str">
        <f>IF(E120="","",IF(F120="",'Data Validation'!$I$7,""))</f>
        <v/>
      </c>
      <c r="D120" s="374"/>
      <c r="G120" s="377" t="str">
        <f t="shared" si="2"/>
        <v/>
      </c>
      <c r="AU120" s="162"/>
      <c r="AX120" s="245"/>
      <c r="AY120" s="240"/>
      <c r="AZ120" s="240"/>
      <c r="BA120" s="240"/>
      <c r="BB120" s="246"/>
    </row>
    <row r="121" spans="2:54" ht="16" thickBot="1">
      <c r="B121" s="423" t="str">
        <f>IF(E121="","",IF(F121="",'Data Validation'!$I$7,""))</f>
        <v/>
      </c>
      <c r="D121" s="374"/>
      <c r="G121" s="377" t="str">
        <f t="shared" si="2"/>
        <v/>
      </c>
      <c r="AU121" s="162"/>
      <c r="AX121" s="245"/>
      <c r="AY121" s="240"/>
      <c r="AZ121" s="240"/>
      <c r="BA121" s="240"/>
      <c r="BB121" s="246"/>
    </row>
    <row r="122" spans="2:54" ht="16" thickBot="1">
      <c r="B122" s="423" t="str">
        <f>IF(E122="","",IF(F122="",'Data Validation'!$I$7,""))</f>
        <v/>
      </c>
      <c r="D122" s="374"/>
      <c r="G122" s="377" t="str">
        <f t="shared" si="2"/>
        <v/>
      </c>
      <c r="AU122" s="162"/>
      <c r="AX122" s="245"/>
      <c r="AY122" s="240"/>
      <c r="AZ122" s="240"/>
      <c r="BA122" s="240"/>
      <c r="BB122" s="246"/>
    </row>
    <row r="123" spans="2:54" ht="16" thickBot="1">
      <c r="B123" s="423" t="str">
        <f>IF(E123="","",IF(F123="",'Data Validation'!$I$7,""))</f>
        <v/>
      </c>
      <c r="D123" s="374"/>
      <c r="G123" s="377" t="str">
        <f t="shared" si="2"/>
        <v/>
      </c>
      <c r="AU123" s="162"/>
      <c r="AX123" s="245"/>
      <c r="AY123" s="240"/>
      <c r="AZ123" s="240"/>
      <c r="BA123" s="240"/>
      <c r="BB123" s="246"/>
    </row>
    <row r="124" spans="2:54" ht="16" thickBot="1">
      <c r="B124" s="423" t="str">
        <f>IF(E124="","",IF(F124="",'Data Validation'!$I$7,""))</f>
        <v/>
      </c>
      <c r="D124" s="374"/>
      <c r="G124" s="377" t="str">
        <f t="shared" si="2"/>
        <v/>
      </c>
      <c r="AU124" s="162"/>
      <c r="AX124" s="245"/>
      <c r="AY124" s="240"/>
      <c r="AZ124" s="240"/>
      <c r="BA124" s="240"/>
      <c r="BB124" s="246"/>
    </row>
    <row r="125" spans="2:54" ht="16" thickBot="1">
      <c r="B125" s="423" t="str">
        <f>IF(E125="","",IF(F125="",'Data Validation'!$I$7,""))</f>
        <v/>
      </c>
      <c r="D125" s="374"/>
      <c r="G125" s="377" t="str">
        <f t="shared" si="2"/>
        <v/>
      </c>
      <c r="AU125" s="162"/>
      <c r="AX125" s="245"/>
      <c r="AY125" s="240"/>
      <c r="AZ125" s="240"/>
      <c r="BA125" s="240"/>
      <c r="BB125" s="246"/>
    </row>
    <row r="126" spans="2:54" ht="16" thickBot="1">
      <c r="B126" s="423" t="str">
        <f>IF(E126="","",IF(F126="",'Data Validation'!$I$7,""))</f>
        <v/>
      </c>
      <c r="D126" s="374"/>
      <c r="G126" s="377" t="str">
        <f t="shared" si="2"/>
        <v/>
      </c>
      <c r="AU126" s="162"/>
      <c r="AX126" s="245"/>
      <c r="AY126" s="240"/>
      <c r="AZ126" s="240"/>
      <c r="BA126" s="240"/>
      <c r="BB126" s="246"/>
    </row>
    <row r="127" spans="2:54" ht="16" thickBot="1">
      <c r="B127" s="423" t="str">
        <f>IF(E127="","",IF(F127="",'Data Validation'!$I$7,""))</f>
        <v/>
      </c>
      <c r="D127" s="374"/>
      <c r="G127" s="377" t="str">
        <f t="shared" si="2"/>
        <v/>
      </c>
      <c r="AU127" s="162"/>
      <c r="AX127" s="245"/>
      <c r="AY127" s="240"/>
      <c r="AZ127" s="240"/>
      <c r="BA127" s="240"/>
      <c r="BB127" s="246"/>
    </row>
    <row r="128" spans="2:54" ht="16" thickBot="1">
      <c r="B128" s="423" t="str">
        <f>IF(E128="","",IF(F128="",'Data Validation'!$I$7,""))</f>
        <v/>
      </c>
      <c r="D128" s="374"/>
      <c r="G128" s="377" t="str">
        <f t="shared" si="2"/>
        <v/>
      </c>
      <c r="AU128" s="162"/>
      <c r="AX128" s="245"/>
      <c r="AY128" s="240"/>
      <c r="AZ128" s="240"/>
      <c r="BA128" s="240"/>
      <c r="BB128" s="246"/>
    </row>
    <row r="129" spans="2:54" ht="16" thickBot="1">
      <c r="B129" s="423" t="str">
        <f>IF(E129="","",IF(F129="",'Data Validation'!$I$7,""))</f>
        <v/>
      </c>
      <c r="D129" s="374"/>
      <c r="G129" s="377" t="str">
        <f t="shared" si="2"/>
        <v/>
      </c>
      <c r="AU129" s="162"/>
      <c r="AX129" s="245"/>
      <c r="AY129" s="240"/>
      <c r="AZ129" s="240"/>
      <c r="BA129" s="240"/>
      <c r="BB129" s="246"/>
    </row>
    <row r="130" spans="2:54" ht="16" thickBot="1">
      <c r="B130" s="423" t="str">
        <f>IF(E130="","",IF(F130="",'Data Validation'!$I$7,""))</f>
        <v/>
      </c>
      <c r="D130" s="374"/>
      <c r="G130" s="377" t="str">
        <f t="shared" si="2"/>
        <v/>
      </c>
      <c r="AU130" s="162"/>
      <c r="AX130" s="245"/>
      <c r="AY130" s="240"/>
      <c r="AZ130" s="240"/>
      <c r="BA130" s="240"/>
      <c r="BB130" s="246"/>
    </row>
    <row r="131" spans="2:54" ht="16" thickBot="1">
      <c r="B131" s="423" t="str">
        <f>IF(E131="","",IF(F131="",'Data Validation'!$I$7,""))</f>
        <v/>
      </c>
      <c r="D131" s="374"/>
      <c r="G131" s="377" t="str">
        <f t="shared" si="2"/>
        <v/>
      </c>
      <c r="AU131" s="162"/>
      <c r="AX131" s="245"/>
      <c r="AY131" s="240"/>
      <c r="AZ131" s="240"/>
      <c r="BA131" s="240"/>
      <c r="BB131" s="246"/>
    </row>
    <row r="132" spans="2:54" ht="16" thickBot="1">
      <c r="B132" s="423" t="str">
        <f>IF(E132="","",IF(F132="",'Data Validation'!$I$7,""))</f>
        <v/>
      </c>
      <c r="D132" s="374"/>
      <c r="G132" s="377" t="str">
        <f t="shared" ref="G132:G195" si="4">IF(OR(ISBLANK(E132),ISBLANK(F132)),"",F132-E132)</f>
        <v/>
      </c>
      <c r="AU132" s="162"/>
      <c r="AX132" s="245"/>
      <c r="AY132" s="240"/>
      <c r="AZ132" s="240"/>
      <c r="BA132" s="240"/>
      <c r="BB132" s="246"/>
    </row>
    <row r="133" spans="2:54" ht="16" thickBot="1">
      <c r="B133" s="423" t="str">
        <f>IF(E133="","",IF(F133="",'Data Validation'!$I$7,""))</f>
        <v/>
      </c>
      <c r="D133" s="374"/>
      <c r="G133" s="377" t="str">
        <f t="shared" si="4"/>
        <v/>
      </c>
      <c r="AU133" s="162"/>
      <c r="AX133" s="245"/>
      <c r="AY133" s="240"/>
      <c r="AZ133" s="240"/>
      <c r="BA133" s="240"/>
      <c r="BB133" s="246"/>
    </row>
    <row r="134" spans="2:54" ht="16" thickBot="1">
      <c r="B134" s="423" t="str">
        <f>IF(E134="","",IF(F134="",'Data Validation'!$I$7,""))</f>
        <v/>
      </c>
      <c r="D134" s="374"/>
      <c r="G134" s="377" t="str">
        <f t="shared" si="4"/>
        <v/>
      </c>
      <c r="AU134" s="162"/>
      <c r="AX134" s="245"/>
      <c r="AY134" s="240"/>
      <c r="AZ134" s="240"/>
      <c r="BA134" s="240"/>
      <c r="BB134" s="246"/>
    </row>
    <row r="135" spans="2:54" ht="16" thickBot="1">
      <c r="B135" s="423" t="str">
        <f>IF(E135="","",IF(F135="",'Data Validation'!$I$7,""))</f>
        <v/>
      </c>
      <c r="D135" s="374"/>
      <c r="G135" s="377" t="str">
        <f t="shared" si="4"/>
        <v/>
      </c>
      <c r="AU135" s="162"/>
      <c r="AX135" s="245"/>
      <c r="AY135" s="240"/>
      <c r="AZ135" s="240"/>
      <c r="BA135" s="240"/>
      <c r="BB135" s="246"/>
    </row>
    <row r="136" spans="2:54" ht="16" thickBot="1">
      <c r="B136" s="423" t="str">
        <f>IF(E136="","",IF(F136="",'Data Validation'!$I$7,""))</f>
        <v/>
      </c>
      <c r="D136" s="374"/>
      <c r="G136" s="377" t="str">
        <f t="shared" si="4"/>
        <v/>
      </c>
      <c r="AU136" s="162"/>
      <c r="AX136" s="245"/>
      <c r="AY136" s="240"/>
      <c r="AZ136" s="240"/>
      <c r="BA136" s="240"/>
      <c r="BB136" s="246"/>
    </row>
    <row r="137" spans="2:54" ht="16" thickBot="1">
      <c r="B137" s="423" t="str">
        <f>IF(E137="","",IF(F137="",'Data Validation'!$I$7,""))</f>
        <v/>
      </c>
      <c r="D137" s="374"/>
      <c r="G137" s="377" t="str">
        <f t="shared" si="4"/>
        <v/>
      </c>
      <c r="AU137" s="162"/>
      <c r="AX137" s="245"/>
      <c r="AY137" s="240"/>
      <c r="AZ137" s="240"/>
      <c r="BA137" s="240"/>
      <c r="BB137" s="246"/>
    </row>
    <row r="138" spans="2:54" ht="16" thickBot="1">
      <c r="B138" s="423" t="str">
        <f>IF(E138="","",IF(F138="",'Data Validation'!$I$7,""))</f>
        <v/>
      </c>
      <c r="D138" s="374"/>
      <c r="G138" s="377" t="str">
        <f t="shared" si="4"/>
        <v/>
      </c>
      <c r="AU138" s="162"/>
      <c r="AX138" s="245"/>
      <c r="AY138" s="240"/>
      <c r="AZ138" s="240"/>
      <c r="BA138" s="240"/>
      <c r="BB138" s="246"/>
    </row>
    <row r="139" spans="2:54" ht="16" thickBot="1">
      <c r="B139" s="423" t="str">
        <f>IF(E139="","",IF(F139="",'Data Validation'!$I$7,""))</f>
        <v/>
      </c>
      <c r="D139" s="374"/>
      <c r="G139" s="377" t="str">
        <f t="shared" si="4"/>
        <v/>
      </c>
      <c r="AU139" s="162"/>
      <c r="AX139" s="245"/>
      <c r="AY139" s="240"/>
      <c r="AZ139" s="240"/>
      <c r="BA139" s="240"/>
      <c r="BB139" s="246"/>
    </row>
    <row r="140" spans="2:54" ht="16" thickBot="1">
      <c r="B140" s="423" t="str">
        <f>IF(E140="","",IF(F140="",'Data Validation'!$I$7,""))</f>
        <v/>
      </c>
      <c r="D140" s="374"/>
      <c r="G140" s="377" t="str">
        <f t="shared" si="4"/>
        <v/>
      </c>
      <c r="AU140" s="162"/>
      <c r="AX140" s="245"/>
      <c r="AY140" s="240"/>
      <c r="AZ140" s="240"/>
      <c r="BA140" s="240"/>
      <c r="BB140" s="246"/>
    </row>
    <row r="141" spans="2:54" ht="16" thickBot="1">
      <c r="B141" s="423" t="str">
        <f>IF(E141="","",IF(F141="",'Data Validation'!$I$7,""))</f>
        <v/>
      </c>
      <c r="D141" s="374"/>
      <c r="G141" s="377" t="str">
        <f t="shared" si="4"/>
        <v/>
      </c>
      <c r="AU141" s="162"/>
      <c r="AX141" s="245"/>
      <c r="AY141" s="240"/>
      <c r="AZ141" s="240"/>
      <c r="BA141" s="240"/>
      <c r="BB141" s="246"/>
    </row>
    <row r="142" spans="2:54" ht="16" thickBot="1">
      <c r="B142" s="423" t="str">
        <f>IF(E142="","",IF(F142="",'Data Validation'!$I$7,""))</f>
        <v/>
      </c>
      <c r="D142" s="374"/>
      <c r="G142" s="377" t="str">
        <f t="shared" si="4"/>
        <v/>
      </c>
      <c r="AU142" s="162"/>
      <c r="AX142" s="245"/>
      <c r="AY142" s="240"/>
      <c r="AZ142" s="240"/>
      <c r="BA142" s="240"/>
      <c r="BB142" s="246"/>
    </row>
    <row r="143" spans="2:54" ht="16" thickBot="1">
      <c r="B143" s="423" t="str">
        <f>IF(E143="","",IF(F143="",'Data Validation'!$I$7,""))</f>
        <v/>
      </c>
      <c r="D143" s="374"/>
      <c r="G143" s="377" t="str">
        <f t="shared" si="4"/>
        <v/>
      </c>
      <c r="AU143" s="162"/>
      <c r="AX143" s="245"/>
      <c r="AY143" s="240"/>
      <c r="AZ143" s="240"/>
      <c r="BA143" s="240"/>
      <c r="BB143" s="246"/>
    </row>
    <row r="144" spans="2:54" ht="16" thickBot="1">
      <c r="B144" s="423" t="str">
        <f>IF(E144="","",IF(F144="",'Data Validation'!$I$7,""))</f>
        <v/>
      </c>
      <c r="D144" s="374"/>
      <c r="G144" s="377" t="str">
        <f t="shared" si="4"/>
        <v/>
      </c>
      <c r="AU144" s="162"/>
      <c r="AX144" s="245"/>
      <c r="AY144" s="240"/>
      <c r="AZ144" s="240"/>
      <c r="BA144" s="240"/>
      <c r="BB144" s="246"/>
    </row>
    <row r="145" spans="2:54" ht="16" thickBot="1">
      <c r="B145" s="423" t="str">
        <f>IF(E145="","",IF(F145="",'Data Validation'!$I$7,""))</f>
        <v/>
      </c>
      <c r="D145" s="374"/>
      <c r="G145" s="377" t="str">
        <f t="shared" si="4"/>
        <v/>
      </c>
      <c r="AU145" s="162"/>
      <c r="AX145" s="245"/>
      <c r="AY145" s="240"/>
      <c r="AZ145" s="240"/>
      <c r="BA145" s="240"/>
      <c r="BB145" s="246"/>
    </row>
    <row r="146" spans="2:54" ht="16" thickBot="1">
      <c r="B146" s="423" t="str">
        <f>IF(E146="","",IF(F146="",'Data Validation'!$I$7,""))</f>
        <v/>
      </c>
      <c r="D146" s="374"/>
      <c r="G146" s="377" t="str">
        <f t="shared" si="4"/>
        <v/>
      </c>
      <c r="AU146" s="162"/>
      <c r="AX146" s="245"/>
      <c r="AY146" s="240"/>
      <c r="AZ146" s="240"/>
      <c r="BA146" s="240"/>
      <c r="BB146" s="246"/>
    </row>
    <row r="147" spans="2:54" ht="16" thickBot="1">
      <c r="B147" s="423" t="str">
        <f>IF(E147="","",IF(F147="",'Data Validation'!$I$7,""))</f>
        <v/>
      </c>
      <c r="D147" s="374"/>
      <c r="G147" s="377" t="str">
        <f t="shared" si="4"/>
        <v/>
      </c>
      <c r="AU147" s="162"/>
      <c r="AX147" s="245"/>
      <c r="AY147" s="240"/>
      <c r="AZ147" s="240"/>
      <c r="BA147" s="240"/>
      <c r="BB147" s="246"/>
    </row>
    <row r="148" spans="2:54" ht="16" thickBot="1">
      <c r="B148" s="423" t="str">
        <f>IF(E148="","",IF(F148="",'Data Validation'!$I$7,""))</f>
        <v/>
      </c>
      <c r="D148" s="374"/>
      <c r="G148" s="377" t="str">
        <f t="shared" si="4"/>
        <v/>
      </c>
      <c r="AU148" s="162"/>
      <c r="AX148" s="245"/>
      <c r="AY148" s="240"/>
      <c r="AZ148" s="240"/>
      <c r="BA148" s="240"/>
      <c r="BB148" s="246"/>
    </row>
    <row r="149" spans="2:54" ht="16" thickBot="1">
      <c r="B149" s="423" t="str">
        <f>IF(E149="","",IF(F149="",'Data Validation'!$I$7,""))</f>
        <v/>
      </c>
      <c r="D149" s="374"/>
      <c r="G149" s="377" t="str">
        <f t="shared" si="4"/>
        <v/>
      </c>
      <c r="AU149" s="162"/>
      <c r="AX149" s="245"/>
      <c r="AY149" s="240"/>
      <c r="AZ149" s="240"/>
      <c r="BA149" s="240"/>
      <c r="BB149" s="246"/>
    </row>
    <row r="150" spans="2:54" ht="16" thickBot="1">
      <c r="B150" s="423" t="str">
        <f>IF(E150="","",IF(F150="",'Data Validation'!$I$7,""))</f>
        <v/>
      </c>
      <c r="D150" s="374"/>
      <c r="G150" s="377" t="str">
        <f t="shared" si="4"/>
        <v/>
      </c>
      <c r="AU150" s="162"/>
      <c r="AX150" s="245"/>
      <c r="AY150" s="240"/>
      <c r="AZ150" s="240"/>
      <c r="BA150" s="240"/>
      <c r="BB150" s="246"/>
    </row>
    <row r="151" spans="2:54" ht="16" thickBot="1">
      <c r="B151" s="423" t="str">
        <f>IF(E151="","",IF(F151="",'Data Validation'!$I$7,""))</f>
        <v/>
      </c>
      <c r="D151" s="374"/>
      <c r="G151" s="377" t="str">
        <f t="shared" si="4"/>
        <v/>
      </c>
      <c r="AU151" s="162"/>
      <c r="AX151" s="245"/>
      <c r="AY151" s="240"/>
      <c r="AZ151" s="240"/>
      <c r="BA151" s="240"/>
      <c r="BB151" s="246"/>
    </row>
    <row r="152" spans="2:54" ht="16" thickBot="1">
      <c r="B152" s="423" t="str">
        <f>IF(E152="","",IF(F152="",'Data Validation'!$I$7,""))</f>
        <v/>
      </c>
      <c r="D152" s="374"/>
      <c r="G152" s="377" t="str">
        <f t="shared" si="4"/>
        <v/>
      </c>
      <c r="AU152" s="162"/>
      <c r="AX152" s="245"/>
      <c r="AY152" s="240"/>
      <c r="AZ152" s="240"/>
      <c r="BA152" s="240"/>
      <c r="BB152" s="246"/>
    </row>
    <row r="153" spans="2:54" ht="16" thickBot="1">
      <c r="B153" s="423" t="str">
        <f>IF(E153="","",IF(F153="",'Data Validation'!$I$7,""))</f>
        <v/>
      </c>
      <c r="D153" s="374"/>
      <c r="G153" s="377" t="str">
        <f t="shared" si="4"/>
        <v/>
      </c>
      <c r="AU153" s="162"/>
      <c r="AX153" s="245"/>
      <c r="AY153" s="240"/>
      <c r="AZ153" s="240"/>
      <c r="BA153" s="240"/>
      <c r="BB153" s="246"/>
    </row>
    <row r="154" spans="2:54" ht="16" thickBot="1">
      <c r="B154" s="423" t="str">
        <f>IF(E154="","",IF(F154="",'Data Validation'!$I$7,""))</f>
        <v/>
      </c>
      <c r="D154" s="374"/>
      <c r="G154" s="377" t="str">
        <f t="shared" si="4"/>
        <v/>
      </c>
      <c r="AU154" s="162"/>
      <c r="AX154" s="245"/>
      <c r="AY154" s="240"/>
      <c r="AZ154" s="240"/>
      <c r="BA154" s="240"/>
      <c r="BB154" s="246"/>
    </row>
    <row r="155" spans="2:54" ht="16" thickBot="1">
      <c r="B155" s="423" t="str">
        <f>IF(E155="","",IF(F155="",'Data Validation'!$I$7,""))</f>
        <v/>
      </c>
      <c r="D155" s="374"/>
      <c r="G155" s="377" t="str">
        <f t="shared" si="4"/>
        <v/>
      </c>
      <c r="AU155" s="162"/>
      <c r="AX155" s="245"/>
      <c r="AY155" s="240"/>
      <c r="AZ155" s="240"/>
      <c r="BA155" s="240"/>
      <c r="BB155" s="246"/>
    </row>
    <row r="156" spans="2:54" ht="16" thickBot="1">
      <c r="B156" s="423" t="str">
        <f>IF(E156="","",IF(F156="",'Data Validation'!$I$7,""))</f>
        <v/>
      </c>
      <c r="D156" s="374"/>
      <c r="G156" s="377" t="str">
        <f t="shared" si="4"/>
        <v/>
      </c>
      <c r="AU156" s="162"/>
      <c r="AX156" s="245"/>
      <c r="AY156" s="240"/>
      <c r="AZ156" s="240"/>
      <c r="BA156" s="240"/>
      <c r="BB156" s="246"/>
    </row>
    <row r="157" spans="2:54" ht="16" thickBot="1">
      <c r="B157" s="423" t="str">
        <f>IF(E157="","",IF(F157="",'Data Validation'!$I$7,""))</f>
        <v/>
      </c>
      <c r="D157" s="374"/>
      <c r="G157" s="377" t="str">
        <f t="shared" si="4"/>
        <v/>
      </c>
      <c r="AU157" s="162"/>
      <c r="AX157" s="245"/>
      <c r="AY157" s="240"/>
      <c r="AZ157" s="240"/>
      <c r="BA157" s="240"/>
      <c r="BB157" s="246"/>
    </row>
    <row r="158" spans="2:54" ht="16" thickBot="1">
      <c r="B158" s="423" t="str">
        <f>IF(E158="","",IF(F158="",'Data Validation'!$I$7,""))</f>
        <v/>
      </c>
      <c r="D158" s="374"/>
      <c r="G158" s="377" t="str">
        <f t="shared" si="4"/>
        <v/>
      </c>
      <c r="AU158" s="162"/>
      <c r="AX158" s="245"/>
      <c r="AY158" s="240"/>
      <c r="AZ158" s="240"/>
      <c r="BA158" s="240"/>
      <c r="BB158" s="246"/>
    </row>
    <row r="159" spans="2:54" ht="16" thickBot="1">
      <c r="B159" s="423" t="str">
        <f>IF(E159="","",IF(F159="",'Data Validation'!$I$7,""))</f>
        <v/>
      </c>
      <c r="D159" s="374"/>
      <c r="G159" s="377" t="str">
        <f t="shared" si="4"/>
        <v/>
      </c>
      <c r="AU159" s="162"/>
      <c r="AX159" s="245"/>
      <c r="AY159" s="240"/>
      <c r="AZ159" s="240"/>
      <c r="BA159" s="240"/>
      <c r="BB159" s="246"/>
    </row>
    <row r="160" spans="2:54" ht="16" thickBot="1">
      <c r="B160" s="423" t="str">
        <f>IF(E160="","",IF(F160="",'Data Validation'!$I$7,""))</f>
        <v/>
      </c>
      <c r="D160" s="374"/>
      <c r="G160" s="377" t="str">
        <f t="shared" si="4"/>
        <v/>
      </c>
      <c r="AU160" s="162"/>
      <c r="AX160" s="245"/>
      <c r="AY160" s="240"/>
      <c r="AZ160" s="240"/>
      <c r="BA160" s="240"/>
      <c r="BB160" s="246"/>
    </row>
    <row r="161" spans="2:54" ht="16" thickBot="1">
      <c r="B161" s="423" t="str">
        <f>IF(E161="","",IF(F161="",'Data Validation'!$I$7,""))</f>
        <v/>
      </c>
      <c r="D161" s="374"/>
      <c r="G161" s="377" t="str">
        <f t="shared" si="4"/>
        <v/>
      </c>
      <c r="AU161" s="162"/>
      <c r="AX161" s="245"/>
      <c r="AY161" s="240"/>
      <c r="AZ161" s="240"/>
      <c r="BA161" s="240"/>
      <c r="BB161" s="246"/>
    </row>
    <row r="162" spans="2:54" ht="16" thickBot="1">
      <c r="B162" s="423" t="str">
        <f>IF(E162="","",IF(F162="",'Data Validation'!$I$7,""))</f>
        <v/>
      </c>
      <c r="D162" s="374"/>
      <c r="G162" s="377" t="str">
        <f t="shared" si="4"/>
        <v/>
      </c>
      <c r="AU162" s="162"/>
      <c r="AX162" s="245"/>
      <c r="AY162" s="240"/>
      <c r="AZ162" s="240"/>
      <c r="BA162" s="240"/>
      <c r="BB162" s="246"/>
    </row>
    <row r="163" spans="2:54" ht="16" thickBot="1">
      <c r="B163" s="423" t="str">
        <f>IF(E163="","",IF(F163="",'Data Validation'!$I$7,""))</f>
        <v/>
      </c>
      <c r="D163" s="374"/>
      <c r="G163" s="377" t="str">
        <f t="shared" si="4"/>
        <v/>
      </c>
      <c r="AU163" s="162"/>
      <c r="AX163" s="245"/>
      <c r="AY163" s="240"/>
      <c r="AZ163" s="240"/>
      <c r="BA163" s="240"/>
      <c r="BB163" s="246"/>
    </row>
    <row r="164" spans="2:54" ht="16" thickBot="1">
      <c r="B164" s="423" t="str">
        <f>IF(E164="","",IF(F164="",'Data Validation'!$I$7,""))</f>
        <v/>
      </c>
      <c r="D164" s="374"/>
      <c r="G164" s="377" t="str">
        <f t="shared" si="4"/>
        <v/>
      </c>
      <c r="AU164" s="162"/>
      <c r="AX164" s="245"/>
      <c r="AY164" s="240"/>
      <c r="AZ164" s="240"/>
      <c r="BA164" s="240"/>
      <c r="BB164" s="246"/>
    </row>
    <row r="165" spans="2:54" ht="16" thickBot="1">
      <c r="B165" s="423" t="str">
        <f>IF(E165="","",IF(F165="",'Data Validation'!$I$7,""))</f>
        <v/>
      </c>
      <c r="D165" s="374"/>
      <c r="G165" s="377" t="str">
        <f t="shared" si="4"/>
        <v/>
      </c>
      <c r="AU165" s="162"/>
      <c r="AX165" s="245"/>
      <c r="AY165" s="240"/>
      <c r="AZ165" s="240"/>
      <c r="BA165" s="240"/>
      <c r="BB165" s="246"/>
    </row>
    <row r="166" spans="2:54" ht="16" thickBot="1">
      <c r="B166" s="423" t="str">
        <f>IF(E166="","",IF(F166="",'Data Validation'!$I$7,""))</f>
        <v/>
      </c>
      <c r="D166" s="374"/>
      <c r="G166" s="377" t="str">
        <f t="shared" si="4"/>
        <v/>
      </c>
      <c r="AU166" s="162"/>
      <c r="AX166" s="245"/>
      <c r="AY166" s="240"/>
      <c r="AZ166" s="240"/>
      <c r="BA166" s="240"/>
      <c r="BB166" s="246"/>
    </row>
    <row r="167" spans="2:54" ht="16" thickBot="1">
      <c r="B167" s="423" t="str">
        <f>IF(E167="","",IF(F167="",'Data Validation'!$I$7,""))</f>
        <v/>
      </c>
      <c r="D167" s="374"/>
      <c r="G167" s="377" t="str">
        <f t="shared" si="4"/>
        <v/>
      </c>
      <c r="AU167" s="162"/>
      <c r="AX167" s="245"/>
      <c r="AY167" s="240"/>
      <c r="AZ167" s="240"/>
      <c r="BA167" s="240"/>
      <c r="BB167" s="246"/>
    </row>
    <row r="168" spans="2:54" ht="16" thickBot="1">
      <c r="B168" s="423" t="str">
        <f>IF(E168="","",IF(F168="",'Data Validation'!$I$7,""))</f>
        <v/>
      </c>
      <c r="D168" s="374"/>
      <c r="G168" s="377" t="str">
        <f t="shared" si="4"/>
        <v/>
      </c>
      <c r="AU168" s="162"/>
      <c r="AX168" s="245"/>
      <c r="AY168" s="240"/>
      <c r="AZ168" s="240"/>
      <c r="BA168" s="240"/>
      <c r="BB168" s="246"/>
    </row>
    <row r="169" spans="2:54" ht="16" thickBot="1">
      <c r="B169" s="423" t="str">
        <f>IF(E169="","",IF(F169="",'Data Validation'!$I$7,""))</f>
        <v/>
      </c>
      <c r="D169" s="374"/>
      <c r="G169" s="377" t="str">
        <f t="shared" si="4"/>
        <v/>
      </c>
      <c r="AU169" s="162"/>
      <c r="AX169" s="245"/>
      <c r="AY169" s="240"/>
      <c r="AZ169" s="240"/>
      <c r="BA169" s="240"/>
      <c r="BB169" s="246"/>
    </row>
    <row r="170" spans="2:54" ht="16" thickBot="1">
      <c r="B170" s="423" t="str">
        <f>IF(E170="","",IF(F170="",'Data Validation'!$I$7,""))</f>
        <v/>
      </c>
      <c r="D170" s="374"/>
      <c r="G170" s="377" t="str">
        <f t="shared" si="4"/>
        <v/>
      </c>
      <c r="AU170" s="162"/>
      <c r="AX170" s="245"/>
      <c r="AY170" s="240"/>
      <c r="AZ170" s="240"/>
      <c r="BA170" s="240"/>
      <c r="BB170" s="246"/>
    </row>
    <row r="171" spans="2:54" ht="16" thickBot="1">
      <c r="B171" s="423" t="str">
        <f>IF(E171="","",IF(F171="",'Data Validation'!$I$7,""))</f>
        <v/>
      </c>
      <c r="D171" s="374"/>
      <c r="G171" s="377" t="str">
        <f t="shared" si="4"/>
        <v/>
      </c>
      <c r="AU171" s="162"/>
      <c r="AX171" s="245"/>
      <c r="AY171" s="240"/>
      <c r="AZ171" s="240"/>
      <c r="BA171" s="240"/>
      <c r="BB171" s="246"/>
    </row>
    <row r="172" spans="2:54" ht="16" thickBot="1">
      <c r="B172" s="423" t="str">
        <f>IF(E172="","",IF(F172="",'Data Validation'!$I$7,""))</f>
        <v/>
      </c>
      <c r="D172" s="374"/>
      <c r="G172" s="377" t="str">
        <f t="shared" si="4"/>
        <v/>
      </c>
      <c r="AU172" s="162"/>
      <c r="AX172" s="245"/>
      <c r="AY172" s="240"/>
      <c r="AZ172" s="240"/>
      <c r="BA172" s="240"/>
      <c r="BB172" s="246"/>
    </row>
    <row r="173" spans="2:54" ht="16" thickBot="1">
      <c r="B173" s="423" t="str">
        <f>IF(E173="","",IF(F173="",'Data Validation'!$I$7,""))</f>
        <v/>
      </c>
      <c r="D173" s="374"/>
      <c r="G173" s="377" t="str">
        <f t="shared" si="4"/>
        <v/>
      </c>
      <c r="AU173" s="162"/>
      <c r="AX173" s="245"/>
      <c r="AY173" s="240"/>
      <c r="AZ173" s="240"/>
      <c r="BA173" s="240"/>
      <c r="BB173" s="246"/>
    </row>
    <row r="174" spans="2:54" ht="16" thickBot="1">
      <c r="B174" s="423" t="str">
        <f>IF(E174="","",IF(F174="",'Data Validation'!$I$7,""))</f>
        <v/>
      </c>
      <c r="D174" s="374"/>
      <c r="G174" s="377" t="str">
        <f t="shared" si="4"/>
        <v/>
      </c>
      <c r="AU174" s="162"/>
      <c r="AX174" s="245"/>
      <c r="AY174" s="240"/>
      <c r="AZ174" s="240"/>
      <c r="BA174" s="240"/>
      <c r="BB174" s="246"/>
    </row>
    <row r="175" spans="2:54" ht="16" thickBot="1">
      <c r="B175" s="423" t="str">
        <f>IF(E175="","",IF(F175="",'Data Validation'!$I$7,""))</f>
        <v/>
      </c>
      <c r="D175" s="374"/>
      <c r="G175" s="377" t="str">
        <f t="shared" si="4"/>
        <v/>
      </c>
      <c r="AU175" s="162"/>
      <c r="AX175" s="245"/>
      <c r="AY175" s="240"/>
      <c r="AZ175" s="240"/>
      <c r="BA175" s="240"/>
      <c r="BB175" s="246"/>
    </row>
    <row r="176" spans="2:54" ht="16" thickBot="1">
      <c r="B176" s="423" t="str">
        <f>IF(E176="","",IF(F176="",'Data Validation'!$I$7,""))</f>
        <v/>
      </c>
      <c r="D176" s="374"/>
      <c r="G176" s="377" t="str">
        <f t="shared" si="4"/>
        <v/>
      </c>
      <c r="AU176" s="162"/>
      <c r="AX176" s="245"/>
      <c r="AY176" s="240"/>
      <c r="AZ176" s="240"/>
      <c r="BA176" s="240"/>
      <c r="BB176" s="246"/>
    </row>
    <row r="177" spans="2:54" ht="16" thickBot="1">
      <c r="B177" s="423" t="str">
        <f>IF(E177="","",IF(F177="",'Data Validation'!$I$7,""))</f>
        <v/>
      </c>
      <c r="D177" s="374"/>
      <c r="G177" s="377" t="str">
        <f t="shared" si="4"/>
        <v/>
      </c>
      <c r="AU177" s="162"/>
      <c r="AX177" s="245"/>
      <c r="AY177" s="240"/>
      <c r="AZ177" s="240"/>
      <c r="BA177" s="240"/>
      <c r="BB177" s="246"/>
    </row>
    <row r="178" spans="2:54" ht="16" thickBot="1">
      <c r="B178" s="423" t="str">
        <f>IF(E178="","",IF(F178="",'Data Validation'!$I$7,""))</f>
        <v/>
      </c>
      <c r="D178" s="374"/>
      <c r="G178" s="377" t="str">
        <f t="shared" si="4"/>
        <v/>
      </c>
      <c r="N178" s="39"/>
      <c r="AB178" s="39"/>
      <c r="AG178" s="39"/>
      <c r="AH178" s="39"/>
      <c r="AU178" s="162"/>
      <c r="AX178" s="245"/>
      <c r="AY178" s="240"/>
      <c r="AZ178" s="240"/>
      <c r="BA178" s="240"/>
      <c r="BB178" s="246"/>
    </row>
    <row r="179" spans="2:54" ht="16" thickBot="1">
      <c r="B179" s="423" t="str">
        <f>IF(E179="","",IF(F179="",'Data Validation'!$I$7,""))</f>
        <v/>
      </c>
      <c r="D179" s="374"/>
      <c r="G179" s="377" t="str">
        <f t="shared" si="4"/>
        <v/>
      </c>
      <c r="AU179" s="162"/>
      <c r="AX179" s="245"/>
      <c r="AY179" s="240"/>
      <c r="AZ179" s="240"/>
      <c r="BA179" s="240"/>
      <c r="BB179" s="246"/>
    </row>
    <row r="180" spans="2:54" ht="16" thickBot="1">
      <c r="B180" s="423" t="str">
        <f>IF(E180="","",IF(F180="",'Data Validation'!$I$7,""))</f>
        <v/>
      </c>
      <c r="D180" s="374"/>
      <c r="G180" s="377" t="str">
        <f t="shared" si="4"/>
        <v/>
      </c>
      <c r="AU180" s="162"/>
      <c r="AX180" s="245"/>
      <c r="AY180" s="240"/>
      <c r="AZ180" s="240"/>
      <c r="BA180" s="240"/>
      <c r="BB180" s="246"/>
    </row>
    <row r="181" spans="2:54" ht="16" thickBot="1">
      <c r="B181" s="423" t="str">
        <f>IF(E181="","",IF(F181="",'Data Validation'!$I$7,""))</f>
        <v/>
      </c>
      <c r="D181" s="374"/>
      <c r="G181" s="377" t="str">
        <f t="shared" si="4"/>
        <v/>
      </c>
      <c r="AU181" s="162"/>
      <c r="AX181" s="245"/>
      <c r="AY181" s="240"/>
      <c r="AZ181" s="240"/>
      <c r="BA181" s="240"/>
      <c r="BB181" s="246"/>
    </row>
    <row r="182" spans="2:54" ht="16" thickBot="1">
      <c r="B182" s="423" t="str">
        <f>IF(E182="","",IF(F182="",'Data Validation'!$I$7,""))</f>
        <v/>
      </c>
      <c r="D182" s="374"/>
      <c r="G182" s="377" t="str">
        <f t="shared" si="4"/>
        <v/>
      </c>
      <c r="AD182" s="187"/>
      <c r="AE182" s="187"/>
      <c r="AF182" s="187"/>
      <c r="AU182" s="162"/>
      <c r="AX182" s="245"/>
      <c r="AY182" s="240"/>
      <c r="AZ182" s="240"/>
      <c r="BA182" s="240"/>
      <c r="BB182" s="246"/>
    </row>
    <row r="183" spans="2:54" ht="16" thickBot="1">
      <c r="B183" s="423" t="str">
        <f>IF(E183="","",IF(F183="",'Data Validation'!$I$7,""))</f>
        <v/>
      </c>
      <c r="D183" s="374"/>
      <c r="G183" s="377" t="str">
        <f t="shared" si="4"/>
        <v/>
      </c>
      <c r="AU183" s="162"/>
      <c r="AX183" s="245"/>
      <c r="AY183" s="240"/>
      <c r="AZ183" s="240"/>
      <c r="BA183" s="240"/>
      <c r="BB183" s="246"/>
    </row>
    <row r="184" spans="2:54" ht="16" thickBot="1">
      <c r="B184" s="423" t="str">
        <f>IF(E184="","",IF(F184="",'Data Validation'!$I$7,""))</f>
        <v/>
      </c>
      <c r="D184" s="374"/>
      <c r="G184" s="377" t="str">
        <f t="shared" si="4"/>
        <v/>
      </c>
      <c r="AU184" s="162"/>
      <c r="AX184" s="245"/>
      <c r="AY184" s="240"/>
      <c r="AZ184" s="240"/>
      <c r="BA184" s="240"/>
      <c r="BB184" s="246"/>
    </row>
    <row r="185" spans="2:54" ht="16" thickBot="1">
      <c r="B185" s="423" t="str">
        <f>IF(E185="","",IF(F185="",'Data Validation'!$I$7,""))</f>
        <v/>
      </c>
      <c r="D185" s="374"/>
      <c r="G185" s="377" t="str">
        <f t="shared" si="4"/>
        <v/>
      </c>
      <c r="AU185" s="162"/>
      <c r="AX185" s="245"/>
      <c r="AY185" s="240"/>
      <c r="AZ185" s="240"/>
      <c r="BA185" s="240"/>
      <c r="BB185" s="246"/>
    </row>
    <row r="186" spans="2:54" ht="16" thickBot="1">
      <c r="B186" s="423" t="str">
        <f>IF(E186="","",IF(F186="",'Data Validation'!$I$7,""))</f>
        <v/>
      </c>
      <c r="D186" s="374"/>
      <c r="G186" s="377" t="str">
        <f t="shared" si="4"/>
        <v/>
      </c>
      <c r="AU186" s="162"/>
      <c r="AX186" s="245"/>
      <c r="AY186" s="240"/>
      <c r="AZ186" s="240"/>
      <c r="BA186" s="240"/>
      <c r="BB186" s="246"/>
    </row>
    <row r="187" spans="2:54" ht="16" thickBot="1">
      <c r="B187" s="423" t="str">
        <f>IF(E187="","",IF(F187="",'Data Validation'!$I$7,""))</f>
        <v/>
      </c>
      <c r="D187" s="374"/>
      <c r="G187" s="377" t="str">
        <f t="shared" si="4"/>
        <v/>
      </c>
      <c r="AU187" s="162"/>
      <c r="AX187" s="245"/>
      <c r="AY187" s="240"/>
      <c r="AZ187" s="240"/>
      <c r="BA187" s="240"/>
      <c r="BB187" s="246"/>
    </row>
    <row r="188" spans="2:54" ht="16" thickBot="1">
      <c r="B188" s="423" t="str">
        <f>IF(E188="","",IF(F188="",'Data Validation'!$I$7,""))</f>
        <v/>
      </c>
      <c r="D188" s="374"/>
      <c r="G188" s="377" t="str">
        <f t="shared" si="4"/>
        <v/>
      </c>
      <c r="AU188" s="162"/>
      <c r="AX188" s="245"/>
      <c r="AY188" s="240"/>
      <c r="AZ188" s="240"/>
      <c r="BA188" s="240"/>
      <c r="BB188" s="246"/>
    </row>
    <row r="189" spans="2:54" ht="16" thickBot="1">
      <c r="B189" s="423" t="str">
        <f>IF(E189="","",IF(F189="",'Data Validation'!$I$7,""))</f>
        <v/>
      </c>
      <c r="D189" s="374"/>
      <c r="G189" s="377" t="str">
        <f t="shared" si="4"/>
        <v/>
      </c>
      <c r="AU189" s="162"/>
      <c r="AX189" s="245"/>
      <c r="AY189" s="240"/>
      <c r="AZ189" s="240"/>
      <c r="BA189" s="240"/>
      <c r="BB189" s="246"/>
    </row>
    <row r="190" spans="2:54" ht="16" thickBot="1">
      <c r="B190" s="423" t="str">
        <f>IF(E190="","",IF(F190="",'Data Validation'!$I$7,""))</f>
        <v/>
      </c>
      <c r="D190" s="374"/>
      <c r="G190" s="377" t="str">
        <f t="shared" si="4"/>
        <v/>
      </c>
      <c r="AU190" s="162"/>
      <c r="AX190" s="245"/>
      <c r="AY190" s="240"/>
      <c r="AZ190" s="240"/>
      <c r="BA190" s="240"/>
      <c r="BB190" s="246"/>
    </row>
    <row r="191" spans="2:54" ht="16" thickBot="1">
      <c r="B191" s="423" t="str">
        <f>IF(E191="","",IF(F191="",'Data Validation'!$I$7,""))</f>
        <v/>
      </c>
      <c r="D191" s="374"/>
      <c r="G191" s="377" t="str">
        <f t="shared" si="4"/>
        <v/>
      </c>
      <c r="AU191" s="162"/>
      <c r="AX191" s="245"/>
      <c r="AY191" s="240"/>
      <c r="AZ191" s="240"/>
      <c r="BA191" s="240"/>
      <c r="BB191" s="246"/>
    </row>
    <row r="192" spans="2:54" ht="16" thickBot="1">
      <c r="B192" s="423" t="str">
        <f>IF(E192="","",IF(F192="",'Data Validation'!$I$7,""))</f>
        <v/>
      </c>
      <c r="D192" s="374"/>
      <c r="G192" s="377" t="str">
        <f t="shared" si="4"/>
        <v/>
      </c>
      <c r="AU192" s="162"/>
      <c r="AX192" s="245"/>
      <c r="AY192" s="240"/>
      <c r="AZ192" s="240"/>
      <c r="BA192" s="240"/>
      <c r="BB192" s="246"/>
    </row>
    <row r="193" spans="1:54" ht="16" thickBot="1">
      <c r="B193" s="423" t="str">
        <f>IF(E193="","",IF(F193="",'Data Validation'!$I$7,""))</f>
        <v/>
      </c>
      <c r="D193" s="374"/>
      <c r="G193" s="377" t="str">
        <f t="shared" si="4"/>
        <v/>
      </c>
      <c r="AU193" s="162"/>
      <c r="AX193" s="245"/>
      <c r="AY193" s="240"/>
      <c r="AZ193" s="240"/>
      <c r="BA193" s="240"/>
      <c r="BB193" s="246"/>
    </row>
    <row r="194" spans="1:54" ht="16" thickBot="1">
      <c r="B194" s="423" t="str">
        <f>IF(E194="","",IF(F194="",'Data Validation'!$I$7,""))</f>
        <v/>
      </c>
      <c r="D194" s="374"/>
      <c r="G194" s="377" t="str">
        <f t="shared" si="4"/>
        <v/>
      </c>
      <c r="AU194" s="162"/>
      <c r="AX194" s="245"/>
      <c r="AY194" s="240"/>
      <c r="AZ194" s="240"/>
      <c r="BA194" s="240"/>
      <c r="BB194" s="246"/>
    </row>
    <row r="195" spans="1:54" ht="16" thickBot="1">
      <c r="B195" s="423" t="str">
        <f>IF(E195="","",IF(F195="",'Data Validation'!$I$7,""))</f>
        <v/>
      </c>
      <c r="D195" s="374"/>
      <c r="G195" s="377" t="str">
        <f t="shared" si="4"/>
        <v/>
      </c>
      <c r="AU195" s="162"/>
      <c r="AX195" s="245"/>
      <c r="AY195" s="240"/>
      <c r="AZ195" s="240"/>
      <c r="BA195" s="240"/>
      <c r="BB195" s="246"/>
    </row>
    <row r="196" spans="1:54" ht="16" thickBot="1">
      <c r="B196" s="423" t="str">
        <f>IF(E196="","",IF(F196="",'Data Validation'!$I$7,""))</f>
        <v/>
      </c>
      <c r="D196" s="374"/>
      <c r="G196" s="377" t="str">
        <f t="shared" ref="G196:G205" si="5">IF(OR(ISBLANK(E196),ISBLANK(F196)),"",F196-E196)</f>
        <v/>
      </c>
      <c r="AU196" s="162"/>
      <c r="AX196" s="245"/>
      <c r="AY196" s="240"/>
      <c r="AZ196" s="240"/>
      <c r="BA196" s="240"/>
      <c r="BB196" s="246"/>
    </row>
    <row r="197" spans="1:54" ht="16" thickBot="1">
      <c r="B197" s="423" t="str">
        <f>IF(E197="","",IF(F197="",'Data Validation'!$I$7,""))</f>
        <v/>
      </c>
      <c r="D197" s="374"/>
      <c r="G197" s="377" t="str">
        <f t="shared" si="5"/>
        <v/>
      </c>
      <c r="AU197" s="162"/>
      <c r="AX197" s="245"/>
      <c r="AY197" s="240"/>
      <c r="AZ197" s="240"/>
      <c r="BA197" s="240"/>
      <c r="BB197" s="246"/>
    </row>
    <row r="198" spans="1:54" ht="16" thickBot="1">
      <c r="B198" s="423" t="str">
        <f>IF(E198="","",IF(F198="",'Data Validation'!$I$7,""))</f>
        <v/>
      </c>
      <c r="D198" s="374"/>
      <c r="G198" s="377" t="str">
        <f t="shared" si="5"/>
        <v/>
      </c>
      <c r="AU198" s="162"/>
      <c r="AX198" s="245"/>
      <c r="AY198" s="240"/>
      <c r="AZ198" s="240"/>
      <c r="BA198" s="240"/>
      <c r="BB198" s="246"/>
    </row>
    <row r="199" spans="1:54" ht="16" thickBot="1">
      <c r="B199" s="423" t="str">
        <f>IF(E199="","",IF(F199="",'Data Validation'!$I$7,""))</f>
        <v/>
      </c>
      <c r="D199" s="374"/>
      <c r="G199" s="377" t="str">
        <f t="shared" si="5"/>
        <v/>
      </c>
      <c r="AU199" s="162"/>
      <c r="AX199" s="245"/>
      <c r="AY199" s="240"/>
      <c r="AZ199" s="240"/>
      <c r="BA199" s="240"/>
      <c r="BB199" s="246"/>
    </row>
    <row r="200" spans="1:54" ht="16" thickBot="1">
      <c r="B200" s="423" t="str">
        <f>IF(E200="","",IF(F200="",'Data Validation'!$I$7,""))</f>
        <v/>
      </c>
      <c r="D200" s="374"/>
      <c r="G200" s="377" t="str">
        <f t="shared" si="5"/>
        <v/>
      </c>
      <c r="AU200" s="162"/>
      <c r="AX200" s="245"/>
      <c r="AY200" s="240"/>
      <c r="AZ200" s="240"/>
      <c r="BA200" s="240"/>
      <c r="BB200" s="246"/>
    </row>
    <row r="201" spans="1:54" ht="16" thickBot="1">
      <c r="B201" s="423" t="str">
        <f>IF(E201="","",IF(F201="",'Data Validation'!$I$7,""))</f>
        <v/>
      </c>
      <c r="D201" s="374"/>
      <c r="G201" s="377" t="str">
        <f t="shared" si="5"/>
        <v/>
      </c>
      <c r="AU201" s="162"/>
      <c r="AX201" s="245"/>
      <c r="AY201" s="240"/>
      <c r="AZ201" s="240"/>
      <c r="BA201" s="240"/>
      <c r="BB201" s="246"/>
    </row>
    <row r="202" spans="1:54" ht="16" thickBot="1">
      <c r="B202" s="423" t="str">
        <f>IF(E202="","",IF(F202="",'Data Validation'!$I$7,""))</f>
        <v/>
      </c>
      <c r="D202" s="374"/>
      <c r="G202" s="377" t="str">
        <f t="shared" si="5"/>
        <v/>
      </c>
      <c r="AU202" s="162"/>
      <c r="AX202" s="245"/>
      <c r="AY202" s="240"/>
      <c r="AZ202" s="240"/>
      <c r="BA202" s="240"/>
      <c r="BB202" s="246"/>
    </row>
    <row r="203" spans="1:54" ht="16" thickBot="1">
      <c r="B203" s="423" t="str">
        <f>IF(E203="","",IF(F203="",'Data Validation'!$I$7,""))</f>
        <v/>
      </c>
      <c r="D203" s="374"/>
      <c r="G203" s="377" t="str">
        <f t="shared" si="5"/>
        <v/>
      </c>
      <c r="AU203" s="162"/>
      <c r="AX203" s="245"/>
      <c r="AY203" s="240"/>
      <c r="AZ203" s="240"/>
      <c r="BA203" s="240"/>
      <c r="BB203" s="246"/>
    </row>
    <row r="204" spans="1:54" ht="16" thickBot="1">
      <c r="B204" s="423" t="str">
        <f>IF(E204="","",IF(F204="",'Data Validation'!$I$7,""))</f>
        <v/>
      </c>
      <c r="D204" s="375"/>
      <c r="E204" s="585"/>
      <c r="F204" s="585"/>
      <c r="G204" s="377" t="str">
        <f t="shared" si="5"/>
        <v/>
      </c>
      <c r="AU204" s="162"/>
      <c r="AX204" s="245"/>
      <c r="AY204" s="240"/>
      <c r="AZ204" s="240"/>
      <c r="BA204" s="240"/>
      <c r="BB204" s="246"/>
    </row>
    <row r="205" spans="1:54" ht="16" thickBot="1">
      <c r="A205" s="243" t="s">
        <v>150</v>
      </c>
      <c r="B205" s="243" t="s">
        <v>150</v>
      </c>
      <c r="C205" s="243" t="s">
        <v>150</v>
      </c>
      <c r="D205" s="243" t="s">
        <v>150</v>
      </c>
      <c r="E205" s="243" t="s">
        <v>150</v>
      </c>
      <c r="F205" s="243" t="s">
        <v>150</v>
      </c>
      <c r="G205" s="377" t="e">
        <f t="shared" si="5"/>
        <v>#VALUE!</v>
      </c>
      <c r="H205" s="243" t="s">
        <v>150</v>
      </c>
      <c r="I205" s="243" t="s">
        <v>150</v>
      </c>
      <c r="J205" s="243"/>
      <c r="K205" s="243"/>
      <c r="L205" s="243" t="s">
        <v>150</v>
      </c>
      <c r="M205" s="243"/>
      <c r="N205" s="243" t="s">
        <v>150</v>
      </c>
      <c r="O205" s="243" t="s">
        <v>150</v>
      </c>
      <c r="P205" s="243" t="s">
        <v>150</v>
      </c>
      <c r="Q205" s="243" t="s">
        <v>150</v>
      </c>
      <c r="R205" s="243" t="s">
        <v>150</v>
      </c>
      <c r="S205" s="243" t="s">
        <v>150</v>
      </c>
      <c r="T205" s="243" t="s">
        <v>150</v>
      </c>
      <c r="U205" s="243" t="s">
        <v>150</v>
      </c>
      <c r="V205" s="243" t="s">
        <v>150</v>
      </c>
      <c r="W205" s="243" t="s">
        <v>150</v>
      </c>
      <c r="X205" s="243" t="s">
        <v>150</v>
      </c>
      <c r="Y205" s="243"/>
      <c r="Z205" s="243" t="s">
        <v>150</v>
      </c>
      <c r="AA205" s="243" t="s">
        <v>150</v>
      </c>
      <c r="AB205" s="243"/>
      <c r="AC205" s="243" t="s">
        <v>150</v>
      </c>
      <c r="AD205" s="243" t="s">
        <v>150</v>
      </c>
      <c r="AE205" s="243"/>
      <c r="AF205" s="243"/>
      <c r="AG205" s="243"/>
      <c r="AH205" s="243"/>
      <c r="AI205" s="243" t="s">
        <v>150</v>
      </c>
      <c r="AJ205" s="243" t="s">
        <v>150</v>
      </c>
      <c r="AK205" s="688" t="s">
        <v>150</v>
      </c>
      <c r="AL205" s="243" t="s">
        <v>150</v>
      </c>
      <c r="AM205" s="243" t="s">
        <v>150</v>
      </c>
      <c r="AN205" s="243" t="s">
        <v>150</v>
      </c>
      <c r="AO205" s="243" t="s">
        <v>150</v>
      </c>
      <c r="AP205" s="243" t="s">
        <v>150</v>
      </c>
      <c r="AQ205" s="243" t="s">
        <v>150</v>
      </c>
      <c r="AR205" s="243" t="s">
        <v>150</v>
      </c>
      <c r="AS205" s="243"/>
      <c r="AT205" s="243" t="s">
        <v>150</v>
      </c>
      <c r="AU205" s="162" t="s">
        <v>150</v>
      </c>
      <c r="AX205" s="245"/>
      <c r="AY205" s="240"/>
      <c r="AZ205" s="240"/>
      <c r="BA205" s="240"/>
      <c r="BB205" s="246"/>
    </row>
    <row r="206" spans="1:54">
      <c r="A206" s="165"/>
      <c r="B206" s="166"/>
      <c r="C206" s="166"/>
      <c r="D206" s="166"/>
      <c r="E206" s="166"/>
      <c r="F206" s="166"/>
      <c r="G206" s="166"/>
      <c r="H206" s="166" t="s">
        <v>150</v>
      </c>
      <c r="I206" s="166"/>
      <c r="J206" s="166"/>
      <c r="K206" s="166"/>
      <c r="L206" s="166"/>
      <c r="M206" s="166"/>
      <c r="N206" s="166"/>
      <c r="O206" s="166"/>
      <c r="P206" s="166"/>
      <c r="Q206" s="166"/>
      <c r="R206" s="166"/>
      <c r="S206" s="166"/>
      <c r="T206" s="166"/>
      <c r="U206" s="166"/>
      <c r="V206" s="166"/>
      <c r="W206" s="166"/>
      <c r="X206" s="166"/>
      <c r="Y206" s="166"/>
      <c r="Z206" s="166"/>
      <c r="AA206" s="166"/>
      <c r="AB206" s="166"/>
      <c r="AC206" s="166"/>
      <c r="AD206" s="166"/>
      <c r="AE206" s="166"/>
      <c r="AF206" s="166"/>
      <c r="AG206" s="166"/>
      <c r="AH206" s="166"/>
      <c r="AI206" s="166"/>
      <c r="AJ206" s="166"/>
      <c r="AK206" s="689"/>
      <c r="AL206" s="166"/>
      <c r="AM206" s="166"/>
      <c r="AN206" s="166"/>
      <c r="AO206" s="166"/>
      <c r="AP206" s="166"/>
      <c r="AQ206" s="166"/>
      <c r="AR206" s="166"/>
      <c r="AS206" s="166"/>
      <c r="AT206" s="166"/>
      <c r="AU206" s="167"/>
      <c r="AX206" s="245"/>
      <c r="AY206" s="240"/>
      <c r="AZ206" s="240"/>
      <c r="BA206" s="240"/>
      <c r="BB206" s="246"/>
    </row>
    <row r="207" spans="1:54" ht="16" thickBot="1">
      <c r="A207" s="250"/>
      <c r="B207" s="162"/>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690"/>
      <c r="AL207" s="162"/>
      <c r="AM207" s="162"/>
      <c r="AN207" s="162"/>
      <c r="AO207" s="162"/>
      <c r="AP207" s="162"/>
      <c r="AQ207" s="162"/>
      <c r="AR207" s="162"/>
      <c r="AS207" s="162"/>
      <c r="AT207" s="162"/>
      <c r="AU207" s="251"/>
      <c r="AX207" s="245"/>
      <c r="AY207" s="240"/>
      <c r="AZ207" s="240"/>
      <c r="BA207" s="240"/>
      <c r="BB207" s="246"/>
    </row>
    <row r="208" spans="1:54">
      <c r="A208" s="222"/>
      <c r="B208" s="229"/>
      <c r="C208" s="229"/>
      <c r="D208" s="229"/>
      <c r="E208" s="229"/>
      <c r="F208" s="229"/>
      <c r="G208" s="229"/>
      <c r="H208" s="229"/>
      <c r="I208" s="229"/>
      <c r="J208" s="229"/>
      <c r="K208" s="229"/>
      <c r="L208" s="229"/>
      <c r="M208" s="229"/>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691"/>
      <c r="AL208" s="229"/>
      <c r="AM208" s="229"/>
      <c r="AN208" s="229"/>
      <c r="AO208" s="229"/>
      <c r="AP208" s="229"/>
      <c r="AQ208" s="229"/>
      <c r="AR208" s="229"/>
      <c r="AS208" s="229"/>
      <c r="AT208" s="229"/>
      <c r="AU208" s="229"/>
      <c r="AV208" s="229"/>
      <c r="AW208" s="229"/>
      <c r="AX208" s="229"/>
      <c r="AY208" s="229"/>
      <c r="AZ208" s="229"/>
      <c r="BA208" s="229"/>
      <c r="BB208" s="229"/>
    </row>
    <row r="209" spans="1:54">
      <c r="A209" s="245"/>
      <c r="B209" s="240"/>
      <c r="C209" s="240"/>
      <c r="D209" s="240"/>
      <c r="E209" s="240"/>
      <c r="F209" s="240"/>
      <c r="G209" s="240"/>
      <c r="H209" s="240"/>
      <c r="I209" s="240"/>
      <c r="J209" s="240"/>
      <c r="K209" s="240"/>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692"/>
      <c r="AL209" s="240"/>
      <c r="AM209" s="240"/>
      <c r="AN209" s="240"/>
      <c r="AO209" s="240"/>
      <c r="AP209" s="240"/>
      <c r="AQ209" s="240"/>
      <c r="AR209" s="240"/>
      <c r="AS209" s="240"/>
      <c r="AT209" s="240"/>
      <c r="AU209" s="240"/>
      <c r="AV209" s="240"/>
      <c r="AW209" s="240"/>
      <c r="AX209" s="240"/>
      <c r="AY209" s="240"/>
      <c r="AZ209" s="240"/>
      <c r="BA209" s="240"/>
      <c r="BB209" s="240"/>
    </row>
    <row r="210" spans="1:54">
      <c r="A210" s="245"/>
      <c r="B210" s="240"/>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0"/>
      <c r="Y210" s="240"/>
      <c r="Z210" s="240"/>
      <c r="AA210" s="240"/>
      <c r="AB210" s="240"/>
      <c r="AC210" s="240"/>
      <c r="AD210" s="240"/>
      <c r="AE210" s="240"/>
      <c r="AF210" s="240"/>
      <c r="AG210" s="240"/>
      <c r="AH210" s="240"/>
      <c r="AI210" s="240"/>
      <c r="AJ210" s="240"/>
      <c r="AK210" s="692"/>
      <c r="AL210" s="240"/>
      <c r="AM210" s="240"/>
      <c r="AN210" s="240"/>
      <c r="AO210" s="240"/>
      <c r="AP210" s="240"/>
      <c r="AQ210" s="240"/>
      <c r="AR210" s="240"/>
      <c r="AS210" s="240"/>
      <c r="AT210" s="240"/>
      <c r="AU210" s="240"/>
      <c r="AV210" s="240"/>
      <c r="AW210" s="240"/>
      <c r="AX210" s="240"/>
      <c r="AY210" s="240"/>
      <c r="AZ210" s="240"/>
      <c r="BA210" s="240"/>
      <c r="BB210" s="240"/>
    </row>
    <row r="211" spans="1:54">
      <c r="A211" s="245"/>
      <c r="B211" s="240"/>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692"/>
      <c r="AL211" s="240"/>
      <c r="AM211" s="240"/>
      <c r="AN211" s="240"/>
      <c r="AO211" s="240"/>
      <c r="AP211" s="240"/>
      <c r="AQ211" s="240"/>
      <c r="AR211" s="240"/>
      <c r="AS211" s="240"/>
      <c r="AT211" s="240"/>
      <c r="AU211" s="240"/>
      <c r="AV211" s="240"/>
      <c r="AW211" s="240"/>
      <c r="AX211" s="240"/>
      <c r="AY211" s="240"/>
      <c r="AZ211" s="240"/>
      <c r="BA211" s="240"/>
      <c r="BB211" s="240"/>
    </row>
    <row r="212" spans="1:54">
      <c r="A212" s="245"/>
      <c r="B212" s="240"/>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692"/>
      <c r="AL212" s="240"/>
      <c r="AM212" s="240"/>
      <c r="AN212" s="240"/>
      <c r="AO212" s="240"/>
      <c r="AP212" s="240"/>
      <c r="AQ212" s="240"/>
      <c r="AR212" s="240"/>
      <c r="AS212" s="240"/>
      <c r="AT212" s="240"/>
      <c r="AU212" s="240"/>
      <c r="AV212" s="240"/>
      <c r="AW212" s="240"/>
      <c r="AX212" s="240"/>
      <c r="AY212" s="240"/>
      <c r="AZ212" s="240"/>
      <c r="BA212" s="240"/>
      <c r="BB212" s="240"/>
    </row>
    <row r="213" spans="1:54">
      <c r="A213" s="245"/>
      <c r="B213" s="240"/>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692"/>
      <c r="AL213" s="240"/>
      <c r="AM213" s="240"/>
      <c r="AN213" s="240"/>
      <c r="AO213" s="240"/>
      <c r="AP213" s="240"/>
      <c r="AQ213" s="240"/>
      <c r="AR213" s="240"/>
      <c r="AS213" s="240"/>
      <c r="AT213" s="240"/>
      <c r="AU213" s="240"/>
      <c r="AV213" s="240"/>
      <c r="AW213" s="240"/>
      <c r="AX213" s="240"/>
      <c r="AY213" s="240"/>
      <c r="AZ213" s="240"/>
      <c r="BA213" s="240"/>
      <c r="BB213" s="240"/>
    </row>
    <row r="214" spans="1:54">
      <c r="A214" s="245"/>
      <c r="B214" s="240"/>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692"/>
      <c r="AL214" s="240"/>
      <c r="AM214" s="240"/>
      <c r="AN214" s="240"/>
      <c r="AO214" s="240"/>
      <c r="AP214" s="240"/>
      <c r="AQ214" s="240"/>
      <c r="AR214" s="240"/>
      <c r="AS214" s="240"/>
      <c r="AT214" s="240"/>
      <c r="AU214" s="240"/>
      <c r="AV214" s="240"/>
      <c r="AW214" s="240"/>
      <c r="AX214" s="240"/>
      <c r="AY214" s="240"/>
      <c r="AZ214" s="240"/>
      <c r="BA214" s="240"/>
      <c r="BB214" s="240"/>
    </row>
    <row r="215" spans="1:54">
      <c r="A215" s="245"/>
      <c r="B215" s="240"/>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692"/>
      <c r="AL215" s="240"/>
      <c r="AM215" s="240"/>
      <c r="AN215" s="240"/>
      <c r="AO215" s="240"/>
      <c r="AP215" s="240"/>
      <c r="AQ215" s="240"/>
      <c r="AR215" s="240"/>
      <c r="AS215" s="240"/>
      <c r="AT215" s="240"/>
      <c r="AU215" s="240"/>
      <c r="AV215" s="240"/>
      <c r="AW215" s="240"/>
      <c r="AX215" s="240"/>
      <c r="AY215" s="240"/>
      <c r="AZ215" s="240"/>
      <c r="BA215" s="240"/>
      <c r="BB215" s="240"/>
    </row>
    <row r="216" spans="1:54" ht="16" thickBot="1">
      <c r="A216" s="247"/>
      <c r="B216" s="248"/>
      <c r="C216" s="248"/>
      <c r="D216" s="248"/>
      <c r="E216" s="248"/>
      <c r="F216" s="248"/>
      <c r="G216" s="248"/>
      <c r="H216" s="248"/>
      <c r="I216" s="248"/>
      <c r="J216" s="248"/>
      <c r="K216" s="248"/>
      <c r="L216" s="248"/>
      <c r="M216" s="248"/>
      <c r="N216" s="248"/>
      <c r="O216" s="248"/>
      <c r="P216" s="248"/>
      <c r="Q216" s="248"/>
      <c r="R216" s="248"/>
      <c r="S216" s="248"/>
      <c r="T216" s="248"/>
      <c r="U216" s="248"/>
      <c r="V216" s="248"/>
      <c r="W216" s="248"/>
      <c r="X216" s="248"/>
      <c r="Y216" s="248"/>
      <c r="Z216" s="248"/>
      <c r="AA216" s="248"/>
      <c r="AB216" s="248"/>
      <c r="AC216" s="248"/>
      <c r="AD216" s="248"/>
      <c r="AE216" s="248"/>
      <c r="AF216" s="248"/>
      <c r="AG216" s="248"/>
      <c r="AH216" s="248"/>
      <c r="AI216" s="248"/>
      <c r="AJ216" s="248"/>
      <c r="AK216" s="693"/>
      <c r="AL216" s="248"/>
      <c r="AM216" s="248"/>
      <c r="AN216" s="248"/>
      <c r="AO216" s="248"/>
      <c r="AP216" s="248"/>
      <c r="AQ216" s="248"/>
      <c r="AR216" s="248"/>
      <c r="AS216" s="248"/>
      <c r="AT216" s="248"/>
      <c r="AU216" s="248"/>
      <c r="AV216" s="248"/>
      <c r="AW216" s="248"/>
      <c r="AX216" s="248"/>
      <c r="AY216" s="248"/>
      <c r="AZ216" s="248"/>
      <c r="BA216" s="248"/>
      <c r="BB216" s="248"/>
    </row>
  </sheetData>
  <dataConsolidate/>
  <mergeCells count="1">
    <mergeCell ref="AC1:AF1"/>
  </mergeCells>
  <conditionalFormatting sqref="M4:M100">
    <cfRule type="containsText" dxfId="18" priority="1" operator="containsText" text="Diagnisis Update required">
      <formula>NOT(ISERROR(SEARCH("Diagnisis Update required",M4)))</formula>
    </cfRule>
    <cfRule type="containsText" dxfId="17" priority="2" operator="containsText" text="Diagnisis Update required">
      <formula>NOT(ISERROR(SEARCH("Diagnisis Update required",M4)))</formula>
    </cfRule>
    <cfRule type="containsText" dxfId="16" priority="3" operator="containsText" text="Diagnisis Update required">
      <formula>NOT(ISERROR(SEARCH("Diagnisis Update required",M4)))</formula>
    </cfRule>
  </conditionalFormatting>
  <dataValidations count="15">
    <dataValidation allowBlank="1" showInputMessage="1" showErrorMessage="1" promptTitle="Other Mechanism (Text)" prompt="Please enter text." sqref="S180:S204" xr:uid="{00000000-0002-0000-0000-000000000000}"/>
    <dataValidation allowBlank="1" showInputMessage="1" showErrorMessage="1" errorTitle="Error" error="Please do NOT use these cells and the cells under." promptTitle="Do not use these cells" prompt="Please do not enter any data in these black lines and the lines under. They are not included in the file's calculations." sqref="A206:T207 V206:AU207" xr:uid="{00000000-0002-0000-0000-000001000000}"/>
    <dataValidation allowBlank="1" showInputMessage="1" showErrorMessage="1" errorTitle="Error" error="Please you MUST choose from the list" promptTitle="Other (Text)" prompt="Please enter text if you chose ''Other''_x000a_" sqref="AO4:AO204" xr:uid="{00000000-0002-0000-0000-000002000000}"/>
    <dataValidation allowBlank="1" showInputMessage="1" showErrorMessage="1" errorTitle="Error" error="Please you MUST choose from the list" promptTitle="Others (Text)" prompt="Please enter the text if you chose ''Other''_x000a__x000a_" sqref="AM4:AM204" xr:uid="{00000000-0002-0000-0000-000003000000}"/>
    <dataValidation allowBlank="1" showInputMessage="1" showErrorMessage="1" promptTitle="Other Object (Text)" prompt="If you chose ''Other Object'', please Enter the Object with which the player had the contact (This object has NOT to be the ball for which there is a specific option in the left column)." sqref="W4:W204" xr:uid="{00000000-0002-0000-0000-000006000000}"/>
    <dataValidation allowBlank="1" showInputMessage="1" showErrorMessage="1" promptTitle="If you chose Other type injury" prompt="Please enter text if you chose ''other'' type of injury" sqref="N101:N204" xr:uid="{00000000-0002-0000-0000-000007000000}"/>
    <dataValidation allowBlank="1" showInputMessage="1" showErrorMessage="1" promptTitle="If Other Mechanism of Injury" prompt="Please specify" sqref="S4:S179" xr:uid="{00000000-0002-0000-0000-000008000000}"/>
    <dataValidation type="list" allowBlank="1" showInputMessage="1" showErrorMessage="1" promptTitle="Body Part" prompt="Plese choose from the list_x000a__x000a_Thank you" sqref="I4:I100" xr:uid="{76EA3723-9C28-804B-8152-C7F2EC892E46}">
      <formula1>Region</formula1>
    </dataValidation>
    <dataValidation type="list" allowBlank="1" showInputMessage="1" showErrorMessage="1" errorTitle="Error" error="Please you MUST choose from the list" promptTitle="Body Part" prompt="Please choose from the list._x000a_If you can't find the correct diagnosis, please do a search in the ''SDMCS Search'' Sheet. This will help you to find easely the pathway of the diagnosis._x000a_In case you are not sure please keep it empty and use the next cell to " sqref="K4:K100" xr:uid="{0D221D91-3355-1446-9296-6AECE0F4F919}">
      <formula1>INDIRECT($J4&amp;$I4)</formula1>
    </dataValidation>
    <dataValidation type="list" allowBlank="1" showInputMessage="1" showErrorMessage="1" promptTitle="Structure Type" prompt="Please choose from the list_x000a__x000a_Thank you" sqref="J4:J100" xr:uid="{97543ED6-14E2-F44B-A7E6-FDFB94407140}">
      <formula1>INDIRECT($I4)</formula1>
    </dataValidation>
    <dataValidation allowBlank="1" showInputMessage="1" showErrorMessage="1" promptTitle="Diagnosis (Text)" prompt="Please enter the text of your Diagnosis" sqref="Y4:Y204 L4:M204" xr:uid="{00000000-0002-0000-0000-000005000000}"/>
    <dataValidation allowBlank="1" showInputMessage="1" showErrorMessage="1" errorTitle="Error" error="Please you MUST choose from the list" promptTitle="Diagnosis" prompt="Please write a temporary detailed dignosis _x000a_Do not forget to update the dignosis once you get sure about the injury case_x000a_Thank you." sqref="L4:M100" xr:uid="{5DE5E887-92CC-EA41-AA08-20F5DC57A333}"/>
    <dataValidation allowBlank="1" showInputMessage="1" showErrorMessage="1" errorTitle="Error" error="Please you MUST choose from the list" sqref="M6:M100" xr:uid="{75B967C4-B4B4-E140-8F25-61D52853FA5F}"/>
    <dataValidation allowBlank="1" showInputMessage="1" showErrorMessage="1" promptTitle="Free Comment " prompt="You can add any comment in this cell." sqref="AF4:AH100" xr:uid="{2F96E10E-E20F-A74D-A5DF-697B371F024F}"/>
    <dataValidation allowBlank="1" showInputMessage="1" showErrorMessage="1" promptTitle="Automated Cells " prompt="Please DO NOT MODIFY" sqref="AB4:AE100 AG4:AH100" xr:uid="{A82A50EA-7252-5B44-85B1-193BD5A4A6DD}"/>
  </dataValidations>
  <pageMargins left="0.7" right="0.7" top="0.75" bottom="0.75" header="0.3" footer="0.3"/>
  <pageSetup paperSize="9" orientation="portrait" horizontalDpi="4294967293" verticalDpi="4294967293" r:id="rId1"/>
  <legacyDrawing r:id="rId2"/>
  <extLst>
    <ext xmlns:x14="http://schemas.microsoft.com/office/spreadsheetml/2009/9/main" uri="{78C0D931-6437-407d-A8EE-F0AAD7539E65}">
      <x14:conditionalFormattings>
        <x14:conditionalFormatting xmlns:xm="http://schemas.microsoft.com/office/excel/2006/main">
          <x14:cfRule type="containsText" priority="8" operator="containsText" id="{08967562-9D91-42C4-B74F-D4BB040F152E}">
            <xm:f>NOT(ISERROR(SEARCH('Data Validation'!$I$7,B4)))</xm:f>
            <xm:f>'Data Validation'!$I$7</xm:f>
            <x14:dxf>
              <font>
                <color theme="0"/>
              </font>
              <fill>
                <patternFill>
                  <fgColor rgb="FFFF0000"/>
                  <bgColor rgb="FFFF0000"/>
                </patternFill>
              </fill>
              <border>
                <left style="thin">
                  <color auto="1"/>
                </left>
                <right style="thin">
                  <color auto="1"/>
                </right>
                <top style="thin">
                  <color auto="1"/>
                </top>
                <bottom style="thin">
                  <color auto="1"/>
                </bottom>
                <vertical/>
                <horizontal/>
              </border>
            </x14:dxf>
          </x14:cfRule>
          <xm:sqref>B4:B204</xm:sqref>
        </x14:conditionalFormatting>
        <x14:conditionalFormatting xmlns:xm="http://schemas.microsoft.com/office/excel/2006/main">
          <x14:cfRule type="containsText" priority="5" operator="containsText" id="{033622A0-A003-1C4F-8D80-42EA97CA072F}">
            <xm:f>NOT(ISERROR(SEARCH('Data Validation'!$I$7,M4)))</xm:f>
            <xm:f>'Data Validation'!$I$7</xm:f>
            <x14:dxf>
              <font>
                <color theme="0"/>
              </font>
              <fill>
                <patternFill>
                  <fgColor rgb="FFFF0000"/>
                  <bgColor rgb="FFFF0000"/>
                </patternFill>
              </fill>
              <border>
                <left style="thin">
                  <color auto="1"/>
                </left>
                <right style="thin">
                  <color auto="1"/>
                </right>
                <top style="thin">
                  <color auto="1"/>
                </top>
                <bottom style="thin">
                  <color auto="1"/>
                </bottom>
                <vertical/>
                <horizontal/>
              </border>
            </x14:dxf>
          </x14:cfRule>
          <xm:sqref>M4:M100</xm:sqref>
        </x14:conditionalFormatting>
      </x14:conditionalFormattings>
    </ext>
    <ext xmlns:x14="http://schemas.microsoft.com/office/spreadsheetml/2009/9/main" uri="{CCE6A557-97BC-4b89-ADB6-D9C93CAAB3DF}">
      <x14:dataValidations xmlns:xm="http://schemas.microsoft.com/office/excel/2006/main" count="28">
        <x14:dataValidation type="list" allowBlank="1" showInputMessage="1" showErrorMessage="1" errorTitle="error" error="Please you MUST choose from the list" promptTitle="Referee's Sanction" prompt="Please choose from the list" xr:uid="{00000000-0002-0000-0000-000009000000}">
          <x14:formula1>
            <xm:f>'Data Validation'!$D$91:$D$98</xm:f>
          </x14:formula1>
          <xm:sqref>X4:X204</xm:sqref>
        </x14:dataValidation>
        <x14:dataValidation type="list" allowBlank="1" showInputMessage="1" showErrorMessage="1" errorTitle="error" error="Please you must choose from the list" promptTitle="Leg Status at injury" prompt="Please choose from the list" xr:uid="{00000000-0002-0000-0000-00000A000000}">
          <x14:formula1>
            <xm:f>'Data Validation'!$E$156:$E$158</xm:f>
          </x14:formula1>
          <xm:sqref>AK4:AK204</xm:sqref>
        </x14:dataValidation>
        <x14:dataValidation type="list" allowBlank="1" showInputMessage="1" showErrorMessage="1" errorTitle="Error" error="Please you MUST choose from the list" promptTitle="Location" prompt="Please Choose from the list" xr:uid="{00000000-0002-0000-0000-00000B000000}">
          <x14:formula1>
            <xm:f>'Data Validation'!$E$147:$E$149</xm:f>
          </x14:formula1>
          <xm:sqref>AJ4:AJ204</xm:sqref>
        </x14:dataValidation>
        <x14:dataValidation type="list" allowBlank="1" showInputMessage="1" showErrorMessage="1" errorTitle="Error" error="Please you MUST choose from the list" promptTitle="Injury by kicking" prompt="Please choose from the list" xr:uid="{00000000-0002-0000-0000-00000D000000}">
          <x14:formula1>
            <xm:f>'Data Validation'!$E$83:$E$84</xm:f>
          </x14:formula1>
          <xm:sqref>R4:R204</xm:sqref>
        </x14:dataValidation>
        <x14:dataValidation type="list" allowBlank="1" showInputMessage="1" showErrorMessage="1" errorTitle="Error" error="Please you MUST choose from the list" promptTitle="Cause" prompt="Please choose from the list" xr:uid="{00000000-0002-0000-0000-00000E000000}">
          <x14:formula1>
            <xm:f>'Data Validation'!$D$57:$D$59</xm:f>
          </x14:formula1>
          <xm:sqref>AC101:AC204</xm:sqref>
        </x14:dataValidation>
        <x14:dataValidation type="list" allowBlank="1" showInputMessage="1" showErrorMessage="1" errorTitle="Error" error="Please you MUST choose from the List" promptTitle="Injured Side" prompt="Please _x000a_Choose from the List_x000a_" xr:uid="{00000000-0002-0000-0000-00000F000000}">
          <x14:formula1>
            <xm:f>'Data Validation'!$D$28:$D$31</xm:f>
          </x14:formula1>
          <xm:sqref>N4:N204 AG101:AH204 AB101:AC204</xm:sqref>
        </x14:dataValidation>
        <x14:dataValidation type="list" allowBlank="1" showInputMessage="1" showErrorMessage="1" promptTitle="Re-injury?" prompt="Please choose from the list. If it is a ''Re-injury'', please mention the date of previous injury in next column" xr:uid="{00000000-0002-0000-0000-000011000000}">
          <x14:formula1>
            <xm:f>'Data Validation'!$D$53:$D$55</xm:f>
          </x14:formula1>
          <xm:sqref>O4:O204</xm:sqref>
        </x14:dataValidation>
        <x14:dataValidation type="list" allowBlank="1" showInputMessage="1" showErrorMessage="1" errorTitle="Error" error="Please you MUST choose from the list" promptTitle="Injury mechanism" prompt="Please choose from the list the injury mechanism. I you choose ''Kicking''or ''Other'' please refer to the next columns." xr:uid="{00000000-0002-0000-0000-000012000000}">
          <x14:formula1>
            <xm:f>'Data Validation'!$D$78:$D$84</xm:f>
          </x14:formula1>
          <xm:sqref>Q4:Q204</xm:sqref>
        </x14:dataValidation>
        <x14:dataValidation type="list" allowBlank="1" showInputMessage="1" showErrorMessage="1" errorTitle="Error" error="Please you MUST choose from the list." promptTitle="Timing of Re-injury" prompt="Please note the time range the re-injury occurred after complete healing and return to full participation" xr:uid="{00000000-0002-0000-0000-000013000000}">
          <x14:formula1>
            <xm:f>'Data Validation'!$I$51:$I$57</xm:f>
          </x14:formula1>
          <xm:sqref>P4:P204</xm:sqref>
        </x14:dataValidation>
        <x14:dataValidation type="list" allowBlank="1" showInputMessage="1" showErrorMessage="1" errorTitle="error" error="Please you MUST choose from the list" promptTitle="Entity" prompt="Please choose the MOST relevant entity from the list. If other entities are also present, please choose these in the next columns titled entities 2, 3 and 4. For Entities details please see note on the right of the Card." xr:uid="{00000000-0002-0000-0000-000014000000}">
          <x14:formula1>
            <xm:f>'Data Validation'!$D$186:$D$191</xm:f>
          </x14:formula1>
          <xm:sqref>AP4:AP204</xm:sqref>
        </x14:dataValidation>
        <x14:dataValidation type="list" allowBlank="1" showInputMessage="1" showErrorMessage="1" errorTitle="Error" error="Please you MUST choose from the list." promptTitle="Further Entities" prompt="If you want to add Other than ''Most Relevant'' Entity, please use these columns." xr:uid="{00000000-0002-0000-0000-000015000000}">
          <x14:formula1>
            <xm:f>'Data Validation'!$D$186:$D$191</xm:f>
          </x14:formula1>
          <xm:sqref>AQ4:AS204</xm:sqref>
        </x14:dataValidation>
        <x14:dataValidation type="list" allowBlank="1" showInputMessage="1" showErrorMessage="1" errorTitle="error" error="Please you MUST choose from the list" promptTitle="Contact/Collision?" prompt="Please choose from the list. For Direct and Indirect contact, see definitions in the Guidelines. Thanks" xr:uid="{00000000-0002-0000-0000-000016000000}">
          <x14:formula1>
            <xm:f>'Data Validation'!$C$67:$C$72</xm:f>
          </x14:formula1>
          <xm:sqref>V4:V204</xm:sqref>
        </x14:dataValidation>
        <x14:dataValidation type="date" allowBlank="1" showInputMessage="1" showErrorMessage="1" errorTitle="Error" error="You have entered the date incorrectly. It might be in the wrong range, or in the wrong format." promptTitle="Enter Date" prompt="Use format: DD MMM YY eg 14 Jul 16" xr:uid="{00000000-0002-0000-0000-000018000000}">
          <x14:formula1>
            <xm:f>'Data Validation'!$I$3</xm:f>
          </x14:formula1>
          <x14:formula2>
            <xm:f>'Data Validation'!$I$4</xm:f>
          </x14:formula2>
          <xm:sqref>E4:F204</xm:sqref>
        </x14:dataValidation>
        <x14:dataValidation type="list" allowBlank="1" showInputMessage="1" showErrorMessage="1" errorTitle="error" error="Please you MUST choose from the list" promptTitle="Specific Anterior Thigh Location" prompt="Please choose from the list" xr:uid="{00000000-0002-0000-0000-000019000000}">
          <x14:formula1>
            <xm:f>'Data Validation'!$E$175:$E$180</xm:f>
          </x14:formula1>
          <xm:sqref>AL4:AL204</xm:sqref>
        </x14:dataValidation>
        <x14:dataValidation type="list" allowBlank="1" showInputMessage="1" showErrorMessage="1" errorTitle="error" error="Please you MUST choose from the list" promptTitle="Ankle Taping when injured?" prompt="Please choose from the list" xr:uid="{00000000-0002-0000-0000-00001B000000}">
          <x14:formula1>
            <xm:f>'Data Validation'!$H$164:$H$169</xm:f>
          </x14:formula1>
          <xm:sqref>AN4:AN204</xm:sqref>
        </x14:dataValidation>
        <x14:dataValidation type="list" allowBlank="1" showInputMessage="1" showErrorMessage="1" errorTitle="Error" error="You can only choose players from the list provided. If the player you are attempting to enter is not listed, please contact Karim Chamari if you do not know how to add a player's information." promptTitle="Player ID" prompt="Choose player ID from the List. If player is not listed, he will need to be added. Please contact Karim Chamari ifyou do not know how to do this" xr:uid="{00000000-0002-0000-0000-00001C000000}">
          <x14:formula1>
            <xm:f>'Players-List'!$E$3:$E$52</xm:f>
          </x14:formula1>
          <xm:sqref>C4:C205</xm:sqref>
        </x14:dataValidation>
        <x14:dataValidation type="list" allowBlank="1" showInputMessage="1" showErrorMessage="1" errorTitle="Error" error="You can only choose players from the list provided. If the player you are attempting to enter is not listed, please contact Karim Chamari if you do not know how to add a player's information." promptTitle="Player ID" prompt="Choose player ID from the List. If player is not listed, he will need to be added. Please contact Karim Chamari ifyou do not know how to do this" xr:uid="{00000000-0002-0000-0000-00001D000000}">
          <x14:formula1>
            <xm:f>'Players-List'!#REF!</xm:f>
          </x14:formula1>
          <xm:sqref>D4:D100</xm:sqref>
        </x14:dataValidation>
        <x14:dataValidation type="list" allowBlank="1" showInputMessage="1" showErrorMessage="1" errorTitle="Error" error="Please you MUST choose from the list" promptTitle="Type of Injury" prompt="Please choose from the list._x000a__x000a_Please note that ''Concussion'' is:_x000a_Concussion with or without Haematoma / Contusion / Loss of Consciousness_x000a__x000a_" xr:uid="{00000000-0002-0000-0000-00001E000000}">
          <x14:formula1>
            <xm:f>'Data Validation'!$D$33:$D$47</xm:f>
          </x14:formula1>
          <xm:sqref>AU205</xm:sqref>
        </x14:dataValidation>
        <x14:dataValidation type="list" allowBlank="1" showInputMessage="1" showErrorMessage="1" errorTitle="Error" error="Please you MUST choose from the list" promptTitle="Type of Injury" prompt="Please choose from the list._x000a_Please note that ''Concussion'' is:_x000a_Concussion with or without Haematoma / Contusion / Loss of Consciousness_x000a_For Groin: Please choose Primary injury type and then go to Groin Card (far right) and choose specitic ''Entities''_x000a__x000a_" xr:uid="{00000000-0002-0000-0000-00001F000000}">
          <x14:formula1>
            <xm:f>'Data Validation'!$D$33:$D$46</xm:f>
          </x14:formula1>
          <xm:sqref>AD101:AH205</xm:sqref>
        </x14:dataValidation>
        <x14:dataValidation type="list" allowBlank="1" showInputMessage="1" showErrorMessage="1" errorTitle="Error" error="Please select from the list" promptTitle="Player seen @ Aspetar" prompt="Please mention if ever you know that Player was seen at Aspetar" xr:uid="{00000000-0002-0000-0000-000020000000}">
          <x14:formula1>
            <xm:f>'Data Validation'!$G$103:$G$105</xm:f>
          </x14:formula1>
          <xm:sqref>Z4:Z205</xm:sqref>
        </x14:dataValidation>
        <x14:dataValidation type="list" allowBlank="1" showInputMessage="1" showErrorMessage="1" errorTitle="Error" error="Please you MUST choose from the list." promptTitle="Player in Aspetar Groin study?" prompt="Please mention if you know if the player is included in the Groin Study @ Aspetar." xr:uid="{00000000-0002-0000-0000-000021000000}">
          <x14:formula1>
            <xm:f>'Data Validation'!$F$200:$F$202</xm:f>
          </x14:formula1>
          <xm:sqref>AT4:AT205</xm:sqref>
        </x14:dataValidation>
        <x14:dataValidation type="list" allowBlank="1" showInputMessage="1" showErrorMessage="1" promptTitle="If you chose Other type injury" prompt="Please enter text if you chose ''other'' type of injury" xr:uid="{4F910147-47F1-D540-B4E1-6F44D07771D6}">
          <x14:formula1>
            <xm:f>'Data Validation'!$D$28:$D$31</xm:f>
          </x14:formula1>
          <xm:sqref>N4:N100</xm:sqref>
        </x14:dataValidation>
        <x14:dataValidation type="list" allowBlank="1" showInputMessage="1" showErrorMessage="1" errorTitle="Error" error="Please you MUST choose from the list" promptTitle="Body Part" prompt="Please choose from the list._x000a_If you choose ''Groin'', ''Ankle'' or ''Thigh'', you MUST go to the right side of the table to fill-in the ''specific fields'' for Groin / Ankle / Hamstrings / Anterior Thigh, Thank you." xr:uid="{00000000-0002-0000-0000-000010000000}">
          <x14:formula1>
            <xm:f>'Data Validation'!$D$10:$D$26</xm:f>
          </x14:formula1>
          <xm:sqref>I101:K204 L101:M204</xm:sqref>
        </x14:dataValidation>
        <x14:dataValidation type="list" allowBlank="1" showInputMessage="1" showErrorMessage="1" errorTitle="Error" error="Please you MUST choose from the list" promptTitle="Hours Slept by during last 24h" prompt="Please ask the player to estimate how many hours he slept during the last 24h before the injury occurred (including naps)" xr:uid="{00000000-0002-0000-0000-00000C000000}">
          <x14:formula1>
            <xm:f>'Data Validation'!$G$111:$G$142</xm:f>
          </x14:formula1>
          <xm:sqref>AA4:AA204 AB4:AI204</xm:sqref>
        </x14:dataValidation>
        <x14:dataValidation type="list" allowBlank="1" showInputMessage="1" showErrorMessage="1" xr:uid="{00000000-0002-0000-0000-000017000000}">
          <x14:formula1>
            <xm:f>'Data Validation'!$D$61:$D$64</xm:f>
          </x14:formula1>
          <xm:sqref>T4:T204</xm:sqref>
        </x14:dataValidation>
        <x14:dataValidation type="whole" allowBlank="1" showInputMessage="1" showErrorMessage="1" errorTitle="error" error="Please you have to enter a number comprised between 0 and 180" promptTitle="Timing of Injury" prompt="Please note the minute at which the injury occurred during Match or Training." xr:uid="{00000000-0002-0000-0000-000022000000}">
          <x14:formula1>
            <xm:f>'Data Validation'!I219</xm:f>
          </x14:formula1>
          <x14:formula2>
            <xm:f>'Data Validation'!I220</xm:f>
          </x14:formula2>
          <xm:sqref>U206:U207</xm:sqref>
        </x14:dataValidation>
        <x14:dataValidation type="whole" allowBlank="1" showInputMessage="1" showErrorMessage="1" errorTitle="error" error="Please you have to enter a number comprised between 0 and 180" promptTitle="Timing of Injury" prompt="Please note the minute at which the injury occurred during Match or Training." xr:uid="{00000000-0002-0000-0000-000023000000}">
          <x14:formula1>
            <xm:f>'Data Validation'!I15</xm:f>
          </x14:formula1>
          <x14:formula2>
            <xm:f>'Data Validation'!I16</xm:f>
          </x14:formula2>
          <xm:sqref>U5:U204</xm:sqref>
        </x14:dataValidation>
        <x14:dataValidation type="whole" allowBlank="1" showInputMessage="1" showErrorMessage="1" errorTitle="error" error="Please you have to enter a number comprised between 0 and 180" promptTitle="Timing of Injury" prompt="Please note the minute at which the injury occurred during Match or Training." xr:uid="{00000000-0002-0000-0000-000024000000}">
          <x14:formula1>
            <xm:f>'Data Validation'!I13</xm:f>
          </x14:formula1>
          <x14:formula2>
            <xm:f>'Data Validation'!I14</xm:f>
          </x14:formula2>
          <xm:sqref>U4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101"/>
  <sheetViews>
    <sheetView topLeftCell="J1" workbookViewId="0">
      <selection activeCell="U5" sqref="U5"/>
    </sheetView>
  </sheetViews>
  <sheetFormatPr baseColWidth="10" defaultColWidth="8.83203125" defaultRowHeight="15"/>
  <cols>
    <col min="2" max="2" width="9.6640625" bestFit="1" customWidth="1"/>
    <col min="3" max="3" width="9.83203125" bestFit="1" customWidth="1"/>
    <col min="4" max="5" width="9.6640625" bestFit="1" customWidth="1"/>
    <col min="16" max="16" width="10.6640625" customWidth="1"/>
  </cols>
  <sheetData>
    <row r="1" spans="1:33" ht="16" thickBot="1">
      <c r="A1" s="352">
        <f>'Data Validation'!I15</f>
        <v>45444</v>
      </c>
      <c r="B1" s="353">
        <f>A2</f>
        <v>45474</v>
      </c>
      <c r="C1" s="353">
        <f t="shared" ref="C1:L1" si="0">B2</f>
        <v>45505</v>
      </c>
      <c r="D1" s="353">
        <f t="shared" si="0"/>
        <v>45536</v>
      </c>
      <c r="E1" s="353">
        <f t="shared" si="0"/>
        <v>45566</v>
      </c>
      <c r="F1" s="353">
        <f t="shared" si="0"/>
        <v>45597</v>
      </c>
      <c r="G1" s="353">
        <f t="shared" si="0"/>
        <v>45627</v>
      </c>
      <c r="H1" s="353">
        <f t="shared" si="0"/>
        <v>45658</v>
      </c>
      <c r="I1" s="353">
        <f t="shared" si="0"/>
        <v>45689</v>
      </c>
      <c r="J1" s="353">
        <f t="shared" si="0"/>
        <v>45717</v>
      </c>
      <c r="K1" s="353">
        <f t="shared" si="0"/>
        <v>45748</v>
      </c>
      <c r="L1" s="353">
        <f t="shared" si="0"/>
        <v>45778</v>
      </c>
      <c r="M1" s="453"/>
      <c r="P1" s="466"/>
    </row>
    <row r="2" spans="1:33" ht="16" thickBot="1">
      <c r="A2" s="353">
        <f>EOMONTH(A1,0)+1</f>
        <v>45474</v>
      </c>
      <c r="B2" s="353">
        <f t="shared" ref="B2:L2" si="1">EOMONTH(B1,0)+1</f>
        <v>45505</v>
      </c>
      <c r="C2" s="353">
        <f t="shared" si="1"/>
        <v>45536</v>
      </c>
      <c r="D2" s="353">
        <f t="shared" si="1"/>
        <v>45566</v>
      </c>
      <c r="E2" s="353">
        <f t="shared" si="1"/>
        <v>45597</v>
      </c>
      <c r="F2" s="353">
        <f t="shared" si="1"/>
        <v>45627</v>
      </c>
      <c r="G2" s="353">
        <f t="shared" si="1"/>
        <v>45658</v>
      </c>
      <c r="H2" s="353">
        <f t="shared" si="1"/>
        <v>45689</v>
      </c>
      <c r="I2" s="353">
        <f t="shared" si="1"/>
        <v>45717</v>
      </c>
      <c r="J2" s="353">
        <f t="shared" si="1"/>
        <v>45748</v>
      </c>
      <c r="K2" s="353">
        <f t="shared" si="1"/>
        <v>45778</v>
      </c>
      <c r="L2" s="353">
        <f t="shared" si="1"/>
        <v>45809</v>
      </c>
      <c r="P2" s="467"/>
    </row>
    <row r="3" spans="1:33" ht="16" thickBot="1">
      <c r="A3" s="704"/>
      <c r="B3" s="704"/>
      <c r="C3" s="704"/>
      <c r="D3" s="705" t="s">
        <v>307</v>
      </c>
      <c r="E3" s="705"/>
      <c r="F3" s="705"/>
      <c r="G3" s="470"/>
      <c r="H3" s="708"/>
      <c r="I3" s="708"/>
      <c r="J3" s="708"/>
      <c r="K3" s="708"/>
      <c r="L3" s="708"/>
      <c r="M3" s="708"/>
      <c r="N3" s="708"/>
      <c r="O3" s="708"/>
      <c r="P3" s="708"/>
      <c r="Q3" s="708"/>
      <c r="R3" s="708"/>
      <c r="S3" s="708"/>
      <c r="T3" s="471"/>
      <c r="U3" s="706" t="str">
        <f>D3</f>
        <v>Time Loss</v>
      </c>
      <c r="V3" s="707"/>
      <c r="W3" s="707"/>
      <c r="X3" s="707"/>
      <c r="Y3" s="707"/>
      <c r="Z3" s="707"/>
      <c r="AA3" s="707"/>
      <c r="AB3" s="707"/>
      <c r="AC3" s="707"/>
      <c r="AD3" s="707"/>
      <c r="AE3" s="707"/>
      <c r="AF3" s="707"/>
      <c r="AG3" s="480"/>
    </row>
    <row r="4" spans="1:33" ht="16" thickBot="1">
      <c r="A4" s="471"/>
      <c r="B4" s="471"/>
      <c r="C4" s="471"/>
      <c r="D4" s="480" t="s">
        <v>304</v>
      </c>
      <c r="E4" s="480" t="s">
        <v>305</v>
      </c>
      <c r="F4" s="480" t="s">
        <v>306</v>
      </c>
      <c r="H4" s="475"/>
      <c r="I4" s="476"/>
      <c r="J4" s="477"/>
      <c r="K4" s="475"/>
      <c r="L4" s="476"/>
      <c r="M4" s="477"/>
      <c r="N4" s="475"/>
      <c r="O4" s="476"/>
      <c r="P4" s="477"/>
      <c r="Q4" s="475"/>
      <c r="R4" s="476"/>
      <c r="S4" s="477"/>
      <c r="T4" s="478"/>
      <c r="U4" s="484">
        <f>A1</f>
        <v>45444</v>
      </c>
      <c r="V4" s="484">
        <f t="shared" ref="V4:AF4" si="2">B1</f>
        <v>45474</v>
      </c>
      <c r="W4" s="484">
        <f t="shared" si="2"/>
        <v>45505</v>
      </c>
      <c r="X4" s="484">
        <f t="shared" si="2"/>
        <v>45536</v>
      </c>
      <c r="Y4" s="484">
        <f t="shared" si="2"/>
        <v>45566</v>
      </c>
      <c r="Z4" s="484">
        <f t="shared" si="2"/>
        <v>45597</v>
      </c>
      <c r="AA4" s="484">
        <f t="shared" si="2"/>
        <v>45627</v>
      </c>
      <c r="AB4" s="484">
        <f t="shared" si="2"/>
        <v>45658</v>
      </c>
      <c r="AC4" s="484">
        <f t="shared" si="2"/>
        <v>45689</v>
      </c>
      <c r="AD4" s="484">
        <f t="shared" si="2"/>
        <v>45717</v>
      </c>
      <c r="AE4" s="484">
        <f t="shared" si="2"/>
        <v>45748</v>
      </c>
      <c r="AF4" s="484">
        <f t="shared" si="2"/>
        <v>45778</v>
      </c>
      <c r="AG4" s="487" t="s">
        <v>308</v>
      </c>
    </row>
    <row r="5" spans="1:33">
      <c r="A5" s="472"/>
      <c r="B5" s="473"/>
      <c r="C5" s="474"/>
      <c r="D5" s="481" t="str">
        <f>IF(Illness!E4="","",Illness!E4)</f>
        <v/>
      </c>
      <c r="E5" s="482" t="str">
        <f>IF(Illness!F4="","",Illness!F4)</f>
        <v/>
      </c>
      <c r="F5" s="483" t="str">
        <f>IF(Illness!G4="","",Illness!G4)</f>
        <v/>
      </c>
      <c r="H5" s="471"/>
      <c r="I5" s="471"/>
      <c r="J5" s="471"/>
      <c r="K5" s="471"/>
      <c r="L5" s="471"/>
      <c r="M5" s="471"/>
      <c r="N5" s="471"/>
      <c r="O5" s="471"/>
      <c r="P5" s="471"/>
      <c r="Q5" s="471"/>
      <c r="R5" s="471"/>
      <c r="S5" s="471"/>
      <c r="T5" s="479"/>
      <c r="U5" s="480" t="str">
        <f t="shared" ref="U5:U36" si="3" xml:space="preserve">
IF(AND($D5&lt;=A$1,$E5&gt;A$1,$E5&lt;A$2),$E5-A$1,
IF(AND($D5&lt;=A$1,$E5&gt;=A$2),A$2-A$1,
IF(AND($D5&gt;=A$1,$D5&lt;A$2,$E5&lt;A$2),$E5-$D5,
IF(AND($D5&gt;=A$1,$D5&lt;A$2,$E5&gt;=A$2),A$2-$D5,
IF($D5&gt;=N$2,"","")))))</f>
        <v/>
      </c>
      <c r="V5" s="480" t="str">
        <f t="shared" ref="V5:V36" si="4" xml:space="preserve">
IF(AND($D5&lt;=B$1,$E5&gt;B$1,$E5&lt;B$2),$E5-B$1,
IF(AND($D5&lt;=B$1,$E5&gt;=B$2),B$2-B$1,
IF(AND($D5&gt;=B$1,$D5&lt;B$2,$E5&lt;B$2),$E5-$D5,
IF(AND($D5&gt;=B$1,$D5&lt;B$2,$E5&gt;=B$2),B$2-$D5,
IF($D5&gt;=O$2,"","")))))</f>
        <v/>
      </c>
      <c r="W5" s="480" t="str">
        <f t="shared" ref="W5:W36" si="5" xml:space="preserve">
IF(AND($D5&lt;=C$1,$E5&gt;C$1,$E5&lt;C$2),$E5-C$1,
IF(AND($D5&lt;=C$1,$E5&gt;=C$2),C$2-C$1,
IF(AND($D5&gt;=C$1,$D5&lt;C$2,$E5&lt;C$2),$E5-$D5,
IF(AND($D5&gt;=C$1,$D5&lt;C$2,$E5&gt;=C$2),C$2-$D5,
IF($D5&gt;=P$2,"","")))))</f>
        <v/>
      </c>
      <c r="X5" s="480" t="str">
        <f t="shared" ref="X5:X36" si="6" xml:space="preserve">
IF(AND($D5&lt;=D$1,$E5&gt;D$1,$E5&lt;D$2),$E5-D$1,
IF(AND($D5&lt;=D$1,$E5&gt;=D$2),D$2-D$1,
IF(AND($D5&gt;=D$1,$D5&lt;D$2,$E5&lt;D$2),$E5-$D5,
IF(AND($D5&gt;=D$1,$D5&lt;D$2,$E5&gt;=D$2),D$2-$D5,
IF($D5&gt;=Q$2,"","")))))</f>
        <v/>
      </c>
      <c r="Y5" s="480" t="str">
        <f t="shared" ref="Y5:Y36" si="7" xml:space="preserve">
IF(AND($D5&lt;=E$1,$E5&gt;E$1,$E5&lt;E$2),$E5-E$1,
IF(AND($D5&lt;=E$1,$E5&gt;=E$2),E$2-E$1,
IF(AND($D5&gt;=E$1,$D5&lt;E$2,$E5&lt;E$2),$E5-$D5,
IF(AND($D5&gt;=E$1,$D5&lt;E$2,$E5&gt;=E$2),E$2-$D5,
IF($D5&gt;=R$2,"","")))))</f>
        <v/>
      </c>
      <c r="Z5" s="480" t="str">
        <f t="shared" ref="Z5:Z36" si="8" xml:space="preserve">
IF(AND($D5&lt;=F$1,$E5&gt;F$1,$E5&lt;F$2),$E5-F$1,
IF(AND($D5&lt;=F$1,$E5&gt;=F$2),F$2-F$1,
IF(AND($D5&gt;=F$1,$D5&lt;F$2,$E5&lt;F$2),$E5-$D5,
IF(AND($D5&gt;=F$1,$D5&lt;F$2,$E5&gt;=F$2),F$2-$D5,
IF($D5&gt;=S$2,"","")))))</f>
        <v/>
      </c>
      <c r="AA5" s="480" t="str">
        <f t="shared" ref="AA5:AA36" si="9" xml:space="preserve">
IF(AND($D5&lt;=G$1,$E5&gt;G$1,$E5&lt;G$2),$E5-G$1,
IF(AND($D5&lt;=G$1,$E5&gt;=G$2),G$2-G$1,
IF(AND($D5&gt;=G$1,$D5&lt;G$2,$E5&lt;G$2),$E5-$D5,
IF(AND($D5&gt;=G$1,$D5&lt;G$2,$E5&gt;=G$2),G$2-$D5,
IF($D5&gt;=T$2,"","")))))</f>
        <v/>
      </c>
      <c r="AB5" s="480" t="str">
        <f t="shared" ref="AB5:AB36" si="10" xml:space="preserve">
IF(AND($D5&lt;=H$1,$E5&gt;H$1,$E5&lt;H$2),$E5-H$1,
IF(AND($D5&lt;=H$1,$E5&gt;=H$2),H$2-H$1,
IF(AND($D5&gt;=H$1,$D5&lt;H$2,$E5&lt;H$2),$E5-$D5,
IF(AND($D5&gt;=H$1,$D5&lt;H$2,$E5&gt;=H$2),H$2-$D5,
IF($D5&gt;=U$2,"","")))))</f>
        <v/>
      </c>
      <c r="AC5" s="480" t="str">
        <f t="shared" ref="AC5:AC36" si="11" xml:space="preserve">
IF(AND($D5&lt;=I$1,$E5&gt;I$1,$E5&lt;I$2),$E5-I$1,
IF(AND($D5&lt;=I$1,$E5&gt;=I$2),I$2-I$1,
IF(AND($D5&gt;=I$1,$D5&lt;I$2,$E5&lt;I$2),$E5-$D5,
IF(AND($D5&gt;=I$1,$D5&lt;I$2,$E5&gt;=I$2),I$2-$D5,
IF($D5&gt;=V$2,"","")))))</f>
        <v/>
      </c>
      <c r="AD5" s="480" t="str">
        <f t="shared" ref="AD5:AD36" si="12" xml:space="preserve">
IF(AND($D5&lt;=J$1,$E5&gt;J$1,$E5&lt;J$2),$E5-J$1,
IF(AND($D5&lt;=J$1,$E5&gt;=J$2),J$2-J$1,
IF(AND($D5&gt;=J$1,$D5&lt;J$2,$E5&lt;J$2),$E5-$D5,
IF(AND($D5&gt;=J$1,$D5&lt;J$2,$E5&gt;=J$2),J$2-$D5,
IF($D5&gt;=W$2,"","")))))</f>
        <v/>
      </c>
      <c r="AE5" s="480" t="str">
        <f t="shared" ref="AE5:AE36" si="13" xml:space="preserve">
IF(AND($D5&lt;=K$1,$E5&gt;K$1,$E5&lt;K$2),$E5-K$1,
IF(AND($D5&lt;=K$1,$E5&gt;=K$2),K$2-K$1,
IF(AND($D5&gt;=K$1,$D5&lt;K$2,$E5&lt;K$2),$E5-$D5,
IF(AND($D5&gt;=K$1,$D5&lt;K$2,$E5&gt;=K$2),K$2-$D5,
IF($D5&gt;=X$2,"","")))))</f>
        <v/>
      </c>
      <c r="AF5" s="480" t="str">
        <f t="shared" ref="AF5:AF36" si="14" xml:space="preserve">
IF(AND($D5&lt;=L$1,$E5&gt;L$1,$E5&lt;L$2),$E5-L$1,
IF(AND($D5&lt;=L$1,$E5&gt;=L$2),L$2-L$1,
IF(AND($D5&gt;=L$1,$D5&lt;L$2,$E5&lt;L$2),$E5-$D5,
IF(AND($D5&gt;=L$1,$D5&lt;L$2,$E5&gt;=L$2),L$2-$D5,
IF($D5&gt;=Y$2,"","")))))</f>
        <v/>
      </c>
      <c r="AG5" s="488" t="str">
        <f>IF(F5&lt;&gt;"",SUM(U5:AF5)-F5,"")</f>
        <v/>
      </c>
    </row>
    <row r="6" spans="1:33">
      <c r="A6" s="472"/>
      <c r="B6" s="473"/>
      <c r="C6" s="474"/>
      <c r="D6" s="481" t="str">
        <f>IF(Illness!E5="","",Illness!E5)</f>
        <v/>
      </c>
      <c r="E6" s="482" t="str">
        <f>IF(Illness!F5="","",Illness!F5)</f>
        <v/>
      </c>
      <c r="F6" s="483" t="str">
        <f>IF(Illness!G5="","",Illness!G5)</f>
        <v/>
      </c>
      <c r="H6" s="471"/>
      <c r="I6" s="471"/>
      <c r="J6" s="471"/>
      <c r="K6" s="471"/>
      <c r="L6" s="471"/>
      <c r="M6" s="471"/>
      <c r="N6" s="471"/>
      <c r="O6" s="471"/>
      <c r="P6" s="471"/>
      <c r="Q6" s="471"/>
      <c r="R6" s="471"/>
      <c r="S6" s="471"/>
      <c r="T6" s="479"/>
      <c r="U6" s="480" t="str">
        <f t="shared" si="3"/>
        <v/>
      </c>
      <c r="V6" s="480" t="str">
        <f t="shared" si="4"/>
        <v/>
      </c>
      <c r="W6" s="480" t="str">
        <f t="shared" si="5"/>
        <v/>
      </c>
      <c r="X6" s="480" t="str">
        <f t="shared" si="6"/>
        <v/>
      </c>
      <c r="Y6" s="480" t="str">
        <f t="shared" si="7"/>
        <v/>
      </c>
      <c r="Z6" s="480" t="str">
        <f t="shared" si="8"/>
        <v/>
      </c>
      <c r="AA6" s="480" t="str">
        <f t="shared" si="9"/>
        <v/>
      </c>
      <c r="AB6" s="480" t="str">
        <f t="shared" si="10"/>
        <v/>
      </c>
      <c r="AC6" s="480" t="str">
        <f t="shared" si="11"/>
        <v/>
      </c>
      <c r="AD6" s="480" t="str">
        <f t="shared" si="12"/>
        <v/>
      </c>
      <c r="AE6" s="480" t="str">
        <f t="shared" si="13"/>
        <v/>
      </c>
      <c r="AF6" s="480" t="str">
        <f t="shared" si="14"/>
        <v/>
      </c>
      <c r="AG6" s="488" t="str">
        <f t="shared" ref="AG6:AG69" si="15">IF(F6&lt;&gt;"",SUM(U6:AF6)-F6,"")</f>
        <v/>
      </c>
    </row>
    <row r="7" spans="1:33">
      <c r="A7" s="472"/>
      <c r="B7" s="473"/>
      <c r="C7" s="474"/>
      <c r="D7" s="481" t="str">
        <f>IF(Illness!E6="","",Illness!E6)</f>
        <v/>
      </c>
      <c r="E7" s="482" t="str">
        <f>IF(Illness!F6="","",Illness!F6)</f>
        <v/>
      </c>
      <c r="F7" s="483" t="str">
        <f>IF(Illness!G6="","",Illness!G6)</f>
        <v/>
      </c>
      <c r="H7" s="471"/>
      <c r="I7" s="471"/>
      <c r="J7" s="471"/>
      <c r="K7" s="471"/>
      <c r="L7" s="471"/>
      <c r="M7" s="471"/>
      <c r="N7" s="471"/>
      <c r="O7" s="471"/>
      <c r="P7" s="471"/>
      <c r="Q7" s="471"/>
      <c r="R7" s="471"/>
      <c r="S7" s="471"/>
      <c r="T7" s="479"/>
      <c r="U7" s="480" t="str">
        <f t="shared" si="3"/>
        <v/>
      </c>
      <c r="V7" s="480" t="str">
        <f t="shared" si="4"/>
        <v/>
      </c>
      <c r="W7" s="480" t="str">
        <f t="shared" si="5"/>
        <v/>
      </c>
      <c r="X7" s="480" t="str">
        <f t="shared" si="6"/>
        <v/>
      </c>
      <c r="Y7" s="480" t="str">
        <f t="shared" si="7"/>
        <v/>
      </c>
      <c r="Z7" s="480" t="str">
        <f t="shared" si="8"/>
        <v/>
      </c>
      <c r="AA7" s="480" t="str">
        <f t="shared" si="9"/>
        <v/>
      </c>
      <c r="AB7" s="480" t="str">
        <f t="shared" si="10"/>
        <v/>
      </c>
      <c r="AC7" s="480" t="str">
        <f t="shared" si="11"/>
        <v/>
      </c>
      <c r="AD7" s="480" t="str">
        <f t="shared" si="12"/>
        <v/>
      </c>
      <c r="AE7" s="480" t="str">
        <f t="shared" si="13"/>
        <v/>
      </c>
      <c r="AF7" s="480" t="str">
        <f t="shared" si="14"/>
        <v/>
      </c>
      <c r="AG7" s="488" t="str">
        <f t="shared" si="15"/>
        <v/>
      </c>
    </row>
    <row r="8" spans="1:33">
      <c r="A8" s="472"/>
      <c r="B8" s="473"/>
      <c r="C8" s="474"/>
      <c r="D8" s="481" t="str">
        <f>IF(Illness!E7="","",Illness!E7)</f>
        <v/>
      </c>
      <c r="E8" s="482" t="str">
        <f>IF(Illness!F7="","",Illness!F7)</f>
        <v/>
      </c>
      <c r="F8" s="483" t="str">
        <f>IF(Illness!G7="","",Illness!G7)</f>
        <v/>
      </c>
      <c r="H8" s="471"/>
      <c r="I8" s="471"/>
      <c r="J8" s="471"/>
      <c r="K8" s="471"/>
      <c r="L8" s="471"/>
      <c r="M8" s="471"/>
      <c r="N8" s="471"/>
      <c r="O8" s="471"/>
      <c r="P8" s="471"/>
      <c r="Q8" s="471"/>
      <c r="R8" s="471"/>
      <c r="S8" s="471"/>
      <c r="T8" s="479"/>
      <c r="U8" s="480" t="str">
        <f t="shared" si="3"/>
        <v/>
      </c>
      <c r="V8" s="480" t="str">
        <f t="shared" si="4"/>
        <v/>
      </c>
      <c r="W8" s="480" t="str">
        <f t="shared" si="5"/>
        <v/>
      </c>
      <c r="X8" s="480" t="str">
        <f t="shared" si="6"/>
        <v/>
      </c>
      <c r="Y8" s="480" t="str">
        <f t="shared" si="7"/>
        <v/>
      </c>
      <c r="Z8" s="480" t="str">
        <f t="shared" si="8"/>
        <v/>
      </c>
      <c r="AA8" s="480" t="str">
        <f t="shared" si="9"/>
        <v/>
      </c>
      <c r="AB8" s="480" t="str">
        <f t="shared" si="10"/>
        <v/>
      </c>
      <c r="AC8" s="480" t="str">
        <f t="shared" si="11"/>
        <v/>
      </c>
      <c r="AD8" s="480" t="str">
        <f t="shared" si="12"/>
        <v/>
      </c>
      <c r="AE8" s="480" t="str">
        <f t="shared" si="13"/>
        <v/>
      </c>
      <c r="AF8" s="480" t="str">
        <f t="shared" si="14"/>
        <v/>
      </c>
      <c r="AG8" s="488" t="str">
        <f t="shared" si="15"/>
        <v/>
      </c>
    </row>
    <row r="9" spans="1:33">
      <c r="A9" s="472"/>
      <c r="B9" s="473"/>
      <c r="C9" s="474"/>
      <c r="D9" s="481" t="str">
        <f>IF(Illness!E8="","",Illness!E8)</f>
        <v/>
      </c>
      <c r="E9" s="482" t="str">
        <f>IF(Illness!F8="","",Illness!F8)</f>
        <v/>
      </c>
      <c r="F9" s="483" t="str">
        <f>IF(Illness!G8="","",Illness!G8)</f>
        <v/>
      </c>
      <c r="H9" s="471"/>
      <c r="I9" s="471"/>
      <c r="J9" s="471"/>
      <c r="K9" s="471"/>
      <c r="L9" s="471"/>
      <c r="M9" s="471"/>
      <c r="N9" s="471"/>
      <c r="O9" s="471"/>
      <c r="P9" s="471"/>
      <c r="Q9" s="471"/>
      <c r="R9" s="471"/>
      <c r="S9" s="471"/>
      <c r="T9" s="479"/>
      <c r="U9" s="480" t="str">
        <f t="shared" si="3"/>
        <v/>
      </c>
      <c r="V9" s="480" t="str">
        <f t="shared" si="4"/>
        <v/>
      </c>
      <c r="W9" s="480" t="str">
        <f t="shared" si="5"/>
        <v/>
      </c>
      <c r="X9" s="480" t="str">
        <f t="shared" si="6"/>
        <v/>
      </c>
      <c r="Y9" s="480" t="str">
        <f t="shared" si="7"/>
        <v/>
      </c>
      <c r="Z9" s="480" t="str">
        <f t="shared" si="8"/>
        <v/>
      </c>
      <c r="AA9" s="480" t="str">
        <f t="shared" si="9"/>
        <v/>
      </c>
      <c r="AB9" s="480" t="str">
        <f t="shared" si="10"/>
        <v/>
      </c>
      <c r="AC9" s="480" t="str">
        <f t="shared" si="11"/>
        <v/>
      </c>
      <c r="AD9" s="480" t="str">
        <f t="shared" si="12"/>
        <v/>
      </c>
      <c r="AE9" s="480" t="str">
        <f t="shared" si="13"/>
        <v/>
      </c>
      <c r="AF9" s="480" t="str">
        <f t="shared" si="14"/>
        <v/>
      </c>
      <c r="AG9" s="488" t="str">
        <f t="shared" si="15"/>
        <v/>
      </c>
    </row>
    <row r="10" spans="1:33">
      <c r="A10" s="472"/>
      <c r="B10" s="473"/>
      <c r="C10" s="474"/>
      <c r="D10" s="481" t="str">
        <f>IF(Illness!E9="","",Illness!E9)</f>
        <v/>
      </c>
      <c r="E10" s="482" t="str">
        <f>IF(Illness!F9="","",Illness!F9)</f>
        <v/>
      </c>
      <c r="F10" s="483" t="str">
        <f>IF(Illness!G9="","",Illness!G9)</f>
        <v/>
      </c>
      <c r="H10" s="471"/>
      <c r="I10" s="471"/>
      <c r="J10" s="471"/>
      <c r="K10" s="471"/>
      <c r="L10" s="471"/>
      <c r="M10" s="471"/>
      <c r="N10" s="471"/>
      <c r="O10" s="471"/>
      <c r="P10" s="471"/>
      <c r="Q10" s="471"/>
      <c r="R10" s="471"/>
      <c r="S10" s="471"/>
      <c r="T10" s="479"/>
      <c r="U10" s="480" t="str">
        <f t="shared" si="3"/>
        <v/>
      </c>
      <c r="V10" s="480" t="str">
        <f t="shared" si="4"/>
        <v/>
      </c>
      <c r="W10" s="480" t="str">
        <f t="shared" si="5"/>
        <v/>
      </c>
      <c r="X10" s="480" t="str">
        <f t="shared" si="6"/>
        <v/>
      </c>
      <c r="Y10" s="480" t="str">
        <f t="shared" si="7"/>
        <v/>
      </c>
      <c r="Z10" s="480" t="str">
        <f t="shared" si="8"/>
        <v/>
      </c>
      <c r="AA10" s="480" t="str">
        <f t="shared" si="9"/>
        <v/>
      </c>
      <c r="AB10" s="480" t="str">
        <f t="shared" si="10"/>
        <v/>
      </c>
      <c r="AC10" s="480" t="str">
        <f t="shared" si="11"/>
        <v/>
      </c>
      <c r="AD10" s="480" t="str">
        <f t="shared" si="12"/>
        <v/>
      </c>
      <c r="AE10" s="480" t="str">
        <f t="shared" si="13"/>
        <v/>
      </c>
      <c r="AF10" s="480" t="str">
        <f t="shared" si="14"/>
        <v/>
      </c>
      <c r="AG10" s="488" t="str">
        <f t="shared" si="15"/>
        <v/>
      </c>
    </row>
    <row r="11" spans="1:33">
      <c r="A11" s="472"/>
      <c r="B11" s="473"/>
      <c r="C11" s="474"/>
      <c r="D11" s="481" t="str">
        <f>IF(Illness!E10="","",Illness!E10)</f>
        <v/>
      </c>
      <c r="E11" s="482" t="str">
        <f>IF(Illness!F10="","",Illness!F10)</f>
        <v/>
      </c>
      <c r="F11" s="483" t="str">
        <f>IF(Illness!G10="","",Illness!G10)</f>
        <v/>
      </c>
      <c r="H11" s="471"/>
      <c r="I11" s="471"/>
      <c r="J11" s="471"/>
      <c r="K11" s="471"/>
      <c r="L11" s="471"/>
      <c r="M11" s="471"/>
      <c r="N11" s="471"/>
      <c r="O11" s="471"/>
      <c r="P11" s="471"/>
      <c r="Q11" s="471"/>
      <c r="R11" s="471"/>
      <c r="S11" s="471"/>
      <c r="T11" s="479"/>
      <c r="U11" s="480" t="str">
        <f t="shared" si="3"/>
        <v/>
      </c>
      <c r="V11" s="480" t="str">
        <f t="shared" si="4"/>
        <v/>
      </c>
      <c r="W11" s="480" t="str">
        <f t="shared" si="5"/>
        <v/>
      </c>
      <c r="X11" s="480" t="str">
        <f t="shared" si="6"/>
        <v/>
      </c>
      <c r="Y11" s="480" t="str">
        <f t="shared" si="7"/>
        <v/>
      </c>
      <c r="Z11" s="480" t="str">
        <f t="shared" si="8"/>
        <v/>
      </c>
      <c r="AA11" s="480" t="str">
        <f t="shared" si="9"/>
        <v/>
      </c>
      <c r="AB11" s="480" t="str">
        <f t="shared" si="10"/>
        <v/>
      </c>
      <c r="AC11" s="480" t="str">
        <f t="shared" si="11"/>
        <v/>
      </c>
      <c r="AD11" s="480" t="str">
        <f t="shared" si="12"/>
        <v/>
      </c>
      <c r="AE11" s="480" t="str">
        <f t="shared" si="13"/>
        <v/>
      </c>
      <c r="AF11" s="480" t="str">
        <f t="shared" si="14"/>
        <v/>
      </c>
      <c r="AG11" s="488" t="str">
        <f t="shared" si="15"/>
        <v/>
      </c>
    </row>
    <row r="12" spans="1:33">
      <c r="A12" s="472"/>
      <c r="B12" s="473"/>
      <c r="C12" s="474"/>
      <c r="D12" s="481" t="str">
        <f>IF(Illness!E11="","",Illness!E11)</f>
        <v/>
      </c>
      <c r="E12" s="482" t="str">
        <f>IF(Illness!F11="","",Illness!F11)</f>
        <v/>
      </c>
      <c r="F12" s="483" t="str">
        <f>IF(Illness!G11="","",Illness!G11)</f>
        <v/>
      </c>
      <c r="H12" s="471"/>
      <c r="I12" s="471"/>
      <c r="J12" s="471"/>
      <c r="K12" s="471"/>
      <c r="L12" s="471"/>
      <c r="M12" s="471"/>
      <c r="N12" s="471"/>
      <c r="O12" s="471"/>
      <c r="P12" s="471"/>
      <c r="Q12" s="471"/>
      <c r="R12" s="471"/>
      <c r="S12" s="471"/>
      <c r="T12" s="479"/>
      <c r="U12" s="480" t="str">
        <f t="shared" si="3"/>
        <v/>
      </c>
      <c r="V12" s="480" t="str">
        <f t="shared" si="4"/>
        <v/>
      </c>
      <c r="W12" s="480" t="str">
        <f t="shared" si="5"/>
        <v/>
      </c>
      <c r="X12" s="480" t="str">
        <f t="shared" si="6"/>
        <v/>
      </c>
      <c r="Y12" s="480" t="str">
        <f t="shared" si="7"/>
        <v/>
      </c>
      <c r="Z12" s="480" t="str">
        <f t="shared" si="8"/>
        <v/>
      </c>
      <c r="AA12" s="480" t="str">
        <f t="shared" si="9"/>
        <v/>
      </c>
      <c r="AB12" s="480" t="str">
        <f t="shared" si="10"/>
        <v/>
      </c>
      <c r="AC12" s="480" t="str">
        <f t="shared" si="11"/>
        <v/>
      </c>
      <c r="AD12" s="480" t="str">
        <f t="shared" si="12"/>
        <v/>
      </c>
      <c r="AE12" s="480" t="str">
        <f t="shared" si="13"/>
        <v/>
      </c>
      <c r="AF12" s="480" t="str">
        <f t="shared" si="14"/>
        <v/>
      </c>
      <c r="AG12" s="488" t="str">
        <f t="shared" si="15"/>
        <v/>
      </c>
    </row>
    <row r="13" spans="1:33">
      <c r="A13" s="472"/>
      <c r="B13" s="473"/>
      <c r="C13" s="474"/>
      <c r="D13" s="481" t="str">
        <f>IF(Illness!E12="","",Illness!E12)</f>
        <v/>
      </c>
      <c r="E13" s="482" t="str">
        <f>IF(Illness!F12="","",Illness!F12)</f>
        <v/>
      </c>
      <c r="F13" s="483" t="str">
        <f>IF(Illness!G12="","",Illness!G12)</f>
        <v/>
      </c>
      <c r="H13" s="471"/>
      <c r="I13" s="471"/>
      <c r="J13" s="471"/>
      <c r="K13" s="471"/>
      <c r="L13" s="471"/>
      <c r="M13" s="471"/>
      <c r="N13" s="471"/>
      <c r="O13" s="471"/>
      <c r="P13" s="471"/>
      <c r="Q13" s="471"/>
      <c r="R13" s="471"/>
      <c r="S13" s="471"/>
      <c r="T13" s="479"/>
      <c r="U13" s="480" t="str">
        <f t="shared" si="3"/>
        <v/>
      </c>
      <c r="V13" s="480" t="str">
        <f t="shared" si="4"/>
        <v/>
      </c>
      <c r="W13" s="480" t="str">
        <f t="shared" si="5"/>
        <v/>
      </c>
      <c r="X13" s="480" t="str">
        <f t="shared" si="6"/>
        <v/>
      </c>
      <c r="Y13" s="480" t="str">
        <f t="shared" si="7"/>
        <v/>
      </c>
      <c r="Z13" s="480" t="str">
        <f t="shared" si="8"/>
        <v/>
      </c>
      <c r="AA13" s="480" t="str">
        <f t="shared" si="9"/>
        <v/>
      </c>
      <c r="AB13" s="480" t="str">
        <f t="shared" si="10"/>
        <v/>
      </c>
      <c r="AC13" s="480" t="str">
        <f t="shared" si="11"/>
        <v/>
      </c>
      <c r="AD13" s="480" t="str">
        <f t="shared" si="12"/>
        <v/>
      </c>
      <c r="AE13" s="480" t="str">
        <f t="shared" si="13"/>
        <v/>
      </c>
      <c r="AF13" s="480" t="str">
        <f t="shared" si="14"/>
        <v/>
      </c>
      <c r="AG13" s="488" t="str">
        <f t="shared" si="15"/>
        <v/>
      </c>
    </row>
    <row r="14" spans="1:33">
      <c r="A14" s="472"/>
      <c r="B14" s="473"/>
      <c r="C14" s="474"/>
      <c r="D14" s="481" t="str">
        <f>IF(Illness!E13="","",Illness!E13)</f>
        <v/>
      </c>
      <c r="E14" s="482" t="str">
        <f>IF(Illness!F13="","",Illness!F13)</f>
        <v/>
      </c>
      <c r="F14" s="483" t="str">
        <f>IF(Illness!G13="","",Illness!G13)</f>
        <v/>
      </c>
      <c r="H14" s="471"/>
      <c r="I14" s="471"/>
      <c r="J14" s="471"/>
      <c r="K14" s="471"/>
      <c r="L14" s="471"/>
      <c r="M14" s="471"/>
      <c r="N14" s="471"/>
      <c r="O14" s="471"/>
      <c r="P14" s="471"/>
      <c r="Q14" s="471"/>
      <c r="R14" s="471"/>
      <c r="S14" s="471"/>
      <c r="T14" s="479"/>
      <c r="U14" s="480" t="str">
        <f t="shared" si="3"/>
        <v/>
      </c>
      <c r="V14" s="480" t="str">
        <f t="shared" si="4"/>
        <v/>
      </c>
      <c r="W14" s="480" t="str">
        <f t="shared" si="5"/>
        <v/>
      </c>
      <c r="X14" s="480" t="str">
        <f t="shared" si="6"/>
        <v/>
      </c>
      <c r="Y14" s="480" t="str">
        <f t="shared" si="7"/>
        <v/>
      </c>
      <c r="Z14" s="480" t="str">
        <f t="shared" si="8"/>
        <v/>
      </c>
      <c r="AA14" s="480" t="str">
        <f t="shared" si="9"/>
        <v/>
      </c>
      <c r="AB14" s="480" t="str">
        <f t="shared" si="10"/>
        <v/>
      </c>
      <c r="AC14" s="480" t="str">
        <f t="shared" si="11"/>
        <v/>
      </c>
      <c r="AD14" s="480" t="str">
        <f t="shared" si="12"/>
        <v/>
      </c>
      <c r="AE14" s="480" t="str">
        <f t="shared" si="13"/>
        <v/>
      </c>
      <c r="AF14" s="480" t="str">
        <f t="shared" si="14"/>
        <v/>
      </c>
      <c r="AG14" s="488" t="str">
        <f t="shared" si="15"/>
        <v/>
      </c>
    </row>
    <row r="15" spans="1:33">
      <c r="A15" s="472"/>
      <c r="B15" s="473"/>
      <c r="C15" s="474"/>
      <c r="D15" s="481" t="str">
        <f>IF(Illness!E14="","",Illness!E14)</f>
        <v/>
      </c>
      <c r="E15" s="482" t="str">
        <f>IF(Illness!F14="","",Illness!F14)</f>
        <v/>
      </c>
      <c r="F15" s="483" t="str">
        <f>IF(Illness!G14="","",Illness!G14)</f>
        <v/>
      </c>
      <c r="H15" s="471"/>
      <c r="I15" s="471"/>
      <c r="J15" s="471"/>
      <c r="K15" s="471"/>
      <c r="L15" s="471"/>
      <c r="M15" s="471"/>
      <c r="N15" s="471"/>
      <c r="O15" s="471"/>
      <c r="P15" s="471"/>
      <c r="Q15" s="471"/>
      <c r="R15" s="471"/>
      <c r="S15" s="471"/>
      <c r="T15" s="479"/>
      <c r="U15" s="480" t="str">
        <f t="shared" si="3"/>
        <v/>
      </c>
      <c r="V15" s="480" t="str">
        <f t="shared" si="4"/>
        <v/>
      </c>
      <c r="W15" s="480" t="str">
        <f t="shared" si="5"/>
        <v/>
      </c>
      <c r="X15" s="480" t="str">
        <f t="shared" si="6"/>
        <v/>
      </c>
      <c r="Y15" s="480" t="str">
        <f t="shared" si="7"/>
        <v/>
      </c>
      <c r="Z15" s="480" t="str">
        <f t="shared" si="8"/>
        <v/>
      </c>
      <c r="AA15" s="480" t="str">
        <f t="shared" si="9"/>
        <v/>
      </c>
      <c r="AB15" s="480" t="str">
        <f t="shared" si="10"/>
        <v/>
      </c>
      <c r="AC15" s="480" t="str">
        <f t="shared" si="11"/>
        <v/>
      </c>
      <c r="AD15" s="480" t="str">
        <f t="shared" si="12"/>
        <v/>
      </c>
      <c r="AE15" s="480" t="str">
        <f t="shared" si="13"/>
        <v/>
      </c>
      <c r="AF15" s="480" t="str">
        <f t="shared" si="14"/>
        <v/>
      </c>
      <c r="AG15" s="488" t="str">
        <f t="shared" si="15"/>
        <v/>
      </c>
    </row>
    <row r="16" spans="1:33">
      <c r="A16" s="472"/>
      <c r="B16" s="473"/>
      <c r="C16" s="474"/>
      <c r="D16" s="481" t="str">
        <f>IF(Illness!E15="","",Illness!E15)</f>
        <v/>
      </c>
      <c r="E16" s="482" t="str">
        <f>IF(Illness!F15="","",Illness!F15)</f>
        <v/>
      </c>
      <c r="F16" s="483" t="str">
        <f>IF(Illness!G15="","",Illness!G15)</f>
        <v/>
      </c>
      <c r="H16" s="471"/>
      <c r="I16" s="471"/>
      <c r="J16" s="471"/>
      <c r="K16" s="471"/>
      <c r="L16" s="471"/>
      <c r="M16" s="471"/>
      <c r="N16" s="471"/>
      <c r="O16" s="471"/>
      <c r="P16" s="471"/>
      <c r="Q16" s="471"/>
      <c r="R16" s="471"/>
      <c r="S16" s="471"/>
      <c r="T16" s="479"/>
      <c r="U16" s="480" t="str">
        <f t="shared" si="3"/>
        <v/>
      </c>
      <c r="V16" s="480" t="str">
        <f t="shared" si="4"/>
        <v/>
      </c>
      <c r="W16" s="480" t="str">
        <f t="shared" si="5"/>
        <v/>
      </c>
      <c r="X16" s="480" t="str">
        <f t="shared" si="6"/>
        <v/>
      </c>
      <c r="Y16" s="480" t="str">
        <f t="shared" si="7"/>
        <v/>
      </c>
      <c r="Z16" s="480" t="str">
        <f t="shared" si="8"/>
        <v/>
      </c>
      <c r="AA16" s="480" t="str">
        <f t="shared" si="9"/>
        <v/>
      </c>
      <c r="AB16" s="480" t="str">
        <f t="shared" si="10"/>
        <v/>
      </c>
      <c r="AC16" s="480" t="str">
        <f t="shared" si="11"/>
        <v/>
      </c>
      <c r="AD16" s="480" t="str">
        <f t="shared" si="12"/>
        <v/>
      </c>
      <c r="AE16" s="480" t="str">
        <f t="shared" si="13"/>
        <v/>
      </c>
      <c r="AF16" s="480" t="str">
        <f t="shared" si="14"/>
        <v/>
      </c>
      <c r="AG16" s="488" t="str">
        <f t="shared" si="15"/>
        <v/>
      </c>
    </row>
    <row r="17" spans="1:33">
      <c r="A17" s="472"/>
      <c r="B17" s="473"/>
      <c r="C17" s="474"/>
      <c r="D17" s="481" t="str">
        <f>IF(Illness!E16="","",Illness!E16)</f>
        <v/>
      </c>
      <c r="E17" s="482" t="str">
        <f>IF(Illness!F16="","",Illness!F16)</f>
        <v/>
      </c>
      <c r="F17" s="483" t="str">
        <f>IF(Illness!G16="","",Illness!G16)</f>
        <v/>
      </c>
      <c r="H17" s="471"/>
      <c r="I17" s="471"/>
      <c r="J17" s="471"/>
      <c r="K17" s="471"/>
      <c r="L17" s="471"/>
      <c r="M17" s="471"/>
      <c r="N17" s="471"/>
      <c r="O17" s="471"/>
      <c r="P17" s="471"/>
      <c r="Q17" s="471"/>
      <c r="R17" s="471"/>
      <c r="S17" s="471"/>
      <c r="T17" s="479"/>
      <c r="U17" s="480" t="str">
        <f t="shared" si="3"/>
        <v/>
      </c>
      <c r="V17" s="480" t="str">
        <f t="shared" si="4"/>
        <v/>
      </c>
      <c r="W17" s="480" t="str">
        <f t="shared" si="5"/>
        <v/>
      </c>
      <c r="X17" s="480" t="str">
        <f t="shared" si="6"/>
        <v/>
      </c>
      <c r="Y17" s="480" t="str">
        <f t="shared" si="7"/>
        <v/>
      </c>
      <c r="Z17" s="480" t="str">
        <f t="shared" si="8"/>
        <v/>
      </c>
      <c r="AA17" s="480" t="str">
        <f t="shared" si="9"/>
        <v/>
      </c>
      <c r="AB17" s="480" t="str">
        <f t="shared" si="10"/>
        <v/>
      </c>
      <c r="AC17" s="480" t="str">
        <f t="shared" si="11"/>
        <v/>
      </c>
      <c r="AD17" s="480" t="str">
        <f t="shared" si="12"/>
        <v/>
      </c>
      <c r="AE17" s="480" t="str">
        <f t="shared" si="13"/>
        <v/>
      </c>
      <c r="AF17" s="480" t="str">
        <f t="shared" si="14"/>
        <v/>
      </c>
      <c r="AG17" s="488" t="str">
        <f t="shared" si="15"/>
        <v/>
      </c>
    </row>
    <row r="18" spans="1:33">
      <c r="A18" s="472"/>
      <c r="B18" s="473"/>
      <c r="C18" s="474"/>
      <c r="D18" s="481" t="str">
        <f>IF(Illness!E17="","",Illness!E17)</f>
        <v/>
      </c>
      <c r="E18" s="482" t="str">
        <f>IF(Illness!F17="","",Illness!F17)</f>
        <v/>
      </c>
      <c r="F18" s="483" t="str">
        <f>IF(Illness!G17="","",Illness!G17)</f>
        <v/>
      </c>
      <c r="H18" s="471"/>
      <c r="I18" s="471"/>
      <c r="J18" s="471"/>
      <c r="K18" s="471"/>
      <c r="L18" s="471"/>
      <c r="M18" s="471"/>
      <c r="N18" s="471"/>
      <c r="O18" s="471"/>
      <c r="P18" s="471"/>
      <c r="Q18" s="471"/>
      <c r="R18" s="471"/>
      <c r="S18" s="471"/>
      <c r="T18" s="479"/>
      <c r="U18" s="480" t="str">
        <f t="shared" si="3"/>
        <v/>
      </c>
      <c r="V18" s="480" t="str">
        <f t="shared" si="4"/>
        <v/>
      </c>
      <c r="W18" s="480" t="str">
        <f t="shared" si="5"/>
        <v/>
      </c>
      <c r="X18" s="480" t="str">
        <f t="shared" si="6"/>
        <v/>
      </c>
      <c r="Y18" s="480" t="str">
        <f t="shared" si="7"/>
        <v/>
      </c>
      <c r="Z18" s="480" t="str">
        <f t="shared" si="8"/>
        <v/>
      </c>
      <c r="AA18" s="480" t="str">
        <f t="shared" si="9"/>
        <v/>
      </c>
      <c r="AB18" s="480" t="str">
        <f t="shared" si="10"/>
        <v/>
      </c>
      <c r="AC18" s="480" t="str">
        <f t="shared" si="11"/>
        <v/>
      </c>
      <c r="AD18" s="480" t="str">
        <f t="shared" si="12"/>
        <v/>
      </c>
      <c r="AE18" s="480" t="str">
        <f t="shared" si="13"/>
        <v/>
      </c>
      <c r="AF18" s="480" t="str">
        <f t="shared" si="14"/>
        <v/>
      </c>
      <c r="AG18" s="488" t="str">
        <f t="shared" si="15"/>
        <v/>
      </c>
    </row>
    <row r="19" spans="1:33">
      <c r="A19" s="472"/>
      <c r="B19" s="473"/>
      <c r="C19" s="474"/>
      <c r="D19" s="481" t="str">
        <f>IF(Illness!E18="","",Illness!E18)</f>
        <v/>
      </c>
      <c r="E19" s="482" t="str">
        <f>IF(Illness!F18="","",Illness!F18)</f>
        <v/>
      </c>
      <c r="F19" s="483" t="str">
        <f>IF(Illness!G18="","",Illness!G18)</f>
        <v/>
      </c>
      <c r="H19" s="471"/>
      <c r="I19" s="471"/>
      <c r="J19" s="471"/>
      <c r="K19" s="471"/>
      <c r="L19" s="471"/>
      <c r="M19" s="471"/>
      <c r="N19" s="471"/>
      <c r="O19" s="471"/>
      <c r="P19" s="471"/>
      <c r="Q19" s="471"/>
      <c r="R19" s="471"/>
      <c r="S19" s="471"/>
      <c r="T19" s="479"/>
      <c r="U19" s="480" t="str">
        <f t="shared" si="3"/>
        <v/>
      </c>
      <c r="V19" s="480" t="str">
        <f t="shared" si="4"/>
        <v/>
      </c>
      <c r="W19" s="480" t="str">
        <f t="shared" si="5"/>
        <v/>
      </c>
      <c r="X19" s="480" t="str">
        <f t="shared" si="6"/>
        <v/>
      </c>
      <c r="Y19" s="480" t="str">
        <f t="shared" si="7"/>
        <v/>
      </c>
      <c r="Z19" s="480" t="str">
        <f t="shared" si="8"/>
        <v/>
      </c>
      <c r="AA19" s="480" t="str">
        <f t="shared" si="9"/>
        <v/>
      </c>
      <c r="AB19" s="480" t="str">
        <f t="shared" si="10"/>
        <v/>
      </c>
      <c r="AC19" s="480" t="str">
        <f t="shared" si="11"/>
        <v/>
      </c>
      <c r="AD19" s="480" t="str">
        <f t="shared" si="12"/>
        <v/>
      </c>
      <c r="AE19" s="480" t="str">
        <f t="shared" si="13"/>
        <v/>
      </c>
      <c r="AF19" s="480" t="str">
        <f t="shared" si="14"/>
        <v/>
      </c>
      <c r="AG19" s="488" t="str">
        <f t="shared" si="15"/>
        <v/>
      </c>
    </row>
    <row r="20" spans="1:33">
      <c r="A20" s="472"/>
      <c r="B20" s="473"/>
      <c r="C20" s="474"/>
      <c r="D20" s="481" t="str">
        <f>IF(Illness!E19="","",Illness!E19)</f>
        <v/>
      </c>
      <c r="E20" s="482" t="str">
        <f>IF(Illness!F19="","",Illness!F19)</f>
        <v/>
      </c>
      <c r="F20" s="483" t="str">
        <f>IF(Illness!G19="","",Illness!G19)</f>
        <v/>
      </c>
      <c r="H20" s="471"/>
      <c r="I20" s="471"/>
      <c r="J20" s="471"/>
      <c r="K20" s="471"/>
      <c r="L20" s="471"/>
      <c r="M20" s="471"/>
      <c r="N20" s="471"/>
      <c r="O20" s="471"/>
      <c r="P20" s="471"/>
      <c r="Q20" s="471"/>
      <c r="R20" s="471"/>
      <c r="S20" s="471"/>
      <c r="T20" s="479"/>
      <c r="U20" s="480" t="str">
        <f t="shared" si="3"/>
        <v/>
      </c>
      <c r="V20" s="480" t="str">
        <f t="shared" si="4"/>
        <v/>
      </c>
      <c r="W20" s="480" t="str">
        <f t="shared" si="5"/>
        <v/>
      </c>
      <c r="X20" s="480" t="str">
        <f t="shared" si="6"/>
        <v/>
      </c>
      <c r="Y20" s="480" t="str">
        <f t="shared" si="7"/>
        <v/>
      </c>
      <c r="Z20" s="480" t="str">
        <f t="shared" si="8"/>
        <v/>
      </c>
      <c r="AA20" s="480" t="str">
        <f t="shared" si="9"/>
        <v/>
      </c>
      <c r="AB20" s="480" t="str">
        <f t="shared" si="10"/>
        <v/>
      </c>
      <c r="AC20" s="480" t="str">
        <f t="shared" si="11"/>
        <v/>
      </c>
      <c r="AD20" s="480" t="str">
        <f t="shared" si="12"/>
        <v/>
      </c>
      <c r="AE20" s="480" t="str">
        <f t="shared" si="13"/>
        <v/>
      </c>
      <c r="AF20" s="480" t="str">
        <f t="shared" si="14"/>
        <v/>
      </c>
      <c r="AG20" s="488" t="str">
        <f t="shared" si="15"/>
        <v/>
      </c>
    </row>
    <row r="21" spans="1:33">
      <c r="A21" s="472"/>
      <c r="B21" s="473"/>
      <c r="C21" s="474"/>
      <c r="D21" s="481" t="str">
        <f>IF(Illness!E20="","",Illness!E20)</f>
        <v/>
      </c>
      <c r="E21" s="482" t="str">
        <f>IF(Illness!F20="","",Illness!F20)</f>
        <v/>
      </c>
      <c r="F21" s="483" t="str">
        <f>IF(Illness!G20="","",Illness!G20)</f>
        <v/>
      </c>
      <c r="H21" s="471"/>
      <c r="I21" s="471"/>
      <c r="J21" s="471"/>
      <c r="K21" s="471"/>
      <c r="L21" s="471"/>
      <c r="M21" s="471"/>
      <c r="N21" s="471"/>
      <c r="O21" s="471"/>
      <c r="P21" s="471"/>
      <c r="Q21" s="471"/>
      <c r="R21" s="471"/>
      <c r="S21" s="471"/>
      <c r="T21" s="479"/>
      <c r="U21" s="480" t="str">
        <f t="shared" si="3"/>
        <v/>
      </c>
      <c r="V21" s="480" t="str">
        <f t="shared" si="4"/>
        <v/>
      </c>
      <c r="W21" s="480" t="str">
        <f t="shared" si="5"/>
        <v/>
      </c>
      <c r="X21" s="480" t="str">
        <f t="shared" si="6"/>
        <v/>
      </c>
      <c r="Y21" s="480" t="str">
        <f t="shared" si="7"/>
        <v/>
      </c>
      <c r="Z21" s="480" t="str">
        <f t="shared" si="8"/>
        <v/>
      </c>
      <c r="AA21" s="480" t="str">
        <f t="shared" si="9"/>
        <v/>
      </c>
      <c r="AB21" s="480" t="str">
        <f t="shared" si="10"/>
        <v/>
      </c>
      <c r="AC21" s="480" t="str">
        <f t="shared" si="11"/>
        <v/>
      </c>
      <c r="AD21" s="480" t="str">
        <f t="shared" si="12"/>
        <v/>
      </c>
      <c r="AE21" s="480" t="str">
        <f t="shared" si="13"/>
        <v/>
      </c>
      <c r="AF21" s="480" t="str">
        <f t="shared" si="14"/>
        <v/>
      </c>
      <c r="AG21" s="488" t="str">
        <f t="shared" si="15"/>
        <v/>
      </c>
    </row>
    <row r="22" spans="1:33">
      <c r="A22" s="472"/>
      <c r="B22" s="473"/>
      <c r="C22" s="474"/>
      <c r="D22" s="481" t="str">
        <f>IF(Illness!E21="","",Illness!E21)</f>
        <v/>
      </c>
      <c r="E22" s="482" t="str">
        <f>IF(Illness!F21="","",Illness!F21)</f>
        <v/>
      </c>
      <c r="F22" s="483" t="str">
        <f>IF(Illness!G21="","",Illness!G21)</f>
        <v/>
      </c>
      <c r="H22" s="471"/>
      <c r="I22" s="471"/>
      <c r="J22" s="471"/>
      <c r="K22" s="471"/>
      <c r="L22" s="471"/>
      <c r="M22" s="471"/>
      <c r="N22" s="471"/>
      <c r="O22" s="471"/>
      <c r="P22" s="471"/>
      <c r="Q22" s="471"/>
      <c r="R22" s="471"/>
      <c r="S22" s="471"/>
      <c r="T22" s="479"/>
      <c r="U22" s="480" t="str">
        <f t="shared" si="3"/>
        <v/>
      </c>
      <c r="V22" s="480" t="str">
        <f t="shared" si="4"/>
        <v/>
      </c>
      <c r="W22" s="480" t="str">
        <f t="shared" si="5"/>
        <v/>
      </c>
      <c r="X22" s="480" t="str">
        <f t="shared" si="6"/>
        <v/>
      </c>
      <c r="Y22" s="480" t="str">
        <f t="shared" si="7"/>
        <v/>
      </c>
      <c r="Z22" s="480" t="str">
        <f t="shared" si="8"/>
        <v/>
      </c>
      <c r="AA22" s="480" t="str">
        <f t="shared" si="9"/>
        <v/>
      </c>
      <c r="AB22" s="480" t="str">
        <f t="shared" si="10"/>
        <v/>
      </c>
      <c r="AC22" s="480" t="str">
        <f t="shared" si="11"/>
        <v/>
      </c>
      <c r="AD22" s="480" t="str">
        <f t="shared" si="12"/>
        <v/>
      </c>
      <c r="AE22" s="480" t="str">
        <f t="shared" si="13"/>
        <v/>
      </c>
      <c r="AF22" s="480" t="str">
        <f t="shared" si="14"/>
        <v/>
      </c>
      <c r="AG22" s="488" t="str">
        <f t="shared" si="15"/>
        <v/>
      </c>
    </row>
    <row r="23" spans="1:33">
      <c r="A23" s="472"/>
      <c r="B23" s="473"/>
      <c r="C23" s="474"/>
      <c r="D23" s="481" t="str">
        <f>IF(Illness!E22="","",Illness!E22)</f>
        <v/>
      </c>
      <c r="E23" s="482" t="str">
        <f>IF(Illness!F22="","",Illness!F22)</f>
        <v/>
      </c>
      <c r="F23" s="483" t="str">
        <f>IF(Illness!G22="","",Illness!G22)</f>
        <v/>
      </c>
      <c r="H23" s="471"/>
      <c r="I23" s="471"/>
      <c r="J23" s="471"/>
      <c r="K23" s="471"/>
      <c r="L23" s="471"/>
      <c r="M23" s="471"/>
      <c r="N23" s="471"/>
      <c r="O23" s="471"/>
      <c r="P23" s="471"/>
      <c r="Q23" s="471"/>
      <c r="R23" s="471"/>
      <c r="S23" s="471"/>
      <c r="T23" s="479"/>
      <c r="U23" s="480" t="str">
        <f t="shared" si="3"/>
        <v/>
      </c>
      <c r="V23" s="480" t="str">
        <f t="shared" si="4"/>
        <v/>
      </c>
      <c r="W23" s="480" t="str">
        <f t="shared" si="5"/>
        <v/>
      </c>
      <c r="X23" s="480" t="str">
        <f t="shared" si="6"/>
        <v/>
      </c>
      <c r="Y23" s="480" t="str">
        <f t="shared" si="7"/>
        <v/>
      </c>
      <c r="Z23" s="480" t="str">
        <f t="shared" si="8"/>
        <v/>
      </c>
      <c r="AA23" s="480" t="str">
        <f t="shared" si="9"/>
        <v/>
      </c>
      <c r="AB23" s="480" t="str">
        <f t="shared" si="10"/>
        <v/>
      </c>
      <c r="AC23" s="480" t="str">
        <f t="shared" si="11"/>
        <v/>
      </c>
      <c r="AD23" s="480" t="str">
        <f t="shared" si="12"/>
        <v/>
      </c>
      <c r="AE23" s="480" t="str">
        <f t="shared" si="13"/>
        <v/>
      </c>
      <c r="AF23" s="480" t="str">
        <f t="shared" si="14"/>
        <v/>
      </c>
      <c r="AG23" s="488" t="str">
        <f t="shared" si="15"/>
        <v/>
      </c>
    </row>
    <row r="24" spans="1:33">
      <c r="A24" s="472"/>
      <c r="B24" s="473"/>
      <c r="C24" s="474"/>
      <c r="D24" s="481" t="str">
        <f>IF(Illness!E23="","",Illness!E23)</f>
        <v/>
      </c>
      <c r="E24" s="482" t="str">
        <f>IF(Illness!F23="","",Illness!F23)</f>
        <v/>
      </c>
      <c r="F24" s="483" t="str">
        <f>IF(Illness!G23="","",Illness!G23)</f>
        <v/>
      </c>
      <c r="H24" s="471"/>
      <c r="I24" s="471"/>
      <c r="J24" s="471"/>
      <c r="K24" s="471"/>
      <c r="L24" s="471"/>
      <c r="M24" s="471"/>
      <c r="N24" s="471"/>
      <c r="O24" s="471"/>
      <c r="P24" s="471"/>
      <c r="Q24" s="471"/>
      <c r="R24" s="471"/>
      <c r="S24" s="471"/>
      <c r="T24" s="479"/>
      <c r="U24" s="480" t="str">
        <f t="shared" si="3"/>
        <v/>
      </c>
      <c r="V24" s="480" t="str">
        <f t="shared" si="4"/>
        <v/>
      </c>
      <c r="W24" s="480" t="str">
        <f t="shared" si="5"/>
        <v/>
      </c>
      <c r="X24" s="480" t="str">
        <f t="shared" si="6"/>
        <v/>
      </c>
      <c r="Y24" s="480" t="str">
        <f t="shared" si="7"/>
        <v/>
      </c>
      <c r="Z24" s="480" t="str">
        <f t="shared" si="8"/>
        <v/>
      </c>
      <c r="AA24" s="480" t="str">
        <f t="shared" si="9"/>
        <v/>
      </c>
      <c r="AB24" s="480" t="str">
        <f t="shared" si="10"/>
        <v/>
      </c>
      <c r="AC24" s="480" t="str">
        <f t="shared" si="11"/>
        <v/>
      </c>
      <c r="AD24" s="480" t="str">
        <f t="shared" si="12"/>
        <v/>
      </c>
      <c r="AE24" s="480" t="str">
        <f t="shared" si="13"/>
        <v/>
      </c>
      <c r="AF24" s="480" t="str">
        <f t="shared" si="14"/>
        <v/>
      </c>
      <c r="AG24" s="488" t="str">
        <f t="shared" si="15"/>
        <v/>
      </c>
    </row>
    <row r="25" spans="1:33">
      <c r="A25" s="472"/>
      <c r="B25" s="473"/>
      <c r="C25" s="474"/>
      <c r="D25" s="481" t="str">
        <f>IF(Illness!E24="","",Illness!E24)</f>
        <v/>
      </c>
      <c r="E25" s="482" t="str">
        <f>IF(Illness!F24="","",Illness!F24)</f>
        <v/>
      </c>
      <c r="F25" s="483" t="str">
        <f>IF(Illness!G24="","",Illness!G24)</f>
        <v/>
      </c>
      <c r="H25" s="471"/>
      <c r="I25" s="471"/>
      <c r="J25" s="471"/>
      <c r="K25" s="471"/>
      <c r="L25" s="471"/>
      <c r="M25" s="471"/>
      <c r="N25" s="471"/>
      <c r="O25" s="471"/>
      <c r="P25" s="471"/>
      <c r="Q25" s="471"/>
      <c r="R25" s="471"/>
      <c r="S25" s="471"/>
      <c r="T25" s="479"/>
      <c r="U25" s="480" t="str">
        <f t="shared" si="3"/>
        <v/>
      </c>
      <c r="V25" s="480" t="str">
        <f t="shared" si="4"/>
        <v/>
      </c>
      <c r="W25" s="480" t="str">
        <f t="shared" si="5"/>
        <v/>
      </c>
      <c r="X25" s="480" t="str">
        <f t="shared" si="6"/>
        <v/>
      </c>
      <c r="Y25" s="480" t="str">
        <f t="shared" si="7"/>
        <v/>
      </c>
      <c r="Z25" s="480" t="str">
        <f t="shared" si="8"/>
        <v/>
      </c>
      <c r="AA25" s="480" t="str">
        <f t="shared" si="9"/>
        <v/>
      </c>
      <c r="AB25" s="480" t="str">
        <f t="shared" si="10"/>
        <v/>
      </c>
      <c r="AC25" s="480" t="str">
        <f t="shared" si="11"/>
        <v/>
      </c>
      <c r="AD25" s="480" t="str">
        <f t="shared" si="12"/>
        <v/>
      </c>
      <c r="AE25" s="480" t="str">
        <f t="shared" si="13"/>
        <v/>
      </c>
      <c r="AF25" s="480" t="str">
        <f t="shared" si="14"/>
        <v/>
      </c>
      <c r="AG25" s="488" t="str">
        <f t="shared" si="15"/>
        <v/>
      </c>
    </row>
    <row r="26" spans="1:33">
      <c r="A26" s="472"/>
      <c r="B26" s="473"/>
      <c r="C26" s="474"/>
      <c r="D26" s="481" t="str">
        <f>IF(Illness!E25="","",Illness!E25)</f>
        <v/>
      </c>
      <c r="E26" s="482" t="str">
        <f>IF(Illness!F25="","",Illness!F25)</f>
        <v/>
      </c>
      <c r="F26" s="483" t="str">
        <f>IF(Illness!G25="","",Illness!G25)</f>
        <v/>
      </c>
      <c r="H26" s="471"/>
      <c r="I26" s="471"/>
      <c r="J26" s="471"/>
      <c r="K26" s="471"/>
      <c r="L26" s="471"/>
      <c r="M26" s="471"/>
      <c r="N26" s="471"/>
      <c r="O26" s="471"/>
      <c r="P26" s="471"/>
      <c r="Q26" s="471"/>
      <c r="R26" s="471"/>
      <c r="S26" s="471"/>
      <c r="T26" s="479"/>
      <c r="U26" s="480" t="str">
        <f t="shared" si="3"/>
        <v/>
      </c>
      <c r="V26" s="480" t="str">
        <f t="shared" si="4"/>
        <v/>
      </c>
      <c r="W26" s="480" t="str">
        <f t="shared" si="5"/>
        <v/>
      </c>
      <c r="X26" s="480" t="str">
        <f t="shared" si="6"/>
        <v/>
      </c>
      <c r="Y26" s="480" t="str">
        <f t="shared" si="7"/>
        <v/>
      </c>
      <c r="Z26" s="480" t="str">
        <f t="shared" si="8"/>
        <v/>
      </c>
      <c r="AA26" s="480" t="str">
        <f t="shared" si="9"/>
        <v/>
      </c>
      <c r="AB26" s="480" t="str">
        <f t="shared" si="10"/>
        <v/>
      </c>
      <c r="AC26" s="480" t="str">
        <f t="shared" si="11"/>
        <v/>
      </c>
      <c r="AD26" s="480" t="str">
        <f t="shared" si="12"/>
        <v/>
      </c>
      <c r="AE26" s="480" t="str">
        <f t="shared" si="13"/>
        <v/>
      </c>
      <c r="AF26" s="480" t="str">
        <f t="shared" si="14"/>
        <v/>
      </c>
      <c r="AG26" s="488" t="str">
        <f t="shared" si="15"/>
        <v/>
      </c>
    </row>
    <row r="27" spans="1:33">
      <c r="A27" s="472"/>
      <c r="B27" s="473"/>
      <c r="C27" s="474"/>
      <c r="D27" s="481" t="str">
        <f>IF(Illness!E26="","",Illness!E26)</f>
        <v/>
      </c>
      <c r="E27" s="482" t="str">
        <f>IF(Illness!F26="","",Illness!F26)</f>
        <v/>
      </c>
      <c r="F27" s="483" t="str">
        <f>IF(Illness!G26="","",Illness!G26)</f>
        <v/>
      </c>
      <c r="H27" s="471"/>
      <c r="I27" s="471"/>
      <c r="J27" s="471"/>
      <c r="K27" s="471"/>
      <c r="L27" s="471"/>
      <c r="M27" s="471"/>
      <c r="N27" s="471"/>
      <c r="O27" s="471"/>
      <c r="P27" s="471"/>
      <c r="Q27" s="471"/>
      <c r="R27" s="471"/>
      <c r="S27" s="471"/>
      <c r="T27" s="479"/>
      <c r="U27" s="480" t="str">
        <f t="shared" si="3"/>
        <v/>
      </c>
      <c r="V27" s="480" t="str">
        <f t="shared" si="4"/>
        <v/>
      </c>
      <c r="W27" s="480" t="str">
        <f t="shared" si="5"/>
        <v/>
      </c>
      <c r="X27" s="480" t="str">
        <f t="shared" si="6"/>
        <v/>
      </c>
      <c r="Y27" s="480" t="str">
        <f t="shared" si="7"/>
        <v/>
      </c>
      <c r="Z27" s="480" t="str">
        <f t="shared" si="8"/>
        <v/>
      </c>
      <c r="AA27" s="480" t="str">
        <f t="shared" si="9"/>
        <v/>
      </c>
      <c r="AB27" s="480" t="str">
        <f t="shared" si="10"/>
        <v/>
      </c>
      <c r="AC27" s="480" t="str">
        <f t="shared" si="11"/>
        <v/>
      </c>
      <c r="AD27" s="480" t="str">
        <f t="shared" si="12"/>
        <v/>
      </c>
      <c r="AE27" s="480" t="str">
        <f t="shared" si="13"/>
        <v/>
      </c>
      <c r="AF27" s="480" t="str">
        <f t="shared" si="14"/>
        <v/>
      </c>
      <c r="AG27" s="488" t="str">
        <f t="shared" si="15"/>
        <v/>
      </c>
    </row>
    <row r="28" spans="1:33">
      <c r="A28" s="472"/>
      <c r="B28" s="473"/>
      <c r="C28" s="474"/>
      <c r="D28" s="481" t="str">
        <f>IF(Illness!E27="","",Illness!E27)</f>
        <v/>
      </c>
      <c r="E28" s="482" t="str">
        <f>IF(Illness!F27="","",Illness!F27)</f>
        <v/>
      </c>
      <c r="F28" s="483" t="str">
        <f>IF(Illness!G27="","",Illness!G27)</f>
        <v/>
      </c>
      <c r="H28" s="471"/>
      <c r="I28" s="471"/>
      <c r="J28" s="471"/>
      <c r="K28" s="471"/>
      <c r="L28" s="471"/>
      <c r="M28" s="471"/>
      <c r="N28" s="471"/>
      <c r="O28" s="471"/>
      <c r="P28" s="471"/>
      <c r="Q28" s="471"/>
      <c r="R28" s="471"/>
      <c r="S28" s="471"/>
      <c r="T28" s="479"/>
      <c r="U28" s="480" t="str">
        <f t="shared" si="3"/>
        <v/>
      </c>
      <c r="V28" s="480" t="str">
        <f t="shared" si="4"/>
        <v/>
      </c>
      <c r="W28" s="480" t="str">
        <f t="shared" si="5"/>
        <v/>
      </c>
      <c r="X28" s="480" t="str">
        <f t="shared" si="6"/>
        <v/>
      </c>
      <c r="Y28" s="480" t="str">
        <f t="shared" si="7"/>
        <v/>
      </c>
      <c r="Z28" s="480" t="str">
        <f t="shared" si="8"/>
        <v/>
      </c>
      <c r="AA28" s="480" t="str">
        <f t="shared" si="9"/>
        <v/>
      </c>
      <c r="AB28" s="480" t="str">
        <f t="shared" si="10"/>
        <v/>
      </c>
      <c r="AC28" s="480" t="str">
        <f t="shared" si="11"/>
        <v/>
      </c>
      <c r="AD28" s="480" t="str">
        <f t="shared" si="12"/>
        <v/>
      </c>
      <c r="AE28" s="480" t="str">
        <f t="shared" si="13"/>
        <v/>
      </c>
      <c r="AF28" s="480" t="str">
        <f t="shared" si="14"/>
        <v/>
      </c>
      <c r="AG28" s="488" t="str">
        <f t="shared" si="15"/>
        <v/>
      </c>
    </row>
    <row r="29" spans="1:33">
      <c r="A29" s="472"/>
      <c r="B29" s="473"/>
      <c r="C29" s="474"/>
      <c r="D29" s="481" t="str">
        <f>IF(Illness!E28="","",Illness!E28)</f>
        <v/>
      </c>
      <c r="E29" s="482" t="str">
        <f>IF(Illness!F28="","",Illness!F28)</f>
        <v/>
      </c>
      <c r="F29" s="483" t="str">
        <f>IF(Illness!G28="","",Illness!G28)</f>
        <v/>
      </c>
      <c r="H29" s="471"/>
      <c r="I29" s="471"/>
      <c r="J29" s="471"/>
      <c r="K29" s="471"/>
      <c r="L29" s="471"/>
      <c r="M29" s="471"/>
      <c r="N29" s="471"/>
      <c r="O29" s="471"/>
      <c r="P29" s="471"/>
      <c r="Q29" s="471"/>
      <c r="R29" s="471"/>
      <c r="S29" s="471"/>
      <c r="T29" s="479"/>
      <c r="U29" s="480" t="str">
        <f t="shared" si="3"/>
        <v/>
      </c>
      <c r="V29" s="480" t="str">
        <f t="shared" si="4"/>
        <v/>
      </c>
      <c r="W29" s="480" t="str">
        <f t="shared" si="5"/>
        <v/>
      </c>
      <c r="X29" s="480" t="str">
        <f t="shared" si="6"/>
        <v/>
      </c>
      <c r="Y29" s="480" t="str">
        <f t="shared" si="7"/>
        <v/>
      </c>
      <c r="Z29" s="480" t="str">
        <f t="shared" si="8"/>
        <v/>
      </c>
      <c r="AA29" s="480" t="str">
        <f t="shared" si="9"/>
        <v/>
      </c>
      <c r="AB29" s="480" t="str">
        <f t="shared" si="10"/>
        <v/>
      </c>
      <c r="AC29" s="480" t="str">
        <f t="shared" si="11"/>
        <v/>
      </c>
      <c r="AD29" s="480" t="str">
        <f t="shared" si="12"/>
        <v/>
      </c>
      <c r="AE29" s="480" t="str">
        <f t="shared" si="13"/>
        <v/>
      </c>
      <c r="AF29" s="480" t="str">
        <f t="shared" si="14"/>
        <v/>
      </c>
      <c r="AG29" s="488" t="str">
        <f t="shared" si="15"/>
        <v/>
      </c>
    </row>
    <row r="30" spans="1:33">
      <c r="A30" s="472"/>
      <c r="B30" s="473"/>
      <c r="C30" s="474"/>
      <c r="D30" s="481" t="str">
        <f>IF(Illness!E29="","",Illness!E29)</f>
        <v/>
      </c>
      <c r="E30" s="482" t="str">
        <f>IF(Illness!F29="","",Illness!F29)</f>
        <v/>
      </c>
      <c r="F30" s="483" t="str">
        <f>IF(Illness!G29="","",Illness!G29)</f>
        <v/>
      </c>
      <c r="H30" s="471"/>
      <c r="I30" s="471"/>
      <c r="J30" s="471"/>
      <c r="K30" s="471"/>
      <c r="L30" s="471"/>
      <c r="M30" s="471"/>
      <c r="N30" s="471"/>
      <c r="O30" s="471"/>
      <c r="P30" s="471"/>
      <c r="Q30" s="471"/>
      <c r="R30" s="471"/>
      <c r="S30" s="471"/>
      <c r="T30" s="479"/>
      <c r="U30" s="480" t="str">
        <f t="shared" si="3"/>
        <v/>
      </c>
      <c r="V30" s="480" t="str">
        <f t="shared" si="4"/>
        <v/>
      </c>
      <c r="W30" s="480" t="str">
        <f t="shared" si="5"/>
        <v/>
      </c>
      <c r="X30" s="480" t="str">
        <f t="shared" si="6"/>
        <v/>
      </c>
      <c r="Y30" s="480" t="str">
        <f t="shared" si="7"/>
        <v/>
      </c>
      <c r="Z30" s="480" t="str">
        <f t="shared" si="8"/>
        <v/>
      </c>
      <c r="AA30" s="480" t="str">
        <f t="shared" si="9"/>
        <v/>
      </c>
      <c r="AB30" s="480" t="str">
        <f t="shared" si="10"/>
        <v/>
      </c>
      <c r="AC30" s="480" t="str">
        <f t="shared" si="11"/>
        <v/>
      </c>
      <c r="AD30" s="480" t="str">
        <f t="shared" si="12"/>
        <v/>
      </c>
      <c r="AE30" s="480" t="str">
        <f t="shared" si="13"/>
        <v/>
      </c>
      <c r="AF30" s="480" t="str">
        <f t="shared" si="14"/>
        <v/>
      </c>
      <c r="AG30" s="488" t="str">
        <f t="shared" si="15"/>
        <v/>
      </c>
    </row>
    <row r="31" spans="1:33">
      <c r="A31" s="472"/>
      <c r="B31" s="473"/>
      <c r="C31" s="474"/>
      <c r="D31" s="481" t="str">
        <f>IF(Illness!E30="","",Illness!E30)</f>
        <v/>
      </c>
      <c r="E31" s="482" t="str">
        <f>IF(Illness!F30="","",Illness!F30)</f>
        <v/>
      </c>
      <c r="F31" s="483" t="str">
        <f>IF(Illness!G30="","",Illness!G30)</f>
        <v/>
      </c>
      <c r="H31" s="471"/>
      <c r="I31" s="471"/>
      <c r="J31" s="471"/>
      <c r="K31" s="471"/>
      <c r="L31" s="471"/>
      <c r="M31" s="471"/>
      <c r="N31" s="471"/>
      <c r="O31" s="471"/>
      <c r="P31" s="471"/>
      <c r="Q31" s="471"/>
      <c r="R31" s="471"/>
      <c r="S31" s="471"/>
      <c r="T31" s="479"/>
      <c r="U31" s="480" t="str">
        <f t="shared" si="3"/>
        <v/>
      </c>
      <c r="V31" s="480" t="str">
        <f t="shared" si="4"/>
        <v/>
      </c>
      <c r="W31" s="480" t="str">
        <f t="shared" si="5"/>
        <v/>
      </c>
      <c r="X31" s="480" t="str">
        <f t="shared" si="6"/>
        <v/>
      </c>
      <c r="Y31" s="480" t="str">
        <f t="shared" si="7"/>
        <v/>
      </c>
      <c r="Z31" s="480" t="str">
        <f t="shared" si="8"/>
        <v/>
      </c>
      <c r="AA31" s="480" t="str">
        <f t="shared" si="9"/>
        <v/>
      </c>
      <c r="AB31" s="480" t="str">
        <f t="shared" si="10"/>
        <v/>
      </c>
      <c r="AC31" s="480" t="str">
        <f t="shared" si="11"/>
        <v/>
      </c>
      <c r="AD31" s="480" t="str">
        <f t="shared" si="12"/>
        <v/>
      </c>
      <c r="AE31" s="480" t="str">
        <f t="shared" si="13"/>
        <v/>
      </c>
      <c r="AF31" s="480" t="str">
        <f t="shared" si="14"/>
        <v/>
      </c>
      <c r="AG31" s="488" t="str">
        <f t="shared" si="15"/>
        <v/>
      </c>
    </row>
    <row r="32" spans="1:33">
      <c r="A32" s="472"/>
      <c r="B32" s="473"/>
      <c r="C32" s="474"/>
      <c r="D32" s="481" t="str">
        <f>IF(Illness!E31="","",Illness!E31)</f>
        <v/>
      </c>
      <c r="E32" s="482" t="str">
        <f>IF(Illness!F31="","",Illness!F31)</f>
        <v/>
      </c>
      <c r="F32" s="483" t="str">
        <f>IF(Illness!G31="","",Illness!G31)</f>
        <v/>
      </c>
      <c r="H32" s="471"/>
      <c r="I32" s="471"/>
      <c r="J32" s="471"/>
      <c r="K32" s="471"/>
      <c r="L32" s="471"/>
      <c r="M32" s="471"/>
      <c r="N32" s="471"/>
      <c r="O32" s="471"/>
      <c r="P32" s="471"/>
      <c r="Q32" s="471"/>
      <c r="R32" s="471"/>
      <c r="S32" s="471"/>
      <c r="T32" s="479"/>
      <c r="U32" s="480" t="str">
        <f t="shared" si="3"/>
        <v/>
      </c>
      <c r="V32" s="480" t="str">
        <f t="shared" si="4"/>
        <v/>
      </c>
      <c r="W32" s="480" t="str">
        <f t="shared" si="5"/>
        <v/>
      </c>
      <c r="X32" s="480" t="str">
        <f t="shared" si="6"/>
        <v/>
      </c>
      <c r="Y32" s="480" t="str">
        <f t="shared" si="7"/>
        <v/>
      </c>
      <c r="Z32" s="480" t="str">
        <f t="shared" si="8"/>
        <v/>
      </c>
      <c r="AA32" s="480" t="str">
        <f t="shared" si="9"/>
        <v/>
      </c>
      <c r="AB32" s="480" t="str">
        <f t="shared" si="10"/>
        <v/>
      </c>
      <c r="AC32" s="480" t="str">
        <f t="shared" si="11"/>
        <v/>
      </c>
      <c r="AD32" s="480" t="str">
        <f t="shared" si="12"/>
        <v/>
      </c>
      <c r="AE32" s="480" t="str">
        <f t="shared" si="13"/>
        <v/>
      </c>
      <c r="AF32" s="480" t="str">
        <f t="shared" si="14"/>
        <v/>
      </c>
      <c r="AG32" s="488" t="str">
        <f t="shared" si="15"/>
        <v/>
      </c>
    </row>
    <row r="33" spans="1:33">
      <c r="A33" s="472"/>
      <c r="B33" s="473"/>
      <c r="C33" s="474"/>
      <c r="D33" s="481" t="str">
        <f>IF(Illness!E32="","",Illness!E32)</f>
        <v/>
      </c>
      <c r="E33" s="482" t="str">
        <f>IF(Illness!F32="","",Illness!F32)</f>
        <v/>
      </c>
      <c r="F33" s="483" t="str">
        <f>IF(Illness!G32="","",Illness!G32)</f>
        <v/>
      </c>
      <c r="H33" s="471"/>
      <c r="I33" s="471"/>
      <c r="J33" s="471"/>
      <c r="K33" s="471"/>
      <c r="L33" s="471"/>
      <c r="M33" s="471"/>
      <c r="N33" s="471"/>
      <c r="O33" s="471"/>
      <c r="P33" s="471"/>
      <c r="Q33" s="471"/>
      <c r="R33" s="471"/>
      <c r="S33" s="471"/>
      <c r="T33" s="479"/>
      <c r="U33" s="480" t="str">
        <f t="shared" si="3"/>
        <v/>
      </c>
      <c r="V33" s="480" t="str">
        <f t="shared" si="4"/>
        <v/>
      </c>
      <c r="W33" s="480" t="str">
        <f t="shared" si="5"/>
        <v/>
      </c>
      <c r="X33" s="480" t="str">
        <f t="shared" si="6"/>
        <v/>
      </c>
      <c r="Y33" s="480" t="str">
        <f t="shared" si="7"/>
        <v/>
      </c>
      <c r="Z33" s="480" t="str">
        <f t="shared" si="8"/>
        <v/>
      </c>
      <c r="AA33" s="480" t="str">
        <f t="shared" si="9"/>
        <v/>
      </c>
      <c r="AB33" s="480" t="str">
        <f t="shared" si="10"/>
        <v/>
      </c>
      <c r="AC33" s="480" t="str">
        <f t="shared" si="11"/>
        <v/>
      </c>
      <c r="AD33" s="480" t="str">
        <f t="shared" si="12"/>
        <v/>
      </c>
      <c r="AE33" s="480" t="str">
        <f t="shared" si="13"/>
        <v/>
      </c>
      <c r="AF33" s="480" t="str">
        <f t="shared" si="14"/>
        <v/>
      </c>
      <c r="AG33" s="488" t="str">
        <f t="shared" si="15"/>
        <v/>
      </c>
    </row>
    <row r="34" spans="1:33">
      <c r="A34" s="472"/>
      <c r="B34" s="473"/>
      <c r="C34" s="474"/>
      <c r="D34" s="481" t="str">
        <f>IF(Illness!E33="","",Illness!E33)</f>
        <v/>
      </c>
      <c r="E34" s="482" t="str">
        <f>IF(Illness!F33="","",Illness!F33)</f>
        <v/>
      </c>
      <c r="F34" s="483" t="str">
        <f>IF(Illness!G33="","",Illness!G33)</f>
        <v/>
      </c>
      <c r="H34" s="471"/>
      <c r="I34" s="471"/>
      <c r="J34" s="471"/>
      <c r="K34" s="471"/>
      <c r="L34" s="471"/>
      <c r="M34" s="471"/>
      <c r="N34" s="471"/>
      <c r="O34" s="471"/>
      <c r="P34" s="471"/>
      <c r="Q34" s="471"/>
      <c r="R34" s="471"/>
      <c r="S34" s="471"/>
      <c r="T34" s="479"/>
      <c r="U34" s="480" t="str">
        <f t="shared" si="3"/>
        <v/>
      </c>
      <c r="V34" s="480" t="str">
        <f t="shared" si="4"/>
        <v/>
      </c>
      <c r="W34" s="480" t="str">
        <f t="shared" si="5"/>
        <v/>
      </c>
      <c r="X34" s="480" t="str">
        <f t="shared" si="6"/>
        <v/>
      </c>
      <c r="Y34" s="480" t="str">
        <f t="shared" si="7"/>
        <v/>
      </c>
      <c r="Z34" s="480" t="str">
        <f t="shared" si="8"/>
        <v/>
      </c>
      <c r="AA34" s="480" t="str">
        <f t="shared" si="9"/>
        <v/>
      </c>
      <c r="AB34" s="480" t="str">
        <f t="shared" si="10"/>
        <v/>
      </c>
      <c r="AC34" s="480" t="str">
        <f t="shared" si="11"/>
        <v/>
      </c>
      <c r="AD34" s="480" t="str">
        <f t="shared" si="12"/>
        <v/>
      </c>
      <c r="AE34" s="480" t="str">
        <f t="shared" si="13"/>
        <v/>
      </c>
      <c r="AF34" s="480" t="str">
        <f t="shared" si="14"/>
        <v/>
      </c>
      <c r="AG34" s="488" t="str">
        <f t="shared" si="15"/>
        <v/>
      </c>
    </row>
    <row r="35" spans="1:33">
      <c r="A35" s="472"/>
      <c r="B35" s="473"/>
      <c r="C35" s="474"/>
      <c r="D35" s="481" t="str">
        <f>IF(Illness!E34="","",Illness!E34)</f>
        <v/>
      </c>
      <c r="E35" s="482" t="str">
        <f>IF(Illness!F34="","",Illness!F34)</f>
        <v/>
      </c>
      <c r="F35" s="483" t="str">
        <f>IF(Illness!G34="","",Illness!G34)</f>
        <v/>
      </c>
      <c r="H35" s="471"/>
      <c r="I35" s="471"/>
      <c r="J35" s="471"/>
      <c r="K35" s="471"/>
      <c r="L35" s="471"/>
      <c r="M35" s="471"/>
      <c r="N35" s="471"/>
      <c r="O35" s="471"/>
      <c r="P35" s="471"/>
      <c r="Q35" s="471"/>
      <c r="R35" s="471"/>
      <c r="S35" s="471"/>
      <c r="T35" s="479"/>
      <c r="U35" s="480" t="str">
        <f t="shared" si="3"/>
        <v/>
      </c>
      <c r="V35" s="480" t="str">
        <f t="shared" si="4"/>
        <v/>
      </c>
      <c r="W35" s="480" t="str">
        <f t="shared" si="5"/>
        <v/>
      </c>
      <c r="X35" s="480" t="str">
        <f t="shared" si="6"/>
        <v/>
      </c>
      <c r="Y35" s="480" t="str">
        <f t="shared" si="7"/>
        <v/>
      </c>
      <c r="Z35" s="480" t="str">
        <f t="shared" si="8"/>
        <v/>
      </c>
      <c r="AA35" s="480" t="str">
        <f t="shared" si="9"/>
        <v/>
      </c>
      <c r="AB35" s="480" t="str">
        <f t="shared" si="10"/>
        <v/>
      </c>
      <c r="AC35" s="480" t="str">
        <f t="shared" si="11"/>
        <v/>
      </c>
      <c r="AD35" s="480" t="str">
        <f t="shared" si="12"/>
        <v/>
      </c>
      <c r="AE35" s="480" t="str">
        <f t="shared" si="13"/>
        <v/>
      </c>
      <c r="AF35" s="480" t="str">
        <f t="shared" si="14"/>
        <v/>
      </c>
      <c r="AG35" s="488" t="str">
        <f t="shared" si="15"/>
        <v/>
      </c>
    </row>
    <row r="36" spans="1:33">
      <c r="A36" s="472"/>
      <c r="B36" s="473"/>
      <c r="C36" s="474"/>
      <c r="D36" s="481" t="str">
        <f>IF(Illness!E35="","",Illness!E35)</f>
        <v/>
      </c>
      <c r="E36" s="482" t="str">
        <f>IF(Illness!F35="","",Illness!F35)</f>
        <v/>
      </c>
      <c r="F36" s="483" t="str">
        <f>IF(Illness!G35="","",Illness!G35)</f>
        <v/>
      </c>
      <c r="H36" s="471"/>
      <c r="I36" s="471"/>
      <c r="J36" s="471"/>
      <c r="K36" s="471"/>
      <c r="L36" s="471"/>
      <c r="M36" s="471"/>
      <c r="N36" s="471"/>
      <c r="O36" s="471"/>
      <c r="P36" s="471"/>
      <c r="Q36" s="471"/>
      <c r="R36" s="471"/>
      <c r="S36" s="471"/>
      <c r="T36" s="479"/>
      <c r="U36" s="480" t="str">
        <f t="shared" si="3"/>
        <v/>
      </c>
      <c r="V36" s="480" t="str">
        <f t="shared" si="4"/>
        <v/>
      </c>
      <c r="W36" s="480" t="str">
        <f t="shared" si="5"/>
        <v/>
      </c>
      <c r="X36" s="480" t="str">
        <f t="shared" si="6"/>
        <v/>
      </c>
      <c r="Y36" s="480" t="str">
        <f t="shared" si="7"/>
        <v/>
      </c>
      <c r="Z36" s="480" t="str">
        <f t="shared" si="8"/>
        <v/>
      </c>
      <c r="AA36" s="480" t="str">
        <f t="shared" si="9"/>
        <v/>
      </c>
      <c r="AB36" s="480" t="str">
        <f t="shared" si="10"/>
        <v/>
      </c>
      <c r="AC36" s="480" t="str">
        <f t="shared" si="11"/>
        <v/>
      </c>
      <c r="AD36" s="480" t="str">
        <f t="shared" si="12"/>
        <v/>
      </c>
      <c r="AE36" s="480" t="str">
        <f t="shared" si="13"/>
        <v/>
      </c>
      <c r="AF36" s="480" t="str">
        <f t="shared" si="14"/>
        <v/>
      </c>
      <c r="AG36" s="488" t="str">
        <f t="shared" si="15"/>
        <v/>
      </c>
    </row>
    <row r="37" spans="1:33">
      <c r="A37" s="472"/>
      <c r="B37" s="473"/>
      <c r="C37" s="474"/>
      <c r="D37" s="481" t="str">
        <f>IF(Illness!E36="","",Illness!E36)</f>
        <v/>
      </c>
      <c r="E37" s="482" t="str">
        <f>IF(Illness!F36="","",Illness!F36)</f>
        <v/>
      </c>
      <c r="F37" s="483" t="str">
        <f>IF(Illness!G36="","",Illness!G36)</f>
        <v/>
      </c>
      <c r="H37" s="471"/>
      <c r="I37" s="471"/>
      <c r="J37" s="471"/>
      <c r="K37" s="471"/>
      <c r="L37" s="471"/>
      <c r="M37" s="471"/>
      <c r="N37" s="471"/>
      <c r="O37" s="471"/>
      <c r="P37" s="471"/>
      <c r="Q37" s="471"/>
      <c r="R37" s="471"/>
      <c r="S37" s="471"/>
      <c r="T37" s="479"/>
      <c r="U37" s="480" t="str">
        <f t="shared" ref="U37:U68" si="16" xml:space="preserve">
IF(AND($D37&lt;=A$1,$E37&gt;A$1,$E37&lt;A$2),$E37-A$1,
IF(AND($D37&lt;=A$1,$E37&gt;=A$2),A$2-A$1,
IF(AND($D37&gt;=A$1,$D37&lt;A$2,$E37&lt;A$2),$E37-$D37,
IF(AND($D37&gt;=A$1,$D37&lt;A$2,$E37&gt;=A$2),A$2-$D37,
IF($D37&gt;=N$2,"","")))))</f>
        <v/>
      </c>
      <c r="V37" s="480" t="str">
        <f t="shared" ref="V37:V68" si="17" xml:space="preserve">
IF(AND($D37&lt;=B$1,$E37&gt;B$1,$E37&lt;B$2),$E37-B$1,
IF(AND($D37&lt;=B$1,$E37&gt;=B$2),B$2-B$1,
IF(AND($D37&gt;=B$1,$D37&lt;B$2,$E37&lt;B$2),$E37-$D37,
IF(AND($D37&gt;=B$1,$D37&lt;B$2,$E37&gt;=B$2),B$2-$D37,
IF($D37&gt;=O$2,"","")))))</f>
        <v/>
      </c>
      <c r="W37" s="480" t="str">
        <f t="shared" ref="W37:W68" si="18" xml:space="preserve">
IF(AND($D37&lt;=C$1,$E37&gt;C$1,$E37&lt;C$2),$E37-C$1,
IF(AND($D37&lt;=C$1,$E37&gt;=C$2),C$2-C$1,
IF(AND($D37&gt;=C$1,$D37&lt;C$2,$E37&lt;C$2),$E37-$D37,
IF(AND($D37&gt;=C$1,$D37&lt;C$2,$E37&gt;=C$2),C$2-$D37,
IF($D37&gt;=P$2,"","")))))</f>
        <v/>
      </c>
      <c r="X37" s="480" t="str">
        <f t="shared" ref="X37:X68" si="19" xml:space="preserve">
IF(AND($D37&lt;=D$1,$E37&gt;D$1,$E37&lt;D$2),$E37-D$1,
IF(AND($D37&lt;=D$1,$E37&gt;=D$2),D$2-D$1,
IF(AND($D37&gt;=D$1,$D37&lt;D$2,$E37&lt;D$2),$E37-$D37,
IF(AND($D37&gt;=D$1,$D37&lt;D$2,$E37&gt;=D$2),D$2-$D37,
IF($D37&gt;=Q$2,"","")))))</f>
        <v/>
      </c>
      <c r="Y37" s="480" t="str">
        <f t="shared" ref="Y37:Y68" si="20" xml:space="preserve">
IF(AND($D37&lt;=E$1,$E37&gt;E$1,$E37&lt;E$2),$E37-E$1,
IF(AND($D37&lt;=E$1,$E37&gt;=E$2),E$2-E$1,
IF(AND($D37&gt;=E$1,$D37&lt;E$2,$E37&lt;E$2),$E37-$D37,
IF(AND($D37&gt;=E$1,$D37&lt;E$2,$E37&gt;=E$2),E$2-$D37,
IF($D37&gt;=R$2,"","")))))</f>
        <v/>
      </c>
      <c r="Z37" s="480" t="str">
        <f t="shared" ref="Z37:Z68" si="21" xml:space="preserve">
IF(AND($D37&lt;=F$1,$E37&gt;F$1,$E37&lt;F$2),$E37-F$1,
IF(AND($D37&lt;=F$1,$E37&gt;=F$2),F$2-F$1,
IF(AND($D37&gt;=F$1,$D37&lt;F$2,$E37&lt;F$2),$E37-$D37,
IF(AND($D37&gt;=F$1,$D37&lt;F$2,$E37&gt;=F$2),F$2-$D37,
IF($D37&gt;=S$2,"","")))))</f>
        <v/>
      </c>
      <c r="AA37" s="480" t="str">
        <f t="shared" ref="AA37:AA68" si="22" xml:space="preserve">
IF(AND($D37&lt;=G$1,$E37&gt;G$1,$E37&lt;G$2),$E37-G$1,
IF(AND($D37&lt;=G$1,$E37&gt;=G$2),G$2-G$1,
IF(AND($D37&gt;=G$1,$D37&lt;G$2,$E37&lt;G$2),$E37-$D37,
IF(AND($D37&gt;=G$1,$D37&lt;G$2,$E37&gt;=G$2),G$2-$D37,
IF($D37&gt;=T$2,"","")))))</f>
        <v/>
      </c>
      <c r="AB37" s="480" t="str">
        <f t="shared" ref="AB37:AB68" si="23" xml:space="preserve">
IF(AND($D37&lt;=H$1,$E37&gt;H$1,$E37&lt;H$2),$E37-H$1,
IF(AND($D37&lt;=H$1,$E37&gt;=H$2),H$2-H$1,
IF(AND($D37&gt;=H$1,$D37&lt;H$2,$E37&lt;H$2),$E37-$D37,
IF(AND($D37&gt;=H$1,$D37&lt;H$2,$E37&gt;=H$2),H$2-$D37,
IF($D37&gt;=U$2,"","")))))</f>
        <v/>
      </c>
      <c r="AC37" s="480" t="str">
        <f t="shared" ref="AC37:AC68" si="24" xml:space="preserve">
IF(AND($D37&lt;=I$1,$E37&gt;I$1,$E37&lt;I$2),$E37-I$1,
IF(AND($D37&lt;=I$1,$E37&gt;=I$2),I$2-I$1,
IF(AND($D37&gt;=I$1,$D37&lt;I$2,$E37&lt;I$2),$E37-$D37,
IF(AND($D37&gt;=I$1,$D37&lt;I$2,$E37&gt;=I$2),I$2-$D37,
IF($D37&gt;=V$2,"","")))))</f>
        <v/>
      </c>
      <c r="AD37" s="480" t="str">
        <f t="shared" ref="AD37:AD68" si="25" xml:space="preserve">
IF(AND($D37&lt;=J$1,$E37&gt;J$1,$E37&lt;J$2),$E37-J$1,
IF(AND($D37&lt;=J$1,$E37&gt;=J$2),J$2-J$1,
IF(AND($D37&gt;=J$1,$D37&lt;J$2,$E37&lt;J$2),$E37-$D37,
IF(AND($D37&gt;=J$1,$D37&lt;J$2,$E37&gt;=J$2),J$2-$D37,
IF($D37&gt;=W$2,"","")))))</f>
        <v/>
      </c>
      <c r="AE37" s="480" t="str">
        <f t="shared" ref="AE37:AE68" si="26" xml:space="preserve">
IF(AND($D37&lt;=K$1,$E37&gt;K$1,$E37&lt;K$2),$E37-K$1,
IF(AND($D37&lt;=K$1,$E37&gt;=K$2),K$2-K$1,
IF(AND($D37&gt;=K$1,$D37&lt;K$2,$E37&lt;K$2),$E37-$D37,
IF(AND($D37&gt;=K$1,$D37&lt;K$2,$E37&gt;=K$2),K$2-$D37,
IF($D37&gt;=X$2,"","")))))</f>
        <v/>
      </c>
      <c r="AF37" s="480" t="str">
        <f t="shared" ref="AF37:AF68" si="27" xml:space="preserve">
IF(AND($D37&lt;=L$1,$E37&gt;L$1,$E37&lt;L$2),$E37-L$1,
IF(AND($D37&lt;=L$1,$E37&gt;=L$2),L$2-L$1,
IF(AND($D37&gt;=L$1,$D37&lt;L$2,$E37&lt;L$2),$E37-$D37,
IF(AND($D37&gt;=L$1,$D37&lt;L$2,$E37&gt;=L$2),L$2-$D37,
IF($D37&gt;=Y$2,"","")))))</f>
        <v/>
      </c>
      <c r="AG37" s="488" t="str">
        <f t="shared" si="15"/>
        <v/>
      </c>
    </row>
    <row r="38" spans="1:33">
      <c r="A38" s="472"/>
      <c r="B38" s="473"/>
      <c r="C38" s="474"/>
      <c r="D38" s="481" t="str">
        <f>IF(Illness!E37="","",Illness!E37)</f>
        <v/>
      </c>
      <c r="E38" s="482" t="str">
        <f>IF(Illness!F37="","",Illness!F37)</f>
        <v/>
      </c>
      <c r="F38" s="483" t="str">
        <f>IF(Illness!G37="","",Illness!G37)</f>
        <v/>
      </c>
      <c r="H38" s="471"/>
      <c r="I38" s="471"/>
      <c r="J38" s="471"/>
      <c r="K38" s="471"/>
      <c r="L38" s="471"/>
      <c r="M38" s="471"/>
      <c r="N38" s="471"/>
      <c r="O38" s="471"/>
      <c r="P38" s="471"/>
      <c r="Q38" s="471"/>
      <c r="R38" s="471"/>
      <c r="S38" s="471"/>
      <c r="T38" s="479"/>
      <c r="U38" s="480" t="str">
        <f t="shared" si="16"/>
        <v/>
      </c>
      <c r="V38" s="480" t="str">
        <f t="shared" si="17"/>
        <v/>
      </c>
      <c r="W38" s="480" t="str">
        <f t="shared" si="18"/>
        <v/>
      </c>
      <c r="X38" s="480" t="str">
        <f t="shared" si="19"/>
        <v/>
      </c>
      <c r="Y38" s="480" t="str">
        <f t="shared" si="20"/>
        <v/>
      </c>
      <c r="Z38" s="480" t="str">
        <f t="shared" si="21"/>
        <v/>
      </c>
      <c r="AA38" s="480" t="str">
        <f t="shared" si="22"/>
        <v/>
      </c>
      <c r="AB38" s="480" t="str">
        <f t="shared" si="23"/>
        <v/>
      </c>
      <c r="AC38" s="480" t="str">
        <f t="shared" si="24"/>
        <v/>
      </c>
      <c r="AD38" s="480" t="str">
        <f t="shared" si="25"/>
        <v/>
      </c>
      <c r="AE38" s="480" t="str">
        <f t="shared" si="26"/>
        <v/>
      </c>
      <c r="AF38" s="480" t="str">
        <f t="shared" si="27"/>
        <v/>
      </c>
      <c r="AG38" s="488" t="str">
        <f t="shared" si="15"/>
        <v/>
      </c>
    </row>
    <row r="39" spans="1:33">
      <c r="A39" s="472"/>
      <c r="B39" s="473"/>
      <c r="C39" s="474"/>
      <c r="D39" s="481" t="str">
        <f>IF(Illness!E38="","",Illness!E38)</f>
        <v/>
      </c>
      <c r="E39" s="482" t="str">
        <f>IF(Illness!F38="","",Illness!F38)</f>
        <v/>
      </c>
      <c r="F39" s="483" t="str">
        <f>IF(Illness!G38="","",Illness!G38)</f>
        <v/>
      </c>
      <c r="H39" s="471"/>
      <c r="I39" s="471"/>
      <c r="J39" s="471"/>
      <c r="K39" s="471"/>
      <c r="L39" s="471"/>
      <c r="M39" s="471"/>
      <c r="N39" s="471"/>
      <c r="O39" s="471"/>
      <c r="P39" s="471"/>
      <c r="Q39" s="471"/>
      <c r="R39" s="471"/>
      <c r="S39" s="471"/>
      <c r="T39" s="479"/>
      <c r="U39" s="480" t="str">
        <f t="shared" si="16"/>
        <v/>
      </c>
      <c r="V39" s="480" t="str">
        <f t="shared" si="17"/>
        <v/>
      </c>
      <c r="W39" s="480" t="str">
        <f t="shared" si="18"/>
        <v/>
      </c>
      <c r="X39" s="480" t="str">
        <f t="shared" si="19"/>
        <v/>
      </c>
      <c r="Y39" s="480" t="str">
        <f t="shared" si="20"/>
        <v/>
      </c>
      <c r="Z39" s="480" t="str">
        <f t="shared" si="21"/>
        <v/>
      </c>
      <c r="AA39" s="480" t="str">
        <f t="shared" si="22"/>
        <v/>
      </c>
      <c r="AB39" s="480" t="str">
        <f t="shared" si="23"/>
        <v/>
      </c>
      <c r="AC39" s="480" t="str">
        <f t="shared" si="24"/>
        <v/>
      </c>
      <c r="AD39" s="480" t="str">
        <f t="shared" si="25"/>
        <v/>
      </c>
      <c r="AE39" s="480" t="str">
        <f t="shared" si="26"/>
        <v/>
      </c>
      <c r="AF39" s="480" t="str">
        <f t="shared" si="27"/>
        <v/>
      </c>
      <c r="AG39" s="488" t="str">
        <f t="shared" si="15"/>
        <v/>
      </c>
    </row>
    <row r="40" spans="1:33">
      <c r="A40" s="472"/>
      <c r="B40" s="473"/>
      <c r="C40" s="474"/>
      <c r="D40" s="481" t="str">
        <f>IF(Illness!E39="","",Illness!E39)</f>
        <v/>
      </c>
      <c r="E40" s="482" t="str">
        <f>IF(Illness!F39="","",Illness!F39)</f>
        <v/>
      </c>
      <c r="F40" s="483" t="str">
        <f>IF(Illness!G39="","",Illness!G39)</f>
        <v/>
      </c>
      <c r="H40" s="471"/>
      <c r="I40" s="471"/>
      <c r="J40" s="471"/>
      <c r="K40" s="471"/>
      <c r="L40" s="471"/>
      <c r="M40" s="471"/>
      <c r="N40" s="471"/>
      <c r="O40" s="471"/>
      <c r="P40" s="471"/>
      <c r="Q40" s="471"/>
      <c r="R40" s="471"/>
      <c r="S40" s="471"/>
      <c r="T40" s="479"/>
      <c r="U40" s="480" t="str">
        <f t="shared" si="16"/>
        <v/>
      </c>
      <c r="V40" s="480" t="str">
        <f t="shared" si="17"/>
        <v/>
      </c>
      <c r="W40" s="480" t="str">
        <f t="shared" si="18"/>
        <v/>
      </c>
      <c r="X40" s="480" t="str">
        <f t="shared" si="19"/>
        <v/>
      </c>
      <c r="Y40" s="480" t="str">
        <f t="shared" si="20"/>
        <v/>
      </c>
      <c r="Z40" s="480" t="str">
        <f t="shared" si="21"/>
        <v/>
      </c>
      <c r="AA40" s="480" t="str">
        <f t="shared" si="22"/>
        <v/>
      </c>
      <c r="AB40" s="480" t="str">
        <f t="shared" si="23"/>
        <v/>
      </c>
      <c r="AC40" s="480" t="str">
        <f t="shared" si="24"/>
        <v/>
      </c>
      <c r="AD40" s="480" t="str">
        <f t="shared" si="25"/>
        <v/>
      </c>
      <c r="AE40" s="480" t="str">
        <f t="shared" si="26"/>
        <v/>
      </c>
      <c r="AF40" s="480" t="str">
        <f t="shared" si="27"/>
        <v/>
      </c>
      <c r="AG40" s="488" t="str">
        <f t="shared" si="15"/>
        <v/>
      </c>
    </row>
    <row r="41" spans="1:33">
      <c r="A41" s="472"/>
      <c r="B41" s="473"/>
      <c r="C41" s="474"/>
      <c r="D41" s="481" t="str">
        <f>IF(Illness!E40="","",Illness!E40)</f>
        <v/>
      </c>
      <c r="E41" s="482" t="str">
        <f>IF(Illness!F40="","",Illness!F40)</f>
        <v/>
      </c>
      <c r="F41" s="483" t="str">
        <f>IF(Illness!G40="","",Illness!G40)</f>
        <v/>
      </c>
      <c r="H41" s="471"/>
      <c r="I41" s="471"/>
      <c r="J41" s="471"/>
      <c r="K41" s="471"/>
      <c r="L41" s="471"/>
      <c r="M41" s="471"/>
      <c r="N41" s="471"/>
      <c r="O41" s="471"/>
      <c r="P41" s="471"/>
      <c r="Q41" s="471"/>
      <c r="R41" s="471"/>
      <c r="S41" s="471"/>
      <c r="T41" s="479"/>
      <c r="U41" s="480" t="str">
        <f t="shared" si="16"/>
        <v/>
      </c>
      <c r="V41" s="480" t="str">
        <f t="shared" si="17"/>
        <v/>
      </c>
      <c r="W41" s="480" t="str">
        <f t="shared" si="18"/>
        <v/>
      </c>
      <c r="X41" s="480" t="str">
        <f t="shared" si="19"/>
        <v/>
      </c>
      <c r="Y41" s="480" t="str">
        <f t="shared" si="20"/>
        <v/>
      </c>
      <c r="Z41" s="480" t="str">
        <f t="shared" si="21"/>
        <v/>
      </c>
      <c r="AA41" s="480" t="str">
        <f t="shared" si="22"/>
        <v/>
      </c>
      <c r="AB41" s="480" t="str">
        <f t="shared" si="23"/>
        <v/>
      </c>
      <c r="AC41" s="480" t="str">
        <f t="shared" si="24"/>
        <v/>
      </c>
      <c r="AD41" s="480" t="str">
        <f t="shared" si="25"/>
        <v/>
      </c>
      <c r="AE41" s="480" t="str">
        <f t="shared" si="26"/>
        <v/>
      </c>
      <c r="AF41" s="480" t="str">
        <f t="shared" si="27"/>
        <v/>
      </c>
      <c r="AG41" s="488" t="str">
        <f t="shared" si="15"/>
        <v/>
      </c>
    </row>
    <row r="42" spans="1:33">
      <c r="A42" s="472"/>
      <c r="B42" s="473"/>
      <c r="C42" s="474"/>
      <c r="D42" s="481" t="str">
        <f>IF(Illness!E41="","",Illness!E41)</f>
        <v/>
      </c>
      <c r="E42" s="482" t="str">
        <f>IF(Illness!F41="","",Illness!F41)</f>
        <v/>
      </c>
      <c r="F42" s="483" t="str">
        <f>IF(Illness!G41="","",Illness!G41)</f>
        <v/>
      </c>
      <c r="H42" s="471"/>
      <c r="I42" s="471"/>
      <c r="J42" s="471"/>
      <c r="K42" s="471"/>
      <c r="L42" s="471"/>
      <c r="M42" s="471"/>
      <c r="N42" s="471"/>
      <c r="O42" s="471"/>
      <c r="P42" s="471"/>
      <c r="Q42" s="471"/>
      <c r="R42" s="471"/>
      <c r="S42" s="471"/>
      <c r="T42" s="479"/>
      <c r="U42" s="480" t="str">
        <f t="shared" si="16"/>
        <v/>
      </c>
      <c r="V42" s="480" t="str">
        <f t="shared" si="17"/>
        <v/>
      </c>
      <c r="W42" s="480" t="str">
        <f t="shared" si="18"/>
        <v/>
      </c>
      <c r="X42" s="480" t="str">
        <f t="shared" si="19"/>
        <v/>
      </c>
      <c r="Y42" s="480" t="str">
        <f t="shared" si="20"/>
        <v/>
      </c>
      <c r="Z42" s="480" t="str">
        <f t="shared" si="21"/>
        <v/>
      </c>
      <c r="AA42" s="480" t="str">
        <f t="shared" si="22"/>
        <v/>
      </c>
      <c r="AB42" s="480" t="str">
        <f t="shared" si="23"/>
        <v/>
      </c>
      <c r="AC42" s="480" t="str">
        <f t="shared" si="24"/>
        <v/>
      </c>
      <c r="AD42" s="480" t="str">
        <f t="shared" si="25"/>
        <v/>
      </c>
      <c r="AE42" s="480" t="str">
        <f t="shared" si="26"/>
        <v/>
      </c>
      <c r="AF42" s="480" t="str">
        <f t="shared" si="27"/>
        <v/>
      </c>
      <c r="AG42" s="488" t="str">
        <f t="shared" si="15"/>
        <v/>
      </c>
    </row>
    <row r="43" spans="1:33">
      <c r="A43" s="472"/>
      <c r="B43" s="473"/>
      <c r="C43" s="474"/>
      <c r="D43" s="481" t="str">
        <f>IF(Illness!E42="","",Illness!E42)</f>
        <v/>
      </c>
      <c r="E43" s="482" t="str">
        <f>IF(Illness!F42="","",Illness!F42)</f>
        <v/>
      </c>
      <c r="F43" s="483" t="str">
        <f>IF(Illness!G42="","",Illness!G42)</f>
        <v/>
      </c>
      <c r="H43" s="471"/>
      <c r="I43" s="471"/>
      <c r="J43" s="471"/>
      <c r="K43" s="471"/>
      <c r="L43" s="471"/>
      <c r="M43" s="471"/>
      <c r="N43" s="471"/>
      <c r="O43" s="471"/>
      <c r="P43" s="471"/>
      <c r="Q43" s="471"/>
      <c r="R43" s="471"/>
      <c r="S43" s="471"/>
      <c r="T43" s="479"/>
      <c r="U43" s="480" t="str">
        <f t="shared" si="16"/>
        <v/>
      </c>
      <c r="V43" s="480" t="str">
        <f t="shared" si="17"/>
        <v/>
      </c>
      <c r="W43" s="480" t="str">
        <f t="shared" si="18"/>
        <v/>
      </c>
      <c r="X43" s="480" t="str">
        <f t="shared" si="19"/>
        <v/>
      </c>
      <c r="Y43" s="480" t="str">
        <f t="shared" si="20"/>
        <v/>
      </c>
      <c r="Z43" s="480" t="str">
        <f t="shared" si="21"/>
        <v/>
      </c>
      <c r="AA43" s="480" t="str">
        <f t="shared" si="22"/>
        <v/>
      </c>
      <c r="AB43" s="480" t="str">
        <f t="shared" si="23"/>
        <v/>
      </c>
      <c r="AC43" s="480" t="str">
        <f t="shared" si="24"/>
        <v/>
      </c>
      <c r="AD43" s="480" t="str">
        <f t="shared" si="25"/>
        <v/>
      </c>
      <c r="AE43" s="480" t="str">
        <f t="shared" si="26"/>
        <v/>
      </c>
      <c r="AF43" s="480" t="str">
        <f t="shared" si="27"/>
        <v/>
      </c>
      <c r="AG43" s="488" t="str">
        <f t="shared" si="15"/>
        <v/>
      </c>
    </row>
    <row r="44" spans="1:33">
      <c r="A44" s="472"/>
      <c r="B44" s="473"/>
      <c r="C44" s="474"/>
      <c r="D44" s="481" t="str">
        <f>IF(Illness!E43="","",Illness!E43)</f>
        <v/>
      </c>
      <c r="E44" s="482" t="str">
        <f>IF(Illness!F43="","",Illness!F43)</f>
        <v/>
      </c>
      <c r="F44" s="483" t="str">
        <f>IF(Illness!G43="","",Illness!G43)</f>
        <v/>
      </c>
      <c r="H44" s="471"/>
      <c r="I44" s="471"/>
      <c r="J44" s="471"/>
      <c r="K44" s="471"/>
      <c r="L44" s="471"/>
      <c r="M44" s="471"/>
      <c r="N44" s="471"/>
      <c r="O44" s="471"/>
      <c r="P44" s="471"/>
      <c r="Q44" s="471"/>
      <c r="R44" s="471"/>
      <c r="S44" s="471"/>
      <c r="T44" s="479"/>
      <c r="U44" s="480" t="str">
        <f t="shared" si="16"/>
        <v/>
      </c>
      <c r="V44" s="480" t="str">
        <f t="shared" si="17"/>
        <v/>
      </c>
      <c r="W44" s="480" t="str">
        <f t="shared" si="18"/>
        <v/>
      </c>
      <c r="X44" s="480" t="str">
        <f t="shared" si="19"/>
        <v/>
      </c>
      <c r="Y44" s="480" t="str">
        <f t="shared" si="20"/>
        <v/>
      </c>
      <c r="Z44" s="480" t="str">
        <f t="shared" si="21"/>
        <v/>
      </c>
      <c r="AA44" s="480" t="str">
        <f t="shared" si="22"/>
        <v/>
      </c>
      <c r="AB44" s="480" t="str">
        <f t="shared" si="23"/>
        <v/>
      </c>
      <c r="AC44" s="480" t="str">
        <f t="shared" si="24"/>
        <v/>
      </c>
      <c r="AD44" s="480" t="str">
        <f t="shared" si="25"/>
        <v/>
      </c>
      <c r="AE44" s="480" t="str">
        <f t="shared" si="26"/>
        <v/>
      </c>
      <c r="AF44" s="480" t="str">
        <f t="shared" si="27"/>
        <v/>
      </c>
      <c r="AG44" s="488" t="str">
        <f t="shared" si="15"/>
        <v/>
      </c>
    </row>
    <row r="45" spans="1:33">
      <c r="A45" s="472"/>
      <c r="B45" s="473"/>
      <c r="C45" s="474"/>
      <c r="D45" s="481" t="str">
        <f>IF(Illness!E44="","",Illness!E44)</f>
        <v/>
      </c>
      <c r="E45" s="482" t="str">
        <f>IF(Illness!F44="","",Illness!F44)</f>
        <v/>
      </c>
      <c r="F45" s="483" t="str">
        <f>IF(Illness!G44="","",Illness!G44)</f>
        <v/>
      </c>
      <c r="H45" s="471"/>
      <c r="I45" s="471"/>
      <c r="J45" s="471"/>
      <c r="K45" s="471"/>
      <c r="L45" s="471"/>
      <c r="M45" s="471"/>
      <c r="N45" s="471"/>
      <c r="O45" s="471"/>
      <c r="P45" s="471"/>
      <c r="Q45" s="471"/>
      <c r="R45" s="471"/>
      <c r="S45" s="471"/>
      <c r="T45" s="479"/>
      <c r="U45" s="480" t="str">
        <f t="shared" si="16"/>
        <v/>
      </c>
      <c r="V45" s="480" t="str">
        <f t="shared" si="17"/>
        <v/>
      </c>
      <c r="W45" s="480" t="str">
        <f t="shared" si="18"/>
        <v/>
      </c>
      <c r="X45" s="480" t="str">
        <f t="shared" si="19"/>
        <v/>
      </c>
      <c r="Y45" s="480" t="str">
        <f t="shared" si="20"/>
        <v/>
      </c>
      <c r="Z45" s="480" t="str">
        <f t="shared" si="21"/>
        <v/>
      </c>
      <c r="AA45" s="480" t="str">
        <f t="shared" si="22"/>
        <v/>
      </c>
      <c r="AB45" s="480" t="str">
        <f t="shared" si="23"/>
        <v/>
      </c>
      <c r="AC45" s="480" t="str">
        <f t="shared" si="24"/>
        <v/>
      </c>
      <c r="AD45" s="480" t="str">
        <f t="shared" si="25"/>
        <v/>
      </c>
      <c r="AE45" s="480" t="str">
        <f t="shared" si="26"/>
        <v/>
      </c>
      <c r="AF45" s="480" t="str">
        <f t="shared" si="27"/>
        <v/>
      </c>
      <c r="AG45" s="488" t="str">
        <f t="shared" si="15"/>
        <v/>
      </c>
    </row>
    <row r="46" spans="1:33">
      <c r="A46" s="472"/>
      <c r="B46" s="473"/>
      <c r="C46" s="474"/>
      <c r="D46" s="481" t="str">
        <f>IF(Illness!E45="","",Illness!E45)</f>
        <v/>
      </c>
      <c r="E46" s="482" t="str">
        <f>IF(Illness!F45="","",Illness!F45)</f>
        <v/>
      </c>
      <c r="F46" s="483" t="str">
        <f>IF(Illness!G45="","",Illness!G45)</f>
        <v/>
      </c>
      <c r="H46" s="471"/>
      <c r="I46" s="471"/>
      <c r="J46" s="471"/>
      <c r="K46" s="471"/>
      <c r="L46" s="471"/>
      <c r="M46" s="471"/>
      <c r="N46" s="471"/>
      <c r="O46" s="471"/>
      <c r="P46" s="471"/>
      <c r="Q46" s="471"/>
      <c r="R46" s="471"/>
      <c r="S46" s="471"/>
      <c r="T46" s="479"/>
      <c r="U46" s="480" t="str">
        <f t="shared" si="16"/>
        <v/>
      </c>
      <c r="V46" s="480" t="str">
        <f t="shared" si="17"/>
        <v/>
      </c>
      <c r="W46" s="480" t="str">
        <f t="shared" si="18"/>
        <v/>
      </c>
      <c r="X46" s="480" t="str">
        <f t="shared" si="19"/>
        <v/>
      </c>
      <c r="Y46" s="480" t="str">
        <f t="shared" si="20"/>
        <v/>
      </c>
      <c r="Z46" s="480" t="str">
        <f t="shared" si="21"/>
        <v/>
      </c>
      <c r="AA46" s="480" t="str">
        <f t="shared" si="22"/>
        <v/>
      </c>
      <c r="AB46" s="480" t="str">
        <f t="shared" si="23"/>
        <v/>
      </c>
      <c r="AC46" s="480" t="str">
        <f t="shared" si="24"/>
        <v/>
      </c>
      <c r="AD46" s="480" t="str">
        <f t="shared" si="25"/>
        <v/>
      </c>
      <c r="AE46" s="480" t="str">
        <f t="shared" si="26"/>
        <v/>
      </c>
      <c r="AF46" s="480" t="str">
        <f t="shared" si="27"/>
        <v/>
      </c>
      <c r="AG46" s="488" t="str">
        <f t="shared" si="15"/>
        <v/>
      </c>
    </row>
    <row r="47" spans="1:33">
      <c r="A47" s="472"/>
      <c r="B47" s="473"/>
      <c r="C47" s="474"/>
      <c r="D47" s="481" t="str">
        <f>IF(Illness!E46="","",Illness!E46)</f>
        <v/>
      </c>
      <c r="E47" s="482" t="str">
        <f>IF(Illness!F46="","",Illness!F46)</f>
        <v/>
      </c>
      <c r="F47" s="483" t="str">
        <f>IF(Illness!G46="","",Illness!G46)</f>
        <v/>
      </c>
      <c r="H47" s="471"/>
      <c r="I47" s="471"/>
      <c r="J47" s="471"/>
      <c r="K47" s="471"/>
      <c r="L47" s="471"/>
      <c r="M47" s="471"/>
      <c r="N47" s="471"/>
      <c r="O47" s="471"/>
      <c r="P47" s="471"/>
      <c r="Q47" s="471"/>
      <c r="R47" s="471"/>
      <c r="S47" s="471"/>
      <c r="T47" s="479"/>
      <c r="U47" s="480" t="str">
        <f t="shared" si="16"/>
        <v/>
      </c>
      <c r="V47" s="480" t="str">
        <f t="shared" si="17"/>
        <v/>
      </c>
      <c r="W47" s="480" t="str">
        <f t="shared" si="18"/>
        <v/>
      </c>
      <c r="X47" s="480" t="str">
        <f t="shared" si="19"/>
        <v/>
      </c>
      <c r="Y47" s="480" t="str">
        <f t="shared" si="20"/>
        <v/>
      </c>
      <c r="Z47" s="480" t="str">
        <f t="shared" si="21"/>
        <v/>
      </c>
      <c r="AA47" s="480" t="str">
        <f t="shared" si="22"/>
        <v/>
      </c>
      <c r="AB47" s="480" t="str">
        <f t="shared" si="23"/>
        <v/>
      </c>
      <c r="AC47" s="480" t="str">
        <f t="shared" si="24"/>
        <v/>
      </c>
      <c r="AD47" s="480" t="str">
        <f t="shared" si="25"/>
        <v/>
      </c>
      <c r="AE47" s="480" t="str">
        <f t="shared" si="26"/>
        <v/>
      </c>
      <c r="AF47" s="480" t="str">
        <f t="shared" si="27"/>
        <v/>
      </c>
      <c r="AG47" s="488" t="str">
        <f t="shared" si="15"/>
        <v/>
      </c>
    </row>
    <row r="48" spans="1:33">
      <c r="A48" s="472"/>
      <c r="B48" s="473"/>
      <c r="C48" s="474"/>
      <c r="D48" s="481" t="str">
        <f>IF(Illness!E47="","",Illness!E47)</f>
        <v/>
      </c>
      <c r="E48" s="482" t="str">
        <f>IF(Illness!F47="","",Illness!F47)</f>
        <v/>
      </c>
      <c r="F48" s="483" t="str">
        <f>IF(Illness!G47="","",Illness!G47)</f>
        <v/>
      </c>
      <c r="H48" s="471"/>
      <c r="I48" s="471"/>
      <c r="J48" s="471"/>
      <c r="K48" s="471"/>
      <c r="L48" s="471"/>
      <c r="M48" s="471"/>
      <c r="N48" s="471"/>
      <c r="O48" s="471"/>
      <c r="P48" s="471"/>
      <c r="Q48" s="471"/>
      <c r="R48" s="471"/>
      <c r="S48" s="471"/>
      <c r="T48" s="479"/>
      <c r="U48" s="480" t="str">
        <f t="shared" si="16"/>
        <v/>
      </c>
      <c r="V48" s="480" t="str">
        <f t="shared" si="17"/>
        <v/>
      </c>
      <c r="W48" s="480" t="str">
        <f t="shared" si="18"/>
        <v/>
      </c>
      <c r="X48" s="480" t="str">
        <f t="shared" si="19"/>
        <v/>
      </c>
      <c r="Y48" s="480" t="str">
        <f t="shared" si="20"/>
        <v/>
      </c>
      <c r="Z48" s="480" t="str">
        <f t="shared" si="21"/>
        <v/>
      </c>
      <c r="AA48" s="480" t="str">
        <f t="shared" si="22"/>
        <v/>
      </c>
      <c r="AB48" s="480" t="str">
        <f t="shared" si="23"/>
        <v/>
      </c>
      <c r="AC48" s="480" t="str">
        <f t="shared" si="24"/>
        <v/>
      </c>
      <c r="AD48" s="480" t="str">
        <f t="shared" si="25"/>
        <v/>
      </c>
      <c r="AE48" s="480" t="str">
        <f t="shared" si="26"/>
        <v/>
      </c>
      <c r="AF48" s="480" t="str">
        <f t="shared" si="27"/>
        <v/>
      </c>
      <c r="AG48" s="488" t="str">
        <f t="shared" si="15"/>
        <v/>
      </c>
    </row>
    <row r="49" spans="1:33">
      <c r="A49" s="472"/>
      <c r="B49" s="473"/>
      <c r="C49" s="474"/>
      <c r="D49" s="481" t="str">
        <f>IF(Illness!E48="","",Illness!E48)</f>
        <v/>
      </c>
      <c r="E49" s="482" t="str">
        <f>IF(Illness!F48="","",Illness!F48)</f>
        <v/>
      </c>
      <c r="F49" s="483" t="str">
        <f>IF(Illness!G48="","",Illness!G48)</f>
        <v/>
      </c>
      <c r="H49" s="471"/>
      <c r="I49" s="471"/>
      <c r="J49" s="471"/>
      <c r="K49" s="471"/>
      <c r="L49" s="471"/>
      <c r="M49" s="471"/>
      <c r="N49" s="471"/>
      <c r="O49" s="471"/>
      <c r="P49" s="471"/>
      <c r="Q49" s="471"/>
      <c r="R49" s="471"/>
      <c r="S49" s="471"/>
      <c r="T49" s="479"/>
      <c r="U49" s="480" t="str">
        <f t="shared" si="16"/>
        <v/>
      </c>
      <c r="V49" s="480" t="str">
        <f t="shared" si="17"/>
        <v/>
      </c>
      <c r="W49" s="480" t="str">
        <f t="shared" si="18"/>
        <v/>
      </c>
      <c r="X49" s="480" t="str">
        <f t="shared" si="19"/>
        <v/>
      </c>
      <c r="Y49" s="480" t="str">
        <f t="shared" si="20"/>
        <v/>
      </c>
      <c r="Z49" s="480" t="str">
        <f t="shared" si="21"/>
        <v/>
      </c>
      <c r="AA49" s="480" t="str">
        <f t="shared" si="22"/>
        <v/>
      </c>
      <c r="AB49" s="480" t="str">
        <f t="shared" si="23"/>
        <v/>
      </c>
      <c r="AC49" s="480" t="str">
        <f t="shared" si="24"/>
        <v/>
      </c>
      <c r="AD49" s="480" t="str">
        <f t="shared" si="25"/>
        <v/>
      </c>
      <c r="AE49" s="480" t="str">
        <f t="shared" si="26"/>
        <v/>
      </c>
      <c r="AF49" s="480" t="str">
        <f t="shared" si="27"/>
        <v/>
      </c>
      <c r="AG49" s="488" t="str">
        <f t="shared" si="15"/>
        <v/>
      </c>
    </row>
    <row r="50" spans="1:33">
      <c r="A50" s="472"/>
      <c r="B50" s="473"/>
      <c r="C50" s="474"/>
      <c r="D50" s="481" t="str">
        <f>IF(Illness!E49="","",Illness!E49)</f>
        <v/>
      </c>
      <c r="E50" s="482" t="str">
        <f>IF(Illness!F49="","",Illness!F49)</f>
        <v/>
      </c>
      <c r="F50" s="483" t="str">
        <f>IF(Illness!G49="","",Illness!G49)</f>
        <v/>
      </c>
      <c r="H50" s="471"/>
      <c r="I50" s="471"/>
      <c r="J50" s="471"/>
      <c r="K50" s="471"/>
      <c r="L50" s="471"/>
      <c r="M50" s="471"/>
      <c r="N50" s="471"/>
      <c r="O50" s="471"/>
      <c r="P50" s="471"/>
      <c r="Q50" s="471"/>
      <c r="R50" s="471"/>
      <c r="S50" s="471"/>
      <c r="T50" s="479"/>
      <c r="U50" s="480" t="str">
        <f t="shared" si="16"/>
        <v/>
      </c>
      <c r="V50" s="480" t="str">
        <f t="shared" si="17"/>
        <v/>
      </c>
      <c r="W50" s="480" t="str">
        <f t="shared" si="18"/>
        <v/>
      </c>
      <c r="X50" s="480" t="str">
        <f t="shared" si="19"/>
        <v/>
      </c>
      <c r="Y50" s="480" t="str">
        <f t="shared" si="20"/>
        <v/>
      </c>
      <c r="Z50" s="480" t="str">
        <f t="shared" si="21"/>
        <v/>
      </c>
      <c r="AA50" s="480" t="str">
        <f t="shared" si="22"/>
        <v/>
      </c>
      <c r="AB50" s="480" t="str">
        <f t="shared" si="23"/>
        <v/>
      </c>
      <c r="AC50" s="480" t="str">
        <f t="shared" si="24"/>
        <v/>
      </c>
      <c r="AD50" s="480" t="str">
        <f t="shared" si="25"/>
        <v/>
      </c>
      <c r="AE50" s="480" t="str">
        <f t="shared" si="26"/>
        <v/>
      </c>
      <c r="AF50" s="480" t="str">
        <f t="shared" si="27"/>
        <v/>
      </c>
      <c r="AG50" s="488" t="str">
        <f t="shared" si="15"/>
        <v/>
      </c>
    </row>
    <row r="51" spans="1:33">
      <c r="A51" s="472"/>
      <c r="B51" s="473"/>
      <c r="C51" s="474"/>
      <c r="D51" s="481" t="str">
        <f>IF(Illness!E50="","",Illness!E50)</f>
        <v/>
      </c>
      <c r="E51" s="482" t="str">
        <f>IF(Illness!F50="","",Illness!F50)</f>
        <v/>
      </c>
      <c r="F51" s="483" t="str">
        <f>IF(Illness!G50="","",Illness!G50)</f>
        <v/>
      </c>
      <c r="H51" s="471"/>
      <c r="I51" s="471"/>
      <c r="J51" s="471"/>
      <c r="K51" s="471"/>
      <c r="L51" s="471"/>
      <c r="M51" s="471"/>
      <c r="N51" s="471"/>
      <c r="O51" s="471"/>
      <c r="P51" s="471"/>
      <c r="Q51" s="471"/>
      <c r="R51" s="471"/>
      <c r="S51" s="471"/>
      <c r="T51" s="479"/>
      <c r="U51" s="480" t="str">
        <f t="shared" si="16"/>
        <v/>
      </c>
      <c r="V51" s="480" t="str">
        <f t="shared" si="17"/>
        <v/>
      </c>
      <c r="W51" s="480" t="str">
        <f t="shared" si="18"/>
        <v/>
      </c>
      <c r="X51" s="480" t="str">
        <f t="shared" si="19"/>
        <v/>
      </c>
      <c r="Y51" s="480" t="str">
        <f t="shared" si="20"/>
        <v/>
      </c>
      <c r="Z51" s="480" t="str">
        <f t="shared" si="21"/>
        <v/>
      </c>
      <c r="AA51" s="480" t="str">
        <f t="shared" si="22"/>
        <v/>
      </c>
      <c r="AB51" s="480" t="str">
        <f t="shared" si="23"/>
        <v/>
      </c>
      <c r="AC51" s="480" t="str">
        <f t="shared" si="24"/>
        <v/>
      </c>
      <c r="AD51" s="480" t="str">
        <f t="shared" si="25"/>
        <v/>
      </c>
      <c r="AE51" s="480" t="str">
        <f t="shared" si="26"/>
        <v/>
      </c>
      <c r="AF51" s="480" t="str">
        <f t="shared" si="27"/>
        <v/>
      </c>
      <c r="AG51" s="488" t="str">
        <f t="shared" si="15"/>
        <v/>
      </c>
    </row>
    <row r="52" spans="1:33">
      <c r="A52" s="472"/>
      <c r="B52" s="473"/>
      <c r="C52" s="474"/>
      <c r="D52" s="481" t="str">
        <f>IF(Illness!E51="","",Illness!E51)</f>
        <v/>
      </c>
      <c r="E52" s="482" t="str">
        <f>IF(Illness!F51="","",Illness!F51)</f>
        <v/>
      </c>
      <c r="F52" s="483" t="str">
        <f>IF(Illness!G51="","",Illness!G51)</f>
        <v/>
      </c>
      <c r="H52" s="471"/>
      <c r="I52" s="471"/>
      <c r="J52" s="471"/>
      <c r="K52" s="471"/>
      <c r="L52" s="471"/>
      <c r="M52" s="471"/>
      <c r="N52" s="471"/>
      <c r="O52" s="471"/>
      <c r="P52" s="471"/>
      <c r="Q52" s="471"/>
      <c r="R52" s="471"/>
      <c r="S52" s="471"/>
      <c r="T52" s="479"/>
      <c r="U52" s="480" t="str">
        <f t="shared" si="16"/>
        <v/>
      </c>
      <c r="V52" s="480" t="str">
        <f t="shared" si="17"/>
        <v/>
      </c>
      <c r="W52" s="480" t="str">
        <f t="shared" si="18"/>
        <v/>
      </c>
      <c r="X52" s="480" t="str">
        <f t="shared" si="19"/>
        <v/>
      </c>
      <c r="Y52" s="480" t="str">
        <f t="shared" si="20"/>
        <v/>
      </c>
      <c r="Z52" s="480" t="str">
        <f t="shared" si="21"/>
        <v/>
      </c>
      <c r="AA52" s="480" t="str">
        <f t="shared" si="22"/>
        <v/>
      </c>
      <c r="AB52" s="480" t="str">
        <f t="shared" si="23"/>
        <v/>
      </c>
      <c r="AC52" s="480" t="str">
        <f t="shared" si="24"/>
        <v/>
      </c>
      <c r="AD52" s="480" t="str">
        <f t="shared" si="25"/>
        <v/>
      </c>
      <c r="AE52" s="480" t="str">
        <f t="shared" si="26"/>
        <v/>
      </c>
      <c r="AF52" s="480" t="str">
        <f t="shared" si="27"/>
        <v/>
      </c>
      <c r="AG52" s="488" t="str">
        <f t="shared" si="15"/>
        <v/>
      </c>
    </row>
    <row r="53" spans="1:33">
      <c r="A53" s="472"/>
      <c r="B53" s="473"/>
      <c r="C53" s="474"/>
      <c r="D53" s="481" t="str">
        <f>IF(Illness!E52="","",Illness!E52)</f>
        <v/>
      </c>
      <c r="E53" s="482" t="str">
        <f>IF(Illness!F52="","",Illness!F52)</f>
        <v/>
      </c>
      <c r="F53" s="483" t="str">
        <f>IF(Illness!G52="","",Illness!G52)</f>
        <v/>
      </c>
      <c r="H53" s="471"/>
      <c r="I53" s="471"/>
      <c r="J53" s="471"/>
      <c r="K53" s="471"/>
      <c r="L53" s="471"/>
      <c r="M53" s="471"/>
      <c r="N53" s="471"/>
      <c r="O53" s="471"/>
      <c r="P53" s="471"/>
      <c r="Q53" s="471"/>
      <c r="R53" s="471"/>
      <c r="S53" s="471"/>
      <c r="T53" s="479"/>
      <c r="U53" s="480" t="str">
        <f t="shared" si="16"/>
        <v/>
      </c>
      <c r="V53" s="480" t="str">
        <f t="shared" si="17"/>
        <v/>
      </c>
      <c r="W53" s="480" t="str">
        <f t="shared" si="18"/>
        <v/>
      </c>
      <c r="X53" s="480" t="str">
        <f t="shared" si="19"/>
        <v/>
      </c>
      <c r="Y53" s="480" t="str">
        <f t="shared" si="20"/>
        <v/>
      </c>
      <c r="Z53" s="480" t="str">
        <f t="shared" si="21"/>
        <v/>
      </c>
      <c r="AA53" s="480" t="str">
        <f t="shared" si="22"/>
        <v/>
      </c>
      <c r="AB53" s="480" t="str">
        <f t="shared" si="23"/>
        <v/>
      </c>
      <c r="AC53" s="480" t="str">
        <f t="shared" si="24"/>
        <v/>
      </c>
      <c r="AD53" s="480" t="str">
        <f t="shared" si="25"/>
        <v/>
      </c>
      <c r="AE53" s="480" t="str">
        <f t="shared" si="26"/>
        <v/>
      </c>
      <c r="AF53" s="480" t="str">
        <f t="shared" si="27"/>
        <v/>
      </c>
      <c r="AG53" s="488" t="str">
        <f t="shared" si="15"/>
        <v/>
      </c>
    </row>
    <row r="54" spans="1:33">
      <c r="A54" s="472"/>
      <c r="B54" s="473"/>
      <c r="C54" s="474"/>
      <c r="D54" s="481" t="str">
        <f>IF(Illness!E53="","",Illness!E53)</f>
        <v/>
      </c>
      <c r="E54" s="482" t="str">
        <f>IF(Illness!F53="","",Illness!F53)</f>
        <v/>
      </c>
      <c r="F54" s="483" t="str">
        <f>IF(Illness!G53="","",Illness!G53)</f>
        <v/>
      </c>
      <c r="H54" s="471"/>
      <c r="I54" s="471"/>
      <c r="J54" s="471"/>
      <c r="K54" s="471"/>
      <c r="L54" s="471"/>
      <c r="M54" s="471"/>
      <c r="N54" s="471"/>
      <c r="O54" s="471"/>
      <c r="P54" s="471"/>
      <c r="Q54" s="471"/>
      <c r="R54" s="471"/>
      <c r="S54" s="471"/>
      <c r="T54" s="479"/>
      <c r="U54" s="480" t="str">
        <f t="shared" si="16"/>
        <v/>
      </c>
      <c r="V54" s="480" t="str">
        <f t="shared" si="17"/>
        <v/>
      </c>
      <c r="W54" s="480" t="str">
        <f t="shared" si="18"/>
        <v/>
      </c>
      <c r="X54" s="480" t="str">
        <f t="shared" si="19"/>
        <v/>
      </c>
      <c r="Y54" s="480" t="str">
        <f t="shared" si="20"/>
        <v/>
      </c>
      <c r="Z54" s="480" t="str">
        <f t="shared" si="21"/>
        <v/>
      </c>
      <c r="AA54" s="480" t="str">
        <f t="shared" si="22"/>
        <v/>
      </c>
      <c r="AB54" s="480" t="str">
        <f t="shared" si="23"/>
        <v/>
      </c>
      <c r="AC54" s="480" t="str">
        <f t="shared" si="24"/>
        <v/>
      </c>
      <c r="AD54" s="480" t="str">
        <f t="shared" si="25"/>
        <v/>
      </c>
      <c r="AE54" s="480" t="str">
        <f t="shared" si="26"/>
        <v/>
      </c>
      <c r="AF54" s="480" t="str">
        <f t="shared" si="27"/>
        <v/>
      </c>
      <c r="AG54" s="488" t="str">
        <f t="shared" si="15"/>
        <v/>
      </c>
    </row>
    <row r="55" spans="1:33">
      <c r="A55" s="472"/>
      <c r="B55" s="473"/>
      <c r="C55" s="474"/>
      <c r="D55" s="481" t="str">
        <f>IF(Illness!E54="","",Illness!E54)</f>
        <v/>
      </c>
      <c r="E55" s="482" t="str">
        <f>IF(Illness!F54="","",Illness!F54)</f>
        <v/>
      </c>
      <c r="F55" s="483" t="str">
        <f>IF(Illness!G54="","",Illness!G54)</f>
        <v/>
      </c>
      <c r="H55" s="471"/>
      <c r="I55" s="471"/>
      <c r="J55" s="471"/>
      <c r="K55" s="471"/>
      <c r="L55" s="471"/>
      <c r="M55" s="471"/>
      <c r="N55" s="471"/>
      <c r="O55" s="471"/>
      <c r="P55" s="471"/>
      <c r="Q55" s="471"/>
      <c r="R55" s="471"/>
      <c r="S55" s="471"/>
      <c r="T55" s="479"/>
      <c r="U55" s="480" t="str">
        <f t="shared" si="16"/>
        <v/>
      </c>
      <c r="V55" s="480" t="str">
        <f t="shared" si="17"/>
        <v/>
      </c>
      <c r="W55" s="480" t="str">
        <f t="shared" si="18"/>
        <v/>
      </c>
      <c r="X55" s="480" t="str">
        <f t="shared" si="19"/>
        <v/>
      </c>
      <c r="Y55" s="480" t="str">
        <f t="shared" si="20"/>
        <v/>
      </c>
      <c r="Z55" s="480" t="str">
        <f t="shared" si="21"/>
        <v/>
      </c>
      <c r="AA55" s="480" t="str">
        <f t="shared" si="22"/>
        <v/>
      </c>
      <c r="AB55" s="480" t="str">
        <f t="shared" si="23"/>
        <v/>
      </c>
      <c r="AC55" s="480" t="str">
        <f t="shared" si="24"/>
        <v/>
      </c>
      <c r="AD55" s="480" t="str">
        <f t="shared" si="25"/>
        <v/>
      </c>
      <c r="AE55" s="480" t="str">
        <f t="shared" si="26"/>
        <v/>
      </c>
      <c r="AF55" s="480" t="str">
        <f t="shared" si="27"/>
        <v/>
      </c>
      <c r="AG55" s="488" t="str">
        <f t="shared" si="15"/>
        <v/>
      </c>
    </row>
    <row r="56" spans="1:33">
      <c r="A56" s="472"/>
      <c r="B56" s="473"/>
      <c r="C56" s="474"/>
      <c r="D56" s="481" t="str">
        <f>IF(Illness!E55="","",Illness!E55)</f>
        <v/>
      </c>
      <c r="E56" s="482" t="str">
        <f>IF(Illness!F55="","",Illness!F55)</f>
        <v/>
      </c>
      <c r="F56" s="483" t="str">
        <f>IF(Illness!G55="","",Illness!G55)</f>
        <v/>
      </c>
      <c r="H56" s="471"/>
      <c r="I56" s="471"/>
      <c r="J56" s="471"/>
      <c r="K56" s="471"/>
      <c r="L56" s="471"/>
      <c r="M56" s="471"/>
      <c r="N56" s="471"/>
      <c r="O56" s="471"/>
      <c r="P56" s="471"/>
      <c r="Q56" s="471"/>
      <c r="R56" s="471"/>
      <c r="S56" s="471"/>
      <c r="T56" s="479"/>
      <c r="U56" s="480" t="str">
        <f t="shared" si="16"/>
        <v/>
      </c>
      <c r="V56" s="480" t="str">
        <f t="shared" si="17"/>
        <v/>
      </c>
      <c r="W56" s="480" t="str">
        <f t="shared" si="18"/>
        <v/>
      </c>
      <c r="X56" s="480" t="str">
        <f t="shared" si="19"/>
        <v/>
      </c>
      <c r="Y56" s="480" t="str">
        <f t="shared" si="20"/>
        <v/>
      </c>
      <c r="Z56" s="480" t="str">
        <f t="shared" si="21"/>
        <v/>
      </c>
      <c r="AA56" s="480" t="str">
        <f t="shared" si="22"/>
        <v/>
      </c>
      <c r="AB56" s="480" t="str">
        <f t="shared" si="23"/>
        <v/>
      </c>
      <c r="AC56" s="480" t="str">
        <f t="shared" si="24"/>
        <v/>
      </c>
      <c r="AD56" s="480" t="str">
        <f t="shared" si="25"/>
        <v/>
      </c>
      <c r="AE56" s="480" t="str">
        <f t="shared" si="26"/>
        <v/>
      </c>
      <c r="AF56" s="480" t="str">
        <f t="shared" si="27"/>
        <v/>
      </c>
      <c r="AG56" s="488" t="str">
        <f t="shared" si="15"/>
        <v/>
      </c>
    </row>
    <row r="57" spans="1:33">
      <c r="A57" s="472"/>
      <c r="B57" s="473"/>
      <c r="C57" s="474"/>
      <c r="D57" s="481" t="str">
        <f>IF(Illness!E56="","",Illness!E56)</f>
        <v/>
      </c>
      <c r="E57" s="482" t="str">
        <f>IF(Illness!F56="","",Illness!F56)</f>
        <v/>
      </c>
      <c r="F57" s="483" t="str">
        <f>IF(Illness!G56="","",Illness!G56)</f>
        <v/>
      </c>
      <c r="H57" s="471"/>
      <c r="I57" s="471"/>
      <c r="J57" s="471"/>
      <c r="K57" s="471"/>
      <c r="L57" s="471"/>
      <c r="M57" s="471"/>
      <c r="N57" s="471"/>
      <c r="O57" s="471"/>
      <c r="P57" s="471"/>
      <c r="Q57" s="471"/>
      <c r="R57" s="471"/>
      <c r="S57" s="471"/>
      <c r="T57" s="479"/>
      <c r="U57" s="480" t="str">
        <f t="shared" si="16"/>
        <v/>
      </c>
      <c r="V57" s="480" t="str">
        <f t="shared" si="17"/>
        <v/>
      </c>
      <c r="W57" s="480" t="str">
        <f t="shared" si="18"/>
        <v/>
      </c>
      <c r="X57" s="480" t="str">
        <f t="shared" si="19"/>
        <v/>
      </c>
      <c r="Y57" s="480" t="str">
        <f t="shared" si="20"/>
        <v/>
      </c>
      <c r="Z57" s="480" t="str">
        <f t="shared" si="21"/>
        <v/>
      </c>
      <c r="AA57" s="480" t="str">
        <f t="shared" si="22"/>
        <v/>
      </c>
      <c r="AB57" s="480" t="str">
        <f t="shared" si="23"/>
        <v/>
      </c>
      <c r="AC57" s="480" t="str">
        <f t="shared" si="24"/>
        <v/>
      </c>
      <c r="AD57" s="480" t="str">
        <f t="shared" si="25"/>
        <v/>
      </c>
      <c r="AE57" s="480" t="str">
        <f t="shared" si="26"/>
        <v/>
      </c>
      <c r="AF57" s="480" t="str">
        <f t="shared" si="27"/>
        <v/>
      </c>
      <c r="AG57" s="488" t="str">
        <f t="shared" si="15"/>
        <v/>
      </c>
    </row>
    <row r="58" spans="1:33">
      <c r="A58" s="472"/>
      <c r="B58" s="473"/>
      <c r="C58" s="474"/>
      <c r="D58" s="481" t="str">
        <f>IF(Illness!E57="","",Illness!E57)</f>
        <v/>
      </c>
      <c r="E58" s="482" t="str">
        <f>IF(Illness!F57="","",Illness!F57)</f>
        <v/>
      </c>
      <c r="F58" s="483" t="str">
        <f>IF(Illness!G57="","",Illness!G57)</f>
        <v/>
      </c>
      <c r="H58" s="471"/>
      <c r="I58" s="471"/>
      <c r="J58" s="471"/>
      <c r="K58" s="471"/>
      <c r="L58" s="471"/>
      <c r="M58" s="471"/>
      <c r="N58" s="471"/>
      <c r="O58" s="471"/>
      <c r="P58" s="471"/>
      <c r="Q58" s="471"/>
      <c r="R58" s="471"/>
      <c r="S58" s="471"/>
      <c r="T58" s="479"/>
      <c r="U58" s="480" t="str">
        <f t="shared" si="16"/>
        <v/>
      </c>
      <c r="V58" s="480" t="str">
        <f t="shared" si="17"/>
        <v/>
      </c>
      <c r="W58" s="480" t="str">
        <f t="shared" si="18"/>
        <v/>
      </c>
      <c r="X58" s="480" t="str">
        <f t="shared" si="19"/>
        <v/>
      </c>
      <c r="Y58" s="480" t="str">
        <f t="shared" si="20"/>
        <v/>
      </c>
      <c r="Z58" s="480" t="str">
        <f t="shared" si="21"/>
        <v/>
      </c>
      <c r="AA58" s="480" t="str">
        <f t="shared" si="22"/>
        <v/>
      </c>
      <c r="AB58" s="480" t="str">
        <f t="shared" si="23"/>
        <v/>
      </c>
      <c r="AC58" s="480" t="str">
        <f t="shared" si="24"/>
        <v/>
      </c>
      <c r="AD58" s="480" t="str">
        <f t="shared" si="25"/>
        <v/>
      </c>
      <c r="AE58" s="480" t="str">
        <f t="shared" si="26"/>
        <v/>
      </c>
      <c r="AF58" s="480" t="str">
        <f t="shared" si="27"/>
        <v/>
      </c>
      <c r="AG58" s="488" t="str">
        <f t="shared" si="15"/>
        <v/>
      </c>
    </row>
    <row r="59" spans="1:33">
      <c r="A59" s="472"/>
      <c r="B59" s="473"/>
      <c r="C59" s="474"/>
      <c r="D59" s="481" t="str">
        <f>IF(Illness!E58="","",Illness!E58)</f>
        <v/>
      </c>
      <c r="E59" s="482" t="str">
        <f>IF(Illness!F58="","",Illness!F58)</f>
        <v/>
      </c>
      <c r="F59" s="483" t="str">
        <f>IF(Illness!G58="","",Illness!G58)</f>
        <v/>
      </c>
      <c r="H59" s="471"/>
      <c r="I59" s="471"/>
      <c r="J59" s="471"/>
      <c r="K59" s="471"/>
      <c r="L59" s="471"/>
      <c r="M59" s="471"/>
      <c r="N59" s="471"/>
      <c r="O59" s="471"/>
      <c r="P59" s="471"/>
      <c r="Q59" s="471"/>
      <c r="R59" s="471"/>
      <c r="S59" s="471"/>
      <c r="T59" s="479"/>
      <c r="U59" s="480" t="str">
        <f t="shared" si="16"/>
        <v/>
      </c>
      <c r="V59" s="480" t="str">
        <f t="shared" si="17"/>
        <v/>
      </c>
      <c r="W59" s="480" t="str">
        <f t="shared" si="18"/>
        <v/>
      </c>
      <c r="X59" s="480" t="str">
        <f t="shared" si="19"/>
        <v/>
      </c>
      <c r="Y59" s="480" t="str">
        <f t="shared" si="20"/>
        <v/>
      </c>
      <c r="Z59" s="480" t="str">
        <f t="shared" si="21"/>
        <v/>
      </c>
      <c r="AA59" s="480" t="str">
        <f t="shared" si="22"/>
        <v/>
      </c>
      <c r="AB59" s="480" t="str">
        <f t="shared" si="23"/>
        <v/>
      </c>
      <c r="AC59" s="480" t="str">
        <f t="shared" si="24"/>
        <v/>
      </c>
      <c r="AD59" s="480" t="str">
        <f t="shared" si="25"/>
        <v/>
      </c>
      <c r="AE59" s="480" t="str">
        <f t="shared" si="26"/>
        <v/>
      </c>
      <c r="AF59" s="480" t="str">
        <f t="shared" si="27"/>
        <v/>
      </c>
      <c r="AG59" s="488" t="str">
        <f t="shared" si="15"/>
        <v/>
      </c>
    </row>
    <row r="60" spans="1:33">
      <c r="A60" s="472"/>
      <c r="B60" s="473"/>
      <c r="C60" s="474"/>
      <c r="D60" s="481" t="str">
        <f>IF(Illness!E59="","",Illness!E59)</f>
        <v/>
      </c>
      <c r="E60" s="482" t="str">
        <f>IF(Illness!F59="","",Illness!F59)</f>
        <v/>
      </c>
      <c r="F60" s="483" t="str">
        <f>IF(Illness!G59="","",Illness!G59)</f>
        <v/>
      </c>
      <c r="H60" s="471"/>
      <c r="I60" s="471"/>
      <c r="J60" s="471"/>
      <c r="K60" s="471"/>
      <c r="L60" s="471"/>
      <c r="M60" s="471"/>
      <c r="N60" s="471"/>
      <c r="O60" s="471"/>
      <c r="P60" s="471"/>
      <c r="Q60" s="471"/>
      <c r="R60" s="471"/>
      <c r="S60" s="471"/>
      <c r="T60" s="479"/>
      <c r="U60" s="480" t="str">
        <f t="shared" si="16"/>
        <v/>
      </c>
      <c r="V60" s="480" t="str">
        <f t="shared" si="17"/>
        <v/>
      </c>
      <c r="W60" s="480" t="str">
        <f t="shared" si="18"/>
        <v/>
      </c>
      <c r="X60" s="480" t="str">
        <f t="shared" si="19"/>
        <v/>
      </c>
      <c r="Y60" s="480" t="str">
        <f t="shared" si="20"/>
        <v/>
      </c>
      <c r="Z60" s="480" t="str">
        <f t="shared" si="21"/>
        <v/>
      </c>
      <c r="AA60" s="480" t="str">
        <f t="shared" si="22"/>
        <v/>
      </c>
      <c r="AB60" s="480" t="str">
        <f t="shared" si="23"/>
        <v/>
      </c>
      <c r="AC60" s="480" t="str">
        <f t="shared" si="24"/>
        <v/>
      </c>
      <c r="AD60" s="480" t="str">
        <f t="shared" si="25"/>
        <v/>
      </c>
      <c r="AE60" s="480" t="str">
        <f t="shared" si="26"/>
        <v/>
      </c>
      <c r="AF60" s="480" t="str">
        <f t="shared" si="27"/>
        <v/>
      </c>
      <c r="AG60" s="488" t="str">
        <f t="shared" si="15"/>
        <v/>
      </c>
    </row>
    <row r="61" spans="1:33">
      <c r="A61" s="472"/>
      <c r="B61" s="473"/>
      <c r="C61" s="474"/>
      <c r="D61" s="481" t="str">
        <f>IF(Illness!E60="","",Illness!E60)</f>
        <v/>
      </c>
      <c r="E61" s="482" t="str">
        <f>IF(Illness!F60="","",Illness!F60)</f>
        <v/>
      </c>
      <c r="F61" s="483" t="str">
        <f>IF(Illness!G60="","",Illness!G60)</f>
        <v/>
      </c>
      <c r="H61" s="471"/>
      <c r="I61" s="471"/>
      <c r="J61" s="471"/>
      <c r="K61" s="471"/>
      <c r="L61" s="471"/>
      <c r="M61" s="471"/>
      <c r="N61" s="471"/>
      <c r="O61" s="471"/>
      <c r="P61" s="471"/>
      <c r="Q61" s="471"/>
      <c r="R61" s="471"/>
      <c r="S61" s="471"/>
      <c r="T61" s="479"/>
      <c r="U61" s="480" t="str">
        <f t="shared" si="16"/>
        <v/>
      </c>
      <c r="V61" s="480" t="str">
        <f t="shared" si="17"/>
        <v/>
      </c>
      <c r="W61" s="480" t="str">
        <f t="shared" si="18"/>
        <v/>
      </c>
      <c r="X61" s="480" t="str">
        <f t="shared" si="19"/>
        <v/>
      </c>
      <c r="Y61" s="480" t="str">
        <f t="shared" si="20"/>
        <v/>
      </c>
      <c r="Z61" s="480" t="str">
        <f t="shared" si="21"/>
        <v/>
      </c>
      <c r="AA61" s="480" t="str">
        <f t="shared" si="22"/>
        <v/>
      </c>
      <c r="AB61" s="480" t="str">
        <f t="shared" si="23"/>
        <v/>
      </c>
      <c r="AC61" s="480" t="str">
        <f t="shared" si="24"/>
        <v/>
      </c>
      <c r="AD61" s="480" t="str">
        <f t="shared" si="25"/>
        <v/>
      </c>
      <c r="AE61" s="480" t="str">
        <f t="shared" si="26"/>
        <v/>
      </c>
      <c r="AF61" s="480" t="str">
        <f t="shared" si="27"/>
        <v/>
      </c>
      <c r="AG61" s="488" t="str">
        <f t="shared" si="15"/>
        <v/>
      </c>
    </row>
    <row r="62" spans="1:33">
      <c r="A62" s="472"/>
      <c r="B62" s="473"/>
      <c r="C62" s="474"/>
      <c r="D62" s="481" t="str">
        <f>IF(Illness!E61="","",Illness!E61)</f>
        <v/>
      </c>
      <c r="E62" s="482" t="str">
        <f>IF(Illness!F61="","",Illness!F61)</f>
        <v/>
      </c>
      <c r="F62" s="483" t="str">
        <f>IF(Illness!G61="","",Illness!G61)</f>
        <v/>
      </c>
      <c r="H62" s="471"/>
      <c r="I62" s="471"/>
      <c r="J62" s="471"/>
      <c r="K62" s="471"/>
      <c r="L62" s="471"/>
      <c r="M62" s="471"/>
      <c r="N62" s="471"/>
      <c r="O62" s="471"/>
      <c r="P62" s="471"/>
      <c r="Q62" s="471"/>
      <c r="R62" s="471"/>
      <c r="S62" s="471"/>
      <c r="T62" s="479"/>
      <c r="U62" s="480" t="str">
        <f t="shared" si="16"/>
        <v/>
      </c>
      <c r="V62" s="480" t="str">
        <f t="shared" si="17"/>
        <v/>
      </c>
      <c r="W62" s="480" t="str">
        <f t="shared" si="18"/>
        <v/>
      </c>
      <c r="X62" s="480" t="str">
        <f t="shared" si="19"/>
        <v/>
      </c>
      <c r="Y62" s="480" t="str">
        <f t="shared" si="20"/>
        <v/>
      </c>
      <c r="Z62" s="480" t="str">
        <f t="shared" si="21"/>
        <v/>
      </c>
      <c r="AA62" s="480" t="str">
        <f t="shared" si="22"/>
        <v/>
      </c>
      <c r="AB62" s="480" t="str">
        <f t="shared" si="23"/>
        <v/>
      </c>
      <c r="AC62" s="480" t="str">
        <f t="shared" si="24"/>
        <v/>
      </c>
      <c r="AD62" s="480" t="str">
        <f t="shared" si="25"/>
        <v/>
      </c>
      <c r="AE62" s="480" t="str">
        <f t="shared" si="26"/>
        <v/>
      </c>
      <c r="AF62" s="480" t="str">
        <f t="shared" si="27"/>
        <v/>
      </c>
      <c r="AG62" s="488" t="str">
        <f t="shared" si="15"/>
        <v/>
      </c>
    </row>
    <row r="63" spans="1:33">
      <c r="A63" s="472"/>
      <c r="B63" s="473"/>
      <c r="C63" s="474"/>
      <c r="D63" s="481" t="str">
        <f>IF(Illness!E62="","",Illness!E62)</f>
        <v/>
      </c>
      <c r="E63" s="482" t="str">
        <f>IF(Illness!F62="","",Illness!F62)</f>
        <v/>
      </c>
      <c r="F63" s="483" t="str">
        <f>IF(Illness!G62="","",Illness!G62)</f>
        <v/>
      </c>
      <c r="H63" s="471"/>
      <c r="I63" s="471"/>
      <c r="J63" s="471"/>
      <c r="K63" s="471"/>
      <c r="L63" s="471"/>
      <c r="M63" s="471"/>
      <c r="N63" s="471"/>
      <c r="O63" s="471"/>
      <c r="P63" s="471"/>
      <c r="Q63" s="471"/>
      <c r="R63" s="471"/>
      <c r="S63" s="471"/>
      <c r="T63" s="479"/>
      <c r="U63" s="480" t="str">
        <f t="shared" si="16"/>
        <v/>
      </c>
      <c r="V63" s="480" t="str">
        <f t="shared" si="17"/>
        <v/>
      </c>
      <c r="W63" s="480" t="str">
        <f t="shared" si="18"/>
        <v/>
      </c>
      <c r="X63" s="480" t="str">
        <f t="shared" si="19"/>
        <v/>
      </c>
      <c r="Y63" s="480" t="str">
        <f t="shared" si="20"/>
        <v/>
      </c>
      <c r="Z63" s="480" t="str">
        <f t="shared" si="21"/>
        <v/>
      </c>
      <c r="AA63" s="480" t="str">
        <f t="shared" si="22"/>
        <v/>
      </c>
      <c r="AB63" s="480" t="str">
        <f t="shared" si="23"/>
        <v/>
      </c>
      <c r="AC63" s="480" t="str">
        <f t="shared" si="24"/>
        <v/>
      </c>
      <c r="AD63" s="480" t="str">
        <f t="shared" si="25"/>
        <v/>
      </c>
      <c r="AE63" s="480" t="str">
        <f t="shared" si="26"/>
        <v/>
      </c>
      <c r="AF63" s="480" t="str">
        <f t="shared" si="27"/>
        <v/>
      </c>
      <c r="AG63" s="488" t="str">
        <f t="shared" si="15"/>
        <v/>
      </c>
    </row>
    <row r="64" spans="1:33">
      <c r="A64" s="472"/>
      <c r="B64" s="473"/>
      <c r="C64" s="474"/>
      <c r="D64" s="481" t="str">
        <f>IF(Illness!E63="","",Illness!E63)</f>
        <v/>
      </c>
      <c r="E64" s="482" t="str">
        <f>IF(Illness!F63="","",Illness!F63)</f>
        <v/>
      </c>
      <c r="F64" s="483" t="str">
        <f>IF(Illness!G63="","",Illness!G63)</f>
        <v/>
      </c>
      <c r="H64" s="471"/>
      <c r="I64" s="471"/>
      <c r="J64" s="471"/>
      <c r="K64" s="471"/>
      <c r="L64" s="471"/>
      <c r="M64" s="471"/>
      <c r="N64" s="471"/>
      <c r="O64" s="471"/>
      <c r="P64" s="471"/>
      <c r="Q64" s="471"/>
      <c r="R64" s="471"/>
      <c r="S64" s="471"/>
      <c r="T64" s="479"/>
      <c r="U64" s="480" t="str">
        <f t="shared" si="16"/>
        <v/>
      </c>
      <c r="V64" s="480" t="str">
        <f t="shared" si="17"/>
        <v/>
      </c>
      <c r="W64" s="480" t="str">
        <f t="shared" si="18"/>
        <v/>
      </c>
      <c r="X64" s="480" t="str">
        <f t="shared" si="19"/>
        <v/>
      </c>
      <c r="Y64" s="480" t="str">
        <f t="shared" si="20"/>
        <v/>
      </c>
      <c r="Z64" s="480" t="str">
        <f t="shared" si="21"/>
        <v/>
      </c>
      <c r="AA64" s="480" t="str">
        <f t="shared" si="22"/>
        <v/>
      </c>
      <c r="AB64" s="480" t="str">
        <f t="shared" si="23"/>
        <v/>
      </c>
      <c r="AC64" s="480" t="str">
        <f t="shared" si="24"/>
        <v/>
      </c>
      <c r="AD64" s="480" t="str">
        <f t="shared" si="25"/>
        <v/>
      </c>
      <c r="AE64" s="480" t="str">
        <f t="shared" si="26"/>
        <v/>
      </c>
      <c r="AF64" s="480" t="str">
        <f t="shared" si="27"/>
        <v/>
      </c>
      <c r="AG64" s="488" t="str">
        <f t="shared" si="15"/>
        <v/>
      </c>
    </row>
    <row r="65" spans="1:33">
      <c r="A65" s="472"/>
      <c r="B65" s="473"/>
      <c r="C65" s="474"/>
      <c r="D65" s="481" t="str">
        <f>IF(Illness!E64="","",Illness!E64)</f>
        <v/>
      </c>
      <c r="E65" s="482" t="str">
        <f>IF(Illness!F64="","",Illness!F64)</f>
        <v/>
      </c>
      <c r="F65" s="483" t="str">
        <f>IF(Illness!G64="","",Illness!G64)</f>
        <v/>
      </c>
      <c r="H65" s="471"/>
      <c r="I65" s="471"/>
      <c r="J65" s="471"/>
      <c r="K65" s="471"/>
      <c r="L65" s="471"/>
      <c r="M65" s="471"/>
      <c r="N65" s="471"/>
      <c r="O65" s="471"/>
      <c r="P65" s="471"/>
      <c r="Q65" s="471"/>
      <c r="R65" s="471"/>
      <c r="S65" s="471"/>
      <c r="T65" s="479"/>
      <c r="U65" s="480" t="str">
        <f t="shared" si="16"/>
        <v/>
      </c>
      <c r="V65" s="480" t="str">
        <f t="shared" si="17"/>
        <v/>
      </c>
      <c r="W65" s="480" t="str">
        <f t="shared" si="18"/>
        <v/>
      </c>
      <c r="X65" s="480" t="str">
        <f t="shared" si="19"/>
        <v/>
      </c>
      <c r="Y65" s="480" t="str">
        <f t="shared" si="20"/>
        <v/>
      </c>
      <c r="Z65" s="480" t="str">
        <f t="shared" si="21"/>
        <v/>
      </c>
      <c r="AA65" s="480" t="str">
        <f t="shared" si="22"/>
        <v/>
      </c>
      <c r="AB65" s="480" t="str">
        <f t="shared" si="23"/>
        <v/>
      </c>
      <c r="AC65" s="480" t="str">
        <f t="shared" si="24"/>
        <v/>
      </c>
      <c r="AD65" s="480" t="str">
        <f t="shared" si="25"/>
        <v/>
      </c>
      <c r="AE65" s="480" t="str">
        <f t="shared" si="26"/>
        <v/>
      </c>
      <c r="AF65" s="480" t="str">
        <f t="shared" si="27"/>
        <v/>
      </c>
      <c r="AG65" s="488" t="str">
        <f t="shared" si="15"/>
        <v/>
      </c>
    </row>
    <row r="66" spans="1:33">
      <c r="A66" s="472"/>
      <c r="B66" s="473"/>
      <c r="C66" s="474"/>
      <c r="D66" s="481" t="str">
        <f>IF(Illness!E65="","",Illness!E65)</f>
        <v/>
      </c>
      <c r="E66" s="482" t="str">
        <f>IF(Illness!F65="","",Illness!F65)</f>
        <v/>
      </c>
      <c r="F66" s="483" t="str">
        <f>IF(Illness!G65="","",Illness!G65)</f>
        <v/>
      </c>
      <c r="H66" s="471"/>
      <c r="I66" s="471"/>
      <c r="J66" s="471"/>
      <c r="K66" s="471"/>
      <c r="L66" s="471"/>
      <c r="M66" s="471"/>
      <c r="N66" s="471"/>
      <c r="O66" s="471"/>
      <c r="P66" s="471"/>
      <c r="Q66" s="471"/>
      <c r="R66" s="471"/>
      <c r="S66" s="471"/>
      <c r="T66" s="479"/>
      <c r="U66" s="480" t="str">
        <f t="shared" si="16"/>
        <v/>
      </c>
      <c r="V66" s="480" t="str">
        <f t="shared" si="17"/>
        <v/>
      </c>
      <c r="W66" s="480" t="str">
        <f t="shared" si="18"/>
        <v/>
      </c>
      <c r="X66" s="480" t="str">
        <f t="shared" si="19"/>
        <v/>
      </c>
      <c r="Y66" s="480" t="str">
        <f t="shared" si="20"/>
        <v/>
      </c>
      <c r="Z66" s="480" t="str">
        <f t="shared" si="21"/>
        <v/>
      </c>
      <c r="AA66" s="480" t="str">
        <f t="shared" si="22"/>
        <v/>
      </c>
      <c r="AB66" s="480" t="str">
        <f t="shared" si="23"/>
        <v/>
      </c>
      <c r="AC66" s="480" t="str">
        <f t="shared" si="24"/>
        <v/>
      </c>
      <c r="AD66" s="480" t="str">
        <f t="shared" si="25"/>
        <v/>
      </c>
      <c r="AE66" s="480" t="str">
        <f t="shared" si="26"/>
        <v/>
      </c>
      <c r="AF66" s="480" t="str">
        <f t="shared" si="27"/>
        <v/>
      </c>
      <c r="AG66" s="488" t="str">
        <f t="shared" si="15"/>
        <v/>
      </c>
    </row>
    <row r="67" spans="1:33">
      <c r="A67" s="472"/>
      <c r="B67" s="473"/>
      <c r="C67" s="474"/>
      <c r="D67" s="481" t="str">
        <f>IF(Illness!E66="","",Illness!E66)</f>
        <v/>
      </c>
      <c r="E67" s="482" t="str">
        <f>IF(Illness!F66="","",Illness!F66)</f>
        <v/>
      </c>
      <c r="F67" s="483" t="str">
        <f>IF(Illness!G66="","",Illness!G66)</f>
        <v/>
      </c>
      <c r="H67" s="471"/>
      <c r="I67" s="471"/>
      <c r="J67" s="471"/>
      <c r="K67" s="471"/>
      <c r="L67" s="471"/>
      <c r="M67" s="471"/>
      <c r="N67" s="471"/>
      <c r="O67" s="471"/>
      <c r="P67" s="471"/>
      <c r="Q67" s="471"/>
      <c r="R67" s="471"/>
      <c r="S67" s="471"/>
      <c r="T67" s="479"/>
      <c r="U67" s="480" t="str">
        <f t="shared" si="16"/>
        <v/>
      </c>
      <c r="V67" s="480" t="str">
        <f t="shared" si="17"/>
        <v/>
      </c>
      <c r="W67" s="480" t="str">
        <f t="shared" si="18"/>
        <v/>
      </c>
      <c r="X67" s="480" t="str">
        <f t="shared" si="19"/>
        <v/>
      </c>
      <c r="Y67" s="480" t="str">
        <f t="shared" si="20"/>
        <v/>
      </c>
      <c r="Z67" s="480" t="str">
        <f t="shared" si="21"/>
        <v/>
      </c>
      <c r="AA67" s="480" t="str">
        <f t="shared" si="22"/>
        <v/>
      </c>
      <c r="AB67" s="480" t="str">
        <f t="shared" si="23"/>
        <v/>
      </c>
      <c r="AC67" s="480" t="str">
        <f t="shared" si="24"/>
        <v/>
      </c>
      <c r="AD67" s="480" t="str">
        <f t="shared" si="25"/>
        <v/>
      </c>
      <c r="AE67" s="480" t="str">
        <f t="shared" si="26"/>
        <v/>
      </c>
      <c r="AF67" s="480" t="str">
        <f t="shared" si="27"/>
        <v/>
      </c>
      <c r="AG67" s="488" t="str">
        <f t="shared" si="15"/>
        <v/>
      </c>
    </row>
    <row r="68" spans="1:33">
      <c r="A68" s="472"/>
      <c r="B68" s="473"/>
      <c r="C68" s="474"/>
      <c r="D68" s="481" t="str">
        <f>IF(Illness!E67="","",Illness!E67)</f>
        <v/>
      </c>
      <c r="E68" s="482" t="str">
        <f>IF(Illness!F67="","",Illness!F67)</f>
        <v/>
      </c>
      <c r="F68" s="483" t="str">
        <f>IF(Illness!G67="","",Illness!G67)</f>
        <v/>
      </c>
      <c r="H68" s="471"/>
      <c r="I68" s="471"/>
      <c r="J68" s="471"/>
      <c r="K68" s="471"/>
      <c r="L68" s="471"/>
      <c r="M68" s="471"/>
      <c r="N68" s="471"/>
      <c r="O68" s="471"/>
      <c r="P68" s="471"/>
      <c r="Q68" s="471"/>
      <c r="R68" s="471"/>
      <c r="S68" s="471"/>
      <c r="T68" s="479"/>
      <c r="U68" s="480" t="str">
        <f t="shared" si="16"/>
        <v/>
      </c>
      <c r="V68" s="480" t="str">
        <f t="shared" si="17"/>
        <v/>
      </c>
      <c r="W68" s="480" t="str">
        <f t="shared" si="18"/>
        <v/>
      </c>
      <c r="X68" s="480" t="str">
        <f t="shared" si="19"/>
        <v/>
      </c>
      <c r="Y68" s="480" t="str">
        <f t="shared" si="20"/>
        <v/>
      </c>
      <c r="Z68" s="480" t="str">
        <f t="shared" si="21"/>
        <v/>
      </c>
      <c r="AA68" s="480" t="str">
        <f t="shared" si="22"/>
        <v/>
      </c>
      <c r="AB68" s="480" t="str">
        <f t="shared" si="23"/>
        <v/>
      </c>
      <c r="AC68" s="480" t="str">
        <f t="shared" si="24"/>
        <v/>
      </c>
      <c r="AD68" s="480" t="str">
        <f t="shared" si="25"/>
        <v/>
      </c>
      <c r="AE68" s="480" t="str">
        <f t="shared" si="26"/>
        <v/>
      </c>
      <c r="AF68" s="480" t="str">
        <f t="shared" si="27"/>
        <v/>
      </c>
      <c r="AG68" s="488" t="str">
        <f t="shared" si="15"/>
        <v/>
      </c>
    </row>
    <row r="69" spans="1:33">
      <c r="A69" s="472"/>
      <c r="B69" s="473"/>
      <c r="C69" s="474"/>
      <c r="D69" s="481" t="str">
        <f>IF(Illness!E68="","",Illness!E68)</f>
        <v/>
      </c>
      <c r="E69" s="482" t="str">
        <f>IF(Illness!F68="","",Illness!F68)</f>
        <v/>
      </c>
      <c r="F69" s="483" t="str">
        <f>IF(Illness!G68="","",Illness!G68)</f>
        <v/>
      </c>
      <c r="H69" s="471"/>
      <c r="I69" s="471"/>
      <c r="J69" s="471"/>
      <c r="K69" s="471"/>
      <c r="L69" s="471"/>
      <c r="M69" s="471"/>
      <c r="N69" s="471"/>
      <c r="O69" s="471"/>
      <c r="P69" s="471"/>
      <c r="Q69" s="471"/>
      <c r="R69" s="471"/>
      <c r="S69" s="471"/>
      <c r="T69" s="479"/>
      <c r="U69" s="480" t="str">
        <f t="shared" ref="U69:U101" si="28" xml:space="preserve">
IF(AND($D69&lt;=A$1,$E69&gt;A$1,$E69&lt;A$2),$E69-A$1,
IF(AND($D69&lt;=A$1,$E69&gt;=A$2),A$2-A$1,
IF(AND($D69&gt;=A$1,$D69&lt;A$2,$E69&lt;A$2),$E69-$D69,
IF(AND($D69&gt;=A$1,$D69&lt;A$2,$E69&gt;=A$2),A$2-$D69,
IF($D69&gt;=N$2,"","")))))</f>
        <v/>
      </c>
      <c r="V69" s="480" t="str">
        <f t="shared" ref="V69:V101" si="29" xml:space="preserve">
IF(AND($D69&lt;=B$1,$E69&gt;B$1,$E69&lt;B$2),$E69-B$1,
IF(AND($D69&lt;=B$1,$E69&gt;=B$2),B$2-B$1,
IF(AND($D69&gt;=B$1,$D69&lt;B$2,$E69&lt;B$2),$E69-$D69,
IF(AND($D69&gt;=B$1,$D69&lt;B$2,$E69&gt;=B$2),B$2-$D69,
IF($D69&gt;=O$2,"","")))))</f>
        <v/>
      </c>
      <c r="W69" s="480" t="str">
        <f t="shared" ref="W69:W101" si="30" xml:space="preserve">
IF(AND($D69&lt;=C$1,$E69&gt;C$1,$E69&lt;C$2),$E69-C$1,
IF(AND($D69&lt;=C$1,$E69&gt;=C$2),C$2-C$1,
IF(AND($D69&gt;=C$1,$D69&lt;C$2,$E69&lt;C$2),$E69-$D69,
IF(AND($D69&gt;=C$1,$D69&lt;C$2,$E69&gt;=C$2),C$2-$D69,
IF($D69&gt;=P$2,"","")))))</f>
        <v/>
      </c>
      <c r="X69" s="480" t="str">
        <f t="shared" ref="X69:X101" si="31" xml:space="preserve">
IF(AND($D69&lt;=D$1,$E69&gt;D$1,$E69&lt;D$2),$E69-D$1,
IF(AND($D69&lt;=D$1,$E69&gt;=D$2),D$2-D$1,
IF(AND($D69&gt;=D$1,$D69&lt;D$2,$E69&lt;D$2),$E69-$D69,
IF(AND($D69&gt;=D$1,$D69&lt;D$2,$E69&gt;=D$2),D$2-$D69,
IF($D69&gt;=Q$2,"","")))))</f>
        <v/>
      </c>
      <c r="Y69" s="480" t="str">
        <f t="shared" ref="Y69:Y101" si="32" xml:space="preserve">
IF(AND($D69&lt;=E$1,$E69&gt;E$1,$E69&lt;E$2),$E69-E$1,
IF(AND($D69&lt;=E$1,$E69&gt;=E$2),E$2-E$1,
IF(AND($D69&gt;=E$1,$D69&lt;E$2,$E69&lt;E$2),$E69-$D69,
IF(AND($D69&gt;=E$1,$D69&lt;E$2,$E69&gt;=E$2),E$2-$D69,
IF($D69&gt;=R$2,"","")))))</f>
        <v/>
      </c>
      <c r="Z69" s="480" t="str">
        <f t="shared" ref="Z69:Z101" si="33" xml:space="preserve">
IF(AND($D69&lt;=F$1,$E69&gt;F$1,$E69&lt;F$2),$E69-F$1,
IF(AND($D69&lt;=F$1,$E69&gt;=F$2),F$2-F$1,
IF(AND($D69&gt;=F$1,$D69&lt;F$2,$E69&lt;F$2),$E69-$D69,
IF(AND($D69&gt;=F$1,$D69&lt;F$2,$E69&gt;=F$2),F$2-$D69,
IF($D69&gt;=S$2,"","")))))</f>
        <v/>
      </c>
      <c r="AA69" s="480" t="str">
        <f t="shared" ref="AA69:AA101" si="34" xml:space="preserve">
IF(AND($D69&lt;=G$1,$E69&gt;G$1,$E69&lt;G$2),$E69-G$1,
IF(AND($D69&lt;=G$1,$E69&gt;=G$2),G$2-G$1,
IF(AND($D69&gt;=G$1,$D69&lt;G$2,$E69&lt;G$2),$E69-$D69,
IF(AND($D69&gt;=G$1,$D69&lt;G$2,$E69&gt;=G$2),G$2-$D69,
IF($D69&gt;=T$2,"","")))))</f>
        <v/>
      </c>
      <c r="AB69" s="480" t="str">
        <f t="shared" ref="AB69:AB101" si="35" xml:space="preserve">
IF(AND($D69&lt;=H$1,$E69&gt;H$1,$E69&lt;H$2),$E69-H$1,
IF(AND($D69&lt;=H$1,$E69&gt;=H$2),H$2-H$1,
IF(AND($D69&gt;=H$1,$D69&lt;H$2,$E69&lt;H$2),$E69-$D69,
IF(AND($D69&gt;=H$1,$D69&lt;H$2,$E69&gt;=H$2),H$2-$D69,
IF($D69&gt;=U$2,"","")))))</f>
        <v/>
      </c>
      <c r="AC69" s="480" t="str">
        <f t="shared" ref="AC69:AC101" si="36" xml:space="preserve">
IF(AND($D69&lt;=I$1,$E69&gt;I$1,$E69&lt;I$2),$E69-I$1,
IF(AND($D69&lt;=I$1,$E69&gt;=I$2),I$2-I$1,
IF(AND($D69&gt;=I$1,$D69&lt;I$2,$E69&lt;I$2),$E69-$D69,
IF(AND($D69&gt;=I$1,$D69&lt;I$2,$E69&gt;=I$2),I$2-$D69,
IF($D69&gt;=V$2,"","")))))</f>
        <v/>
      </c>
      <c r="AD69" s="480" t="str">
        <f t="shared" ref="AD69:AD101" si="37" xml:space="preserve">
IF(AND($D69&lt;=J$1,$E69&gt;J$1,$E69&lt;J$2),$E69-J$1,
IF(AND($D69&lt;=J$1,$E69&gt;=J$2),J$2-J$1,
IF(AND($D69&gt;=J$1,$D69&lt;J$2,$E69&lt;J$2),$E69-$D69,
IF(AND($D69&gt;=J$1,$D69&lt;J$2,$E69&gt;=J$2),J$2-$D69,
IF($D69&gt;=W$2,"","")))))</f>
        <v/>
      </c>
      <c r="AE69" s="480" t="str">
        <f t="shared" ref="AE69:AE101" si="38" xml:space="preserve">
IF(AND($D69&lt;=K$1,$E69&gt;K$1,$E69&lt;K$2),$E69-K$1,
IF(AND($D69&lt;=K$1,$E69&gt;=K$2),K$2-K$1,
IF(AND($D69&gt;=K$1,$D69&lt;K$2,$E69&lt;K$2),$E69-$D69,
IF(AND($D69&gt;=K$1,$D69&lt;K$2,$E69&gt;=K$2),K$2-$D69,
IF($D69&gt;=X$2,"","")))))</f>
        <v/>
      </c>
      <c r="AF69" s="480" t="str">
        <f t="shared" ref="AF69:AF101" si="39" xml:space="preserve">
IF(AND($D69&lt;=L$1,$E69&gt;L$1,$E69&lt;L$2),$E69-L$1,
IF(AND($D69&lt;=L$1,$E69&gt;=L$2),L$2-L$1,
IF(AND($D69&gt;=L$1,$D69&lt;L$2,$E69&lt;L$2),$E69-$D69,
IF(AND($D69&gt;=L$1,$D69&lt;L$2,$E69&gt;=L$2),L$2-$D69,
IF($D69&gt;=Y$2,"","")))))</f>
        <v/>
      </c>
      <c r="AG69" s="488" t="str">
        <f t="shared" si="15"/>
        <v/>
      </c>
    </row>
    <row r="70" spans="1:33">
      <c r="A70" s="472"/>
      <c r="B70" s="473"/>
      <c r="C70" s="474"/>
      <c r="D70" s="481" t="str">
        <f>IF(Illness!E69="","",Illness!E69)</f>
        <v/>
      </c>
      <c r="E70" s="482" t="str">
        <f>IF(Illness!F69="","",Illness!F69)</f>
        <v/>
      </c>
      <c r="F70" s="483" t="str">
        <f>IF(Illness!G69="","",Illness!G69)</f>
        <v/>
      </c>
      <c r="H70" s="471"/>
      <c r="I70" s="471"/>
      <c r="J70" s="471"/>
      <c r="K70" s="471"/>
      <c r="L70" s="471"/>
      <c r="M70" s="471"/>
      <c r="N70" s="471"/>
      <c r="O70" s="471"/>
      <c r="P70" s="471"/>
      <c r="Q70" s="471"/>
      <c r="R70" s="471"/>
      <c r="S70" s="471"/>
      <c r="T70" s="479"/>
      <c r="U70" s="480" t="str">
        <f t="shared" si="28"/>
        <v/>
      </c>
      <c r="V70" s="480" t="str">
        <f t="shared" si="29"/>
        <v/>
      </c>
      <c r="W70" s="480" t="str">
        <f t="shared" si="30"/>
        <v/>
      </c>
      <c r="X70" s="480" t="str">
        <f t="shared" si="31"/>
        <v/>
      </c>
      <c r="Y70" s="480" t="str">
        <f t="shared" si="32"/>
        <v/>
      </c>
      <c r="Z70" s="480" t="str">
        <f t="shared" si="33"/>
        <v/>
      </c>
      <c r="AA70" s="480" t="str">
        <f t="shared" si="34"/>
        <v/>
      </c>
      <c r="AB70" s="480" t="str">
        <f t="shared" si="35"/>
        <v/>
      </c>
      <c r="AC70" s="480" t="str">
        <f t="shared" si="36"/>
        <v/>
      </c>
      <c r="AD70" s="480" t="str">
        <f t="shared" si="37"/>
        <v/>
      </c>
      <c r="AE70" s="480" t="str">
        <f t="shared" si="38"/>
        <v/>
      </c>
      <c r="AF70" s="480" t="str">
        <f t="shared" si="39"/>
        <v/>
      </c>
      <c r="AG70" s="488" t="str">
        <f t="shared" ref="AG70:AG101" si="40">IF(F70&lt;&gt;"",SUM(U70:AF70)-F70,"")</f>
        <v/>
      </c>
    </row>
    <row r="71" spans="1:33">
      <c r="A71" s="472"/>
      <c r="B71" s="473"/>
      <c r="C71" s="474"/>
      <c r="D71" s="481" t="str">
        <f>IF(Illness!E70="","",Illness!E70)</f>
        <v/>
      </c>
      <c r="E71" s="482" t="str">
        <f>IF(Illness!F70="","",Illness!F70)</f>
        <v/>
      </c>
      <c r="F71" s="483" t="str">
        <f>IF(Illness!G70="","",Illness!G70)</f>
        <v/>
      </c>
      <c r="H71" s="471"/>
      <c r="I71" s="471"/>
      <c r="J71" s="471"/>
      <c r="K71" s="471"/>
      <c r="L71" s="471"/>
      <c r="M71" s="471"/>
      <c r="N71" s="471"/>
      <c r="O71" s="471"/>
      <c r="P71" s="471"/>
      <c r="Q71" s="471"/>
      <c r="R71" s="471"/>
      <c r="S71" s="471"/>
      <c r="T71" s="479"/>
      <c r="U71" s="480" t="str">
        <f t="shared" si="28"/>
        <v/>
      </c>
      <c r="V71" s="480" t="str">
        <f t="shared" si="29"/>
        <v/>
      </c>
      <c r="W71" s="480" t="str">
        <f t="shared" si="30"/>
        <v/>
      </c>
      <c r="X71" s="480" t="str">
        <f t="shared" si="31"/>
        <v/>
      </c>
      <c r="Y71" s="480" t="str">
        <f t="shared" si="32"/>
        <v/>
      </c>
      <c r="Z71" s="480" t="str">
        <f t="shared" si="33"/>
        <v/>
      </c>
      <c r="AA71" s="480" t="str">
        <f t="shared" si="34"/>
        <v/>
      </c>
      <c r="AB71" s="480" t="str">
        <f t="shared" si="35"/>
        <v/>
      </c>
      <c r="AC71" s="480" t="str">
        <f t="shared" si="36"/>
        <v/>
      </c>
      <c r="AD71" s="480" t="str">
        <f t="shared" si="37"/>
        <v/>
      </c>
      <c r="AE71" s="480" t="str">
        <f t="shared" si="38"/>
        <v/>
      </c>
      <c r="AF71" s="480" t="str">
        <f t="shared" si="39"/>
        <v/>
      </c>
      <c r="AG71" s="488" t="str">
        <f t="shared" si="40"/>
        <v/>
      </c>
    </row>
    <row r="72" spans="1:33">
      <c r="A72" s="472"/>
      <c r="B72" s="473"/>
      <c r="C72" s="474"/>
      <c r="D72" s="481" t="str">
        <f>IF(Illness!E71="","",Illness!E71)</f>
        <v/>
      </c>
      <c r="E72" s="482" t="str">
        <f>IF(Illness!F71="","",Illness!F71)</f>
        <v/>
      </c>
      <c r="F72" s="483" t="str">
        <f>IF(Illness!G71="","",Illness!G71)</f>
        <v/>
      </c>
      <c r="H72" s="471"/>
      <c r="I72" s="471"/>
      <c r="J72" s="471"/>
      <c r="K72" s="471"/>
      <c r="L72" s="471"/>
      <c r="M72" s="471"/>
      <c r="N72" s="471"/>
      <c r="O72" s="471"/>
      <c r="P72" s="471"/>
      <c r="Q72" s="471"/>
      <c r="R72" s="471"/>
      <c r="S72" s="471"/>
      <c r="T72" s="479"/>
      <c r="U72" s="480" t="str">
        <f t="shared" si="28"/>
        <v/>
      </c>
      <c r="V72" s="480" t="str">
        <f t="shared" si="29"/>
        <v/>
      </c>
      <c r="W72" s="480" t="str">
        <f t="shared" si="30"/>
        <v/>
      </c>
      <c r="X72" s="480" t="str">
        <f t="shared" si="31"/>
        <v/>
      </c>
      <c r="Y72" s="480" t="str">
        <f t="shared" si="32"/>
        <v/>
      </c>
      <c r="Z72" s="480" t="str">
        <f t="shared" si="33"/>
        <v/>
      </c>
      <c r="AA72" s="480" t="str">
        <f t="shared" si="34"/>
        <v/>
      </c>
      <c r="AB72" s="480" t="str">
        <f t="shared" si="35"/>
        <v/>
      </c>
      <c r="AC72" s="480" t="str">
        <f t="shared" si="36"/>
        <v/>
      </c>
      <c r="AD72" s="480" t="str">
        <f t="shared" si="37"/>
        <v/>
      </c>
      <c r="AE72" s="480" t="str">
        <f t="shared" si="38"/>
        <v/>
      </c>
      <c r="AF72" s="480" t="str">
        <f t="shared" si="39"/>
        <v/>
      </c>
      <c r="AG72" s="488" t="str">
        <f t="shared" si="40"/>
        <v/>
      </c>
    </row>
    <row r="73" spans="1:33">
      <c r="A73" s="472"/>
      <c r="B73" s="473"/>
      <c r="C73" s="474"/>
      <c r="D73" s="481" t="str">
        <f>IF(Illness!E72="","",Illness!E72)</f>
        <v/>
      </c>
      <c r="E73" s="482" t="str">
        <f>IF(Illness!F72="","",Illness!F72)</f>
        <v/>
      </c>
      <c r="F73" s="483" t="str">
        <f>IF(Illness!G72="","",Illness!G72)</f>
        <v/>
      </c>
      <c r="H73" s="471"/>
      <c r="I73" s="471"/>
      <c r="J73" s="471"/>
      <c r="K73" s="471"/>
      <c r="L73" s="471"/>
      <c r="M73" s="471"/>
      <c r="N73" s="471"/>
      <c r="O73" s="471"/>
      <c r="P73" s="471"/>
      <c r="Q73" s="471"/>
      <c r="R73" s="471"/>
      <c r="S73" s="471"/>
      <c r="T73" s="479"/>
      <c r="U73" s="480" t="str">
        <f t="shared" si="28"/>
        <v/>
      </c>
      <c r="V73" s="480" t="str">
        <f t="shared" si="29"/>
        <v/>
      </c>
      <c r="W73" s="480" t="str">
        <f t="shared" si="30"/>
        <v/>
      </c>
      <c r="X73" s="480" t="str">
        <f t="shared" si="31"/>
        <v/>
      </c>
      <c r="Y73" s="480" t="str">
        <f t="shared" si="32"/>
        <v/>
      </c>
      <c r="Z73" s="480" t="str">
        <f t="shared" si="33"/>
        <v/>
      </c>
      <c r="AA73" s="480" t="str">
        <f t="shared" si="34"/>
        <v/>
      </c>
      <c r="AB73" s="480" t="str">
        <f t="shared" si="35"/>
        <v/>
      </c>
      <c r="AC73" s="480" t="str">
        <f t="shared" si="36"/>
        <v/>
      </c>
      <c r="AD73" s="480" t="str">
        <f t="shared" si="37"/>
        <v/>
      </c>
      <c r="AE73" s="480" t="str">
        <f t="shared" si="38"/>
        <v/>
      </c>
      <c r="AF73" s="480" t="str">
        <f t="shared" si="39"/>
        <v/>
      </c>
      <c r="AG73" s="488" t="str">
        <f t="shared" si="40"/>
        <v/>
      </c>
    </row>
    <row r="74" spans="1:33">
      <c r="A74" s="472"/>
      <c r="B74" s="473"/>
      <c r="C74" s="474"/>
      <c r="D74" s="481" t="str">
        <f>IF(Illness!E73="","",Illness!E73)</f>
        <v/>
      </c>
      <c r="E74" s="482" t="str">
        <f>IF(Illness!F73="","",Illness!F73)</f>
        <v/>
      </c>
      <c r="F74" s="483" t="str">
        <f>IF(Illness!G73="","",Illness!G73)</f>
        <v/>
      </c>
      <c r="H74" s="471"/>
      <c r="I74" s="471"/>
      <c r="J74" s="471"/>
      <c r="K74" s="471"/>
      <c r="L74" s="471"/>
      <c r="M74" s="471"/>
      <c r="N74" s="471"/>
      <c r="O74" s="471"/>
      <c r="P74" s="471"/>
      <c r="Q74" s="471"/>
      <c r="R74" s="471"/>
      <c r="S74" s="471"/>
      <c r="T74" s="479"/>
      <c r="U74" s="480" t="str">
        <f t="shared" si="28"/>
        <v/>
      </c>
      <c r="V74" s="480" t="str">
        <f t="shared" si="29"/>
        <v/>
      </c>
      <c r="W74" s="480" t="str">
        <f t="shared" si="30"/>
        <v/>
      </c>
      <c r="X74" s="480" t="str">
        <f t="shared" si="31"/>
        <v/>
      </c>
      <c r="Y74" s="480" t="str">
        <f t="shared" si="32"/>
        <v/>
      </c>
      <c r="Z74" s="480" t="str">
        <f t="shared" si="33"/>
        <v/>
      </c>
      <c r="AA74" s="480" t="str">
        <f t="shared" si="34"/>
        <v/>
      </c>
      <c r="AB74" s="480" t="str">
        <f t="shared" si="35"/>
        <v/>
      </c>
      <c r="AC74" s="480" t="str">
        <f t="shared" si="36"/>
        <v/>
      </c>
      <c r="AD74" s="480" t="str">
        <f t="shared" si="37"/>
        <v/>
      </c>
      <c r="AE74" s="480" t="str">
        <f t="shared" si="38"/>
        <v/>
      </c>
      <c r="AF74" s="480" t="str">
        <f t="shared" si="39"/>
        <v/>
      </c>
      <c r="AG74" s="488" t="str">
        <f t="shared" si="40"/>
        <v/>
      </c>
    </row>
    <row r="75" spans="1:33">
      <c r="A75" s="472"/>
      <c r="B75" s="473"/>
      <c r="C75" s="474"/>
      <c r="D75" s="481" t="str">
        <f>IF(Illness!E74="","",Illness!E74)</f>
        <v/>
      </c>
      <c r="E75" s="482" t="str">
        <f>IF(Illness!F74="","",Illness!F74)</f>
        <v/>
      </c>
      <c r="F75" s="483" t="str">
        <f>IF(Illness!G74="","",Illness!G74)</f>
        <v/>
      </c>
      <c r="H75" s="471"/>
      <c r="I75" s="471"/>
      <c r="J75" s="471"/>
      <c r="K75" s="471"/>
      <c r="L75" s="471"/>
      <c r="M75" s="471"/>
      <c r="N75" s="471"/>
      <c r="O75" s="471"/>
      <c r="P75" s="471"/>
      <c r="Q75" s="471"/>
      <c r="R75" s="471"/>
      <c r="S75" s="471"/>
      <c r="T75" s="479"/>
      <c r="U75" s="480" t="str">
        <f t="shared" si="28"/>
        <v/>
      </c>
      <c r="V75" s="480" t="str">
        <f t="shared" si="29"/>
        <v/>
      </c>
      <c r="W75" s="480" t="str">
        <f t="shared" si="30"/>
        <v/>
      </c>
      <c r="X75" s="480" t="str">
        <f t="shared" si="31"/>
        <v/>
      </c>
      <c r="Y75" s="480" t="str">
        <f t="shared" si="32"/>
        <v/>
      </c>
      <c r="Z75" s="480" t="str">
        <f t="shared" si="33"/>
        <v/>
      </c>
      <c r="AA75" s="480" t="str">
        <f t="shared" si="34"/>
        <v/>
      </c>
      <c r="AB75" s="480" t="str">
        <f t="shared" si="35"/>
        <v/>
      </c>
      <c r="AC75" s="480" t="str">
        <f t="shared" si="36"/>
        <v/>
      </c>
      <c r="AD75" s="480" t="str">
        <f t="shared" si="37"/>
        <v/>
      </c>
      <c r="AE75" s="480" t="str">
        <f t="shared" si="38"/>
        <v/>
      </c>
      <c r="AF75" s="480" t="str">
        <f t="shared" si="39"/>
        <v/>
      </c>
      <c r="AG75" s="488" t="str">
        <f t="shared" si="40"/>
        <v/>
      </c>
    </row>
    <row r="76" spans="1:33">
      <c r="A76" s="472"/>
      <c r="B76" s="473"/>
      <c r="C76" s="474"/>
      <c r="D76" s="481" t="str">
        <f>IF(Illness!E75="","",Illness!E75)</f>
        <v/>
      </c>
      <c r="E76" s="482" t="str">
        <f>IF(Illness!F75="","",Illness!F75)</f>
        <v/>
      </c>
      <c r="F76" s="483" t="str">
        <f>IF(Illness!G75="","",Illness!G75)</f>
        <v/>
      </c>
      <c r="H76" s="471"/>
      <c r="I76" s="471"/>
      <c r="J76" s="471"/>
      <c r="K76" s="471"/>
      <c r="L76" s="471"/>
      <c r="M76" s="471"/>
      <c r="N76" s="471"/>
      <c r="O76" s="471"/>
      <c r="P76" s="471"/>
      <c r="Q76" s="471"/>
      <c r="R76" s="471"/>
      <c r="S76" s="471"/>
      <c r="T76" s="479"/>
      <c r="U76" s="480" t="str">
        <f t="shared" si="28"/>
        <v/>
      </c>
      <c r="V76" s="480" t="str">
        <f t="shared" si="29"/>
        <v/>
      </c>
      <c r="W76" s="480" t="str">
        <f t="shared" si="30"/>
        <v/>
      </c>
      <c r="X76" s="480" t="str">
        <f t="shared" si="31"/>
        <v/>
      </c>
      <c r="Y76" s="480" t="str">
        <f t="shared" si="32"/>
        <v/>
      </c>
      <c r="Z76" s="480" t="str">
        <f t="shared" si="33"/>
        <v/>
      </c>
      <c r="AA76" s="480" t="str">
        <f t="shared" si="34"/>
        <v/>
      </c>
      <c r="AB76" s="480" t="str">
        <f t="shared" si="35"/>
        <v/>
      </c>
      <c r="AC76" s="480" t="str">
        <f t="shared" si="36"/>
        <v/>
      </c>
      <c r="AD76" s="480" t="str">
        <f t="shared" si="37"/>
        <v/>
      </c>
      <c r="AE76" s="480" t="str">
        <f t="shared" si="38"/>
        <v/>
      </c>
      <c r="AF76" s="480" t="str">
        <f t="shared" si="39"/>
        <v/>
      </c>
      <c r="AG76" s="488" t="str">
        <f t="shared" si="40"/>
        <v/>
      </c>
    </row>
    <row r="77" spans="1:33">
      <c r="A77" s="472"/>
      <c r="B77" s="473"/>
      <c r="C77" s="474"/>
      <c r="D77" s="481" t="str">
        <f>IF(Illness!E76="","",Illness!E76)</f>
        <v/>
      </c>
      <c r="E77" s="482" t="str">
        <f>IF(Illness!F76="","",Illness!F76)</f>
        <v/>
      </c>
      <c r="F77" s="483" t="str">
        <f>IF(Illness!G76="","",Illness!G76)</f>
        <v/>
      </c>
      <c r="H77" s="471"/>
      <c r="I77" s="471"/>
      <c r="J77" s="471"/>
      <c r="K77" s="471"/>
      <c r="L77" s="471"/>
      <c r="M77" s="471"/>
      <c r="N77" s="471"/>
      <c r="O77" s="471"/>
      <c r="P77" s="471"/>
      <c r="Q77" s="471"/>
      <c r="R77" s="471"/>
      <c r="S77" s="471"/>
      <c r="T77" s="479"/>
      <c r="U77" s="480" t="str">
        <f t="shared" si="28"/>
        <v/>
      </c>
      <c r="V77" s="480" t="str">
        <f t="shared" si="29"/>
        <v/>
      </c>
      <c r="W77" s="480" t="str">
        <f t="shared" si="30"/>
        <v/>
      </c>
      <c r="X77" s="480" t="str">
        <f t="shared" si="31"/>
        <v/>
      </c>
      <c r="Y77" s="480" t="str">
        <f t="shared" si="32"/>
        <v/>
      </c>
      <c r="Z77" s="480" t="str">
        <f t="shared" si="33"/>
        <v/>
      </c>
      <c r="AA77" s="480" t="str">
        <f t="shared" si="34"/>
        <v/>
      </c>
      <c r="AB77" s="480" t="str">
        <f t="shared" si="35"/>
        <v/>
      </c>
      <c r="AC77" s="480" t="str">
        <f t="shared" si="36"/>
        <v/>
      </c>
      <c r="AD77" s="480" t="str">
        <f t="shared" si="37"/>
        <v/>
      </c>
      <c r="AE77" s="480" t="str">
        <f t="shared" si="38"/>
        <v/>
      </c>
      <c r="AF77" s="480" t="str">
        <f t="shared" si="39"/>
        <v/>
      </c>
      <c r="AG77" s="488" t="str">
        <f t="shared" si="40"/>
        <v/>
      </c>
    </row>
    <row r="78" spans="1:33">
      <c r="A78" s="472"/>
      <c r="B78" s="473"/>
      <c r="C78" s="474"/>
      <c r="D78" s="481" t="str">
        <f>IF(Illness!E77="","",Illness!E77)</f>
        <v/>
      </c>
      <c r="E78" s="482" t="str">
        <f>IF(Illness!F77="","",Illness!F77)</f>
        <v/>
      </c>
      <c r="F78" s="483" t="str">
        <f>IF(Illness!G77="","",Illness!G77)</f>
        <v/>
      </c>
      <c r="H78" s="471"/>
      <c r="I78" s="471"/>
      <c r="J78" s="471"/>
      <c r="K78" s="471"/>
      <c r="L78" s="471"/>
      <c r="M78" s="471"/>
      <c r="N78" s="471"/>
      <c r="O78" s="471"/>
      <c r="P78" s="471"/>
      <c r="Q78" s="471"/>
      <c r="R78" s="471"/>
      <c r="S78" s="471"/>
      <c r="T78" s="479"/>
      <c r="U78" s="480" t="str">
        <f t="shared" si="28"/>
        <v/>
      </c>
      <c r="V78" s="480" t="str">
        <f t="shared" si="29"/>
        <v/>
      </c>
      <c r="W78" s="480" t="str">
        <f t="shared" si="30"/>
        <v/>
      </c>
      <c r="X78" s="480" t="str">
        <f t="shared" si="31"/>
        <v/>
      </c>
      <c r="Y78" s="480" t="str">
        <f t="shared" si="32"/>
        <v/>
      </c>
      <c r="Z78" s="480" t="str">
        <f t="shared" si="33"/>
        <v/>
      </c>
      <c r="AA78" s="480" t="str">
        <f t="shared" si="34"/>
        <v/>
      </c>
      <c r="AB78" s="480" t="str">
        <f t="shared" si="35"/>
        <v/>
      </c>
      <c r="AC78" s="480" t="str">
        <f t="shared" si="36"/>
        <v/>
      </c>
      <c r="AD78" s="480" t="str">
        <f t="shared" si="37"/>
        <v/>
      </c>
      <c r="AE78" s="480" t="str">
        <f t="shared" si="38"/>
        <v/>
      </c>
      <c r="AF78" s="480" t="str">
        <f t="shared" si="39"/>
        <v/>
      </c>
      <c r="AG78" s="488" t="str">
        <f t="shared" si="40"/>
        <v/>
      </c>
    </row>
    <row r="79" spans="1:33">
      <c r="A79" s="472"/>
      <c r="B79" s="473"/>
      <c r="C79" s="474"/>
      <c r="D79" s="481" t="str">
        <f>IF(Illness!E78="","",Illness!E78)</f>
        <v/>
      </c>
      <c r="E79" s="482" t="str">
        <f>IF(Illness!F78="","",Illness!F78)</f>
        <v/>
      </c>
      <c r="F79" s="483" t="str">
        <f>IF(Illness!G78="","",Illness!G78)</f>
        <v/>
      </c>
      <c r="H79" s="471"/>
      <c r="I79" s="471"/>
      <c r="J79" s="471"/>
      <c r="K79" s="471"/>
      <c r="L79" s="471"/>
      <c r="M79" s="471"/>
      <c r="N79" s="471"/>
      <c r="O79" s="471"/>
      <c r="P79" s="471"/>
      <c r="Q79" s="471"/>
      <c r="R79" s="471"/>
      <c r="S79" s="471"/>
      <c r="T79" s="479"/>
      <c r="U79" s="480" t="str">
        <f t="shared" si="28"/>
        <v/>
      </c>
      <c r="V79" s="480" t="str">
        <f t="shared" si="29"/>
        <v/>
      </c>
      <c r="W79" s="480" t="str">
        <f t="shared" si="30"/>
        <v/>
      </c>
      <c r="X79" s="480" t="str">
        <f t="shared" si="31"/>
        <v/>
      </c>
      <c r="Y79" s="480" t="str">
        <f t="shared" si="32"/>
        <v/>
      </c>
      <c r="Z79" s="480" t="str">
        <f t="shared" si="33"/>
        <v/>
      </c>
      <c r="AA79" s="480" t="str">
        <f t="shared" si="34"/>
        <v/>
      </c>
      <c r="AB79" s="480" t="str">
        <f t="shared" si="35"/>
        <v/>
      </c>
      <c r="AC79" s="480" t="str">
        <f t="shared" si="36"/>
        <v/>
      </c>
      <c r="AD79" s="480" t="str">
        <f t="shared" si="37"/>
        <v/>
      </c>
      <c r="AE79" s="480" t="str">
        <f t="shared" si="38"/>
        <v/>
      </c>
      <c r="AF79" s="480" t="str">
        <f t="shared" si="39"/>
        <v/>
      </c>
      <c r="AG79" s="488" t="str">
        <f t="shared" si="40"/>
        <v/>
      </c>
    </row>
    <row r="80" spans="1:33">
      <c r="A80" s="472"/>
      <c r="B80" s="473"/>
      <c r="C80" s="474"/>
      <c r="D80" s="481" t="str">
        <f>IF(Illness!E79="","",Illness!E79)</f>
        <v/>
      </c>
      <c r="E80" s="482" t="str">
        <f>IF(Illness!F79="","",Illness!F79)</f>
        <v/>
      </c>
      <c r="F80" s="483" t="str">
        <f>IF(Illness!G79="","",Illness!G79)</f>
        <v/>
      </c>
      <c r="H80" s="471"/>
      <c r="I80" s="471"/>
      <c r="J80" s="471"/>
      <c r="K80" s="471"/>
      <c r="L80" s="471"/>
      <c r="M80" s="471"/>
      <c r="N80" s="471"/>
      <c r="O80" s="471"/>
      <c r="P80" s="471"/>
      <c r="Q80" s="471"/>
      <c r="R80" s="471"/>
      <c r="S80" s="471"/>
      <c r="T80" s="479"/>
      <c r="U80" s="480" t="str">
        <f t="shared" si="28"/>
        <v/>
      </c>
      <c r="V80" s="480" t="str">
        <f t="shared" si="29"/>
        <v/>
      </c>
      <c r="W80" s="480" t="str">
        <f t="shared" si="30"/>
        <v/>
      </c>
      <c r="X80" s="480" t="str">
        <f t="shared" si="31"/>
        <v/>
      </c>
      <c r="Y80" s="480" t="str">
        <f t="shared" si="32"/>
        <v/>
      </c>
      <c r="Z80" s="480" t="str">
        <f t="shared" si="33"/>
        <v/>
      </c>
      <c r="AA80" s="480" t="str">
        <f t="shared" si="34"/>
        <v/>
      </c>
      <c r="AB80" s="480" t="str">
        <f t="shared" si="35"/>
        <v/>
      </c>
      <c r="AC80" s="480" t="str">
        <f t="shared" si="36"/>
        <v/>
      </c>
      <c r="AD80" s="480" t="str">
        <f t="shared" si="37"/>
        <v/>
      </c>
      <c r="AE80" s="480" t="str">
        <f t="shared" si="38"/>
        <v/>
      </c>
      <c r="AF80" s="480" t="str">
        <f t="shared" si="39"/>
        <v/>
      </c>
      <c r="AG80" s="488" t="str">
        <f t="shared" si="40"/>
        <v/>
      </c>
    </row>
    <row r="81" spans="1:33">
      <c r="A81" s="472"/>
      <c r="B81" s="473"/>
      <c r="C81" s="474"/>
      <c r="D81" s="481" t="str">
        <f>IF(Illness!E80="","",Illness!E80)</f>
        <v/>
      </c>
      <c r="E81" s="482" t="str">
        <f>IF(Illness!F80="","",Illness!F80)</f>
        <v/>
      </c>
      <c r="F81" s="483" t="str">
        <f>IF(Illness!G80="","",Illness!G80)</f>
        <v/>
      </c>
      <c r="H81" s="471"/>
      <c r="I81" s="471"/>
      <c r="J81" s="471"/>
      <c r="K81" s="471"/>
      <c r="L81" s="471"/>
      <c r="M81" s="471"/>
      <c r="N81" s="471"/>
      <c r="O81" s="471"/>
      <c r="P81" s="471"/>
      <c r="Q81" s="471"/>
      <c r="R81" s="471"/>
      <c r="S81" s="471"/>
      <c r="T81" s="479"/>
      <c r="U81" s="480" t="str">
        <f t="shared" si="28"/>
        <v/>
      </c>
      <c r="V81" s="480" t="str">
        <f t="shared" si="29"/>
        <v/>
      </c>
      <c r="W81" s="480" t="str">
        <f t="shared" si="30"/>
        <v/>
      </c>
      <c r="X81" s="480" t="str">
        <f t="shared" si="31"/>
        <v/>
      </c>
      <c r="Y81" s="480" t="str">
        <f t="shared" si="32"/>
        <v/>
      </c>
      <c r="Z81" s="480" t="str">
        <f t="shared" si="33"/>
        <v/>
      </c>
      <c r="AA81" s="480" t="str">
        <f t="shared" si="34"/>
        <v/>
      </c>
      <c r="AB81" s="480" t="str">
        <f t="shared" si="35"/>
        <v/>
      </c>
      <c r="AC81" s="480" t="str">
        <f t="shared" si="36"/>
        <v/>
      </c>
      <c r="AD81" s="480" t="str">
        <f t="shared" si="37"/>
        <v/>
      </c>
      <c r="AE81" s="480" t="str">
        <f t="shared" si="38"/>
        <v/>
      </c>
      <c r="AF81" s="480" t="str">
        <f t="shared" si="39"/>
        <v/>
      </c>
      <c r="AG81" s="488" t="str">
        <f t="shared" si="40"/>
        <v/>
      </c>
    </row>
    <row r="82" spans="1:33">
      <c r="A82" s="472"/>
      <c r="B82" s="473"/>
      <c r="C82" s="474"/>
      <c r="D82" s="481" t="str">
        <f>IF(Illness!E81="","",Illness!E81)</f>
        <v/>
      </c>
      <c r="E82" s="482" t="str">
        <f>IF(Illness!F81="","",Illness!F81)</f>
        <v/>
      </c>
      <c r="F82" s="483" t="str">
        <f>IF(Illness!G81="","",Illness!G81)</f>
        <v/>
      </c>
      <c r="H82" s="471"/>
      <c r="I82" s="471"/>
      <c r="J82" s="471"/>
      <c r="K82" s="471"/>
      <c r="L82" s="471"/>
      <c r="M82" s="471"/>
      <c r="N82" s="471"/>
      <c r="O82" s="471"/>
      <c r="P82" s="471"/>
      <c r="Q82" s="471"/>
      <c r="R82" s="471"/>
      <c r="S82" s="471"/>
      <c r="T82" s="479"/>
      <c r="U82" s="480" t="str">
        <f t="shared" si="28"/>
        <v/>
      </c>
      <c r="V82" s="480" t="str">
        <f t="shared" si="29"/>
        <v/>
      </c>
      <c r="W82" s="480" t="str">
        <f t="shared" si="30"/>
        <v/>
      </c>
      <c r="X82" s="480" t="str">
        <f t="shared" si="31"/>
        <v/>
      </c>
      <c r="Y82" s="480" t="str">
        <f t="shared" si="32"/>
        <v/>
      </c>
      <c r="Z82" s="480" t="str">
        <f t="shared" si="33"/>
        <v/>
      </c>
      <c r="AA82" s="480" t="str">
        <f t="shared" si="34"/>
        <v/>
      </c>
      <c r="AB82" s="480" t="str">
        <f t="shared" si="35"/>
        <v/>
      </c>
      <c r="AC82" s="480" t="str">
        <f t="shared" si="36"/>
        <v/>
      </c>
      <c r="AD82" s="480" t="str">
        <f t="shared" si="37"/>
        <v/>
      </c>
      <c r="AE82" s="480" t="str">
        <f t="shared" si="38"/>
        <v/>
      </c>
      <c r="AF82" s="480" t="str">
        <f t="shared" si="39"/>
        <v/>
      </c>
      <c r="AG82" s="488" t="str">
        <f t="shared" si="40"/>
        <v/>
      </c>
    </row>
    <row r="83" spans="1:33">
      <c r="A83" s="472"/>
      <c r="B83" s="473"/>
      <c r="C83" s="474"/>
      <c r="D83" s="481" t="str">
        <f>IF(Illness!E82="","",Illness!E82)</f>
        <v/>
      </c>
      <c r="E83" s="482" t="str">
        <f>IF(Illness!F82="","",Illness!F82)</f>
        <v/>
      </c>
      <c r="F83" s="483" t="str">
        <f>IF(Illness!G82="","",Illness!G82)</f>
        <v/>
      </c>
      <c r="H83" s="471"/>
      <c r="I83" s="471"/>
      <c r="J83" s="471"/>
      <c r="K83" s="471"/>
      <c r="L83" s="471"/>
      <c r="M83" s="471"/>
      <c r="N83" s="471"/>
      <c r="O83" s="471"/>
      <c r="P83" s="471"/>
      <c r="Q83" s="471"/>
      <c r="R83" s="471"/>
      <c r="S83" s="471"/>
      <c r="T83" s="479"/>
      <c r="U83" s="480" t="str">
        <f t="shared" si="28"/>
        <v/>
      </c>
      <c r="V83" s="480" t="str">
        <f t="shared" si="29"/>
        <v/>
      </c>
      <c r="W83" s="480" t="str">
        <f t="shared" si="30"/>
        <v/>
      </c>
      <c r="X83" s="480" t="str">
        <f t="shared" si="31"/>
        <v/>
      </c>
      <c r="Y83" s="480" t="str">
        <f t="shared" si="32"/>
        <v/>
      </c>
      <c r="Z83" s="480" t="str">
        <f t="shared" si="33"/>
        <v/>
      </c>
      <c r="AA83" s="480" t="str">
        <f t="shared" si="34"/>
        <v/>
      </c>
      <c r="AB83" s="480" t="str">
        <f t="shared" si="35"/>
        <v/>
      </c>
      <c r="AC83" s="480" t="str">
        <f t="shared" si="36"/>
        <v/>
      </c>
      <c r="AD83" s="480" t="str">
        <f t="shared" si="37"/>
        <v/>
      </c>
      <c r="AE83" s="480" t="str">
        <f t="shared" si="38"/>
        <v/>
      </c>
      <c r="AF83" s="480" t="str">
        <f t="shared" si="39"/>
        <v/>
      </c>
      <c r="AG83" s="488" t="str">
        <f t="shared" si="40"/>
        <v/>
      </c>
    </row>
    <row r="84" spans="1:33">
      <c r="A84" s="472"/>
      <c r="B84" s="473"/>
      <c r="C84" s="474"/>
      <c r="D84" s="481" t="str">
        <f>IF(Illness!E83="","",Illness!E83)</f>
        <v/>
      </c>
      <c r="E84" s="482" t="str">
        <f>IF(Illness!F83="","",Illness!F83)</f>
        <v/>
      </c>
      <c r="F84" s="483" t="str">
        <f>IF(Illness!G83="","",Illness!G83)</f>
        <v/>
      </c>
      <c r="H84" s="471"/>
      <c r="I84" s="471"/>
      <c r="J84" s="471"/>
      <c r="K84" s="471"/>
      <c r="L84" s="471"/>
      <c r="M84" s="471"/>
      <c r="N84" s="471"/>
      <c r="O84" s="471"/>
      <c r="P84" s="471"/>
      <c r="Q84" s="471"/>
      <c r="R84" s="471"/>
      <c r="S84" s="471"/>
      <c r="T84" s="479"/>
      <c r="U84" s="480" t="str">
        <f t="shared" si="28"/>
        <v/>
      </c>
      <c r="V84" s="480" t="str">
        <f t="shared" si="29"/>
        <v/>
      </c>
      <c r="W84" s="480" t="str">
        <f t="shared" si="30"/>
        <v/>
      </c>
      <c r="X84" s="480" t="str">
        <f t="shared" si="31"/>
        <v/>
      </c>
      <c r="Y84" s="480" t="str">
        <f t="shared" si="32"/>
        <v/>
      </c>
      <c r="Z84" s="480" t="str">
        <f t="shared" si="33"/>
        <v/>
      </c>
      <c r="AA84" s="480" t="str">
        <f t="shared" si="34"/>
        <v/>
      </c>
      <c r="AB84" s="480" t="str">
        <f t="shared" si="35"/>
        <v/>
      </c>
      <c r="AC84" s="480" t="str">
        <f t="shared" si="36"/>
        <v/>
      </c>
      <c r="AD84" s="480" t="str">
        <f t="shared" si="37"/>
        <v/>
      </c>
      <c r="AE84" s="480" t="str">
        <f t="shared" si="38"/>
        <v/>
      </c>
      <c r="AF84" s="480" t="str">
        <f t="shared" si="39"/>
        <v/>
      </c>
      <c r="AG84" s="488" t="str">
        <f t="shared" si="40"/>
        <v/>
      </c>
    </row>
    <row r="85" spans="1:33">
      <c r="A85" s="472"/>
      <c r="B85" s="473"/>
      <c r="C85" s="474"/>
      <c r="D85" s="481" t="str">
        <f>IF(Illness!E84="","",Illness!E84)</f>
        <v/>
      </c>
      <c r="E85" s="482" t="str">
        <f>IF(Illness!F84="","",Illness!F84)</f>
        <v/>
      </c>
      <c r="F85" s="483" t="str">
        <f>IF(Illness!G84="","",Illness!G84)</f>
        <v/>
      </c>
      <c r="H85" s="471"/>
      <c r="I85" s="471"/>
      <c r="J85" s="471"/>
      <c r="K85" s="471"/>
      <c r="L85" s="471"/>
      <c r="M85" s="471"/>
      <c r="N85" s="471"/>
      <c r="O85" s="471"/>
      <c r="P85" s="471"/>
      <c r="Q85" s="471"/>
      <c r="R85" s="471"/>
      <c r="S85" s="471"/>
      <c r="T85" s="479"/>
      <c r="U85" s="480" t="str">
        <f t="shared" si="28"/>
        <v/>
      </c>
      <c r="V85" s="480" t="str">
        <f t="shared" si="29"/>
        <v/>
      </c>
      <c r="W85" s="480" t="str">
        <f t="shared" si="30"/>
        <v/>
      </c>
      <c r="X85" s="480" t="str">
        <f t="shared" si="31"/>
        <v/>
      </c>
      <c r="Y85" s="480" t="str">
        <f t="shared" si="32"/>
        <v/>
      </c>
      <c r="Z85" s="480" t="str">
        <f t="shared" si="33"/>
        <v/>
      </c>
      <c r="AA85" s="480" t="str">
        <f t="shared" si="34"/>
        <v/>
      </c>
      <c r="AB85" s="480" t="str">
        <f t="shared" si="35"/>
        <v/>
      </c>
      <c r="AC85" s="480" t="str">
        <f t="shared" si="36"/>
        <v/>
      </c>
      <c r="AD85" s="480" t="str">
        <f t="shared" si="37"/>
        <v/>
      </c>
      <c r="AE85" s="480" t="str">
        <f t="shared" si="38"/>
        <v/>
      </c>
      <c r="AF85" s="480" t="str">
        <f t="shared" si="39"/>
        <v/>
      </c>
      <c r="AG85" s="488" t="str">
        <f t="shared" si="40"/>
        <v/>
      </c>
    </row>
    <row r="86" spans="1:33">
      <c r="A86" s="472"/>
      <c r="B86" s="473"/>
      <c r="C86" s="474"/>
      <c r="D86" s="481" t="str">
        <f>IF(Illness!E85="","",Illness!E85)</f>
        <v/>
      </c>
      <c r="E86" s="482" t="str">
        <f>IF(Illness!F85="","",Illness!F85)</f>
        <v/>
      </c>
      <c r="F86" s="483" t="str">
        <f>IF(Illness!G85="","",Illness!G85)</f>
        <v/>
      </c>
      <c r="H86" s="471"/>
      <c r="I86" s="471"/>
      <c r="J86" s="471"/>
      <c r="K86" s="471"/>
      <c r="L86" s="471"/>
      <c r="M86" s="471"/>
      <c r="N86" s="471"/>
      <c r="O86" s="471"/>
      <c r="P86" s="471"/>
      <c r="Q86" s="471"/>
      <c r="R86" s="471"/>
      <c r="S86" s="471"/>
      <c r="T86" s="479"/>
      <c r="U86" s="480" t="str">
        <f t="shared" si="28"/>
        <v/>
      </c>
      <c r="V86" s="480" t="str">
        <f t="shared" si="29"/>
        <v/>
      </c>
      <c r="W86" s="480" t="str">
        <f t="shared" si="30"/>
        <v/>
      </c>
      <c r="X86" s="480" t="str">
        <f t="shared" si="31"/>
        <v/>
      </c>
      <c r="Y86" s="480" t="str">
        <f t="shared" si="32"/>
        <v/>
      </c>
      <c r="Z86" s="480" t="str">
        <f t="shared" si="33"/>
        <v/>
      </c>
      <c r="AA86" s="480" t="str">
        <f t="shared" si="34"/>
        <v/>
      </c>
      <c r="AB86" s="480" t="str">
        <f t="shared" si="35"/>
        <v/>
      </c>
      <c r="AC86" s="480" t="str">
        <f t="shared" si="36"/>
        <v/>
      </c>
      <c r="AD86" s="480" t="str">
        <f t="shared" si="37"/>
        <v/>
      </c>
      <c r="AE86" s="480" t="str">
        <f t="shared" si="38"/>
        <v/>
      </c>
      <c r="AF86" s="480" t="str">
        <f t="shared" si="39"/>
        <v/>
      </c>
      <c r="AG86" s="488" t="str">
        <f t="shared" si="40"/>
        <v/>
      </c>
    </row>
    <row r="87" spans="1:33">
      <c r="A87" s="472"/>
      <c r="B87" s="473"/>
      <c r="C87" s="474"/>
      <c r="D87" s="481" t="str">
        <f>IF(Illness!E86="","",Illness!E86)</f>
        <v/>
      </c>
      <c r="E87" s="482" t="str">
        <f>IF(Illness!F86="","",Illness!F86)</f>
        <v/>
      </c>
      <c r="F87" s="483" t="str">
        <f>IF(Illness!G86="","",Illness!G86)</f>
        <v/>
      </c>
      <c r="H87" s="471"/>
      <c r="I87" s="471"/>
      <c r="J87" s="471"/>
      <c r="K87" s="471"/>
      <c r="L87" s="471"/>
      <c r="M87" s="471"/>
      <c r="N87" s="471"/>
      <c r="O87" s="471"/>
      <c r="P87" s="471"/>
      <c r="Q87" s="471"/>
      <c r="R87" s="471"/>
      <c r="S87" s="471"/>
      <c r="T87" s="479"/>
      <c r="U87" s="480" t="str">
        <f t="shared" si="28"/>
        <v/>
      </c>
      <c r="V87" s="480" t="str">
        <f t="shared" si="29"/>
        <v/>
      </c>
      <c r="W87" s="480" t="str">
        <f t="shared" si="30"/>
        <v/>
      </c>
      <c r="X87" s="480" t="str">
        <f t="shared" si="31"/>
        <v/>
      </c>
      <c r="Y87" s="480" t="str">
        <f t="shared" si="32"/>
        <v/>
      </c>
      <c r="Z87" s="480" t="str">
        <f t="shared" si="33"/>
        <v/>
      </c>
      <c r="AA87" s="480" t="str">
        <f t="shared" si="34"/>
        <v/>
      </c>
      <c r="AB87" s="480" t="str">
        <f t="shared" si="35"/>
        <v/>
      </c>
      <c r="AC87" s="480" t="str">
        <f t="shared" si="36"/>
        <v/>
      </c>
      <c r="AD87" s="480" t="str">
        <f t="shared" si="37"/>
        <v/>
      </c>
      <c r="AE87" s="480" t="str">
        <f t="shared" si="38"/>
        <v/>
      </c>
      <c r="AF87" s="480" t="str">
        <f t="shared" si="39"/>
        <v/>
      </c>
      <c r="AG87" s="488" t="str">
        <f t="shared" si="40"/>
        <v/>
      </c>
    </row>
    <row r="88" spans="1:33">
      <c r="A88" s="472"/>
      <c r="B88" s="473"/>
      <c r="C88" s="474"/>
      <c r="D88" s="481" t="str">
        <f>IF(Illness!E87="","",Illness!E87)</f>
        <v/>
      </c>
      <c r="E88" s="482" t="str">
        <f>IF(Illness!F87="","",Illness!F87)</f>
        <v/>
      </c>
      <c r="F88" s="483" t="str">
        <f>IF(Illness!G87="","",Illness!G87)</f>
        <v/>
      </c>
      <c r="H88" s="471"/>
      <c r="I88" s="471"/>
      <c r="J88" s="471"/>
      <c r="K88" s="471"/>
      <c r="L88" s="471"/>
      <c r="M88" s="471"/>
      <c r="N88" s="471"/>
      <c r="O88" s="471"/>
      <c r="P88" s="471"/>
      <c r="Q88" s="471"/>
      <c r="R88" s="471"/>
      <c r="S88" s="471"/>
      <c r="T88" s="479"/>
      <c r="U88" s="480" t="str">
        <f t="shared" si="28"/>
        <v/>
      </c>
      <c r="V88" s="480" t="str">
        <f t="shared" si="29"/>
        <v/>
      </c>
      <c r="W88" s="480" t="str">
        <f t="shared" si="30"/>
        <v/>
      </c>
      <c r="X88" s="480" t="str">
        <f t="shared" si="31"/>
        <v/>
      </c>
      <c r="Y88" s="480" t="str">
        <f t="shared" si="32"/>
        <v/>
      </c>
      <c r="Z88" s="480" t="str">
        <f t="shared" si="33"/>
        <v/>
      </c>
      <c r="AA88" s="480" t="str">
        <f t="shared" si="34"/>
        <v/>
      </c>
      <c r="AB88" s="480" t="str">
        <f t="shared" si="35"/>
        <v/>
      </c>
      <c r="AC88" s="480" t="str">
        <f t="shared" si="36"/>
        <v/>
      </c>
      <c r="AD88" s="480" t="str">
        <f t="shared" si="37"/>
        <v/>
      </c>
      <c r="AE88" s="480" t="str">
        <f t="shared" si="38"/>
        <v/>
      </c>
      <c r="AF88" s="480" t="str">
        <f t="shared" si="39"/>
        <v/>
      </c>
      <c r="AG88" s="488" t="str">
        <f t="shared" si="40"/>
        <v/>
      </c>
    </row>
    <row r="89" spans="1:33">
      <c r="A89" s="472"/>
      <c r="B89" s="473"/>
      <c r="C89" s="474"/>
      <c r="D89" s="481" t="str">
        <f>IF(Illness!E88="","",Illness!E88)</f>
        <v/>
      </c>
      <c r="E89" s="482" t="str">
        <f>IF(Illness!F88="","",Illness!F88)</f>
        <v/>
      </c>
      <c r="F89" s="483" t="str">
        <f>IF(Illness!G88="","",Illness!G88)</f>
        <v/>
      </c>
      <c r="H89" s="471"/>
      <c r="I89" s="471"/>
      <c r="J89" s="471"/>
      <c r="K89" s="471"/>
      <c r="L89" s="471"/>
      <c r="M89" s="471"/>
      <c r="N89" s="471"/>
      <c r="O89" s="471"/>
      <c r="P89" s="471"/>
      <c r="Q89" s="471"/>
      <c r="R89" s="471"/>
      <c r="S89" s="471"/>
      <c r="T89" s="479"/>
      <c r="U89" s="480" t="str">
        <f t="shared" si="28"/>
        <v/>
      </c>
      <c r="V89" s="480" t="str">
        <f t="shared" si="29"/>
        <v/>
      </c>
      <c r="W89" s="480" t="str">
        <f t="shared" si="30"/>
        <v/>
      </c>
      <c r="X89" s="480" t="str">
        <f t="shared" si="31"/>
        <v/>
      </c>
      <c r="Y89" s="480" t="str">
        <f t="shared" si="32"/>
        <v/>
      </c>
      <c r="Z89" s="480" t="str">
        <f t="shared" si="33"/>
        <v/>
      </c>
      <c r="AA89" s="480" t="str">
        <f t="shared" si="34"/>
        <v/>
      </c>
      <c r="AB89" s="480" t="str">
        <f t="shared" si="35"/>
        <v/>
      </c>
      <c r="AC89" s="480" t="str">
        <f t="shared" si="36"/>
        <v/>
      </c>
      <c r="AD89" s="480" t="str">
        <f t="shared" si="37"/>
        <v/>
      </c>
      <c r="AE89" s="480" t="str">
        <f t="shared" si="38"/>
        <v/>
      </c>
      <c r="AF89" s="480" t="str">
        <f t="shared" si="39"/>
        <v/>
      </c>
      <c r="AG89" s="488" t="str">
        <f t="shared" si="40"/>
        <v/>
      </c>
    </row>
    <row r="90" spans="1:33">
      <c r="A90" s="472"/>
      <c r="B90" s="473"/>
      <c r="C90" s="474"/>
      <c r="D90" s="481" t="str">
        <f>IF(Illness!E89="","",Illness!E89)</f>
        <v/>
      </c>
      <c r="E90" s="482" t="str">
        <f>IF(Illness!F89="","",Illness!F89)</f>
        <v/>
      </c>
      <c r="F90" s="483" t="str">
        <f>IF(Illness!G89="","",Illness!G89)</f>
        <v/>
      </c>
      <c r="H90" s="471"/>
      <c r="I90" s="471"/>
      <c r="J90" s="471"/>
      <c r="K90" s="471"/>
      <c r="L90" s="471"/>
      <c r="M90" s="471"/>
      <c r="N90" s="471"/>
      <c r="O90" s="471"/>
      <c r="P90" s="471"/>
      <c r="Q90" s="471"/>
      <c r="R90" s="471"/>
      <c r="S90" s="471"/>
      <c r="T90" s="479"/>
      <c r="U90" s="480" t="str">
        <f t="shared" si="28"/>
        <v/>
      </c>
      <c r="V90" s="480" t="str">
        <f t="shared" si="29"/>
        <v/>
      </c>
      <c r="W90" s="480" t="str">
        <f t="shared" si="30"/>
        <v/>
      </c>
      <c r="X90" s="480" t="str">
        <f t="shared" si="31"/>
        <v/>
      </c>
      <c r="Y90" s="480" t="str">
        <f t="shared" si="32"/>
        <v/>
      </c>
      <c r="Z90" s="480" t="str">
        <f t="shared" si="33"/>
        <v/>
      </c>
      <c r="AA90" s="480" t="str">
        <f t="shared" si="34"/>
        <v/>
      </c>
      <c r="AB90" s="480" t="str">
        <f t="shared" si="35"/>
        <v/>
      </c>
      <c r="AC90" s="480" t="str">
        <f t="shared" si="36"/>
        <v/>
      </c>
      <c r="AD90" s="480" t="str">
        <f t="shared" si="37"/>
        <v/>
      </c>
      <c r="AE90" s="480" t="str">
        <f t="shared" si="38"/>
        <v/>
      </c>
      <c r="AF90" s="480" t="str">
        <f t="shared" si="39"/>
        <v/>
      </c>
      <c r="AG90" s="488" t="str">
        <f t="shared" si="40"/>
        <v/>
      </c>
    </row>
    <row r="91" spans="1:33">
      <c r="A91" s="472"/>
      <c r="B91" s="473"/>
      <c r="C91" s="474"/>
      <c r="D91" s="481" t="str">
        <f>IF(Illness!E90="","",Illness!E90)</f>
        <v/>
      </c>
      <c r="E91" s="482" t="str">
        <f>IF(Illness!F90="","",Illness!F90)</f>
        <v/>
      </c>
      <c r="F91" s="483" t="str">
        <f>IF(Illness!G90="","",Illness!G90)</f>
        <v/>
      </c>
      <c r="H91" s="471"/>
      <c r="I91" s="471"/>
      <c r="J91" s="471"/>
      <c r="K91" s="471"/>
      <c r="L91" s="471"/>
      <c r="M91" s="471"/>
      <c r="N91" s="471"/>
      <c r="O91" s="471"/>
      <c r="P91" s="471"/>
      <c r="Q91" s="471"/>
      <c r="R91" s="471"/>
      <c r="S91" s="471"/>
      <c r="T91" s="479"/>
      <c r="U91" s="480" t="str">
        <f t="shared" si="28"/>
        <v/>
      </c>
      <c r="V91" s="480" t="str">
        <f t="shared" si="29"/>
        <v/>
      </c>
      <c r="W91" s="480" t="str">
        <f t="shared" si="30"/>
        <v/>
      </c>
      <c r="X91" s="480" t="str">
        <f t="shared" si="31"/>
        <v/>
      </c>
      <c r="Y91" s="480" t="str">
        <f t="shared" si="32"/>
        <v/>
      </c>
      <c r="Z91" s="480" t="str">
        <f t="shared" si="33"/>
        <v/>
      </c>
      <c r="AA91" s="480" t="str">
        <f t="shared" si="34"/>
        <v/>
      </c>
      <c r="AB91" s="480" t="str">
        <f t="shared" si="35"/>
        <v/>
      </c>
      <c r="AC91" s="480" t="str">
        <f t="shared" si="36"/>
        <v/>
      </c>
      <c r="AD91" s="480" t="str">
        <f t="shared" si="37"/>
        <v/>
      </c>
      <c r="AE91" s="480" t="str">
        <f t="shared" si="38"/>
        <v/>
      </c>
      <c r="AF91" s="480" t="str">
        <f t="shared" si="39"/>
        <v/>
      </c>
      <c r="AG91" s="488" t="str">
        <f t="shared" si="40"/>
        <v/>
      </c>
    </row>
    <row r="92" spans="1:33">
      <c r="A92" s="472"/>
      <c r="B92" s="473"/>
      <c r="C92" s="474"/>
      <c r="D92" s="481" t="str">
        <f>IF(Illness!E91="","",Illness!E91)</f>
        <v/>
      </c>
      <c r="E92" s="482" t="str">
        <f>IF(Illness!F91="","",Illness!F91)</f>
        <v/>
      </c>
      <c r="F92" s="483" t="str">
        <f>IF(Illness!G91="","",Illness!G91)</f>
        <v/>
      </c>
      <c r="H92" s="471"/>
      <c r="I92" s="471"/>
      <c r="J92" s="471"/>
      <c r="K92" s="471"/>
      <c r="L92" s="471"/>
      <c r="M92" s="471"/>
      <c r="N92" s="471"/>
      <c r="O92" s="471"/>
      <c r="P92" s="471"/>
      <c r="Q92" s="471"/>
      <c r="R92" s="471"/>
      <c r="S92" s="471"/>
      <c r="T92" s="479"/>
      <c r="U92" s="480" t="str">
        <f t="shared" si="28"/>
        <v/>
      </c>
      <c r="V92" s="480" t="str">
        <f t="shared" si="29"/>
        <v/>
      </c>
      <c r="W92" s="480" t="str">
        <f t="shared" si="30"/>
        <v/>
      </c>
      <c r="X92" s="480" t="str">
        <f t="shared" si="31"/>
        <v/>
      </c>
      <c r="Y92" s="480" t="str">
        <f t="shared" si="32"/>
        <v/>
      </c>
      <c r="Z92" s="480" t="str">
        <f t="shared" si="33"/>
        <v/>
      </c>
      <c r="AA92" s="480" t="str">
        <f t="shared" si="34"/>
        <v/>
      </c>
      <c r="AB92" s="480" t="str">
        <f t="shared" si="35"/>
        <v/>
      </c>
      <c r="AC92" s="480" t="str">
        <f t="shared" si="36"/>
        <v/>
      </c>
      <c r="AD92" s="480" t="str">
        <f t="shared" si="37"/>
        <v/>
      </c>
      <c r="AE92" s="480" t="str">
        <f t="shared" si="38"/>
        <v/>
      </c>
      <c r="AF92" s="480" t="str">
        <f t="shared" si="39"/>
        <v/>
      </c>
      <c r="AG92" s="488" t="str">
        <f t="shared" si="40"/>
        <v/>
      </c>
    </row>
    <row r="93" spans="1:33">
      <c r="A93" s="472"/>
      <c r="B93" s="473"/>
      <c r="C93" s="474"/>
      <c r="D93" s="481" t="str">
        <f>IF(Illness!E92="","",Illness!E92)</f>
        <v/>
      </c>
      <c r="E93" s="482" t="str">
        <f>IF(Illness!F92="","",Illness!F92)</f>
        <v/>
      </c>
      <c r="F93" s="483" t="str">
        <f>IF(Illness!G92="","",Illness!G92)</f>
        <v/>
      </c>
      <c r="H93" s="471"/>
      <c r="I93" s="471"/>
      <c r="J93" s="471"/>
      <c r="K93" s="471"/>
      <c r="L93" s="471"/>
      <c r="M93" s="471"/>
      <c r="N93" s="471"/>
      <c r="O93" s="471"/>
      <c r="P93" s="471"/>
      <c r="Q93" s="471"/>
      <c r="R93" s="471"/>
      <c r="S93" s="471"/>
      <c r="T93" s="479"/>
      <c r="U93" s="480" t="str">
        <f t="shared" si="28"/>
        <v/>
      </c>
      <c r="V93" s="480" t="str">
        <f t="shared" si="29"/>
        <v/>
      </c>
      <c r="W93" s="480" t="str">
        <f t="shared" si="30"/>
        <v/>
      </c>
      <c r="X93" s="480" t="str">
        <f t="shared" si="31"/>
        <v/>
      </c>
      <c r="Y93" s="480" t="str">
        <f t="shared" si="32"/>
        <v/>
      </c>
      <c r="Z93" s="480" t="str">
        <f t="shared" si="33"/>
        <v/>
      </c>
      <c r="AA93" s="480" t="str">
        <f t="shared" si="34"/>
        <v/>
      </c>
      <c r="AB93" s="480" t="str">
        <f t="shared" si="35"/>
        <v/>
      </c>
      <c r="AC93" s="480" t="str">
        <f t="shared" si="36"/>
        <v/>
      </c>
      <c r="AD93" s="480" t="str">
        <f t="shared" si="37"/>
        <v/>
      </c>
      <c r="AE93" s="480" t="str">
        <f t="shared" si="38"/>
        <v/>
      </c>
      <c r="AF93" s="480" t="str">
        <f t="shared" si="39"/>
        <v/>
      </c>
      <c r="AG93" s="488" t="str">
        <f t="shared" si="40"/>
        <v/>
      </c>
    </row>
    <row r="94" spans="1:33">
      <c r="A94" s="472"/>
      <c r="B94" s="473"/>
      <c r="C94" s="474"/>
      <c r="D94" s="481" t="str">
        <f>IF(Illness!E93="","",Illness!E93)</f>
        <v/>
      </c>
      <c r="E94" s="482" t="str">
        <f>IF(Illness!F93="","",Illness!F93)</f>
        <v/>
      </c>
      <c r="F94" s="483" t="str">
        <f>IF(Illness!G93="","",Illness!G93)</f>
        <v/>
      </c>
      <c r="H94" s="471"/>
      <c r="I94" s="471"/>
      <c r="J94" s="471"/>
      <c r="K94" s="471"/>
      <c r="L94" s="471"/>
      <c r="M94" s="471"/>
      <c r="N94" s="471"/>
      <c r="O94" s="471"/>
      <c r="P94" s="471"/>
      <c r="Q94" s="471"/>
      <c r="R94" s="471"/>
      <c r="S94" s="471"/>
      <c r="T94" s="479"/>
      <c r="U94" s="480" t="str">
        <f t="shared" si="28"/>
        <v/>
      </c>
      <c r="V94" s="480" t="str">
        <f t="shared" si="29"/>
        <v/>
      </c>
      <c r="W94" s="480" t="str">
        <f t="shared" si="30"/>
        <v/>
      </c>
      <c r="X94" s="480" t="str">
        <f t="shared" si="31"/>
        <v/>
      </c>
      <c r="Y94" s="480" t="str">
        <f t="shared" si="32"/>
        <v/>
      </c>
      <c r="Z94" s="480" t="str">
        <f t="shared" si="33"/>
        <v/>
      </c>
      <c r="AA94" s="480" t="str">
        <f t="shared" si="34"/>
        <v/>
      </c>
      <c r="AB94" s="480" t="str">
        <f t="shared" si="35"/>
        <v/>
      </c>
      <c r="AC94" s="480" t="str">
        <f t="shared" si="36"/>
        <v/>
      </c>
      <c r="AD94" s="480" t="str">
        <f t="shared" si="37"/>
        <v/>
      </c>
      <c r="AE94" s="480" t="str">
        <f t="shared" si="38"/>
        <v/>
      </c>
      <c r="AF94" s="480" t="str">
        <f t="shared" si="39"/>
        <v/>
      </c>
      <c r="AG94" s="488" t="str">
        <f t="shared" si="40"/>
        <v/>
      </c>
    </row>
    <row r="95" spans="1:33">
      <c r="A95" s="472"/>
      <c r="B95" s="473"/>
      <c r="C95" s="474"/>
      <c r="D95" s="481" t="str">
        <f>IF(Illness!E94="","",Illness!E94)</f>
        <v/>
      </c>
      <c r="E95" s="482" t="str">
        <f>IF(Illness!F94="","",Illness!F94)</f>
        <v/>
      </c>
      <c r="F95" s="483" t="str">
        <f>IF(Illness!G94="","",Illness!G94)</f>
        <v/>
      </c>
      <c r="H95" s="471"/>
      <c r="I95" s="471"/>
      <c r="J95" s="471"/>
      <c r="K95" s="471"/>
      <c r="L95" s="471"/>
      <c r="M95" s="471"/>
      <c r="N95" s="471"/>
      <c r="O95" s="471"/>
      <c r="P95" s="471"/>
      <c r="Q95" s="471"/>
      <c r="R95" s="471"/>
      <c r="S95" s="471"/>
      <c r="T95" s="479"/>
      <c r="U95" s="480" t="str">
        <f t="shared" si="28"/>
        <v/>
      </c>
      <c r="V95" s="480" t="str">
        <f t="shared" si="29"/>
        <v/>
      </c>
      <c r="W95" s="480" t="str">
        <f t="shared" si="30"/>
        <v/>
      </c>
      <c r="X95" s="480" t="str">
        <f t="shared" si="31"/>
        <v/>
      </c>
      <c r="Y95" s="480" t="str">
        <f t="shared" si="32"/>
        <v/>
      </c>
      <c r="Z95" s="480" t="str">
        <f t="shared" si="33"/>
        <v/>
      </c>
      <c r="AA95" s="480" t="str">
        <f t="shared" si="34"/>
        <v/>
      </c>
      <c r="AB95" s="480" t="str">
        <f t="shared" si="35"/>
        <v/>
      </c>
      <c r="AC95" s="480" t="str">
        <f t="shared" si="36"/>
        <v/>
      </c>
      <c r="AD95" s="480" t="str">
        <f t="shared" si="37"/>
        <v/>
      </c>
      <c r="AE95" s="480" t="str">
        <f t="shared" si="38"/>
        <v/>
      </c>
      <c r="AF95" s="480" t="str">
        <f t="shared" si="39"/>
        <v/>
      </c>
      <c r="AG95" s="488" t="str">
        <f t="shared" si="40"/>
        <v/>
      </c>
    </row>
    <row r="96" spans="1:33">
      <c r="A96" s="472"/>
      <c r="B96" s="473"/>
      <c r="C96" s="474"/>
      <c r="D96" s="481" t="str">
        <f>IF(Illness!E95="","",Illness!E95)</f>
        <v/>
      </c>
      <c r="E96" s="482" t="str">
        <f>IF(Illness!F95="","",Illness!F95)</f>
        <v/>
      </c>
      <c r="F96" s="483" t="str">
        <f>IF(Illness!G95="","",Illness!G95)</f>
        <v/>
      </c>
      <c r="H96" s="471"/>
      <c r="I96" s="471"/>
      <c r="J96" s="471"/>
      <c r="K96" s="471"/>
      <c r="L96" s="471"/>
      <c r="M96" s="471"/>
      <c r="N96" s="471"/>
      <c r="O96" s="471"/>
      <c r="P96" s="471"/>
      <c r="Q96" s="471"/>
      <c r="R96" s="471"/>
      <c r="S96" s="471"/>
      <c r="T96" s="479"/>
      <c r="U96" s="480" t="str">
        <f t="shared" si="28"/>
        <v/>
      </c>
      <c r="V96" s="480" t="str">
        <f t="shared" si="29"/>
        <v/>
      </c>
      <c r="W96" s="480" t="str">
        <f t="shared" si="30"/>
        <v/>
      </c>
      <c r="X96" s="480" t="str">
        <f t="shared" si="31"/>
        <v/>
      </c>
      <c r="Y96" s="480" t="str">
        <f t="shared" si="32"/>
        <v/>
      </c>
      <c r="Z96" s="480" t="str">
        <f t="shared" si="33"/>
        <v/>
      </c>
      <c r="AA96" s="480" t="str">
        <f t="shared" si="34"/>
        <v/>
      </c>
      <c r="AB96" s="480" t="str">
        <f t="shared" si="35"/>
        <v/>
      </c>
      <c r="AC96" s="480" t="str">
        <f t="shared" si="36"/>
        <v/>
      </c>
      <c r="AD96" s="480" t="str">
        <f t="shared" si="37"/>
        <v/>
      </c>
      <c r="AE96" s="480" t="str">
        <f t="shared" si="38"/>
        <v/>
      </c>
      <c r="AF96" s="480" t="str">
        <f t="shared" si="39"/>
        <v/>
      </c>
      <c r="AG96" s="488" t="str">
        <f t="shared" si="40"/>
        <v/>
      </c>
    </row>
    <row r="97" spans="1:33">
      <c r="A97" s="472"/>
      <c r="B97" s="473"/>
      <c r="C97" s="474"/>
      <c r="D97" s="481" t="str">
        <f>IF(Illness!E96="","",Illness!E96)</f>
        <v/>
      </c>
      <c r="E97" s="482" t="str">
        <f>IF(Illness!F96="","",Illness!F96)</f>
        <v/>
      </c>
      <c r="F97" s="483" t="str">
        <f>IF(Illness!G96="","",Illness!G96)</f>
        <v/>
      </c>
      <c r="H97" s="471"/>
      <c r="I97" s="471"/>
      <c r="J97" s="471"/>
      <c r="K97" s="471"/>
      <c r="L97" s="471"/>
      <c r="M97" s="471"/>
      <c r="N97" s="471"/>
      <c r="O97" s="471"/>
      <c r="P97" s="471"/>
      <c r="Q97" s="471"/>
      <c r="R97" s="471"/>
      <c r="S97" s="471"/>
      <c r="T97" s="479"/>
      <c r="U97" s="480" t="str">
        <f t="shared" si="28"/>
        <v/>
      </c>
      <c r="V97" s="480" t="str">
        <f t="shared" si="29"/>
        <v/>
      </c>
      <c r="W97" s="480" t="str">
        <f t="shared" si="30"/>
        <v/>
      </c>
      <c r="X97" s="480" t="str">
        <f t="shared" si="31"/>
        <v/>
      </c>
      <c r="Y97" s="480" t="str">
        <f t="shared" si="32"/>
        <v/>
      </c>
      <c r="Z97" s="480" t="str">
        <f t="shared" si="33"/>
        <v/>
      </c>
      <c r="AA97" s="480" t="str">
        <f t="shared" si="34"/>
        <v/>
      </c>
      <c r="AB97" s="480" t="str">
        <f t="shared" si="35"/>
        <v/>
      </c>
      <c r="AC97" s="480" t="str">
        <f t="shared" si="36"/>
        <v/>
      </c>
      <c r="AD97" s="480" t="str">
        <f t="shared" si="37"/>
        <v/>
      </c>
      <c r="AE97" s="480" t="str">
        <f t="shared" si="38"/>
        <v/>
      </c>
      <c r="AF97" s="480" t="str">
        <f t="shared" si="39"/>
        <v/>
      </c>
      <c r="AG97" s="488" t="str">
        <f t="shared" si="40"/>
        <v/>
      </c>
    </row>
    <row r="98" spans="1:33">
      <c r="A98" s="472"/>
      <c r="B98" s="473"/>
      <c r="C98" s="474"/>
      <c r="D98" s="481" t="str">
        <f>IF(Illness!E97="","",Illness!E97)</f>
        <v/>
      </c>
      <c r="E98" s="482" t="str">
        <f>IF(Illness!F97="","",Illness!F97)</f>
        <v/>
      </c>
      <c r="F98" s="483" t="str">
        <f>IF(Illness!G97="","",Illness!G97)</f>
        <v/>
      </c>
      <c r="H98" s="471"/>
      <c r="I98" s="471"/>
      <c r="J98" s="471"/>
      <c r="K98" s="471"/>
      <c r="L98" s="471"/>
      <c r="M98" s="471"/>
      <c r="N98" s="471"/>
      <c r="O98" s="471"/>
      <c r="P98" s="471"/>
      <c r="Q98" s="471"/>
      <c r="R98" s="471"/>
      <c r="S98" s="471"/>
      <c r="T98" s="479"/>
      <c r="U98" s="480" t="str">
        <f t="shared" si="28"/>
        <v/>
      </c>
      <c r="V98" s="480" t="str">
        <f t="shared" si="29"/>
        <v/>
      </c>
      <c r="W98" s="480" t="str">
        <f t="shared" si="30"/>
        <v/>
      </c>
      <c r="X98" s="480" t="str">
        <f t="shared" si="31"/>
        <v/>
      </c>
      <c r="Y98" s="480" t="str">
        <f t="shared" si="32"/>
        <v/>
      </c>
      <c r="Z98" s="480" t="str">
        <f t="shared" si="33"/>
        <v/>
      </c>
      <c r="AA98" s="480" t="str">
        <f t="shared" si="34"/>
        <v/>
      </c>
      <c r="AB98" s="480" t="str">
        <f t="shared" si="35"/>
        <v/>
      </c>
      <c r="AC98" s="480" t="str">
        <f t="shared" si="36"/>
        <v/>
      </c>
      <c r="AD98" s="480" t="str">
        <f t="shared" si="37"/>
        <v/>
      </c>
      <c r="AE98" s="480" t="str">
        <f t="shared" si="38"/>
        <v/>
      </c>
      <c r="AF98" s="480" t="str">
        <f t="shared" si="39"/>
        <v/>
      </c>
      <c r="AG98" s="488" t="str">
        <f t="shared" si="40"/>
        <v/>
      </c>
    </row>
    <row r="99" spans="1:33">
      <c r="A99" s="472"/>
      <c r="B99" s="473"/>
      <c r="C99" s="474"/>
      <c r="D99" s="481" t="str">
        <f>IF(Illness!E98="","",Illness!E98)</f>
        <v/>
      </c>
      <c r="E99" s="482" t="str">
        <f>IF(Illness!F98="","",Illness!F98)</f>
        <v/>
      </c>
      <c r="F99" s="483" t="str">
        <f>IF(Illness!G98="","",Illness!G98)</f>
        <v/>
      </c>
      <c r="H99" s="471"/>
      <c r="I99" s="471"/>
      <c r="J99" s="471"/>
      <c r="K99" s="471"/>
      <c r="L99" s="471"/>
      <c r="M99" s="471"/>
      <c r="N99" s="471"/>
      <c r="O99" s="471"/>
      <c r="P99" s="471"/>
      <c r="Q99" s="471"/>
      <c r="R99" s="471"/>
      <c r="S99" s="471"/>
      <c r="T99" s="479"/>
      <c r="U99" s="480" t="str">
        <f t="shared" si="28"/>
        <v/>
      </c>
      <c r="V99" s="480" t="str">
        <f t="shared" si="29"/>
        <v/>
      </c>
      <c r="W99" s="480" t="str">
        <f t="shared" si="30"/>
        <v/>
      </c>
      <c r="X99" s="480" t="str">
        <f t="shared" si="31"/>
        <v/>
      </c>
      <c r="Y99" s="480" t="str">
        <f t="shared" si="32"/>
        <v/>
      </c>
      <c r="Z99" s="480" t="str">
        <f t="shared" si="33"/>
        <v/>
      </c>
      <c r="AA99" s="480" t="str">
        <f t="shared" si="34"/>
        <v/>
      </c>
      <c r="AB99" s="480" t="str">
        <f t="shared" si="35"/>
        <v/>
      </c>
      <c r="AC99" s="480" t="str">
        <f t="shared" si="36"/>
        <v/>
      </c>
      <c r="AD99" s="480" t="str">
        <f t="shared" si="37"/>
        <v/>
      </c>
      <c r="AE99" s="480" t="str">
        <f t="shared" si="38"/>
        <v/>
      </c>
      <c r="AF99" s="480" t="str">
        <f t="shared" si="39"/>
        <v/>
      </c>
      <c r="AG99" s="488" t="str">
        <f t="shared" si="40"/>
        <v/>
      </c>
    </row>
    <row r="100" spans="1:33">
      <c r="A100" s="472"/>
      <c r="B100" s="473"/>
      <c r="C100" s="474"/>
      <c r="D100" s="481" t="str">
        <f>IF(Illness!E99="","",Illness!E99)</f>
        <v/>
      </c>
      <c r="E100" s="482" t="str">
        <f>IF(Illness!F99="","",Illness!F99)</f>
        <v/>
      </c>
      <c r="F100" s="483" t="str">
        <f>IF(Illness!G99="","",Illness!G99)</f>
        <v/>
      </c>
      <c r="H100" s="471"/>
      <c r="I100" s="471"/>
      <c r="J100" s="471"/>
      <c r="K100" s="471"/>
      <c r="L100" s="471"/>
      <c r="M100" s="471"/>
      <c r="N100" s="471"/>
      <c r="O100" s="471"/>
      <c r="P100" s="471"/>
      <c r="Q100" s="471"/>
      <c r="R100" s="471"/>
      <c r="S100" s="471"/>
      <c r="T100" s="479"/>
      <c r="U100" s="480" t="str">
        <f t="shared" si="28"/>
        <v/>
      </c>
      <c r="V100" s="480" t="str">
        <f t="shared" si="29"/>
        <v/>
      </c>
      <c r="W100" s="480" t="str">
        <f t="shared" si="30"/>
        <v/>
      </c>
      <c r="X100" s="480" t="str">
        <f t="shared" si="31"/>
        <v/>
      </c>
      <c r="Y100" s="480" t="str">
        <f t="shared" si="32"/>
        <v/>
      </c>
      <c r="Z100" s="480" t="str">
        <f t="shared" si="33"/>
        <v/>
      </c>
      <c r="AA100" s="480" t="str">
        <f t="shared" si="34"/>
        <v/>
      </c>
      <c r="AB100" s="480" t="str">
        <f t="shared" si="35"/>
        <v/>
      </c>
      <c r="AC100" s="480" t="str">
        <f t="shared" si="36"/>
        <v/>
      </c>
      <c r="AD100" s="480" t="str">
        <f t="shared" si="37"/>
        <v/>
      </c>
      <c r="AE100" s="480" t="str">
        <f t="shared" si="38"/>
        <v/>
      </c>
      <c r="AF100" s="480" t="str">
        <f t="shared" si="39"/>
        <v/>
      </c>
      <c r="AG100" s="488" t="str">
        <f t="shared" si="40"/>
        <v/>
      </c>
    </row>
    <row r="101" spans="1:33">
      <c r="A101" s="472"/>
      <c r="B101" s="473"/>
      <c r="C101" s="474"/>
      <c r="D101" s="481" t="str">
        <f>IF(Illness!E100="","",Illness!E100)</f>
        <v/>
      </c>
      <c r="E101" s="482" t="str">
        <f>IF(Illness!F100="","",Illness!F100)</f>
        <v/>
      </c>
      <c r="F101" s="483" t="str">
        <f>IF(Illness!G100="","",Illness!G100)</f>
        <v/>
      </c>
      <c r="H101" s="471"/>
      <c r="I101" s="471"/>
      <c r="J101" s="471"/>
      <c r="K101" s="471"/>
      <c r="L101" s="471"/>
      <c r="M101" s="471"/>
      <c r="N101" s="471"/>
      <c r="O101" s="471"/>
      <c r="P101" s="471"/>
      <c r="Q101" s="471"/>
      <c r="R101" s="471"/>
      <c r="S101" s="471"/>
      <c r="T101" s="479"/>
      <c r="U101" s="480" t="str">
        <f t="shared" si="28"/>
        <v/>
      </c>
      <c r="V101" s="480" t="str">
        <f t="shared" si="29"/>
        <v/>
      </c>
      <c r="W101" s="480" t="str">
        <f t="shared" si="30"/>
        <v/>
      </c>
      <c r="X101" s="480" t="str">
        <f t="shared" si="31"/>
        <v/>
      </c>
      <c r="Y101" s="480" t="str">
        <f t="shared" si="32"/>
        <v/>
      </c>
      <c r="Z101" s="480" t="str">
        <f t="shared" si="33"/>
        <v/>
      </c>
      <c r="AA101" s="480" t="str">
        <f t="shared" si="34"/>
        <v/>
      </c>
      <c r="AB101" s="480" t="str">
        <f t="shared" si="35"/>
        <v/>
      </c>
      <c r="AC101" s="480" t="str">
        <f t="shared" si="36"/>
        <v/>
      </c>
      <c r="AD101" s="480" t="str">
        <f t="shared" si="37"/>
        <v/>
      </c>
      <c r="AE101" s="480" t="str">
        <f t="shared" si="38"/>
        <v/>
      </c>
      <c r="AF101" s="480" t="str">
        <f t="shared" si="39"/>
        <v/>
      </c>
      <c r="AG101" s="488" t="str">
        <f t="shared" si="40"/>
        <v/>
      </c>
    </row>
  </sheetData>
  <mergeCells count="4">
    <mergeCell ref="A3:C3"/>
    <mergeCell ref="D3:F3"/>
    <mergeCell ref="H3:S3"/>
    <mergeCell ref="U3:AF3"/>
  </mergeCells>
  <conditionalFormatting sqref="T5:T101">
    <cfRule type="cellIs" dxfId="5" priority="4" operator="equal">
      <formula>""</formula>
    </cfRule>
    <cfRule type="cellIs" dxfId="4" priority="5" operator="equal">
      <formula>0</formula>
    </cfRule>
    <cfRule type="cellIs" dxfId="3" priority="6" operator="notEqual">
      <formula>0</formula>
    </cfRule>
  </conditionalFormatting>
  <conditionalFormatting sqref="AG5:AG101">
    <cfRule type="cellIs" dxfId="2" priority="1" operator="equal">
      <formula>""</formula>
    </cfRule>
    <cfRule type="cellIs" dxfId="1" priority="2" operator="equal">
      <formula>0</formula>
    </cfRule>
    <cfRule type="cellIs" dxfId="0" priority="3" operator="notEqual">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77460-ACCC-2A46-BC0C-D82A9102CB9F}">
  <dimension ref="A1:N697"/>
  <sheetViews>
    <sheetView topLeftCell="A249" workbookViewId="0">
      <selection activeCell="B262" sqref="B262"/>
    </sheetView>
  </sheetViews>
  <sheetFormatPr baseColWidth="10" defaultRowHeight="16"/>
  <cols>
    <col min="1" max="1" width="10.83203125" style="629"/>
    <col min="2" max="2" width="40" style="629" customWidth="1"/>
    <col min="3" max="16384" width="10.83203125" style="629"/>
  </cols>
  <sheetData>
    <row r="1" spans="1:14">
      <c r="A1" s="629" t="s">
        <v>2262</v>
      </c>
      <c r="B1" s="629" t="s">
        <v>346</v>
      </c>
      <c r="C1" s="629" t="s">
        <v>345</v>
      </c>
      <c r="D1" s="629" t="s">
        <v>2261</v>
      </c>
      <c r="E1" s="629" t="s">
        <v>2260</v>
      </c>
      <c r="F1" s="629" t="s">
        <v>2259</v>
      </c>
      <c r="G1" s="629" t="s">
        <v>2258</v>
      </c>
      <c r="H1" s="629" t="s">
        <v>2257</v>
      </c>
      <c r="I1" s="629" t="s">
        <v>347</v>
      </c>
      <c r="J1" s="629" t="s">
        <v>2256</v>
      </c>
      <c r="K1" s="629" t="s">
        <v>2255</v>
      </c>
      <c r="L1" s="629" t="s">
        <v>2254</v>
      </c>
      <c r="M1" s="629" t="s">
        <v>348</v>
      </c>
      <c r="N1" s="629" t="s">
        <v>2253</v>
      </c>
    </row>
    <row r="2" spans="1:14">
      <c r="A2" s="629">
        <v>1</v>
      </c>
      <c r="B2" s="629" t="s">
        <v>2186</v>
      </c>
      <c r="C2" s="629" t="s">
        <v>349</v>
      </c>
      <c r="D2" s="629" t="s">
        <v>350</v>
      </c>
      <c r="E2" s="629">
        <v>0</v>
      </c>
      <c r="F2" s="629">
        <v>0</v>
      </c>
      <c r="G2" s="629" t="s">
        <v>2252</v>
      </c>
      <c r="H2" s="629">
        <v>784.9</v>
      </c>
      <c r="I2" s="629" t="s">
        <v>2228</v>
      </c>
      <c r="J2" s="629" t="s">
        <v>2187</v>
      </c>
      <c r="K2" s="629" t="s">
        <v>1144</v>
      </c>
      <c r="L2" s="629" t="s">
        <v>74</v>
      </c>
      <c r="M2" s="629" t="s">
        <v>1143</v>
      </c>
      <c r="N2" s="629">
        <v>18</v>
      </c>
    </row>
    <row r="3" spans="1:14">
      <c r="A3" s="629">
        <v>1</v>
      </c>
      <c r="B3" s="629" t="s">
        <v>2186</v>
      </c>
      <c r="C3" s="629" t="s">
        <v>349</v>
      </c>
      <c r="D3" s="629" t="s">
        <v>351</v>
      </c>
      <c r="E3" s="629">
        <v>0</v>
      </c>
      <c r="F3" s="629">
        <v>24</v>
      </c>
      <c r="G3" s="629" t="s">
        <v>2251</v>
      </c>
      <c r="H3" s="629">
        <v>873</v>
      </c>
      <c r="I3" s="629" t="s">
        <v>2250</v>
      </c>
      <c r="J3" s="629" t="s">
        <v>1278</v>
      </c>
      <c r="K3" s="629" t="s">
        <v>1144</v>
      </c>
      <c r="L3" s="629" t="s">
        <v>1274</v>
      </c>
      <c r="M3" s="629" t="s">
        <v>53</v>
      </c>
      <c r="N3" s="629">
        <v>13</v>
      </c>
    </row>
    <row r="4" spans="1:14">
      <c r="A4" s="629">
        <v>1</v>
      </c>
      <c r="B4" s="629" t="s">
        <v>2186</v>
      </c>
      <c r="C4" s="629" t="s">
        <v>349</v>
      </c>
      <c r="D4" s="629" t="s">
        <v>352</v>
      </c>
      <c r="E4" s="629">
        <v>1</v>
      </c>
      <c r="F4" s="629">
        <v>24</v>
      </c>
      <c r="G4" s="629" t="s">
        <v>2249</v>
      </c>
      <c r="H4" s="629">
        <v>873</v>
      </c>
      <c r="I4" s="629" t="s">
        <v>2248</v>
      </c>
      <c r="J4" s="629" t="s">
        <v>1278</v>
      </c>
      <c r="K4" s="629" t="s">
        <v>1144</v>
      </c>
      <c r="L4" s="629" t="s">
        <v>1274</v>
      </c>
      <c r="M4" s="629" t="s">
        <v>53</v>
      </c>
      <c r="N4" s="629">
        <v>13</v>
      </c>
    </row>
    <row r="5" spans="1:14">
      <c r="A5" s="629">
        <v>1</v>
      </c>
      <c r="B5" s="629" t="s">
        <v>2186</v>
      </c>
      <c r="C5" s="629" t="s">
        <v>349</v>
      </c>
      <c r="D5" s="629" t="s">
        <v>353</v>
      </c>
      <c r="E5" s="629">
        <v>1</v>
      </c>
      <c r="F5" s="629">
        <v>25</v>
      </c>
      <c r="G5" s="629" t="s">
        <v>2247</v>
      </c>
      <c r="H5" s="629">
        <v>910</v>
      </c>
      <c r="I5" s="629" t="s">
        <v>2246</v>
      </c>
      <c r="J5" s="629" t="s">
        <v>1278</v>
      </c>
      <c r="K5" s="629" t="s">
        <v>1144</v>
      </c>
      <c r="L5" s="629" t="s">
        <v>1274</v>
      </c>
      <c r="M5" s="629" t="s">
        <v>52</v>
      </c>
      <c r="N5" s="629">
        <v>14</v>
      </c>
    </row>
    <row r="6" spans="1:14">
      <c r="A6" s="629">
        <v>1</v>
      </c>
      <c r="B6" s="629" t="s">
        <v>2186</v>
      </c>
      <c r="C6" s="629" t="s">
        <v>349</v>
      </c>
      <c r="D6" s="629" t="s">
        <v>354</v>
      </c>
      <c r="E6" s="629">
        <v>2</v>
      </c>
      <c r="F6" s="629">
        <v>23</v>
      </c>
      <c r="G6" s="629" t="s">
        <v>2245</v>
      </c>
      <c r="H6" s="629">
        <v>910</v>
      </c>
      <c r="I6" s="629" t="s">
        <v>2242</v>
      </c>
      <c r="J6" s="629" t="s">
        <v>1171</v>
      </c>
      <c r="K6" s="629" t="s">
        <v>1144</v>
      </c>
      <c r="L6" s="629" t="s">
        <v>1151</v>
      </c>
      <c r="M6" s="629" t="s">
        <v>1150</v>
      </c>
      <c r="N6" s="629">
        <v>15</v>
      </c>
    </row>
    <row r="7" spans="1:14">
      <c r="A7" s="629">
        <v>1</v>
      </c>
      <c r="B7" s="629" t="s">
        <v>2186</v>
      </c>
      <c r="C7" s="629" t="s">
        <v>349</v>
      </c>
      <c r="D7" s="629" t="s">
        <v>355</v>
      </c>
      <c r="E7" s="629">
        <v>2</v>
      </c>
      <c r="F7" s="629">
        <v>24</v>
      </c>
      <c r="G7" s="629" t="s">
        <v>2244</v>
      </c>
      <c r="H7" s="629">
        <v>873.4</v>
      </c>
      <c r="I7" s="629" t="s">
        <v>2242</v>
      </c>
      <c r="J7" s="629" t="s">
        <v>1278</v>
      </c>
      <c r="K7" s="629" t="s">
        <v>1144</v>
      </c>
      <c r="L7" s="629" t="s">
        <v>1274</v>
      </c>
      <c r="M7" s="629" t="s">
        <v>53</v>
      </c>
      <c r="N7" s="629">
        <v>13</v>
      </c>
    </row>
    <row r="8" spans="1:14">
      <c r="A8" s="629">
        <v>1</v>
      </c>
      <c r="B8" s="629" t="s">
        <v>2186</v>
      </c>
      <c r="C8" s="629" t="s">
        <v>349</v>
      </c>
      <c r="D8" s="629" t="s">
        <v>356</v>
      </c>
      <c r="E8" s="629">
        <v>2</v>
      </c>
      <c r="F8" s="629">
        <v>25</v>
      </c>
      <c r="G8" s="629" t="s">
        <v>2243</v>
      </c>
      <c r="H8" s="629">
        <v>910</v>
      </c>
      <c r="I8" s="629" t="s">
        <v>2242</v>
      </c>
      <c r="J8" s="629" t="s">
        <v>1275</v>
      </c>
      <c r="K8" s="629" t="s">
        <v>1144</v>
      </c>
      <c r="L8" s="629" t="s">
        <v>1274</v>
      </c>
      <c r="M8" s="629" t="s">
        <v>52</v>
      </c>
      <c r="N8" s="629">
        <v>14</v>
      </c>
    </row>
    <row r="9" spans="1:14">
      <c r="A9" s="629">
        <v>1</v>
      </c>
      <c r="B9" s="629" t="s">
        <v>2233</v>
      </c>
      <c r="C9" s="629" t="s">
        <v>357</v>
      </c>
      <c r="D9" s="629" t="s">
        <v>358</v>
      </c>
      <c r="E9" s="629">
        <v>3</v>
      </c>
      <c r="F9" s="629">
        <v>0</v>
      </c>
      <c r="G9" s="629" t="s">
        <v>2241</v>
      </c>
      <c r="H9" s="629">
        <v>371</v>
      </c>
      <c r="I9" s="629" t="s">
        <v>2240</v>
      </c>
      <c r="J9" s="629" t="s">
        <v>2237</v>
      </c>
      <c r="K9" s="629" t="s">
        <v>1144</v>
      </c>
      <c r="L9" s="629" t="s">
        <v>74</v>
      </c>
      <c r="M9" s="629" t="s">
        <v>1143</v>
      </c>
      <c r="N9" s="629">
        <v>18</v>
      </c>
    </row>
    <row r="10" spans="1:14">
      <c r="A10" s="629">
        <v>1</v>
      </c>
      <c r="B10" s="629" t="s">
        <v>2233</v>
      </c>
      <c r="C10" s="629" t="s">
        <v>357</v>
      </c>
      <c r="D10" s="629" t="s">
        <v>359</v>
      </c>
      <c r="E10" s="629">
        <v>3</v>
      </c>
      <c r="F10" s="629">
        <v>25</v>
      </c>
      <c r="G10" s="629" t="s">
        <v>2239</v>
      </c>
      <c r="H10" s="629">
        <v>371.8</v>
      </c>
      <c r="I10" s="629" t="s">
        <v>2238</v>
      </c>
      <c r="J10" s="629" t="s">
        <v>2237</v>
      </c>
      <c r="K10" s="629" t="s">
        <v>1144</v>
      </c>
      <c r="L10" s="629" t="s">
        <v>1274</v>
      </c>
      <c r="M10" s="629" t="s">
        <v>52</v>
      </c>
      <c r="N10" s="629">
        <v>14</v>
      </c>
    </row>
    <row r="11" spans="1:14">
      <c r="A11" s="629">
        <v>1</v>
      </c>
      <c r="B11" s="629" t="s">
        <v>2233</v>
      </c>
      <c r="C11" s="629" t="s">
        <v>357</v>
      </c>
      <c r="D11" s="629" t="s">
        <v>360</v>
      </c>
      <c r="E11" s="629">
        <v>3</v>
      </c>
      <c r="F11" s="629">
        <v>51</v>
      </c>
      <c r="G11" s="629" t="s">
        <v>2236</v>
      </c>
      <c r="H11" s="629">
        <v>361</v>
      </c>
      <c r="I11" s="629" t="s">
        <v>2235</v>
      </c>
      <c r="J11" s="629" t="s">
        <v>2234</v>
      </c>
      <c r="K11" s="629" t="s">
        <v>1144</v>
      </c>
      <c r="L11" s="629" t="s">
        <v>74</v>
      </c>
      <c r="M11" s="629" t="s">
        <v>1143</v>
      </c>
      <c r="N11" s="629">
        <v>18</v>
      </c>
    </row>
    <row r="12" spans="1:14">
      <c r="A12" s="629">
        <v>1</v>
      </c>
      <c r="B12" s="629" t="s">
        <v>2233</v>
      </c>
      <c r="C12" s="629" t="s">
        <v>357</v>
      </c>
      <c r="D12" s="629" t="s">
        <v>361</v>
      </c>
      <c r="E12" s="629">
        <v>3</v>
      </c>
      <c r="F12" s="629">
        <v>52</v>
      </c>
      <c r="G12" s="629" t="s">
        <v>2232</v>
      </c>
      <c r="H12" s="629">
        <v>364.9</v>
      </c>
      <c r="I12" s="629" t="s">
        <v>2231</v>
      </c>
      <c r="J12" s="629" t="s">
        <v>2230</v>
      </c>
      <c r="K12" s="629" t="s">
        <v>1144</v>
      </c>
      <c r="L12" s="629" t="s">
        <v>74</v>
      </c>
      <c r="M12" s="629" t="s">
        <v>1143</v>
      </c>
      <c r="N12" s="629">
        <v>18</v>
      </c>
    </row>
    <row r="13" spans="1:14">
      <c r="A13" s="629">
        <v>1</v>
      </c>
      <c r="B13" s="629" t="s">
        <v>2186</v>
      </c>
      <c r="C13" s="629" t="s">
        <v>362</v>
      </c>
      <c r="D13" s="629" t="s">
        <v>363</v>
      </c>
      <c r="E13" s="629">
        <v>4</v>
      </c>
      <c r="F13" s="629">
        <v>0</v>
      </c>
      <c r="G13" s="629" t="s">
        <v>2229</v>
      </c>
      <c r="H13" s="629">
        <v>959</v>
      </c>
      <c r="I13" s="629" t="s">
        <v>2228</v>
      </c>
      <c r="J13" s="629" t="s">
        <v>2220</v>
      </c>
      <c r="K13" s="629" t="s">
        <v>1144</v>
      </c>
      <c r="L13" s="629" t="s">
        <v>74</v>
      </c>
      <c r="M13" s="629" t="s">
        <v>1143</v>
      </c>
      <c r="N13" s="629">
        <v>18</v>
      </c>
    </row>
    <row r="14" spans="1:14">
      <c r="A14" s="629">
        <v>1</v>
      </c>
      <c r="B14" s="629" t="s">
        <v>2186</v>
      </c>
      <c r="C14" s="629" t="s">
        <v>362</v>
      </c>
      <c r="D14" s="629" t="s">
        <v>364</v>
      </c>
      <c r="E14" s="629">
        <v>4</v>
      </c>
      <c r="F14" s="629">
        <v>52</v>
      </c>
      <c r="G14" s="629" t="s">
        <v>2227</v>
      </c>
      <c r="H14" s="629">
        <v>738.7</v>
      </c>
      <c r="I14" s="629" t="s">
        <v>2226</v>
      </c>
      <c r="J14" s="629" t="s">
        <v>1246</v>
      </c>
      <c r="K14" s="629" t="s">
        <v>1144</v>
      </c>
      <c r="L14" s="629" t="s">
        <v>74</v>
      </c>
      <c r="M14" s="629" t="s">
        <v>1143</v>
      </c>
      <c r="N14" s="629">
        <v>18</v>
      </c>
    </row>
    <row r="15" spans="1:14">
      <c r="A15" s="629">
        <v>1</v>
      </c>
      <c r="B15" s="629" t="s">
        <v>2186</v>
      </c>
      <c r="C15" s="629" t="s">
        <v>362</v>
      </c>
      <c r="D15" s="629" t="s">
        <v>365</v>
      </c>
      <c r="E15" s="629">
        <v>4</v>
      </c>
      <c r="F15" s="629">
        <v>53</v>
      </c>
      <c r="G15" s="629" t="s">
        <v>2225</v>
      </c>
      <c r="H15" s="629">
        <v>384.8</v>
      </c>
      <c r="I15" s="629" t="s">
        <v>2224</v>
      </c>
      <c r="J15" s="629" t="s">
        <v>2223</v>
      </c>
      <c r="K15" s="629" t="s">
        <v>1144</v>
      </c>
      <c r="L15" s="629" t="s">
        <v>74</v>
      </c>
      <c r="M15" s="629" t="s">
        <v>1143</v>
      </c>
      <c r="N15" s="629">
        <v>18</v>
      </c>
    </row>
    <row r="16" spans="1:14">
      <c r="A16" s="629">
        <v>1</v>
      </c>
      <c r="B16" s="629" t="s">
        <v>2186</v>
      </c>
      <c r="C16" s="629" t="s">
        <v>362</v>
      </c>
      <c r="D16" s="629" t="s">
        <v>366</v>
      </c>
      <c r="E16" s="629">
        <v>4</v>
      </c>
      <c r="F16" s="629">
        <v>54</v>
      </c>
      <c r="G16" s="629" t="s">
        <v>2222</v>
      </c>
      <c r="H16" s="629">
        <v>384.8</v>
      </c>
      <c r="I16" s="629" t="s">
        <v>2221</v>
      </c>
      <c r="J16" s="629" t="s">
        <v>2220</v>
      </c>
      <c r="K16" s="629" t="s">
        <v>1144</v>
      </c>
      <c r="L16" s="629" t="s">
        <v>74</v>
      </c>
      <c r="M16" s="629" t="s">
        <v>1143</v>
      </c>
      <c r="N16" s="629">
        <v>18</v>
      </c>
    </row>
    <row r="17" spans="1:14">
      <c r="A17" s="629">
        <v>1</v>
      </c>
      <c r="B17" s="629" t="s">
        <v>2186</v>
      </c>
      <c r="C17" s="629" t="s">
        <v>367</v>
      </c>
      <c r="D17" s="629" t="s">
        <v>368</v>
      </c>
      <c r="E17" s="629">
        <v>5</v>
      </c>
      <c r="F17" s="629">
        <v>13</v>
      </c>
      <c r="G17" s="629" t="s">
        <v>2219</v>
      </c>
      <c r="H17" s="629">
        <v>802</v>
      </c>
      <c r="I17" s="629" t="s">
        <v>2218</v>
      </c>
      <c r="J17" s="629" t="s">
        <v>1555</v>
      </c>
      <c r="K17" s="629" t="s">
        <v>1144</v>
      </c>
      <c r="L17" s="629" t="s">
        <v>369</v>
      </c>
      <c r="M17" s="629" t="s">
        <v>43</v>
      </c>
      <c r="N17" s="629">
        <v>5</v>
      </c>
    </row>
    <row r="18" spans="1:14">
      <c r="A18" s="629">
        <v>1</v>
      </c>
      <c r="B18" s="629" t="s">
        <v>2186</v>
      </c>
      <c r="C18" s="629" t="s">
        <v>367</v>
      </c>
      <c r="D18" s="629" t="s">
        <v>370</v>
      </c>
      <c r="E18" s="629">
        <v>5</v>
      </c>
      <c r="F18" s="629">
        <v>23</v>
      </c>
      <c r="G18" s="629" t="s">
        <v>2217</v>
      </c>
      <c r="H18" s="629">
        <v>920</v>
      </c>
      <c r="I18" s="629" t="s">
        <v>2216</v>
      </c>
      <c r="J18" s="629" t="s">
        <v>1824</v>
      </c>
      <c r="K18" s="629" t="s">
        <v>1144</v>
      </c>
      <c r="L18" s="629" t="s">
        <v>1151</v>
      </c>
      <c r="M18" s="629" t="s">
        <v>1150</v>
      </c>
      <c r="N18" s="629">
        <v>15</v>
      </c>
    </row>
    <row r="19" spans="1:14">
      <c r="A19" s="629">
        <v>1</v>
      </c>
      <c r="B19" s="629" t="s">
        <v>2186</v>
      </c>
      <c r="C19" s="629" t="s">
        <v>367</v>
      </c>
      <c r="D19" s="629" t="s">
        <v>371</v>
      </c>
      <c r="E19" s="629">
        <v>5</v>
      </c>
      <c r="F19" s="629">
        <v>51</v>
      </c>
      <c r="G19" s="629" t="s">
        <v>2215</v>
      </c>
      <c r="H19" s="629">
        <v>784.7</v>
      </c>
      <c r="I19" s="629" t="s">
        <v>2214</v>
      </c>
      <c r="J19" s="629" t="s">
        <v>2213</v>
      </c>
      <c r="K19" s="629" t="s">
        <v>1144</v>
      </c>
      <c r="L19" s="629" t="s">
        <v>74</v>
      </c>
      <c r="M19" s="629" t="s">
        <v>1143</v>
      </c>
      <c r="N19" s="629">
        <v>18</v>
      </c>
    </row>
    <row r="20" spans="1:14">
      <c r="A20" s="629">
        <v>1</v>
      </c>
      <c r="B20" s="629" t="s">
        <v>2186</v>
      </c>
      <c r="C20" s="629" t="s">
        <v>372</v>
      </c>
      <c r="D20" s="629" t="s">
        <v>373</v>
      </c>
      <c r="E20" s="629">
        <v>6</v>
      </c>
      <c r="F20" s="629">
        <v>0</v>
      </c>
      <c r="G20" s="629" t="s">
        <v>2212</v>
      </c>
      <c r="H20" s="629">
        <v>528.9</v>
      </c>
      <c r="I20" s="629" t="s">
        <v>2211</v>
      </c>
      <c r="J20" s="629" t="s">
        <v>2210</v>
      </c>
      <c r="K20" s="629" t="s">
        <v>1144</v>
      </c>
      <c r="L20" s="629" t="s">
        <v>74</v>
      </c>
      <c r="M20" s="629" t="s">
        <v>1143</v>
      </c>
      <c r="N20" s="629">
        <v>18</v>
      </c>
    </row>
    <row r="21" spans="1:14">
      <c r="A21" s="629">
        <v>1</v>
      </c>
      <c r="B21" s="629" t="s">
        <v>2186</v>
      </c>
      <c r="C21" s="629" t="s">
        <v>372</v>
      </c>
      <c r="D21" s="629" t="s">
        <v>374</v>
      </c>
      <c r="E21" s="629">
        <v>6</v>
      </c>
      <c r="F21" s="629">
        <v>24</v>
      </c>
      <c r="G21" s="629" t="s">
        <v>2209</v>
      </c>
      <c r="H21" s="629">
        <v>529.9</v>
      </c>
      <c r="I21" s="629" t="s">
        <v>2208</v>
      </c>
      <c r="J21" s="629" t="s">
        <v>2207</v>
      </c>
      <c r="K21" s="629" t="s">
        <v>1144</v>
      </c>
      <c r="L21" s="629" t="s">
        <v>1274</v>
      </c>
      <c r="M21" s="629" t="s">
        <v>53</v>
      </c>
      <c r="N21" s="629">
        <v>13</v>
      </c>
    </row>
    <row r="22" spans="1:14">
      <c r="A22" s="629">
        <v>1</v>
      </c>
      <c r="B22" s="629" t="s">
        <v>2186</v>
      </c>
      <c r="C22" s="629" t="s">
        <v>372</v>
      </c>
      <c r="D22" s="629" t="s">
        <v>375</v>
      </c>
      <c r="E22" s="629">
        <v>7</v>
      </c>
      <c r="F22" s="629">
        <v>0</v>
      </c>
      <c r="G22" s="629" t="s">
        <v>2206</v>
      </c>
      <c r="H22" s="629">
        <v>521.9</v>
      </c>
      <c r="I22" s="629" t="s">
        <v>2205</v>
      </c>
      <c r="J22" s="629" t="s">
        <v>2204</v>
      </c>
      <c r="K22" s="629" t="s">
        <v>1144</v>
      </c>
      <c r="L22" s="629" t="s">
        <v>74</v>
      </c>
      <c r="M22" s="629" t="s">
        <v>2201</v>
      </c>
      <c r="N22" s="629">
        <v>16</v>
      </c>
    </row>
    <row r="23" spans="1:14">
      <c r="A23" s="629">
        <v>1</v>
      </c>
      <c r="B23" s="629" t="s">
        <v>2186</v>
      </c>
      <c r="C23" s="629" t="s">
        <v>372</v>
      </c>
      <c r="D23" s="629" t="s">
        <v>376</v>
      </c>
      <c r="E23" s="629">
        <v>7</v>
      </c>
      <c r="F23" s="629">
        <v>13</v>
      </c>
      <c r="G23" s="629" t="s">
        <v>2203</v>
      </c>
      <c r="H23" s="629">
        <v>521.9</v>
      </c>
      <c r="I23" s="629" t="s">
        <v>2202</v>
      </c>
      <c r="J23" s="629" t="s">
        <v>1783</v>
      </c>
      <c r="K23" s="629" t="s">
        <v>1144</v>
      </c>
      <c r="L23" s="629" t="s">
        <v>74</v>
      </c>
      <c r="M23" s="629" t="s">
        <v>2201</v>
      </c>
      <c r="N23" s="629">
        <v>16</v>
      </c>
    </row>
    <row r="24" spans="1:14">
      <c r="A24" s="629">
        <v>1</v>
      </c>
      <c r="B24" s="629" t="s">
        <v>2186</v>
      </c>
      <c r="C24" s="629" t="s">
        <v>377</v>
      </c>
      <c r="D24" s="629" t="s">
        <v>175</v>
      </c>
      <c r="E24" s="629">
        <v>21</v>
      </c>
      <c r="F24" s="629">
        <v>51</v>
      </c>
      <c r="G24" s="629" t="s">
        <v>2200</v>
      </c>
      <c r="H24" s="629">
        <v>851</v>
      </c>
      <c r="I24" s="629" t="s">
        <v>2198</v>
      </c>
      <c r="J24" s="629" t="s">
        <v>2197</v>
      </c>
      <c r="K24" s="629" t="s">
        <v>1144</v>
      </c>
      <c r="L24" s="629" t="s">
        <v>1261</v>
      </c>
      <c r="M24" s="629" t="s">
        <v>175</v>
      </c>
      <c r="N24" s="629">
        <v>1</v>
      </c>
    </row>
    <row r="25" spans="1:14">
      <c r="A25" s="629">
        <v>1</v>
      </c>
      <c r="B25" s="629" t="s">
        <v>2186</v>
      </c>
      <c r="C25" s="629" t="s">
        <v>377</v>
      </c>
      <c r="D25" s="629" t="s">
        <v>378</v>
      </c>
      <c r="E25" s="629">
        <v>21</v>
      </c>
      <c r="F25" s="629">
        <v>52</v>
      </c>
      <c r="G25" s="629" t="s">
        <v>2199</v>
      </c>
      <c r="H25" s="629">
        <v>851</v>
      </c>
      <c r="I25" s="629" t="s">
        <v>2198</v>
      </c>
      <c r="J25" s="629" t="s">
        <v>2197</v>
      </c>
      <c r="K25" s="629" t="s">
        <v>1165</v>
      </c>
      <c r="L25" s="629" t="s">
        <v>1261</v>
      </c>
      <c r="M25" s="629" t="s">
        <v>175</v>
      </c>
      <c r="N25" s="629">
        <v>1</v>
      </c>
    </row>
    <row r="26" spans="1:14">
      <c r="A26" s="629">
        <v>1</v>
      </c>
      <c r="B26" s="629" t="s">
        <v>2186</v>
      </c>
      <c r="C26" s="629" t="s">
        <v>377</v>
      </c>
      <c r="D26" s="629" t="s">
        <v>379</v>
      </c>
      <c r="E26" s="629">
        <v>21</v>
      </c>
      <c r="F26" s="629">
        <v>53</v>
      </c>
      <c r="G26" s="629" t="s">
        <v>2196</v>
      </c>
      <c r="H26" s="629">
        <v>851</v>
      </c>
      <c r="I26" s="629" t="s">
        <v>2195</v>
      </c>
      <c r="J26" s="629" t="s">
        <v>2194</v>
      </c>
      <c r="K26" s="629" t="s">
        <v>1144</v>
      </c>
      <c r="L26" s="629" t="s">
        <v>1261</v>
      </c>
      <c r="M26" s="629" t="s">
        <v>379</v>
      </c>
      <c r="N26" s="629">
        <v>2</v>
      </c>
    </row>
    <row r="27" spans="1:14">
      <c r="A27" s="629">
        <v>1</v>
      </c>
      <c r="B27" s="629" t="s">
        <v>2186</v>
      </c>
      <c r="C27" s="629" t="s">
        <v>377</v>
      </c>
      <c r="D27" s="629" t="s">
        <v>380</v>
      </c>
      <c r="E27" s="629">
        <v>21</v>
      </c>
      <c r="F27" s="629">
        <v>54</v>
      </c>
      <c r="G27" s="629" t="s">
        <v>2193</v>
      </c>
      <c r="H27" s="629">
        <v>349.8</v>
      </c>
      <c r="I27" s="629" t="s">
        <v>2192</v>
      </c>
      <c r="J27" s="629" t="s">
        <v>2191</v>
      </c>
      <c r="K27" s="629" t="s">
        <v>1144</v>
      </c>
      <c r="L27" s="629" t="s">
        <v>1261</v>
      </c>
      <c r="M27" s="629" t="s">
        <v>379</v>
      </c>
      <c r="N27" s="629">
        <v>2</v>
      </c>
    </row>
    <row r="28" spans="1:14">
      <c r="A28" s="629">
        <v>1</v>
      </c>
      <c r="B28" s="629" t="s">
        <v>2186</v>
      </c>
      <c r="C28" s="629" t="s">
        <v>369</v>
      </c>
      <c r="D28" s="629" t="s">
        <v>381</v>
      </c>
      <c r="E28" s="629">
        <v>30</v>
      </c>
      <c r="F28" s="629">
        <v>13</v>
      </c>
      <c r="G28" s="629" t="s">
        <v>2190</v>
      </c>
      <c r="H28" s="629">
        <v>802</v>
      </c>
      <c r="I28" s="629" t="s">
        <v>2188</v>
      </c>
      <c r="J28" s="629" t="s">
        <v>2187</v>
      </c>
      <c r="K28" s="629" t="s">
        <v>1144</v>
      </c>
      <c r="L28" s="629" t="s">
        <v>369</v>
      </c>
      <c r="M28" s="629" t="s">
        <v>43</v>
      </c>
      <c r="N28" s="629">
        <v>5</v>
      </c>
    </row>
    <row r="29" spans="1:14">
      <c r="A29" s="629">
        <v>1</v>
      </c>
      <c r="B29" s="629" t="s">
        <v>2186</v>
      </c>
      <c r="C29" s="629" t="s">
        <v>369</v>
      </c>
      <c r="D29" s="629" t="s">
        <v>382</v>
      </c>
      <c r="E29" s="629">
        <v>32</v>
      </c>
      <c r="F29" s="629">
        <v>13</v>
      </c>
      <c r="G29" s="629" t="s">
        <v>2189</v>
      </c>
      <c r="H29" s="629">
        <v>800</v>
      </c>
      <c r="I29" s="629" t="s">
        <v>2188</v>
      </c>
      <c r="J29" s="629" t="s">
        <v>2187</v>
      </c>
      <c r="K29" s="629" t="s">
        <v>1144</v>
      </c>
      <c r="L29" s="629" t="s">
        <v>369</v>
      </c>
      <c r="M29" s="629" t="s">
        <v>43</v>
      </c>
      <c r="N29" s="629">
        <v>5</v>
      </c>
    </row>
    <row r="30" spans="1:14">
      <c r="A30" s="629">
        <v>1</v>
      </c>
      <c r="B30" s="629" t="s">
        <v>2186</v>
      </c>
      <c r="C30" s="629" t="s">
        <v>383</v>
      </c>
      <c r="D30" s="629" t="s">
        <v>384</v>
      </c>
      <c r="E30" s="629">
        <v>51</v>
      </c>
      <c r="F30" s="629">
        <v>51</v>
      </c>
      <c r="G30" s="629" t="s">
        <v>2185</v>
      </c>
      <c r="H30" s="629">
        <v>524.6</v>
      </c>
      <c r="I30" s="629" t="s">
        <v>2184</v>
      </c>
      <c r="J30" s="629" t="s">
        <v>2183</v>
      </c>
      <c r="K30" s="629" t="s">
        <v>1165</v>
      </c>
      <c r="L30" s="629" t="s">
        <v>1184</v>
      </c>
      <c r="M30" s="629" t="s">
        <v>1183</v>
      </c>
      <c r="N30" s="629">
        <v>8</v>
      </c>
    </row>
    <row r="31" spans="1:14">
      <c r="A31" s="629">
        <v>2</v>
      </c>
      <c r="B31" s="629" t="s">
        <v>2145</v>
      </c>
      <c r="C31" s="629" t="s">
        <v>349</v>
      </c>
      <c r="D31" s="629" t="s">
        <v>385</v>
      </c>
      <c r="E31" s="629">
        <v>0</v>
      </c>
      <c r="F31" s="629">
        <v>0</v>
      </c>
      <c r="G31" s="629" t="s">
        <v>2182</v>
      </c>
      <c r="H31" s="629">
        <v>723.8</v>
      </c>
      <c r="I31" s="629" t="s">
        <v>2170</v>
      </c>
      <c r="J31" s="629" t="s">
        <v>1709</v>
      </c>
      <c r="K31" s="629" t="s">
        <v>1144</v>
      </c>
      <c r="L31" s="629" t="s">
        <v>74</v>
      </c>
      <c r="M31" s="629" t="s">
        <v>1143</v>
      </c>
      <c r="N31" s="629">
        <v>18</v>
      </c>
    </row>
    <row r="32" spans="1:14">
      <c r="A32" s="629">
        <v>2</v>
      </c>
      <c r="B32" s="629" t="s">
        <v>2145</v>
      </c>
      <c r="C32" s="629" t="s">
        <v>349</v>
      </c>
      <c r="D32" s="629" t="s">
        <v>386</v>
      </c>
      <c r="E32" s="629">
        <v>0</v>
      </c>
      <c r="F32" s="629">
        <v>23</v>
      </c>
      <c r="G32" s="629" t="s">
        <v>2181</v>
      </c>
      <c r="H32" s="629">
        <v>920</v>
      </c>
      <c r="I32" s="629" t="s">
        <v>2180</v>
      </c>
      <c r="J32" s="629" t="s">
        <v>1171</v>
      </c>
      <c r="K32" s="629" t="s">
        <v>1144</v>
      </c>
      <c r="L32" s="629" t="s">
        <v>1151</v>
      </c>
      <c r="M32" s="629" t="s">
        <v>1150</v>
      </c>
      <c r="N32" s="629">
        <v>15</v>
      </c>
    </row>
    <row r="33" spans="1:14">
      <c r="A33" s="629">
        <v>2</v>
      </c>
      <c r="B33" s="629" t="s">
        <v>2145</v>
      </c>
      <c r="C33" s="629" t="s">
        <v>349</v>
      </c>
      <c r="D33" s="629" t="s">
        <v>387</v>
      </c>
      <c r="E33" s="629">
        <v>0</v>
      </c>
      <c r="F33" s="629">
        <v>24</v>
      </c>
      <c r="G33" s="629" t="s">
        <v>2179</v>
      </c>
      <c r="H33" s="629">
        <v>873</v>
      </c>
      <c r="I33" s="629" t="s">
        <v>2177</v>
      </c>
      <c r="J33" s="629" t="s">
        <v>1278</v>
      </c>
      <c r="K33" s="629" t="s">
        <v>1144</v>
      </c>
      <c r="L33" s="629" t="s">
        <v>1274</v>
      </c>
      <c r="M33" s="629" t="s">
        <v>53</v>
      </c>
      <c r="N33" s="629">
        <v>13</v>
      </c>
    </row>
    <row r="34" spans="1:14">
      <c r="A34" s="629">
        <v>2</v>
      </c>
      <c r="B34" s="629" t="s">
        <v>2145</v>
      </c>
      <c r="C34" s="629" t="s">
        <v>349</v>
      </c>
      <c r="D34" s="629" t="s">
        <v>388</v>
      </c>
      <c r="E34" s="629">
        <v>0</v>
      </c>
      <c r="F34" s="629">
        <v>25</v>
      </c>
      <c r="G34" s="629" t="s">
        <v>2178</v>
      </c>
      <c r="H34" s="629">
        <v>916</v>
      </c>
      <c r="I34" s="629" t="s">
        <v>2177</v>
      </c>
      <c r="J34" s="629" t="s">
        <v>1275</v>
      </c>
      <c r="K34" s="629" t="s">
        <v>1144</v>
      </c>
      <c r="L34" s="629" t="s">
        <v>1274</v>
      </c>
      <c r="M34" s="629" t="s">
        <v>52</v>
      </c>
      <c r="N34" s="629">
        <v>14</v>
      </c>
    </row>
    <row r="35" spans="1:14">
      <c r="A35" s="629">
        <v>2</v>
      </c>
      <c r="B35" s="629" t="s">
        <v>2145</v>
      </c>
      <c r="C35" s="629" t="s">
        <v>389</v>
      </c>
      <c r="D35" s="629" t="s">
        <v>390</v>
      </c>
      <c r="E35" s="629">
        <v>10</v>
      </c>
      <c r="F35" s="629">
        <v>7</v>
      </c>
      <c r="G35" s="629" t="s">
        <v>2176</v>
      </c>
      <c r="H35" s="629">
        <v>723.8</v>
      </c>
      <c r="I35" s="629" t="s">
        <v>2175</v>
      </c>
      <c r="J35" s="629" t="s">
        <v>1185</v>
      </c>
      <c r="K35" s="629" t="s">
        <v>1144</v>
      </c>
      <c r="L35" s="629" t="s">
        <v>1156</v>
      </c>
      <c r="M35" s="629" t="s">
        <v>1155</v>
      </c>
      <c r="N35" s="629">
        <v>10</v>
      </c>
    </row>
    <row r="36" spans="1:14">
      <c r="A36" s="629">
        <v>2</v>
      </c>
      <c r="B36" s="629" t="s">
        <v>2145</v>
      </c>
      <c r="C36" s="629" t="s">
        <v>389</v>
      </c>
      <c r="D36" s="629" t="s">
        <v>391</v>
      </c>
      <c r="E36" s="629">
        <v>10</v>
      </c>
      <c r="F36" s="629">
        <v>8</v>
      </c>
      <c r="G36" s="629" t="s">
        <v>2174</v>
      </c>
      <c r="H36" s="629">
        <v>723.8</v>
      </c>
      <c r="I36" s="629" t="s">
        <v>2173</v>
      </c>
      <c r="J36" s="629" t="s">
        <v>2146</v>
      </c>
      <c r="K36" s="629" t="s">
        <v>1144</v>
      </c>
      <c r="L36" s="629" t="s">
        <v>1156</v>
      </c>
      <c r="M36" s="629" t="s">
        <v>1155</v>
      </c>
      <c r="N36" s="629">
        <v>10</v>
      </c>
    </row>
    <row r="37" spans="1:14">
      <c r="A37" s="629">
        <v>2</v>
      </c>
      <c r="B37" s="629" t="s">
        <v>2145</v>
      </c>
      <c r="C37" s="629" t="s">
        <v>389</v>
      </c>
      <c r="D37" s="629" t="s">
        <v>392</v>
      </c>
      <c r="E37" s="629">
        <v>11</v>
      </c>
      <c r="F37" s="629">
        <v>7</v>
      </c>
      <c r="G37" s="629" t="s">
        <v>2172</v>
      </c>
      <c r="H37" s="629">
        <v>723.8</v>
      </c>
      <c r="I37" s="629" t="s">
        <v>2167</v>
      </c>
      <c r="J37" s="629" t="s">
        <v>2166</v>
      </c>
      <c r="K37" s="629" t="s">
        <v>1144</v>
      </c>
      <c r="L37" s="629" t="s">
        <v>1156</v>
      </c>
      <c r="M37" s="629" t="s">
        <v>1155</v>
      </c>
      <c r="N37" s="629">
        <v>10</v>
      </c>
    </row>
    <row r="38" spans="1:14">
      <c r="A38" s="629">
        <v>2</v>
      </c>
      <c r="B38" s="629" t="s">
        <v>2145</v>
      </c>
      <c r="C38" s="629" t="s">
        <v>389</v>
      </c>
      <c r="D38" s="629" t="s">
        <v>393</v>
      </c>
      <c r="E38" s="629">
        <v>11</v>
      </c>
      <c r="F38" s="629">
        <v>51</v>
      </c>
      <c r="G38" s="629" t="s">
        <v>2171</v>
      </c>
      <c r="H38" s="629">
        <v>723.8</v>
      </c>
      <c r="I38" s="629" t="s">
        <v>2170</v>
      </c>
      <c r="J38" s="629" t="s">
        <v>2169</v>
      </c>
      <c r="K38" s="629" t="s">
        <v>1165</v>
      </c>
      <c r="L38" s="629" t="s">
        <v>1156</v>
      </c>
      <c r="M38" s="629" t="s">
        <v>1155</v>
      </c>
      <c r="N38" s="629">
        <v>10</v>
      </c>
    </row>
    <row r="39" spans="1:14">
      <c r="A39" s="629">
        <v>2</v>
      </c>
      <c r="B39" s="629" t="s">
        <v>2145</v>
      </c>
      <c r="C39" s="629" t="s">
        <v>389</v>
      </c>
      <c r="D39" s="629" t="s">
        <v>394</v>
      </c>
      <c r="E39" s="629">
        <v>12</v>
      </c>
      <c r="F39" s="629">
        <v>7</v>
      </c>
      <c r="G39" s="629" t="s">
        <v>2168</v>
      </c>
      <c r="H39" s="629">
        <v>723.8</v>
      </c>
      <c r="I39" s="629" t="s">
        <v>2167</v>
      </c>
      <c r="J39" s="629" t="s">
        <v>2166</v>
      </c>
      <c r="K39" s="629" t="s">
        <v>1144</v>
      </c>
      <c r="L39" s="629" t="s">
        <v>1156</v>
      </c>
      <c r="M39" s="629" t="s">
        <v>1155</v>
      </c>
      <c r="N39" s="629">
        <v>10</v>
      </c>
    </row>
    <row r="40" spans="1:14">
      <c r="A40" s="629">
        <v>2</v>
      </c>
      <c r="B40" s="629" t="s">
        <v>2145</v>
      </c>
      <c r="C40" s="629" t="s">
        <v>377</v>
      </c>
      <c r="D40" s="629" t="s">
        <v>395</v>
      </c>
      <c r="E40" s="629">
        <v>20</v>
      </c>
      <c r="F40" s="629">
        <v>51</v>
      </c>
      <c r="G40" s="629" t="s">
        <v>2165</v>
      </c>
      <c r="H40" s="629">
        <v>723.8</v>
      </c>
      <c r="I40" s="629" t="s">
        <v>2164</v>
      </c>
      <c r="J40" s="629" t="s">
        <v>2146</v>
      </c>
      <c r="K40" s="629" t="s">
        <v>1165</v>
      </c>
      <c r="L40" s="629" t="s">
        <v>1261</v>
      </c>
      <c r="M40" s="629" t="s">
        <v>54</v>
      </c>
      <c r="N40" s="629">
        <v>4</v>
      </c>
    </row>
    <row r="41" spans="1:14">
      <c r="A41" s="629">
        <v>2</v>
      </c>
      <c r="B41" s="629" t="s">
        <v>2145</v>
      </c>
      <c r="C41" s="629" t="s">
        <v>377</v>
      </c>
      <c r="D41" s="629" t="s">
        <v>396</v>
      </c>
      <c r="E41" s="629">
        <v>21</v>
      </c>
      <c r="F41" s="629">
        <v>10</v>
      </c>
      <c r="G41" s="629" t="s">
        <v>2163</v>
      </c>
      <c r="H41" s="629">
        <v>952</v>
      </c>
      <c r="I41" s="629" t="s">
        <v>2162</v>
      </c>
      <c r="J41" s="629" t="s">
        <v>1262</v>
      </c>
      <c r="K41" s="629" t="s">
        <v>1144</v>
      </c>
      <c r="L41" s="629" t="s">
        <v>1261</v>
      </c>
      <c r="M41" s="629" t="s">
        <v>1744</v>
      </c>
      <c r="N41" s="629">
        <v>3</v>
      </c>
    </row>
    <row r="42" spans="1:14">
      <c r="A42" s="629">
        <v>2</v>
      </c>
      <c r="B42" s="629" t="s">
        <v>2145</v>
      </c>
      <c r="C42" s="629" t="s">
        <v>377</v>
      </c>
      <c r="D42" s="629" t="s">
        <v>397</v>
      </c>
      <c r="E42" s="629">
        <v>21</v>
      </c>
      <c r="F42" s="629">
        <v>23</v>
      </c>
      <c r="G42" s="629" t="s">
        <v>2161</v>
      </c>
      <c r="H42" s="629">
        <v>952</v>
      </c>
      <c r="I42" s="629" t="s">
        <v>2160</v>
      </c>
      <c r="J42" s="629" t="s">
        <v>1262</v>
      </c>
      <c r="K42" s="629" t="s">
        <v>1144</v>
      </c>
      <c r="L42" s="629" t="s">
        <v>1261</v>
      </c>
      <c r="M42" s="629" t="s">
        <v>54</v>
      </c>
      <c r="N42" s="629">
        <v>4</v>
      </c>
    </row>
    <row r="43" spans="1:14">
      <c r="A43" s="629">
        <v>2</v>
      </c>
      <c r="B43" s="629" t="s">
        <v>2145</v>
      </c>
      <c r="C43" s="629" t="s">
        <v>377</v>
      </c>
      <c r="D43" s="629" t="s">
        <v>398</v>
      </c>
      <c r="E43" s="629">
        <v>21</v>
      </c>
      <c r="F43" s="629">
        <v>51</v>
      </c>
      <c r="G43" s="629" t="s">
        <v>2159</v>
      </c>
      <c r="H43" s="629">
        <v>353</v>
      </c>
      <c r="I43" s="629" t="s">
        <v>2158</v>
      </c>
      <c r="J43" s="629" t="s">
        <v>1262</v>
      </c>
      <c r="K43" s="629" t="s">
        <v>1144</v>
      </c>
      <c r="L43" s="629" t="s">
        <v>1261</v>
      </c>
      <c r="M43" s="629" t="s">
        <v>54</v>
      </c>
      <c r="N43" s="629">
        <v>4</v>
      </c>
    </row>
    <row r="44" spans="1:14">
      <c r="A44" s="629">
        <v>2</v>
      </c>
      <c r="B44" s="629" t="s">
        <v>2145</v>
      </c>
      <c r="C44" s="629" t="s">
        <v>377</v>
      </c>
      <c r="D44" s="629" t="s">
        <v>399</v>
      </c>
      <c r="E44" s="629">
        <v>22</v>
      </c>
      <c r="F44" s="629">
        <v>51</v>
      </c>
      <c r="G44" s="629" t="s">
        <v>2157</v>
      </c>
      <c r="H44" s="629">
        <v>353</v>
      </c>
      <c r="I44" s="629" t="s">
        <v>2156</v>
      </c>
      <c r="J44" s="629" t="s">
        <v>1262</v>
      </c>
      <c r="K44" s="629" t="s">
        <v>1144</v>
      </c>
      <c r="L44" s="629" t="s">
        <v>1261</v>
      </c>
      <c r="M44" s="629" t="s">
        <v>54</v>
      </c>
      <c r="N44" s="629">
        <v>4</v>
      </c>
    </row>
    <row r="45" spans="1:14">
      <c r="A45" s="629">
        <v>2</v>
      </c>
      <c r="B45" s="629" t="s">
        <v>2145</v>
      </c>
      <c r="C45" s="629" t="s">
        <v>400</v>
      </c>
      <c r="D45" s="629" t="s">
        <v>401</v>
      </c>
      <c r="E45" s="629">
        <v>31</v>
      </c>
      <c r="F45" s="629">
        <v>13</v>
      </c>
      <c r="G45" s="629" t="s">
        <v>2155</v>
      </c>
      <c r="H45" s="629">
        <v>723.8</v>
      </c>
      <c r="I45" s="629" t="s">
        <v>2154</v>
      </c>
      <c r="J45" s="629" t="s">
        <v>1555</v>
      </c>
      <c r="K45" s="629" t="s">
        <v>1144</v>
      </c>
      <c r="L45" s="629" t="s">
        <v>369</v>
      </c>
      <c r="M45" s="629" t="s">
        <v>43</v>
      </c>
      <c r="N45" s="629">
        <v>5</v>
      </c>
    </row>
    <row r="46" spans="1:14">
      <c r="A46" s="629">
        <v>2</v>
      </c>
      <c r="B46" s="629" t="s">
        <v>2145</v>
      </c>
      <c r="C46" s="629" t="s">
        <v>400</v>
      </c>
      <c r="D46" s="629" t="s">
        <v>402</v>
      </c>
      <c r="E46" s="629">
        <v>31</v>
      </c>
      <c r="F46" s="629">
        <v>53</v>
      </c>
      <c r="G46" s="629" t="s">
        <v>2153</v>
      </c>
      <c r="H46" s="629">
        <v>723</v>
      </c>
      <c r="I46" s="629" t="s">
        <v>1729</v>
      </c>
      <c r="J46" s="629" t="s">
        <v>2146</v>
      </c>
      <c r="K46" s="629" t="s">
        <v>1165</v>
      </c>
      <c r="L46" s="629" t="s">
        <v>369</v>
      </c>
      <c r="M46" s="629" t="s">
        <v>1224</v>
      </c>
      <c r="N46" s="629">
        <v>6</v>
      </c>
    </row>
    <row r="47" spans="1:14">
      <c r="A47" s="629">
        <v>2</v>
      </c>
      <c r="B47" s="629" t="s">
        <v>2145</v>
      </c>
      <c r="C47" s="629" t="s">
        <v>383</v>
      </c>
      <c r="D47" s="629" t="s">
        <v>403</v>
      </c>
      <c r="E47" s="629">
        <v>41</v>
      </c>
      <c r="F47" s="629">
        <v>32</v>
      </c>
      <c r="G47" s="629" t="s">
        <v>2152</v>
      </c>
      <c r="H47" s="629">
        <v>715.1</v>
      </c>
      <c r="I47" s="629" t="s">
        <v>2150</v>
      </c>
      <c r="J47" s="629" t="s">
        <v>2146</v>
      </c>
      <c r="K47" s="629" t="s">
        <v>1165</v>
      </c>
      <c r="L47" s="629" t="s">
        <v>74</v>
      </c>
      <c r="M47" s="629" t="s">
        <v>1143</v>
      </c>
      <c r="N47" s="629">
        <v>18</v>
      </c>
    </row>
    <row r="48" spans="1:14">
      <c r="A48" s="629">
        <v>2</v>
      </c>
      <c r="B48" s="629" t="s">
        <v>2145</v>
      </c>
      <c r="C48" s="629" t="s">
        <v>383</v>
      </c>
      <c r="D48" s="629" t="s">
        <v>404</v>
      </c>
      <c r="E48" s="629">
        <v>41</v>
      </c>
      <c r="F48" s="629">
        <v>51</v>
      </c>
      <c r="G48" s="629" t="s">
        <v>2151</v>
      </c>
      <c r="H48" s="629">
        <v>723.8</v>
      </c>
      <c r="I48" s="629" t="s">
        <v>2150</v>
      </c>
      <c r="J48" s="629" t="s">
        <v>2146</v>
      </c>
      <c r="K48" s="629" t="s">
        <v>1144</v>
      </c>
      <c r="L48" s="629" t="s">
        <v>1184</v>
      </c>
      <c r="M48" s="629" t="s">
        <v>1183</v>
      </c>
      <c r="N48" s="629">
        <v>8</v>
      </c>
    </row>
    <row r="49" spans="1:14">
      <c r="A49" s="629">
        <v>2</v>
      </c>
      <c r="B49" s="629" t="s">
        <v>2145</v>
      </c>
      <c r="C49" s="629" t="s">
        <v>383</v>
      </c>
      <c r="D49" s="629" t="s">
        <v>405</v>
      </c>
      <c r="E49" s="629">
        <v>42</v>
      </c>
      <c r="F49" s="629">
        <v>51</v>
      </c>
      <c r="G49" s="629" t="s">
        <v>2149</v>
      </c>
      <c r="H49" s="629">
        <v>722.4</v>
      </c>
      <c r="I49" s="629" t="s">
        <v>2147</v>
      </c>
      <c r="J49" s="629" t="s">
        <v>2146</v>
      </c>
      <c r="K49" s="629" t="s">
        <v>1165</v>
      </c>
      <c r="L49" s="629" t="s">
        <v>1184</v>
      </c>
      <c r="M49" s="629" t="s">
        <v>1705</v>
      </c>
      <c r="N49" s="629">
        <v>9</v>
      </c>
    </row>
    <row r="50" spans="1:14">
      <c r="A50" s="629">
        <v>2</v>
      </c>
      <c r="B50" s="629" t="s">
        <v>2145</v>
      </c>
      <c r="C50" s="629" t="s">
        <v>383</v>
      </c>
      <c r="D50" s="629" t="s">
        <v>406</v>
      </c>
      <c r="E50" s="629">
        <v>42</v>
      </c>
      <c r="F50" s="629">
        <v>52</v>
      </c>
      <c r="G50" s="629" t="s">
        <v>2148</v>
      </c>
      <c r="H50" s="629">
        <v>722</v>
      </c>
      <c r="I50" s="629" t="s">
        <v>2147</v>
      </c>
      <c r="J50" s="629" t="s">
        <v>2146</v>
      </c>
      <c r="K50" s="629" t="s">
        <v>1165</v>
      </c>
      <c r="L50" s="629" t="s">
        <v>1184</v>
      </c>
      <c r="M50" s="629" t="s">
        <v>1705</v>
      </c>
      <c r="N50" s="629">
        <v>9</v>
      </c>
    </row>
    <row r="51" spans="1:14">
      <c r="A51" s="629">
        <v>2</v>
      </c>
      <c r="B51" s="629" t="s">
        <v>2145</v>
      </c>
      <c r="C51" s="629" t="s">
        <v>349</v>
      </c>
      <c r="D51" s="629" t="s">
        <v>407</v>
      </c>
      <c r="E51" s="629">
        <v>70</v>
      </c>
      <c r="F51" s="629">
        <v>51</v>
      </c>
      <c r="G51" s="629" t="s">
        <v>2144</v>
      </c>
      <c r="H51" s="629">
        <v>723.8</v>
      </c>
      <c r="I51" s="629" t="s">
        <v>2143</v>
      </c>
      <c r="J51" s="629" t="s">
        <v>1266</v>
      </c>
      <c r="K51" s="629" t="s">
        <v>1165</v>
      </c>
      <c r="L51" s="629" t="s">
        <v>74</v>
      </c>
      <c r="M51" s="629" t="s">
        <v>1143</v>
      </c>
      <c r="N51" s="629">
        <v>18</v>
      </c>
    </row>
    <row r="52" spans="1:14">
      <c r="A52" s="629">
        <v>3</v>
      </c>
      <c r="B52" s="629" t="s">
        <v>2055</v>
      </c>
      <c r="C52" s="629" t="s">
        <v>349</v>
      </c>
      <c r="D52" s="629" t="s">
        <v>408</v>
      </c>
      <c r="E52" s="629">
        <v>0</v>
      </c>
      <c r="F52" s="629">
        <v>0</v>
      </c>
      <c r="G52" s="629" t="s">
        <v>2142</v>
      </c>
      <c r="H52" s="629">
        <v>840.9</v>
      </c>
      <c r="I52" s="629" t="s">
        <v>2141</v>
      </c>
      <c r="J52" s="629" t="s">
        <v>2012</v>
      </c>
      <c r="K52" s="629" t="s">
        <v>1144</v>
      </c>
      <c r="L52" s="629" t="s">
        <v>74</v>
      </c>
      <c r="M52" s="629" t="s">
        <v>1143</v>
      </c>
      <c r="N52" s="629">
        <v>18</v>
      </c>
    </row>
    <row r="53" spans="1:14">
      <c r="A53" s="629">
        <v>3</v>
      </c>
      <c r="B53" s="629" t="s">
        <v>2055</v>
      </c>
      <c r="C53" s="629" t="s">
        <v>349</v>
      </c>
      <c r="D53" s="629" t="s">
        <v>409</v>
      </c>
      <c r="E53" s="629">
        <v>0</v>
      </c>
      <c r="F53" s="629">
        <v>23</v>
      </c>
      <c r="G53" s="629" t="s">
        <v>2140</v>
      </c>
      <c r="H53" s="629">
        <v>923</v>
      </c>
      <c r="I53" s="629" t="s">
        <v>2049</v>
      </c>
      <c r="J53" s="629" t="s">
        <v>1171</v>
      </c>
      <c r="K53" s="629" t="s">
        <v>1144</v>
      </c>
      <c r="L53" s="629" t="s">
        <v>1151</v>
      </c>
      <c r="M53" s="629" t="s">
        <v>1150</v>
      </c>
      <c r="N53" s="629">
        <v>15</v>
      </c>
    </row>
    <row r="54" spans="1:14">
      <c r="A54" s="629">
        <v>3</v>
      </c>
      <c r="B54" s="629" t="s">
        <v>2055</v>
      </c>
      <c r="C54" s="629" t="s">
        <v>349</v>
      </c>
      <c r="D54" s="629" t="s">
        <v>410</v>
      </c>
      <c r="E54" s="629">
        <v>0</v>
      </c>
      <c r="F54" s="629">
        <v>24</v>
      </c>
      <c r="G54" s="629" t="s">
        <v>2139</v>
      </c>
      <c r="H54" s="629">
        <v>873</v>
      </c>
      <c r="I54" s="629" t="s">
        <v>2138</v>
      </c>
      <c r="J54" s="629" t="s">
        <v>1278</v>
      </c>
      <c r="K54" s="629" t="s">
        <v>1144</v>
      </c>
      <c r="L54" s="629" t="s">
        <v>1274</v>
      </c>
      <c r="M54" s="629" t="s">
        <v>53</v>
      </c>
      <c r="N54" s="629">
        <v>13</v>
      </c>
    </row>
    <row r="55" spans="1:14">
      <c r="A55" s="629">
        <v>3</v>
      </c>
      <c r="B55" s="629" t="s">
        <v>2055</v>
      </c>
      <c r="C55" s="629" t="s">
        <v>349</v>
      </c>
      <c r="D55" s="629" t="s">
        <v>411</v>
      </c>
      <c r="E55" s="629">
        <v>0</v>
      </c>
      <c r="F55" s="629">
        <v>25</v>
      </c>
      <c r="G55" s="629" t="s">
        <v>2137</v>
      </c>
      <c r="H55" s="629">
        <v>916</v>
      </c>
      <c r="I55" s="629" t="s">
        <v>2045</v>
      </c>
      <c r="J55" s="629" t="s">
        <v>1275</v>
      </c>
      <c r="K55" s="629" t="s">
        <v>1144</v>
      </c>
      <c r="L55" s="629" t="s">
        <v>1274</v>
      </c>
      <c r="M55" s="629" t="s">
        <v>52</v>
      </c>
      <c r="N55" s="629">
        <v>14</v>
      </c>
    </row>
    <row r="56" spans="1:14">
      <c r="A56" s="629">
        <v>3</v>
      </c>
      <c r="B56" s="629" t="s">
        <v>2055</v>
      </c>
      <c r="C56" s="629" t="s">
        <v>389</v>
      </c>
      <c r="D56" s="629" t="s">
        <v>412</v>
      </c>
      <c r="E56" s="629">
        <v>11</v>
      </c>
      <c r="F56" s="629">
        <v>7</v>
      </c>
      <c r="G56" s="629" t="s">
        <v>2136</v>
      </c>
      <c r="H56" s="629">
        <v>840.8</v>
      </c>
      <c r="I56" s="629" t="s">
        <v>2124</v>
      </c>
      <c r="J56" s="629" t="s">
        <v>1166</v>
      </c>
      <c r="K56" s="629" t="s">
        <v>1144</v>
      </c>
      <c r="L56" s="629" t="s">
        <v>1156</v>
      </c>
      <c r="M56" s="629" t="s">
        <v>1155</v>
      </c>
      <c r="N56" s="629">
        <v>10</v>
      </c>
    </row>
    <row r="57" spans="1:14">
      <c r="A57" s="629">
        <v>3</v>
      </c>
      <c r="B57" s="629" t="s">
        <v>2055</v>
      </c>
      <c r="C57" s="629" t="s">
        <v>389</v>
      </c>
      <c r="D57" s="629" t="s">
        <v>413</v>
      </c>
      <c r="E57" s="629">
        <v>12</v>
      </c>
      <c r="F57" s="629">
        <v>7</v>
      </c>
      <c r="G57" s="629" t="s">
        <v>2135</v>
      </c>
      <c r="H57" s="629">
        <v>840.4</v>
      </c>
      <c r="I57" s="629" t="s">
        <v>2133</v>
      </c>
      <c r="J57" s="629" t="s">
        <v>1166</v>
      </c>
      <c r="K57" s="629" t="s">
        <v>1144</v>
      </c>
      <c r="L57" s="629" t="s">
        <v>1156</v>
      </c>
      <c r="M57" s="629" t="s">
        <v>1155</v>
      </c>
      <c r="N57" s="629">
        <v>10</v>
      </c>
    </row>
    <row r="58" spans="1:14">
      <c r="A58" s="629">
        <v>3</v>
      </c>
      <c r="B58" s="629" t="s">
        <v>2055</v>
      </c>
      <c r="C58" s="629" t="s">
        <v>389</v>
      </c>
      <c r="D58" s="629" t="s">
        <v>414</v>
      </c>
      <c r="E58" s="629">
        <v>12</v>
      </c>
      <c r="F58" s="629">
        <v>9</v>
      </c>
      <c r="G58" s="629" t="s">
        <v>2134</v>
      </c>
      <c r="H58" s="629">
        <v>726.1</v>
      </c>
      <c r="I58" s="629" t="s">
        <v>2133</v>
      </c>
      <c r="J58" s="629" t="s">
        <v>1166</v>
      </c>
      <c r="K58" s="629" t="s">
        <v>1144</v>
      </c>
      <c r="L58" s="629" t="s">
        <v>1156</v>
      </c>
      <c r="M58" s="629" t="s">
        <v>1155</v>
      </c>
      <c r="N58" s="629">
        <v>10</v>
      </c>
    </row>
    <row r="59" spans="1:14">
      <c r="A59" s="629">
        <v>3</v>
      </c>
      <c r="B59" s="629" t="s">
        <v>2055</v>
      </c>
      <c r="C59" s="629" t="s">
        <v>415</v>
      </c>
      <c r="D59" s="629" t="s">
        <v>416</v>
      </c>
      <c r="E59" s="629">
        <v>12</v>
      </c>
      <c r="F59" s="629">
        <v>26</v>
      </c>
      <c r="G59" s="629" t="s">
        <v>2132</v>
      </c>
      <c r="H59" s="629">
        <v>840.6</v>
      </c>
      <c r="I59" s="629" t="s">
        <v>2131</v>
      </c>
      <c r="J59" s="629" t="s">
        <v>2012</v>
      </c>
      <c r="K59" s="629" t="s">
        <v>1165</v>
      </c>
      <c r="L59" s="629" t="s">
        <v>1156</v>
      </c>
      <c r="M59" s="629" t="s">
        <v>1179</v>
      </c>
      <c r="N59" s="629">
        <v>12</v>
      </c>
    </row>
    <row r="60" spans="1:14">
      <c r="A60" s="629">
        <v>3</v>
      </c>
      <c r="B60" s="629" t="s">
        <v>2055</v>
      </c>
      <c r="C60" s="629" t="s">
        <v>415</v>
      </c>
      <c r="D60" s="629" t="s">
        <v>417</v>
      </c>
      <c r="E60" s="629">
        <v>13</v>
      </c>
      <c r="F60" s="629">
        <v>9</v>
      </c>
      <c r="G60" s="629" t="s">
        <v>2130</v>
      </c>
      <c r="H60" s="629">
        <v>840.8</v>
      </c>
      <c r="I60" s="629" t="s">
        <v>2129</v>
      </c>
      <c r="J60" s="629" t="s">
        <v>1166</v>
      </c>
      <c r="K60" s="629" t="s">
        <v>1144</v>
      </c>
      <c r="L60" s="629" t="s">
        <v>1156</v>
      </c>
      <c r="M60" s="629" t="s">
        <v>1368</v>
      </c>
      <c r="N60" s="629">
        <v>11</v>
      </c>
    </row>
    <row r="61" spans="1:14">
      <c r="A61" s="629">
        <v>3</v>
      </c>
      <c r="B61" s="629" t="s">
        <v>2055</v>
      </c>
      <c r="C61" s="629" t="s">
        <v>415</v>
      </c>
      <c r="D61" s="629" t="s">
        <v>418</v>
      </c>
      <c r="E61" s="629">
        <v>13</v>
      </c>
      <c r="F61" s="629">
        <v>26</v>
      </c>
      <c r="G61" s="629" t="s">
        <v>2128</v>
      </c>
      <c r="H61" s="629">
        <v>840.8</v>
      </c>
      <c r="I61" s="629" t="s">
        <v>2127</v>
      </c>
      <c r="J61" s="629" t="s">
        <v>2012</v>
      </c>
      <c r="K61" s="629" t="s">
        <v>1165</v>
      </c>
      <c r="L61" s="629" t="s">
        <v>1156</v>
      </c>
      <c r="M61" s="629" t="s">
        <v>1179</v>
      </c>
      <c r="N61" s="629">
        <v>12</v>
      </c>
    </row>
    <row r="62" spans="1:14">
      <c r="A62" s="629">
        <v>3</v>
      </c>
      <c r="B62" s="629" t="s">
        <v>2055</v>
      </c>
      <c r="C62" s="629" t="s">
        <v>389</v>
      </c>
      <c r="D62" s="629" t="s">
        <v>419</v>
      </c>
      <c r="E62" s="629">
        <v>15</v>
      </c>
      <c r="F62" s="629">
        <v>7</v>
      </c>
      <c r="G62" s="629" t="s">
        <v>2126</v>
      </c>
      <c r="H62" s="629">
        <v>840.8</v>
      </c>
      <c r="I62" s="629" t="s">
        <v>2124</v>
      </c>
      <c r="J62" s="629" t="s">
        <v>1166</v>
      </c>
      <c r="K62" s="629" t="s">
        <v>1144</v>
      </c>
      <c r="L62" s="629" t="s">
        <v>1156</v>
      </c>
      <c r="M62" s="629" t="s">
        <v>1155</v>
      </c>
      <c r="N62" s="629">
        <v>10</v>
      </c>
    </row>
    <row r="63" spans="1:14">
      <c r="A63" s="629">
        <v>3</v>
      </c>
      <c r="B63" s="629" t="s">
        <v>2055</v>
      </c>
      <c r="C63" s="629" t="s">
        <v>389</v>
      </c>
      <c r="D63" s="629" t="s">
        <v>420</v>
      </c>
      <c r="E63" s="629">
        <v>16</v>
      </c>
      <c r="F63" s="629">
        <v>7</v>
      </c>
      <c r="G63" s="629" t="s">
        <v>2125</v>
      </c>
      <c r="H63" s="629">
        <v>840.8</v>
      </c>
      <c r="I63" s="629" t="s">
        <v>2124</v>
      </c>
      <c r="J63" s="629" t="s">
        <v>1166</v>
      </c>
      <c r="K63" s="629" t="s">
        <v>1144</v>
      </c>
      <c r="L63" s="629" t="s">
        <v>1156</v>
      </c>
      <c r="M63" s="629" t="s">
        <v>1155</v>
      </c>
      <c r="N63" s="629">
        <v>10</v>
      </c>
    </row>
    <row r="64" spans="1:14">
      <c r="A64" s="629">
        <v>3</v>
      </c>
      <c r="B64" s="629" t="s">
        <v>2055</v>
      </c>
      <c r="C64" s="629" t="s">
        <v>377</v>
      </c>
      <c r="D64" s="629" t="s">
        <v>421</v>
      </c>
      <c r="E64" s="629">
        <v>20</v>
      </c>
      <c r="F64" s="629">
        <v>41</v>
      </c>
      <c r="G64" s="629" t="s">
        <v>2123</v>
      </c>
      <c r="H64" s="629">
        <v>955.9</v>
      </c>
      <c r="I64" s="629" t="s">
        <v>1362</v>
      </c>
      <c r="J64" s="629" t="s">
        <v>1246</v>
      </c>
      <c r="K64" s="629" t="s">
        <v>1165</v>
      </c>
      <c r="L64" s="629" t="s">
        <v>1261</v>
      </c>
      <c r="M64" s="629" t="s">
        <v>54</v>
      </c>
      <c r="N64" s="629">
        <v>4</v>
      </c>
    </row>
    <row r="65" spans="1:14">
      <c r="A65" s="629">
        <v>3</v>
      </c>
      <c r="B65" s="629" t="s">
        <v>2055</v>
      </c>
      <c r="C65" s="629" t="s">
        <v>377</v>
      </c>
      <c r="D65" s="629" t="s">
        <v>422</v>
      </c>
      <c r="E65" s="629">
        <v>20</v>
      </c>
      <c r="F65" s="629">
        <v>44</v>
      </c>
      <c r="G65" s="629" t="s">
        <v>2122</v>
      </c>
      <c r="H65" s="629">
        <v>955.9</v>
      </c>
      <c r="I65" s="629" t="s">
        <v>1747</v>
      </c>
      <c r="J65" s="629" t="s">
        <v>1266</v>
      </c>
      <c r="K65" s="629" t="s">
        <v>1165</v>
      </c>
      <c r="L65" s="629" t="s">
        <v>1261</v>
      </c>
      <c r="M65" s="629" t="s">
        <v>54</v>
      </c>
      <c r="N65" s="629">
        <v>4</v>
      </c>
    </row>
    <row r="66" spans="1:14">
      <c r="A66" s="629">
        <v>3</v>
      </c>
      <c r="B66" s="629" t="s">
        <v>2055</v>
      </c>
      <c r="C66" s="629" t="s">
        <v>377</v>
      </c>
      <c r="D66" s="629" t="s">
        <v>423</v>
      </c>
      <c r="E66" s="629">
        <v>21</v>
      </c>
      <c r="F66" s="629">
        <v>51</v>
      </c>
      <c r="G66" s="629" t="s">
        <v>2121</v>
      </c>
      <c r="H66" s="629">
        <v>955</v>
      </c>
      <c r="I66" s="629" t="s">
        <v>2119</v>
      </c>
      <c r="J66" s="629" t="s">
        <v>1166</v>
      </c>
      <c r="K66" s="629" t="s">
        <v>1144</v>
      </c>
      <c r="L66" s="629" t="s">
        <v>1261</v>
      </c>
      <c r="M66" s="629" t="s">
        <v>54</v>
      </c>
      <c r="N66" s="629">
        <v>4</v>
      </c>
    </row>
    <row r="67" spans="1:14">
      <c r="A67" s="629">
        <v>3</v>
      </c>
      <c r="B67" s="629" t="s">
        <v>2055</v>
      </c>
      <c r="C67" s="629" t="s">
        <v>377</v>
      </c>
      <c r="D67" s="629" t="s">
        <v>424</v>
      </c>
      <c r="E67" s="629">
        <v>21</v>
      </c>
      <c r="F67" s="629">
        <v>52</v>
      </c>
      <c r="G67" s="629" t="s">
        <v>2120</v>
      </c>
      <c r="H67" s="629">
        <v>955</v>
      </c>
      <c r="I67" s="629" t="s">
        <v>2119</v>
      </c>
      <c r="J67" s="629" t="s">
        <v>1166</v>
      </c>
      <c r="K67" s="629" t="s">
        <v>1165</v>
      </c>
      <c r="L67" s="629" t="s">
        <v>1261</v>
      </c>
      <c r="M67" s="629" t="s">
        <v>54</v>
      </c>
      <c r="N67" s="629">
        <v>4</v>
      </c>
    </row>
    <row r="68" spans="1:14">
      <c r="A68" s="629">
        <v>3</v>
      </c>
      <c r="B68" s="629" t="s">
        <v>2055</v>
      </c>
      <c r="C68" s="629" t="s">
        <v>377</v>
      </c>
      <c r="D68" s="629" t="s">
        <v>425</v>
      </c>
      <c r="E68" s="629">
        <v>22</v>
      </c>
      <c r="F68" s="629">
        <v>51</v>
      </c>
      <c r="G68" s="629" t="s">
        <v>2118</v>
      </c>
      <c r="H68" s="629">
        <v>955.7</v>
      </c>
      <c r="I68" s="629" t="s">
        <v>2115</v>
      </c>
      <c r="J68" s="629" t="s">
        <v>1262</v>
      </c>
      <c r="K68" s="629" t="s">
        <v>1165</v>
      </c>
      <c r="L68" s="629" t="s">
        <v>1261</v>
      </c>
      <c r="M68" s="629" t="s">
        <v>54</v>
      </c>
      <c r="N68" s="629">
        <v>4</v>
      </c>
    </row>
    <row r="69" spans="1:14">
      <c r="A69" s="629">
        <v>3</v>
      </c>
      <c r="B69" s="629" t="s">
        <v>2055</v>
      </c>
      <c r="C69" s="629" t="s">
        <v>377</v>
      </c>
      <c r="D69" s="629" t="s">
        <v>426</v>
      </c>
      <c r="E69" s="629">
        <v>23</v>
      </c>
      <c r="F69" s="629">
        <v>51</v>
      </c>
      <c r="G69" s="629" t="s">
        <v>2117</v>
      </c>
      <c r="H69" s="629">
        <v>955.7</v>
      </c>
      <c r="I69" s="629" t="s">
        <v>2115</v>
      </c>
      <c r="J69" s="629" t="s">
        <v>1262</v>
      </c>
      <c r="K69" s="629" t="s">
        <v>1165</v>
      </c>
      <c r="L69" s="629" t="s">
        <v>1261</v>
      </c>
      <c r="M69" s="629" t="s">
        <v>54</v>
      </c>
      <c r="N69" s="629">
        <v>4</v>
      </c>
    </row>
    <row r="70" spans="1:14">
      <c r="A70" s="629">
        <v>3</v>
      </c>
      <c r="B70" s="629" t="s">
        <v>2055</v>
      </c>
      <c r="C70" s="629" t="s">
        <v>377</v>
      </c>
      <c r="D70" s="629" t="s">
        <v>427</v>
      </c>
      <c r="E70" s="629">
        <v>24</v>
      </c>
      <c r="F70" s="629">
        <v>51</v>
      </c>
      <c r="G70" s="629" t="s">
        <v>2116</v>
      </c>
      <c r="H70" s="629">
        <v>955.7</v>
      </c>
      <c r="I70" s="629" t="s">
        <v>2115</v>
      </c>
      <c r="J70" s="629" t="s">
        <v>1262</v>
      </c>
      <c r="K70" s="629" t="s">
        <v>1165</v>
      </c>
      <c r="L70" s="629" t="s">
        <v>1261</v>
      </c>
      <c r="M70" s="629" t="s">
        <v>54</v>
      </c>
      <c r="N70" s="629">
        <v>4</v>
      </c>
    </row>
    <row r="71" spans="1:14">
      <c r="A71" s="629">
        <v>3</v>
      </c>
      <c r="B71" s="629" t="s">
        <v>2055</v>
      </c>
      <c r="C71" s="629" t="s">
        <v>369</v>
      </c>
      <c r="D71" s="629" t="s">
        <v>428</v>
      </c>
      <c r="E71" s="629">
        <v>32</v>
      </c>
      <c r="F71" s="629">
        <v>13</v>
      </c>
      <c r="G71" s="629" t="s">
        <v>2114</v>
      </c>
      <c r="H71" s="629">
        <v>810</v>
      </c>
      <c r="I71" s="629" t="s">
        <v>2113</v>
      </c>
      <c r="J71" s="629" t="s">
        <v>1555</v>
      </c>
      <c r="K71" s="629" t="s">
        <v>1144</v>
      </c>
      <c r="L71" s="629" t="s">
        <v>369</v>
      </c>
      <c r="M71" s="629" t="s">
        <v>43</v>
      </c>
      <c r="N71" s="629">
        <v>5</v>
      </c>
    </row>
    <row r="72" spans="1:14">
      <c r="A72" s="629">
        <v>3</v>
      </c>
      <c r="B72" s="629" t="s">
        <v>2055</v>
      </c>
      <c r="C72" s="629" t="s">
        <v>369</v>
      </c>
      <c r="D72" s="629" t="s">
        <v>429</v>
      </c>
      <c r="E72" s="629">
        <v>33</v>
      </c>
      <c r="F72" s="629">
        <v>13</v>
      </c>
      <c r="G72" s="629" t="s">
        <v>2112</v>
      </c>
      <c r="H72" s="629">
        <v>811</v>
      </c>
      <c r="I72" s="629" t="s">
        <v>2111</v>
      </c>
      <c r="J72" s="629" t="s">
        <v>1555</v>
      </c>
      <c r="K72" s="629" t="s">
        <v>1144</v>
      </c>
      <c r="L72" s="629" t="s">
        <v>369</v>
      </c>
      <c r="M72" s="629" t="s">
        <v>43</v>
      </c>
      <c r="N72" s="629">
        <v>5</v>
      </c>
    </row>
    <row r="73" spans="1:14">
      <c r="A73" s="629">
        <v>3</v>
      </c>
      <c r="B73" s="629" t="s">
        <v>2055</v>
      </c>
      <c r="C73" s="629" t="s">
        <v>369</v>
      </c>
      <c r="D73" s="629" t="s">
        <v>430</v>
      </c>
      <c r="E73" s="629">
        <v>33</v>
      </c>
      <c r="F73" s="629">
        <v>51</v>
      </c>
      <c r="G73" s="629" t="s">
        <v>2110</v>
      </c>
      <c r="H73" s="629">
        <v>811</v>
      </c>
      <c r="I73" s="629" t="s">
        <v>2109</v>
      </c>
      <c r="J73" s="629" t="s">
        <v>1555</v>
      </c>
      <c r="K73" s="629" t="s">
        <v>1165</v>
      </c>
      <c r="L73" s="629" t="s">
        <v>369</v>
      </c>
      <c r="M73" s="629" t="s">
        <v>1224</v>
      </c>
      <c r="N73" s="629">
        <v>6</v>
      </c>
    </row>
    <row r="74" spans="1:14">
      <c r="A74" s="629">
        <v>3</v>
      </c>
      <c r="B74" s="629" t="s">
        <v>2055</v>
      </c>
      <c r="C74" s="629" t="s">
        <v>369</v>
      </c>
      <c r="D74" s="629" t="s">
        <v>431</v>
      </c>
      <c r="E74" s="629">
        <v>34</v>
      </c>
      <c r="F74" s="629">
        <v>13</v>
      </c>
      <c r="G74" s="629" t="s">
        <v>2108</v>
      </c>
      <c r="H74" s="629">
        <v>812</v>
      </c>
      <c r="I74" s="629" t="s">
        <v>2105</v>
      </c>
      <c r="J74" s="629" t="s">
        <v>1555</v>
      </c>
      <c r="K74" s="629" t="s">
        <v>1144</v>
      </c>
      <c r="L74" s="629" t="s">
        <v>369</v>
      </c>
      <c r="M74" s="629" t="s">
        <v>43</v>
      </c>
      <c r="N74" s="629">
        <v>5</v>
      </c>
    </row>
    <row r="75" spans="1:14">
      <c r="A75" s="629">
        <v>3</v>
      </c>
      <c r="B75" s="629" t="s">
        <v>2055</v>
      </c>
      <c r="C75" s="629" t="s">
        <v>369</v>
      </c>
      <c r="D75" s="629" t="s">
        <v>432</v>
      </c>
      <c r="E75" s="629">
        <v>34</v>
      </c>
      <c r="F75" s="629">
        <v>20</v>
      </c>
      <c r="G75" s="629" t="s">
        <v>2107</v>
      </c>
      <c r="H75" s="629">
        <v>812</v>
      </c>
      <c r="I75" s="629" t="s">
        <v>2105</v>
      </c>
      <c r="J75" s="629" t="s">
        <v>1555</v>
      </c>
      <c r="K75" s="629" t="s">
        <v>1144</v>
      </c>
      <c r="L75" s="629" t="s">
        <v>369</v>
      </c>
      <c r="M75" s="629" t="s">
        <v>43</v>
      </c>
      <c r="N75" s="629">
        <v>5</v>
      </c>
    </row>
    <row r="76" spans="1:14">
      <c r="A76" s="629">
        <v>3</v>
      </c>
      <c r="B76" s="629" t="s">
        <v>2055</v>
      </c>
      <c r="C76" s="629" t="s">
        <v>369</v>
      </c>
      <c r="D76" s="629" t="s">
        <v>433</v>
      </c>
      <c r="E76" s="629">
        <v>34</v>
      </c>
      <c r="F76" s="629">
        <v>51</v>
      </c>
      <c r="G76" s="629" t="s">
        <v>2106</v>
      </c>
      <c r="H76" s="629">
        <v>812.2</v>
      </c>
      <c r="I76" s="629" t="s">
        <v>2105</v>
      </c>
      <c r="J76" s="629" t="s">
        <v>1555</v>
      </c>
      <c r="K76" s="629" t="s">
        <v>1165</v>
      </c>
      <c r="L76" s="629" t="s">
        <v>369</v>
      </c>
      <c r="M76" s="629" t="s">
        <v>1224</v>
      </c>
      <c r="N76" s="629">
        <v>6</v>
      </c>
    </row>
    <row r="77" spans="1:14">
      <c r="A77" s="629">
        <v>3</v>
      </c>
      <c r="B77" s="629" t="s">
        <v>2055</v>
      </c>
      <c r="C77" s="629" t="s">
        <v>383</v>
      </c>
      <c r="D77" s="629" t="s">
        <v>434</v>
      </c>
      <c r="E77" s="629">
        <v>40</v>
      </c>
      <c r="F77" s="629">
        <v>32</v>
      </c>
      <c r="G77" s="629" t="s">
        <v>2104</v>
      </c>
      <c r="H77" s="629">
        <v>715.1</v>
      </c>
      <c r="I77" s="629" t="s">
        <v>1200</v>
      </c>
      <c r="J77" s="629" t="s">
        <v>2012</v>
      </c>
      <c r="K77" s="629" t="s">
        <v>1165</v>
      </c>
      <c r="L77" s="629" t="s">
        <v>74</v>
      </c>
      <c r="M77" s="629" t="s">
        <v>1143</v>
      </c>
      <c r="N77" s="629">
        <v>18</v>
      </c>
    </row>
    <row r="78" spans="1:14">
      <c r="A78" s="629">
        <v>3</v>
      </c>
      <c r="B78" s="629" t="s">
        <v>2055</v>
      </c>
      <c r="C78" s="629" t="s">
        <v>383</v>
      </c>
      <c r="D78" s="629" t="s">
        <v>435</v>
      </c>
      <c r="E78" s="629">
        <v>40</v>
      </c>
      <c r="F78" s="629">
        <v>51</v>
      </c>
      <c r="G78" s="629" t="s">
        <v>2103</v>
      </c>
      <c r="H78" s="629">
        <v>726</v>
      </c>
      <c r="I78" s="629" t="s">
        <v>2102</v>
      </c>
      <c r="J78" s="629" t="s">
        <v>2012</v>
      </c>
      <c r="K78" s="629" t="s">
        <v>1165</v>
      </c>
      <c r="L78" s="629" t="s">
        <v>1184</v>
      </c>
      <c r="M78" s="629" t="s">
        <v>1183</v>
      </c>
      <c r="N78" s="629">
        <v>8</v>
      </c>
    </row>
    <row r="79" spans="1:14">
      <c r="A79" s="629">
        <v>3</v>
      </c>
      <c r="B79" s="629" t="s">
        <v>2055</v>
      </c>
      <c r="C79" s="629" t="s">
        <v>383</v>
      </c>
      <c r="D79" s="629" t="s">
        <v>436</v>
      </c>
      <c r="E79" s="629">
        <v>40</v>
      </c>
      <c r="F79" s="629">
        <v>52</v>
      </c>
      <c r="G79" s="629" t="s">
        <v>2101</v>
      </c>
      <c r="H79" s="629">
        <v>715.1</v>
      </c>
      <c r="I79" s="629" t="s">
        <v>1659</v>
      </c>
      <c r="J79" s="629" t="s">
        <v>1246</v>
      </c>
      <c r="K79" s="629" t="s">
        <v>1165</v>
      </c>
      <c r="L79" s="629" t="s">
        <v>1184</v>
      </c>
      <c r="M79" s="629" t="s">
        <v>1183</v>
      </c>
      <c r="N79" s="629">
        <v>8</v>
      </c>
    </row>
    <row r="80" spans="1:14">
      <c r="A80" s="629">
        <v>3</v>
      </c>
      <c r="B80" s="629" t="s">
        <v>2055</v>
      </c>
      <c r="C80" s="629" t="s">
        <v>383</v>
      </c>
      <c r="D80" s="629" t="s">
        <v>437</v>
      </c>
      <c r="E80" s="629">
        <v>41</v>
      </c>
      <c r="F80" s="629">
        <v>0</v>
      </c>
      <c r="G80" s="629" t="s">
        <v>2100</v>
      </c>
      <c r="H80" s="629">
        <v>840.8</v>
      </c>
      <c r="I80" s="629" t="s">
        <v>2093</v>
      </c>
      <c r="J80" s="629" t="s">
        <v>1185</v>
      </c>
      <c r="K80" s="629" t="s">
        <v>1144</v>
      </c>
      <c r="L80" s="629" t="s">
        <v>1184</v>
      </c>
      <c r="M80" s="629" t="s">
        <v>1183</v>
      </c>
      <c r="N80" s="629">
        <v>8</v>
      </c>
    </row>
    <row r="81" spans="1:14">
      <c r="A81" s="629">
        <v>3</v>
      </c>
      <c r="B81" s="629" t="s">
        <v>2055</v>
      </c>
      <c r="C81" s="629" t="s">
        <v>383</v>
      </c>
      <c r="D81" s="629" t="s">
        <v>438</v>
      </c>
      <c r="E81" s="629">
        <v>41</v>
      </c>
      <c r="F81" s="629">
        <v>1</v>
      </c>
      <c r="G81" s="629" t="s">
        <v>2099</v>
      </c>
      <c r="H81" s="629">
        <v>840.8</v>
      </c>
      <c r="I81" s="629" t="s">
        <v>2093</v>
      </c>
      <c r="J81" s="629" t="s">
        <v>1185</v>
      </c>
      <c r="K81" s="629" t="s">
        <v>1144</v>
      </c>
      <c r="L81" s="629" t="s">
        <v>1184</v>
      </c>
      <c r="M81" s="629" t="s">
        <v>1183</v>
      </c>
      <c r="N81" s="629">
        <v>8</v>
      </c>
    </row>
    <row r="82" spans="1:14">
      <c r="A82" s="629">
        <v>3</v>
      </c>
      <c r="B82" s="629" t="s">
        <v>2055</v>
      </c>
      <c r="C82" s="629" t="s">
        <v>383</v>
      </c>
      <c r="D82" s="629" t="s">
        <v>439</v>
      </c>
      <c r="E82" s="629">
        <v>41</v>
      </c>
      <c r="F82" s="629">
        <v>2</v>
      </c>
      <c r="G82" s="629" t="s">
        <v>2098</v>
      </c>
      <c r="H82" s="629">
        <v>840.8</v>
      </c>
      <c r="I82" s="629" t="s">
        <v>2093</v>
      </c>
      <c r="J82" s="629" t="s">
        <v>1185</v>
      </c>
      <c r="K82" s="629" t="s">
        <v>1144</v>
      </c>
      <c r="L82" s="629" t="s">
        <v>1184</v>
      </c>
      <c r="M82" s="629" t="s">
        <v>1183</v>
      </c>
      <c r="N82" s="629">
        <v>8</v>
      </c>
    </row>
    <row r="83" spans="1:14">
      <c r="A83" s="629">
        <v>3</v>
      </c>
      <c r="B83" s="629" t="s">
        <v>2055</v>
      </c>
      <c r="C83" s="629" t="s">
        <v>383</v>
      </c>
      <c r="D83" s="629" t="s">
        <v>440</v>
      </c>
      <c r="E83" s="629">
        <v>41</v>
      </c>
      <c r="F83" s="629">
        <v>3</v>
      </c>
      <c r="G83" s="629" t="s">
        <v>2097</v>
      </c>
      <c r="H83" s="629">
        <v>840.8</v>
      </c>
      <c r="I83" s="629" t="s">
        <v>2093</v>
      </c>
      <c r="J83" s="629" t="s">
        <v>1185</v>
      </c>
      <c r="K83" s="629" t="s">
        <v>1144</v>
      </c>
      <c r="L83" s="629" t="s">
        <v>1184</v>
      </c>
      <c r="M83" s="629" t="s">
        <v>1183</v>
      </c>
      <c r="N83" s="629">
        <v>8</v>
      </c>
    </row>
    <row r="84" spans="1:14">
      <c r="A84" s="629">
        <v>3</v>
      </c>
      <c r="B84" s="629" t="s">
        <v>2055</v>
      </c>
      <c r="C84" s="629" t="s">
        <v>383</v>
      </c>
      <c r="D84" s="629" t="s">
        <v>441</v>
      </c>
      <c r="E84" s="629">
        <v>41</v>
      </c>
      <c r="F84" s="629">
        <v>4</v>
      </c>
      <c r="G84" s="629" t="s">
        <v>2096</v>
      </c>
      <c r="H84" s="629">
        <v>840.8</v>
      </c>
      <c r="I84" s="629" t="s">
        <v>2093</v>
      </c>
      <c r="J84" s="629" t="s">
        <v>1185</v>
      </c>
      <c r="K84" s="629" t="s">
        <v>1144</v>
      </c>
      <c r="L84" s="629" t="s">
        <v>1184</v>
      </c>
      <c r="M84" s="629" t="s">
        <v>1183</v>
      </c>
      <c r="N84" s="629">
        <v>8</v>
      </c>
    </row>
    <row r="85" spans="1:14">
      <c r="A85" s="629">
        <v>3</v>
      </c>
      <c r="B85" s="629" t="s">
        <v>2055</v>
      </c>
      <c r="C85" s="629" t="s">
        <v>383</v>
      </c>
      <c r="D85" s="629" t="s">
        <v>442</v>
      </c>
      <c r="E85" s="629">
        <v>41</v>
      </c>
      <c r="F85" s="629">
        <v>5</v>
      </c>
      <c r="G85" s="629" t="s">
        <v>2095</v>
      </c>
      <c r="H85" s="629">
        <v>840.8</v>
      </c>
      <c r="I85" s="629" t="s">
        <v>2093</v>
      </c>
      <c r="J85" s="629" t="s">
        <v>1185</v>
      </c>
      <c r="K85" s="629" t="s">
        <v>1144</v>
      </c>
      <c r="L85" s="629" t="s">
        <v>1184</v>
      </c>
      <c r="M85" s="629" t="s">
        <v>1183</v>
      </c>
      <c r="N85" s="629">
        <v>8</v>
      </c>
    </row>
    <row r="86" spans="1:14">
      <c r="A86" s="629">
        <v>3</v>
      </c>
      <c r="B86" s="629" t="s">
        <v>2055</v>
      </c>
      <c r="C86" s="629" t="s">
        <v>383</v>
      </c>
      <c r="D86" s="629" t="s">
        <v>443</v>
      </c>
      <c r="E86" s="629">
        <v>41</v>
      </c>
      <c r="F86" s="629">
        <v>6</v>
      </c>
      <c r="G86" s="629" t="s">
        <v>2094</v>
      </c>
      <c r="H86" s="629">
        <v>840.8</v>
      </c>
      <c r="I86" s="629" t="s">
        <v>2093</v>
      </c>
      <c r="J86" s="629" t="s">
        <v>1185</v>
      </c>
      <c r="K86" s="629" t="s">
        <v>1144</v>
      </c>
      <c r="L86" s="629" t="s">
        <v>1184</v>
      </c>
      <c r="M86" s="629" t="s">
        <v>1183</v>
      </c>
      <c r="N86" s="629">
        <v>8</v>
      </c>
    </row>
    <row r="87" spans="1:14">
      <c r="A87" s="629">
        <v>3</v>
      </c>
      <c r="B87" s="629" t="s">
        <v>2055</v>
      </c>
      <c r="C87" s="629" t="s">
        <v>383</v>
      </c>
      <c r="D87" s="629" t="s">
        <v>444</v>
      </c>
      <c r="E87" s="629">
        <v>42</v>
      </c>
      <c r="F87" s="629">
        <v>0</v>
      </c>
      <c r="G87" s="629" t="s">
        <v>2092</v>
      </c>
      <c r="H87" s="629">
        <v>840</v>
      </c>
      <c r="I87" s="629" t="s">
        <v>2083</v>
      </c>
      <c r="J87" s="629" t="s">
        <v>1185</v>
      </c>
      <c r="K87" s="629" t="s">
        <v>1144</v>
      </c>
      <c r="L87" s="629" t="s">
        <v>1184</v>
      </c>
      <c r="M87" s="629" t="s">
        <v>1183</v>
      </c>
      <c r="N87" s="629">
        <v>8</v>
      </c>
    </row>
    <row r="88" spans="1:14">
      <c r="A88" s="629">
        <v>3</v>
      </c>
      <c r="B88" s="629" t="s">
        <v>2055</v>
      </c>
      <c r="C88" s="629" t="s">
        <v>383</v>
      </c>
      <c r="D88" s="629" t="s">
        <v>445</v>
      </c>
      <c r="E88" s="629">
        <v>42</v>
      </c>
      <c r="F88" s="629">
        <v>1</v>
      </c>
      <c r="G88" s="629" t="s">
        <v>2091</v>
      </c>
      <c r="H88" s="629">
        <v>840</v>
      </c>
      <c r="I88" s="629" t="s">
        <v>2083</v>
      </c>
      <c r="J88" s="629" t="s">
        <v>1185</v>
      </c>
      <c r="K88" s="629" t="s">
        <v>1144</v>
      </c>
      <c r="L88" s="629" t="s">
        <v>1184</v>
      </c>
      <c r="M88" s="629" t="s">
        <v>1183</v>
      </c>
      <c r="N88" s="629">
        <v>8</v>
      </c>
    </row>
    <row r="89" spans="1:14">
      <c r="A89" s="629">
        <v>3</v>
      </c>
      <c r="B89" s="629" t="s">
        <v>2055</v>
      </c>
      <c r="C89" s="629" t="s">
        <v>383</v>
      </c>
      <c r="D89" s="629" t="s">
        <v>446</v>
      </c>
      <c r="E89" s="629">
        <v>42</v>
      </c>
      <c r="F89" s="629">
        <v>2</v>
      </c>
      <c r="G89" s="629" t="s">
        <v>2090</v>
      </c>
      <c r="H89" s="629">
        <v>840</v>
      </c>
      <c r="I89" s="629" t="s">
        <v>2083</v>
      </c>
      <c r="J89" s="629" t="s">
        <v>1185</v>
      </c>
      <c r="K89" s="629" t="s">
        <v>1144</v>
      </c>
      <c r="L89" s="629" t="s">
        <v>1184</v>
      </c>
      <c r="M89" s="629" t="s">
        <v>1183</v>
      </c>
      <c r="N89" s="629">
        <v>8</v>
      </c>
    </row>
    <row r="90" spans="1:14">
      <c r="A90" s="629">
        <v>3</v>
      </c>
      <c r="B90" s="629" t="s">
        <v>2055</v>
      </c>
      <c r="C90" s="629" t="s">
        <v>383</v>
      </c>
      <c r="D90" s="629" t="s">
        <v>447</v>
      </c>
      <c r="E90" s="629">
        <v>42</v>
      </c>
      <c r="F90" s="629">
        <v>3</v>
      </c>
      <c r="G90" s="629" t="s">
        <v>2089</v>
      </c>
      <c r="H90" s="629">
        <v>840</v>
      </c>
      <c r="I90" s="629" t="s">
        <v>2083</v>
      </c>
      <c r="J90" s="629" t="s">
        <v>1185</v>
      </c>
      <c r="K90" s="629" t="s">
        <v>1144</v>
      </c>
      <c r="L90" s="629" t="s">
        <v>1184</v>
      </c>
      <c r="M90" s="629" t="s">
        <v>1183</v>
      </c>
      <c r="N90" s="629">
        <v>8</v>
      </c>
    </row>
    <row r="91" spans="1:14">
      <c r="A91" s="629">
        <v>3</v>
      </c>
      <c r="B91" s="629" t="s">
        <v>2055</v>
      </c>
      <c r="C91" s="629" t="s">
        <v>383</v>
      </c>
      <c r="D91" s="629" t="s">
        <v>448</v>
      </c>
      <c r="E91" s="629">
        <v>42</v>
      </c>
      <c r="F91" s="629">
        <v>4</v>
      </c>
      <c r="G91" s="629" t="s">
        <v>2088</v>
      </c>
      <c r="H91" s="629">
        <v>840</v>
      </c>
      <c r="I91" s="629" t="s">
        <v>2083</v>
      </c>
      <c r="J91" s="629" t="s">
        <v>1185</v>
      </c>
      <c r="K91" s="629" t="s">
        <v>1144</v>
      </c>
      <c r="L91" s="629" t="s">
        <v>1184</v>
      </c>
      <c r="M91" s="629" t="s">
        <v>1183</v>
      </c>
      <c r="N91" s="629">
        <v>8</v>
      </c>
    </row>
    <row r="92" spans="1:14">
      <c r="A92" s="629">
        <v>3</v>
      </c>
      <c r="B92" s="629" t="s">
        <v>2055</v>
      </c>
      <c r="C92" s="629" t="s">
        <v>383</v>
      </c>
      <c r="D92" s="629" t="s">
        <v>449</v>
      </c>
      <c r="E92" s="629">
        <v>42</v>
      </c>
      <c r="F92" s="629">
        <v>5</v>
      </c>
      <c r="G92" s="629" t="s">
        <v>2087</v>
      </c>
      <c r="H92" s="629">
        <v>840</v>
      </c>
      <c r="I92" s="629" t="s">
        <v>2083</v>
      </c>
      <c r="J92" s="629" t="s">
        <v>1185</v>
      </c>
      <c r="K92" s="629" t="s">
        <v>1144</v>
      </c>
      <c r="L92" s="629" t="s">
        <v>1184</v>
      </c>
      <c r="M92" s="629" t="s">
        <v>1183</v>
      </c>
      <c r="N92" s="629">
        <v>8</v>
      </c>
    </row>
    <row r="93" spans="1:14">
      <c r="A93" s="629">
        <v>3</v>
      </c>
      <c r="B93" s="629" t="s">
        <v>2055</v>
      </c>
      <c r="C93" s="629" t="s">
        <v>383</v>
      </c>
      <c r="D93" s="629" t="s">
        <v>450</v>
      </c>
      <c r="E93" s="629">
        <v>42</v>
      </c>
      <c r="F93" s="629">
        <v>6</v>
      </c>
      <c r="G93" s="629" t="s">
        <v>2086</v>
      </c>
      <c r="H93" s="629">
        <v>840</v>
      </c>
      <c r="I93" s="629" t="s">
        <v>2083</v>
      </c>
      <c r="J93" s="629" t="s">
        <v>1185</v>
      </c>
      <c r="K93" s="629" t="s">
        <v>1144</v>
      </c>
      <c r="L93" s="629" t="s">
        <v>1184</v>
      </c>
      <c r="M93" s="629" t="s">
        <v>1183</v>
      </c>
      <c r="N93" s="629">
        <v>8</v>
      </c>
    </row>
    <row r="94" spans="1:14">
      <c r="A94" s="629">
        <v>3</v>
      </c>
      <c r="B94" s="629" t="s">
        <v>2055</v>
      </c>
      <c r="C94" s="629" t="s">
        <v>383</v>
      </c>
      <c r="D94" s="629" t="s">
        <v>451</v>
      </c>
      <c r="E94" s="629">
        <v>42</v>
      </c>
      <c r="F94" s="629">
        <v>10</v>
      </c>
      <c r="G94" s="629" t="s">
        <v>2085</v>
      </c>
      <c r="H94" s="629">
        <v>840</v>
      </c>
      <c r="I94" s="629" t="s">
        <v>2083</v>
      </c>
      <c r="J94" s="629" t="s">
        <v>1185</v>
      </c>
      <c r="K94" s="629" t="s">
        <v>1144</v>
      </c>
      <c r="L94" s="629" t="s">
        <v>1184</v>
      </c>
      <c r="M94" s="629" t="s">
        <v>1193</v>
      </c>
      <c r="N94" s="629">
        <v>7</v>
      </c>
    </row>
    <row r="95" spans="1:14">
      <c r="A95" s="629">
        <v>3</v>
      </c>
      <c r="B95" s="629" t="s">
        <v>2055</v>
      </c>
      <c r="C95" s="629" t="s">
        <v>383</v>
      </c>
      <c r="D95" s="629" t="s">
        <v>452</v>
      </c>
      <c r="E95" s="629">
        <v>42</v>
      </c>
      <c r="F95" s="629">
        <v>12</v>
      </c>
      <c r="G95" s="629" t="s">
        <v>2084</v>
      </c>
      <c r="H95" s="629">
        <v>840</v>
      </c>
      <c r="I95" s="629" t="s">
        <v>2083</v>
      </c>
      <c r="J95" s="629" t="s">
        <v>1185</v>
      </c>
      <c r="K95" s="629" t="s">
        <v>1144</v>
      </c>
      <c r="L95" s="629" t="s">
        <v>1184</v>
      </c>
      <c r="M95" s="629" t="s">
        <v>1183</v>
      </c>
      <c r="N95" s="629">
        <v>8</v>
      </c>
    </row>
    <row r="96" spans="1:14">
      <c r="A96" s="629">
        <v>3</v>
      </c>
      <c r="B96" s="629" t="s">
        <v>2055</v>
      </c>
      <c r="C96" s="629" t="s">
        <v>383</v>
      </c>
      <c r="D96" s="629" t="s">
        <v>453</v>
      </c>
      <c r="E96" s="629">
        <v>42</v>
      </c>
      <c r="F96" s="629">
        <v>32</v>
      </c>
      <c r="G96" s="629" t="s">
        <v>2082</v>
      </c>
      <c r="H96" s="629">
        <v>840</v>
      </c>
      <c r="I96" s="629" t="s">
        <v>2081</v>
      </c>
      <c r="J96" s="629" t="s">
        <v>1199</v>
      </c>
      <c r="K96" s="629" t="s">
        <v>1165</v>
      </c>
      <c r="L96" s="629" t="s">
        <v>74</v>
      </c>
      <c r="M96" s="629" t="s">
        <v>1143</v>
      </c>
      <c r="N96" s="629">
        <v>18</v>
      </c>
    </row>
    <row r="97" spans="1:14">
      <c r="A97" s="629">
        <v>3</v>
      </c>
      <c r="B97" s="629" t="s">
        <v>2055</v>
      </c>
      <c r="C97" s="629" t="s">
        <v>383</v>
      </c>
      <c r="D97" s="629" t="s">
        <v>454</v>
      </c>
      <c r="E97" s="629">
        <v>42</v>
      </c>
      <c r="F97" s="629">
        <v>53</v>
      </c>
      <c r="G97" s="629" t="s">
        <v>2080</v>
      </c>
      <c r="H97" s="629">
        <v>840</v>
      </c>
      <c r="I97" s="629" t="s">
        <v>2079</v>
      </c>
      <c r="J97" s="629" t="s">
        <v>1246</v>
      </c>
      <c r="K97" s="629" t="s">
        <v>1165</v>
      </c>
      <c r="L97" s="629" t="s">
        <v>1184</v>
      </c>
      <c r="M97" s="629" t="s">
        <v>1183</v>
      </c>
      <c r="N97" s="629">
        <v>8</v>
      </c>
    </row>
    <row r="98" spans="1:14">
      <c r="A98" s="629">
        <v>3</v>
      </c>
      <c r="B98" s="629" t="s">
        <v>2055</v>
      </c>
      <c r="C98" s="629" t="s">
        <v>383</v>
      </c>
      <c r="D98" s="629" t="s">
        <v>455</v>
      </c>
      <c r="E98" s="629">
        <v>43</v>
      </c>
      <c r="F98" s="629">
        <v>10</v>
      </c>
      <c r="G98" s="629" t="s">
        <v>2078</v>
      </c>
      <c r="H98" s="629">
        <v>831</v>
      </c>
      <c r="I98" s="629" t="s">
        <v>2070</v>
      </c>
      <c r="J98" s="629" t="s">
        <v>1217</v>
      </c>
      <c r="K98" s="629" t="s">
        <v>1144</v>
      </c>
      <c r="L98" s="629" t="s">
        <v>1184</v>
      </c>
      <c r="M98" s="629" t="s">
        <v>1193</v>
      </c>
      <c r="N98" s="629">
        <v>7</v>
      </c>
    </row>
    <row r="99" spans="1:14">
      <c r="A99" s="629">
        <v>3</v>
      </c>
      <c r="B99" s="629" t="s">
        <v>2055</v>
      </c>
      <c r="C99" s="629" t="s">
        <v>383</v>
      </c>
      <c r="D99" s="629" t="s">
        <v>456</v>
      </c>
      <c r="E99" s="629">
        <v>43</v>
      </c>
      <c r="F99" s="629">
        <v>11</v>
      </c>
      <c r="G99" s="629" t="s">
        <v>2077</v>
      </c>
      <c r="H99" s="629">
        <v>831</v>
      </c>
      <c r="I99" s="629" t="s">
        <v>2070</v>
      </c>
      <c r="J99" s="629" t="s">
        <v>1217</v>
      </c>
      <c r="K99" s="629" t="s">
        <v>1144</v>
      </c>
      <c r="L99" s="629" t="s">
        <v>1184</v>
      </c>
      <c r="M99" s="629" t="s">
        <v>1193</v>
      </c>
      <c r="N99" s="629">
        <v>7</v>
      </c>
    </row>
    <row r="100" spans="1:14">
      <c r="A100" s="629">
        <v>3</v>
      </c>
      <c r="B100" s="629" t="s">
        <v>2055</v>
      </c>
      <c r="C100" s="629" t="s">
        <v>383</v>
      </c>
      <c r="D100" s="629" t="s">
        <v>457</v>
      </c>
      <c r="E100" s="629">
        <v>43</v>
      </c>
      <c r="F100" s="629">
        <v>12</v>
      </c>
      <c r="G100" s="629" t="s">
        <v>2076</v>
      </c>
      <c r="H100" s="629">
        <v>831</v>
      </c>
      <c r="I100" s="629" t="s">
        <v>2070</v>
      </c>
      <c r="J100" s="629" t="s">
        <v>1217</v>
      </c>
      <c r="K100" s="629" t="s">
        <v>1144</v>
      </c>
      <c r="L100" s="629" t="s">
        <v>1184</v>
      </c>
      <c r="M100" s="629" t="s">
        <v>1193</v>
      </c>
      <c r="N100" s="629">
        <v>7</v>
      </c>
    </row>
    <row r="101" spans="1:14">
      <c r="A101" s="629">
        <v>3</v>
      </c>
      <c r="B101" s="629" t="s">
        <v>2055</v>
      </c>
      <c r="C101" s="629" t="s">
        <v>383</v>
      </c>
      <c r="D101" s="629" t="s">
        <v>458</v>
      </c>
      <c r="E101" s="629">
        <v>44</v>
      </c>
      <c r="F101" s="629">
        <v>10</v>
      </c>
      <c r="G101" s="629" t="s">
        <v>2075</v>
      </c>
      <c r="H101" s="629">
        <v>831</v>
      </c>
      <c r="I101" s="629" t="s">
        <v>2070</v>
      </c>
      <c r="J101" s="629" t="s">
        <v>1217</v>
      </c>
      <c r="K101" s="629" t="s">
        <v>1144</v>
      </c>
      <c r="L101" s="629" t="s">
        <v>1184</v>
      </c>
      <c r="M101" s="629" t="s">
        <v>1193</v>
      </c>
      <c r="N101" s="629">
        <v>7</v>
      </c>
    </row>
    <row r="102" spans="1:14">
      <c r="A102" s="629">
        <v>3</v>
      </c>
      <c r="B102" s="629" t="s">
        <v>2055</v>
      </c>
      <c r="C102" s="629" t="s">
        <v>383</v>
      </c>
      <c r="D102" s="629" t="s">
        <v>459</v>
      </c>
      <c r="E102" s="629">
        <v>44</v>
      </c>
      <c r="F102" s="629">
        <v>11</v>
      </c>
      <c r="G102" s="629" t="s">
        <v>2074</v>
      </c>
      <c r="H102" s="629">
        <v>831</v>
      </c>
      <c r="I102" s="629" t="s">
        <v>2070</v>
      </c>
      <c r="J102" s="629" t="s">
        <v>1217</v>
      </c>
      <c r="K102" s="629" t="s">
        <v>1144</v>
      </c>
      <c r="L102" s="629" t="s">
        <v>1184</v>
      </c>
      <c r="M102" s="629" t="s">
        <v>1193</v>
      </c>
      <c r="N102" s="629">
        <v>7</v>
      </c>
    </row>
    <row r="103" spans="1:14">
      <c r="A103" s="629">
        <v>3</v>
      </c>
      <c r="B103" s="629" t="s">
        <v>2055</v>
      </c>
      <c r="C103" s="629" t="s">
        <v>383</v>
      </c>
      <c r="D103" s="629" t="s">
        <v>460</v>
      </c>
      <c r="E103" s="629">
        <v>44</v>
      </c>
      <c r="F103" s="629">
        <v>12</v>
      </c>
      <c r="G103" s="629" t="s">
        <v>2073</v>
      </c>
      <c r="H103" s="629">
        <v>831</v>
      </c>
      <c r="I103" s="629" t="s">
        <v>2070</v>
      </c>
      <c r="J103" s="629" t="s">
        <v>1217</v>
      </c>
      <c r="K103" s="629" t="s">
        <v>1144</v>
      </c>
      <c r="L103" s="629" t="s">
        <v>1184</v>
      </c>
      <c r="M103" s="629" t="s">
        <v>1193</v>
      </c>
      <c r="N103" s="629">
        <v>7</v>
      </c>
    </row>
    <row r="104" spans="1:14">
      <c r="A104" s="629">
        <v>3</v>
      </c>
      <c r="B104" s="629" t="s">
        <v>2055</v>
      </c>
      <c r="C104" s="629" t="s">
        <v>383</v>
      </c>
      <c r="D104" s="629" t="s">
        <v>461</v>
      </c>
      <c r="E104" s="629">
        <v>45</v>
      </c>
      <c r="F104" s="629">
        <v>12</v>
      </c>
      <c r="G104" s="629" t="s">
        <v>2072</v>
      </c>
      <c r="H104" s="629">
        <v>831</v>
      </c>
      <c r="I104" s="629" t="s">
        <v>2070</v>
      </c>
      <c r="J104" s="629" t="s">
        <v>1217</v>
      </c>
      <c r="K104" s="629" t="s">
        <v>1144</v>
      </c>
      <c r="L104" s="629" t="s">
        <v>1184</v>
      </c>
      <c r="M104" s="629" t="s">
        <v>1183</v>
      </c>
      <c r="N104" s="629">
        <v>8</v>
      </c>
    </row>
    <row r="105" spans="1:14">
      <c r="A105" s="629">
        <v>3</v>
      </c>
      <c r="B105" s="629" t="s">
        <v>2055</v>
      </c>
      <c r="C105" s="629" t="s">
        <v>383</v>
      </c>
      <c r="D105" s="629" t="s">
        <v>462</v>
      </c>
      <c r="E105" s="629">
        <v>45</v>
      </c>
      <c r="F105" s="629">
        <v>51</v>
      </c>
      <c r="G105" s="629" t="s">
        <v>2071</v>
      </c>
      <c r="H105" s="629">
        <v>831</v>
      </c>
      <c r="I105" s="629" t="s">
        <v>2070</v>
      </c>
      <c r="J105" s="629" t="s">
        <v>1217</v>
      </c>
      <c r="K105" s="629" t="s">
        <v>1165</v>
      </c>
      <c r="L105" s="629" t="s">
        <v>1184</v>
      </c>
      <c r="M105" s="629" t="s">
        <v>1183</v>
      </c>
      <c r="N105" s="629">
        <v>8</v>
      </c>
    </row>
    <row r="106" spans="1:14">
      <c r="A106" s="629">
        <v>3</v>
      </c>
      <c r="B106" s="629" t="s">
        <v>2055</v>
      </c>
      <c r="C106" s="629" t="s">
        <v>383</v>
      </c>
      <c r="D106" s="629" t="s">
        <v>463</v>
      </c>
      <c r="E106" s="629">
        <v>46</v>
      </c>
      <c r="F106" s="629">
        <v>9</v>
      </c>
      <c r="G106" s="629" t="s">
        <v>2069</v>
      </c>
      <c r="H106" s="629">
        <v>718</v>
      </c>
      <c r="I106" s="629" t="s">
        <v>1651</v>
      </c>
      <c r="J106" s="629" t="s">
        <v>1246</v>
      </c>
      <c r="K106" s="629" t="s">
        <v>1144</v>
      </c>
      <c r="L106" s="629" t="s">
        <v>1184</v>
      </c>
      <c r="M106" s="629" t="s">
        <v>1496</v>
      </c>
      <c r="N106" s="629">
        <v>9</v>
      </c>
    </row>
    <row r="107" spans="1:14">
      <c r="A107" s="629">
        <v>3</v>
      </c>
      <c r="B107" s="629" t="s">
        <v>2055</v>
      </c>
      <c r="C107" s="629" t="s">
        <v>383</v>
      </c>
      <c r="D107" s="629" t="s">
        <v>464</v>
      </c>
      <c r="E107" s="629">
        <v>46</v>
      </c>
      <c r="F107" s="629">
        <v>51</v>
      </c>
      <c r="G107" s="629" t="s">
        <v>2068</v>
      </c>
      <c r="H107" s="629">
        <v>718</v>
      </c>
      <c r="I107" s="629" t="s">
        <v>1651</v>
      </c>
      <c r="J107" s="629" t="s">
        <v>1246</v>
      </c>
      <c r="K107" s="629" t="s">
        <v>1144</v>
      </c>
      <c r="L107" s="629" t="s">
        <v>1184</v>
      </c>
      <c r="M107" s="629" t="s">
        <v>1183</v>
      </c>
      <c r="N107" s="629">
        <v>8</v>
      </c>
    </row>
    <row r="108" spans="1:14">
      <c r="A108" s="629">
        <v>3</v>
      </c>
      <c r="B108" s="629" t="s">
        <v>2055</v>
      </c>
      <c r="C108" s="629" t="s">
        <v>383</v>
      </c>
      <c r="D108" s="629" t="s">
        <v>465</v>
      </c>
      <c r="E108" s="629">
        <v>46</v>
      </c>
      <c r="F108" s="629">
        <v>52</v>
      </c>
      <c r="G108" s="629" t="s">
        <v>2067</v>
      </c>
      <c r="H108" s="629">
        <v>718</v>
      </c>
      <c r="I108" s="629" t="s">
        <v>1651</v>
      </c>
      <c r="J108" s="629" t="s">
        <v>1246</v>
      </c>
      <c r="K108" s="629" t="s">
        <v>1165</v>
      </c>
      <c r="L108" s="629" t="s">
        <v>1184</v>
      </c>
      <c r="M108" s="629" t="s">
        <v>1183</v>
      </c>
      <c r="N108" s="629">
        <v>8</v>
      </c>
    </row>
    <row r="109" spans="1:14">
      <c r="A109" s="629">
        <v>3</v>
      </c>
      <c r="B109" s="629" t="s">
        <v>2055</v>
      </c>
      <c r="C109" s="629" t="s">
        <v>349</v>
      </c>
      <c r="D109" s="629" t="s">
        <v>466</v>
      </c>
      <c r="E109" s="629">
        <v>61</v>
      </c>
      <c r="F109" s="629">
        <v>29</v>
      </c>
      <c r="G109" s="629" t="s">
        <v>2066</v>
      </c>
      <c r="H109" s="629">
        <v>840.9</v>
      </c>
      <c r="I109" s="629" t="s">
        <v>2065</v>
      </c>
      <c r="J109" s="629" t="s">
        <v>2012</v>
      </c>
      <c r="K109" s="629" t="s">
        <v>1165</v>
      </c>
      <c r="L109" s="629" t="s">
        <v>1156</v>
      </c>
      <c r="M109" s="629" t="s">
        <v>1179</v>
      </c>
      <c r="N109" s="629">
        <v>12</v>
      </c>
    </row>
    <row r="110" spans="1:14">
      <c r="A110" s="629">
        <v>3</v>
      </c>
      <c r="B110" s="629" t="s">
        <v>2055</v>
      </c>
      <c r="C110" s="629" t="s">
        <v>349</v>
      </c>
      <c r="D110" s="629" t="s">
        <v>467</v>
      </c>
      <c r="E110" s="629">
        <v>61</v>
      </c>
      <c r="F110" s="629">
        <v>52</v>
      </c>
      <c r="G110" s="629" t="s">
        <v>2064</v>
      </c>
      <c r="H110" s="629">
        <v>726.1</v>
      </c>
      <c r="I110" s="629" t="s">
        <v>2063</v>
      </c>
      <c r="J110" s="629" t="s">
        <v>2012</v>
      </c>
      <c r="K110" s="629" t="s">
        <v>1165</v>
      </c>
      <c r="L110" s="629" t="s">
        <v>74</v>
      </c>
      <c r="M110" s="629" t="s">
        <v>1143</v>
      </c>
      <c r="N110" s="629">
        <v>18</v>
      </c>
    </row>
    <row r="111" spans="1:14">
      <c r="A111" s="629">
        <v>3</v>
      </c>
      <c r="B111" s="629" t="s">
        <v>2055</v>
      </c>
      <c r="C111" s="629" t="s">
        <v>349</v>
      </c>
      <c r="D111" s="629" t="s">
        <v>467</v>
      </c>
      <c r="E111" s="629">
        <v>61</v>
      </c>
      <c r="F111" s="629">
        <v>52</v>
      </c>
      <c r="G111" s="629" t="s">
        <v>2064</v>
      </c>
      <c r="H111" s="629">
        <v>726.1</v>
      </c>
      <c r="I111" s="629" t="s">
        <v>2063</v>
      </c>
      <c r="J111" s="629" t="s">
        <v>2012</v>
      </c>
      <c r="K111" s="629" t="s">
        <v>1165</v>
      </c>
      <c r="L111" s="629" t="s">
        <v>74</v>
      </c>
      <c r="M111" s="629" t="s">
        <v>1143</v>
      </c>
      <c r="N111" s="629">
        <v>18</v>
      </c>
    </row>
    <row r="112" spans="1:14">
      <c r="A112" s="629">
        <v>3</v>
      </c>
      <c r="B112" s="629" t="s">
        <v>2055</v>
      </c>
      <c r="C112" s="629" t="s">
        <v>349</v>
      </c>
      <c r="D112" s="629" t="s">
        <v>468</v>
      </c>
      <c r="E112" s="629">
        <v>61</v>
      </c>
      <c r="F112" s="629">
        <v>53</v>
      </c>
      <c r="G112" s="629" t="s">
        <v>2062</v>
      </c>
      <c r="H112" s="629">
        <v>840.9</v>
      </c>
      <c r="I112" s="629" t="s">
        <v>2061</v>
      </c>
      <c r="J112" s="629" t="s">
        <v>1166</v>
      </c>
      <c r="K112" s="629" t="s">
        <v>1165</v>
      </c>
      <c r="L112" s="629" t="s">
        <v>74</v>
      </c>
      <c r="M112" s="629" t="s">
        <v>1143</v>
      </c>
      <c r="N112" s="629">
        <v>18</v>
      </c>
    </row>
    <row r="113" spans="1:14">
      <c r="A113" s="629">
        <v>3</v>
      </c>
      <c r="B113" s="629" t="s">
        <v>2055</v>
      </c>
      <c r="C113" s="629" t="s">
        <v>349</v>
      </c>
      <c r="D113" s="629" t="s">
        <v>469</v>
      </c>
      <c r="E113" s="629">
        <v>71</v>
      </c>
      <c r="F113" s="629">
        <v>51</v>
      </c>
      <c r="G113" s="629" t="s">
        <v>2060</v>
      </c>
      <c r="H113" s="629">
        <v>903</v>
      </c>
      <c r="I113" s="629" t="s">
        <v>2059</v>
      </c>
      <c r="J113" s="629" t="s">
        <v>2058</v>
      </c>
      <c r="K113" s="629" t="s">
        <v>1165</v>
      </c>
      <c r="L113" s="629" t="s">
        <v>74</v>
      </c>
      <c r="M113" s="629" t="s">
        <v>1143</v>
      </c>
      <c r="N113" s="629">
        <v>18</v>
      </c>
    </row>
    <row r="114" spans="1:14">
      <c r="A114" s="629">
        <v>3</v>
      </c>
      <c r="B114" s="629" t="s">
        <v>2055</v>
      </c>
      <c r="C114" s="629" t="s">
        <v>349</v>
      </c>
      <c r="D114" s="629" t="s">
        <v>470</v>
      </c>
      <c r="E114" s="629">
        <v>72</v>
      </c>
      <c r="F114" s="629">
        <v>51</v>
      </c>
      <c r="G114" s="629" t="s">
        <v>2057</v>
      </c>
      <c r="H114" s="629">
        <v>900.9</v>
      </c>
      <c r="I114" s="629" t="s">
        <v>2056</v>
      </c>
      <c r="J114" s="629" t="s">
        <v>1393</v>
      </c>
      <c r="K114" s="629" t="s">
        <v>1165</v>
      </c>
      <c r="L114" s="629" t="s">
        <v>74</v>
      </c>
      <c r="M114" s="629" t="s">
        <v>1143</v>
      </c>
      <c r="N114" s="629">
        <v>18</v>
      </c>
    </row>
    <row r="115" spans="1:14">
      <c r="A115" s="629">
        <v>3</v>
      </c>
      <c r="B115" s="629" t="s">
        <v>2055</v>
      </c>
      <c r="C115" s="629" t="s">
        <v>349</v>
      </c>
      <c r="D115" s="629" t="s">
        <v>471</v>
      </c>
      <c r="E115" s="629">
        <v>72</v>
      </c>
      <c r="F115" s="629">
        <v>52</v>
      </c>
      <c r="G115" s="629" t="s">
        <v>2054</v>
      </c>
      <c r="H115" s="629">
        <v>900.9</v>
      </c>
      <c r="I115" s="629" t="s">
        <v>2053</v>
      </c>
      <c r="J115" s="629" t="s">
        <v>1396</v>
      </c>
      <c r="K115" s="629" t="s">
        <v>1165</v>
      </c>
      <c r="L115" s="629" t="s">
        <v>74</v>
      </c>
      <c r="M115" s="629" t="s">
        <v>1143</v>
      </c>
      <c r="N115" s="629">
        <v>18</v>
      </c>
    </row>
    <row r="116" spans="1:14">
      <c r="A116" s="629">
        <v>4</v>
      </c>
      <c r="B116" s="629" t="s">
        <v>2034</v>
      </c>
      <c r="C116" s="629" t="s">
        <v>349</v>
      </c>
      <c r="D116" s="629" t="s">
        <v>472</v>
      </c>
      <c r="E116" s="629">
        <v>0</v>
      </c>
      <c r="F116" s="629">
        <v>0</v>
      </c>
      <c r="G116" s="629" t="s">
        <v>2052</v>
      </c>
      <c r="H116" s="629">
        <v>840.8</v>
      </c>
      <c r="I116" s="629" t="s">
        <v>2051</v>
      </c>
      <c r="J116" s="629" t="s">
        <v>1166</v>
      </c>
      <c r="K116" s="629" t="s">
        <v>1144</v>
      </c>
      <c r="L116" s="629" t="s">
        <v>74</v>
      </c>
      <c r="M116" s="629" t="s">
        <v>1143</v>
      </c>
      <c r="N116" s="629">
        <v>18</v>
      </c>
    </row>
    <row r="117" spans="1:14">
      <c r="A117" s="629">
        <v>4</v>
      </c>
      <c r="B117" s="629" t="s">
        <v>2034</v>
      </c>
      <c r="C117" s="629" t="s">
        <v>349</v>
      </c>
      <c r="D117" s="629" t="s">
        <v>473</v>
      </c>
      <c r="E117" s="629">
        <v>0</v>
      </c>
      <c r="F117" s="629">
        <v>23</v>
      </c>
      <c r="G117" s="629" t="s">
        <v>2050</v>
      </c>
      <c r="H117" s="629">
        <v>923</v>
      </c>
      <c r="I117" s="629" t="s">
        <v>2049</v>
      </c>
      <c r="J117" s="629" t="s">
        <v>1171</v>
      </c>
      <c r="K117" s="629" t="s">
        <v>1144</v>
      </c>
      <c r="L117" s="629" t="s">
        <v>1151</v>
      </c>
      <c r="M117" s="629" t="s">
        <v>1150</v>
      </c>
      <c r="N117" s="629">
        <v>15</v>
      </c>
    </row>
    <row r="118" spans="1:14">
      <c r="A118" s="629">
        <v>4</v>
      </c>
      <c r="B118" s="629" t="s">
        <v>2034</v>
      </c>
      <c r="C118" s="629" t="s">
        <v>349</v>
      </c>
      <c r="D118" s="629" t="s">
        <v>474</v>
      </c>
      <c r="E118" s="629">
        <v>0</v>
      </c>
      <c r="F118" s="629">
        <v>24</v>
      </c>
      <c r="G118" s="629" t="s">
        <v>2048</v>
      </c>
      <c r="H118" s="629">
        <v>873</v>
      </c>
      <c r="I118" s="629" t="s">
        <v>2047</v>
      </c>
      <c r="J118" s="629" t="s">
        <v>1278</v>
      </c>
      <c r="K118" s="629" t="s">
        <v>1144</v>
      </c>
      <c r="L118" s="629" t="s">
        <v>1274</v>
      </c>
      <c r="M118" s="629" t="s">
        <v>53</v>
      </c>
      <c r="N118" s="629">
        <v>13</v>
      </c>
    </row>
    <row r="119" spans="1:14">
      <c r="A119" s="629">
        <v>4</v>
      </c>
      <c r="B119" s="629" t="s">
        <v>2034</v>
      </c>
      <c r="C119" s="629" t="s">
        <v>349</v>
      </c>
      <c r="D119" s="629" t="s">
        <v>475</v>
      </c>
      <c r="E119" s="629">
        <v>0</v>
      </c>
      <c r="F119" s="629">
        <v>25</v>
      </c>
      <c r="G119" s="629" t="s">
        <v>2046</v>
      </c>
      <c r="H119" s="629">
        <v>916</v>
      </c>
      <c r="I119" s="629" t="s">
        <v>2045</v>
      </c>
      <c r="J119" s="629" t="s">
        <v>1275</v>
      </c>
      <c r="K119" s="629" t="s">
        <v>1144</v>
      </c>
      <c r="L119" s="629" t="s">
        <v>1274</v>
      </c>
      <c r="M119" s="629" t="s">
        <v>52</v>
      </c>
      <c r="N119" s="629">
        <v>14</v>
      </c>
    </row>
    <row r="120" spans="1:14">
      <c r="A120" s="629">
        <v>4</v>
      </c>
      <c r="B120" s="629" t="s">
        <v>2034</v>
      </c>
      <c r="C120" s="629" t="s">
        <v>389</v>
      </c>
      <c r="D120" s="629" t="s">
        <v>476</v>
      </c>
      <c r="E120" s="629">
        <v>11</v>
      </c>
      <c r="F120" s="629">
        <v>7</v>
      </c>
      <c r="G120" s="629" t="s">
        <v>2044</v>
      </c>
      <c r="H120" s="629">
        <v>841.8</v>
      </c>
      <c r="I120" s="629" t="s">
        <v>2042</v>
      </c>
      <c r="J120" s="629" t="s">
        <v>1166</v>
      </c>
      <c r="K120" s="629" t="s">
        <v>1144</v>
      </c>
      <c r="L120" s="629" t="s">
        <v>1156</v>
      </c>
      <c r="M120" s="629" t="s">
        <v>1155</v>
      </c>
      <c r="N120" s="629">
        <v>10</v>
      </c>
    </row>
    <row r="121" spans="1:14">
      <c r="A121" s="629">
        <v>4</v>
      </c>
      <c r="B121" s="629" t="s">
        <v>2034</v>
      </c>
      <c r="C121" s="629" t="s">
        <v>389</v>
      </c>
      <c r="D121" s="629" t="s">
        <v>477</v>
      </c>
      <c r="E121" s="629">
        <v>11</v>
      </c>
      <c r="F121" s="629">
        <v>9</v>
      </c>
      <c r="G121" s="629" t="s">
        <v>2043</v>
      </c>
      <c r="H121" s="629">
        <v>841.8</v>
      </c>
      <c r="I121" s="629" t="s">
        <v>2042</v>
      </c>
      <c r="J121" s="629" t="s">
        <v>1166</v>
      </c>
      <c r="K121" s="629" t="s">
        <v>1144</v>
      </c>
      <c r="L121" s="629" t="s">
        <v>1156</v>
      </c>
      <c r="M121" s="629" t="s">
        <v>1155</v>
      </c>
      <c r="N121" s="629">
        <v>10</v>
      </c>
    </row>
    <row r="122" spans="1:14">
      <c r="A122" s="629">
        <v>4</v>
      </c>
      <c r="B122" s="629" t="s">
        <v>2034</v>
      </c>
      <c r="C122" s="629" t="s">
        <v>389</v>
      </c>
      <c r="D122" s="629" t="s">
        <v>478</v>
      </c>
      <c r="E122" s="629">
        <v>11</v>
      </c>
      <c r="F122" s="629">
        <v>51</v>
      </c>
      <c r="G122" s="629" t="s">
        <v>2041</v>
      </c>
      <c r="H122" s="629">
        <v>841.8</v>
      </c>
      <c r="I122" s="629" t="s">
        <v>1612</v>
      </c>
      <c r="J122" s="629" t="s">
        <v>1246</v>
      </c>
      <c r="K122" s="629" t="s">
        <v>1165</v>
      </c>
      <c r="L122" s="629" t="s">
        <v>1156</v>
      </c>
      <c r="M122" s="629" t="s">
        <v>1155</v>
      </c>
      <c r="N122" s="629">
        <v>10</v>
      </c>
    </row>
    <row r="123" spans="1:14">
      <c r="A123" s="629">
        <v>4</v>
      </c>
      <c r="B123" s="629" t="s">
        <v>2034</v>
      </c>
      <c r="C123" s="629" t="s">
        <v>389</v>
      </c>
      <c r="D123" s="629" t="s">
        <v>479</v>
      </c>
      <c r="E123" s="629">
        <v>12</v>
      </c>
      <c r="F123" s="629">
        <v>7</v>
      </c>
      <c r="G123" s="629" t="s">
        <v>2040</v>
      </c>
      <c r="H123" s="629">
        <v>841.8</v>
      </c>
      <c r="I123" s="629" t="s">
        <v>2038</v>
      </c>
      <c r="J123" s="629" t="s">
        <v>1166</v>
      </c>
      <c r="K123" s="629" t="s">
        <v>1144</v>
      </c>
      <c r="L123" s="629" t="s">
        <v>1156</v>
      </c>
      <c r="M123" s="629" t="s">
        <v>1155</v>
      </c>
      <c r="N123" s="629">
        <v>10</v>
      </c>
    </row>
    <row r="124" spans="1:14">
      <c r="A124" s="629">
        <v>4</v>
      </c>
      <c r="B124" s="629" t="s">
        <v>2034</v>
      </c>
      <c r="C124" s="629" t="s">
        <v>389</v>
      </c>
      <c r="D124" s="629" t="s">
        <v>480</v>
      </c>
      <c r="E124" s="629">
        <v>12</v>
      </c>
      <c r="F124" s="629">
        <v>9</v>
      </c>
      <c r="G124" s="629" t="s">
        <v>2039</v>
      </c>
      <c r="H124" s="629">
        <v>841.8</v>
      </c>
      <c r="I124" s="629" t="s">
        <v>2038</v>
      </c>
      <c r="J124" s="629" t="s">
        <v>1166</v>
      </c>
      <c r="K124" s="629" t="s">
        <v>1144</v>
      </c>
      <c r="L124" s="629" t="s">
        <v>1156</v>
      </c>
      <c r="M124" s="629" t="s">
        <v>1155</v>
      </c>
      <c r="N124" s="629">
        <v>10</v>
      </c>
    </row>
    <row r="125" spans="1:14">
      <c r="A125" s="629">
        <v>4</v>
      </c>
      <c r="B125" s="629" t="s">
        <v>2034</v>
      </c>
      <c r="C125" s="629" t="s">
        <v>377</v>
      </c>
      <c r="D125" s="629" t="s">
        <v>481</v>
      </c>
      <c r="E125" s="629">
        <v>21</v>
      </c>
      <c r="F125" s="629">
        <v>0</v>
      </c>
      <c r="G125" s="629" t="s">
        <v>2037</v>
      </c>
      <c r="H125" s="629">
        <v>955.3</v>
      </c>
      <c r="I125" s="629" t="s">
        <v>2036</v>
      </c>
      <c r="J125" s="629" t="s">
        <v>1266</v>
      </c>
      <c r="K125" s="629" t="s">
        <v>1144</v>
      </c>
      <c r="L125" s="629" t="s">
        <v>1261</v>
      </c>
      <c r="M125" s="629" t="s">
        <v>54</v>
      </c>
      <c r="N125" s="629">
        <v>4</v>
      </c>
    </row>
    <row r="126" spans="1:14">
      <c r="A126" s="629">
        <v>4</v>
      </c>
      <c r="B126" s="629" t="s">
        <v>2034</v>
      </c>
      <c r="C126" s="629" t="s">
        <v>369</v>
      </c>
      <c r="D126" s="629" t="s">
        <v>482</v>
      </c>
      <c r="E126" s="629">
        <v>32</v>
      </c>
      <c r="F126" s="629">
        <v>13</v>
      </c>
      <c r="G126" s="629" t="s">
        <v>2035</v>
      </c>
      <c r="H126" s="629">
        <v>812.2</v>
      </c>
      <c r="I126" s="629" t="s">
        <v>2032</v>
      </c>
      <c r="J126" s="629" t="s">
        <v>1555</v>
      </c>
      <c r="K126" s="629" t="s">
        <v>1144</v>
      </c>
      <c r="L126" s="629" t="s">
        <v>369</v>
      </c>
      <c r="M126" s="629" t="s">
        <v>43</v>
      </c>
      <c r="N126" s="629">
        <v>5</v>
      </c>
    </row>
    <row r="127" spans="1:14">
      <c r="A127" s="629">
        <v>4</v>
      </c>
      <c r="B127" s="629" t="s">
        <v>2034</v>
      </c>
      <c r="C127" s="629" t="s">
        <v>369</v>
      </c>
      <c r="D127" s="629" t="s">
        <v>483</v>
      </c>
      <c r="E127" s="629">
        <v>32</v>
      </c>
      <c r="F127" s="629">
        <v>18</v>
      </c>
      <c r="G127" s="629" t="s">
        <v>2033</v>
      </c>
      <c r="H127" s="629">
        <v>812.2</v>
      </c>
      <c r="I127" s="629" t="s">
        <v>2032</v>
      </c>
      <c r="J127" s="629" t="s">
        <v>1555</v>
      </c>
      <c r="K127" s="629" t="s">
        <v>1144</v>
      </c>
      <c r="L127" s="629" t="s">
        <v>369</v>
      </c>
      <c r="M127" s="629" t="s">
        <v>43</v>
      </c>
      <c r="N127" s="629">
        <v>5</v>
      </c>
    </row>
    <row r="128" spans="1:14">
      <c r="A128" s="629">
        <v>5</v>
      </c>
      <c r="B128" s="629" t="s">
        <v>1969</v>
      </c>
      <c r="C128" s="629" t="s">
        <v>349</v>
      </c>
      <c r="D128" s="629" t="s">
        <v>484</v>
      </c>
      <c r="E128" s="629">
        <v>0</v>
      </c>
      <c r="F128" s="629">
        <v>0</v>
      </c>
      <c r="G128" s="629" t="s">
        <v>2031</v>
      </c>
      <c r="H128" s="629">
        <v>841.9</v>
      </c>
      <c r="I128" s="629" t="s">
        <v>2030</v>
      </c>
      <c r="J128" s="629" t="s">
        <v>1166</v>
      </c>
      <c r="K128" s="629" t="s">
        <v>1144</v>
      </c>
      <c r="L128" s="629" t="s">
        <v>74</v>
      </c>
      <c r="M128" s="629" t="s">
        <v>1143</v>
      </c>
      <c r="N128" s="629">
        <v>18</v>
      </c>
    </row>
    <row r="129" spans="1:14">
      <c r="A129" s="629">
        <v>5</v>
      </c>
      <c r="B129" s="629" t="s">
        <v>1969</v>
      </c>
      <c r="C129" s="629" t="s">
        <v>349</v>
      </c>
      <c r="D129" s="629" t="s">
        <v>485</v>
      </c>
      <c r="E129" s="629">
        <v>0</v>
      </c>
      <c r="F129" s="629">
        <v>23</v>
      </c>
      <c r="G129" s="629" t="s">
        <v>2029</v>
      </c>
      <c r="H129" s="629">
        <v>841.8</v>
      </c>
      <c r="I129" s="629" t="s">
        <v>2028</v>
      </c>
      <c r="J129" s="629" t="s">
        <v>1171</v>
      </c>
      <c r="K129" s="629" t="s">
        <v>1144</v>
      </c>
      <c r="L129" s="629" t="s">
        <v>1151</v>
      </c>
      <c r="M129" s="629" t="s">
        <v>1150</v>
      </c>
      <c r="N129" s="629">
        <v>15</v>
      </c>
    </row>
    <row r="130" spans="1:14">
      <c r="A130" s="629">
        <v>5</v>
      </c>
      <c r="B130" s="629" t="s">
        <v>1969</v>
      </c>
      <c r="C130" s="629" t="s">
        <v>349</v>
      </c>
      <c r="D130" s="629" t="s">
        <v>486</v>
      </c>
      <c r="E130" s="629">
        <v>0</v>
      </c>
      <c r="F130" s="629">
        <v>24</v>
      </c>
      <c r="G130" s="629" t="s">
        <v>2027</v>
      </c>
      <c r="H130" s="629">
        <v>873</v>
      </c>
      <c r="I130" s="629" t="s">
        <v>2026</v>
      </c>
      <c r="J130" s="629" t="s">
        <v>1278</v>
      </c>
      <c r="K130" s="629" t="s">
        <v>1144</v>
      </c>
      <c r="L130" s="629" t="s">
        <v>1274</v>
      </c>
      <c r="M130" s="629" t="s">
        <v>53</v>
      </c>
      <c r="N130" s="629">
        <v>13</v>
      </c>
    </row>
    <row r="131" spans="1:14">
      <c r="A131" s="629">
        <v>5</v>
      </c>
      <c r="B131" s="629" t="s">
        <v>1969</v>
      </c>
      <c r="C131" s="629" t="s">
        <v>349</v>
      </c>
      <c r="D131" s="629" t="s">
        <v>487</v>
      </c>
      <c r="E131" s="629">
        <v>0</v>
      </c>
      <c r="F131" s="629">
        <v>25</v>
      </c>
      <c r="G131" s="629" t="s">
        <v>2025</v>
      </c>
      <c r="H131" s="629">
        <v>916</v>
      </c>
      <c r="I131" s="629" t="s">
        <v>1959</v>
      </c>
      <c r="J131" s="629" t="s">
        <v>1275</v>
      </c>
      <c r="K131" s="629" t="s">
        <v>1144</v>
      </c>
      <c r="L131" s="629" t="s">
        <v>1274</v>
      </c>
      <c r="M131" s="629" t="s">
        <v>52</v>
      </c>
      <c r="N131" s="629">
        <v>14</v>
      </c>
    </row>
    <row r="132" spans="1:14">
      <c r="A132" s="629">
        <v>5</v>
      </c>
      <c r="B132" s="629" t="s">
        <v>1969</v>
      </c>
      <c r="C132" s="629" t="s">
        <v>415</v>
      </c>
      <c r="D132" s="629" t="s">
        <v>488</v>
      </c>
      <c r="E132" s="629">
        <v>11</v>
      </c>
      <c r="F132" s="629">
        <v>23</v>
      </c>
      <c r="G132" s="629" t="s">
        <v>2024</v>
      </c>
      <c r="H132" s="629">
        <v>726.3</v>
      </c>
      <c r="I132" s="629" t="s">
        <v>2019</v>
      </c>
      <c r="J132" s="629" t="s">
        <v>1171</v>
      </c>
      <c r="K132" s="629" t="s">
        <v>1144</v>
      </c>
      <c r="L132" s="629" t="s">
        <v>1151</v>
      </c>
      <c r="M132" s="629" t="s">
        <v>1150</v>
      </c>
      <c r="N132" s="629">
        <v>15</v>
      </c>
    </row>
    <row r="133" spans="1:14">
      <c r="A133" s="629">
        <v>5</v>
      </c>
      <c r="B133" s="629" t="s">
        <v>1969</v>
      </c>
      <c r="C133" s="629" t="s">
        <v>415</v>
      </c>
      <c r="D133" s="629" t="s">
        <v>489</v>
      </c>
      <c r="E133" s="629">
        <v>11</v>
      </c>
      <c r="F133" s="629">
        <v>26</v>
      </c>
      <c r="G133" s="629" t="s">
        <v>2023</v>
      </c>
      <c r="H133" s="629">
        <v>726.3</v>
      </c>
      <c r="I133" s="629" t="s">
        <v>2022</v>
      </c>
      <c r="J133" s="629" t="s">
        <v>2021</v>
      </c>
      <c r="K133" s="629" t="s">
        <v>1165</v>
      </c>
      <c r="L133" s="629" t="s">
        <v>1156</v>
      </c>
      <c r="M133" s="629" t="s">
        <v>1179</v>
      </c>
      <c r="N133" s="629">
        <v>12</v>
      </c>
    </row>
    <row r="134" spans="1:14">
      <c r="A134" s="629">
        <v>5</v>
      </c>
      <c r="B134" s="629" t="s">
        <v>1969</v>
      </c>
      <c r="C134" s="629" t="s">
        <v>415</v>
      </c>
      <c r="D134" s="629" t="s">
        <v>490</v>
      </c>
      <c r="E134" s="629">
        <v>12</v>
      </c>
      <c r="F134" s="629">
        <v>23</v>
      </c>
      <c r="G134" s="629" t="s">
        <v>2020</v>
      </c>
      <c r="H134" s="629">
        <v>726.3</v>
      </c>
      <c r="I134" s="629" t="s">
        <v>2019</v>
      </c>
      <c r="J134" s="629" t="s">
        <v>1171</v>
      </c>
      <c r="K134" s="629" t="s">
        <v>1144</v>
      </c>
      <c r="L134" s="629" t="s">
        <v>1151</v>
      </c>
      <c r="M134" s="629" t="s">
        <v>1150</v>
      </c>
      <c r="N134" s="629">
        <v>15</v>
      </c>
    </row>
    <row r="135" spans="1:14">
      <c r="A135" s="629">
        <v>5</v>
      </c>
      <c r="B135" s="629" t="s">
        <v>1969</v>
      </c>
      <c r="C135" s="629" t="s">
        <v>415</v>
      </c>
      <c r="D135" s="629" t="s">
        <v>491</v>
      </c>
      <c r="E135" s="629">
        <v>12</v>
      </c>
      <c r="F135" s="629">
        <v>26</v>
      </c>
      <c r="G135" s="629" t="s">
        <v>2018</v>
      </c>
      <c r="H135" s="629">
        <v>726.3</v>
      </c>
      <c r="I135" s="629" t="s">
        <v>2017</v>
      </c>
      <c r="J135" s="629" t="s">
        <v>1180</v>
      </c>
      <c r="K135" s="629" t="s">
        <v>1165</v>
      </c>
      <c r="L135" s="629" t="s">
        <v>1156</v>
      </c>
      <c r="M135" s="629" t="s">
        <v>1179</v>
      </c>
      <c r="N135" s="629">
        <v>12</v>
      </c>
    </row>
    <row r="136" spans="1:14">
      <c r="A136" s="629">
        <v>5</v>
      </c>
      <c r="B136" s="629" t="s">
        <v>1969</v>
      </c>
      <c r="C136" s="629" t="s">
        <v>415</v>
      </c>
      <c r="D136" s="629" t="s">
        <v>492</v>
      </c>
      <c r="E136" s="629">
        <v>13</v>
      </c>
      <c r="F136" s="629">
        <v>26</v>
      </c>
      <c r="G136" s="629" t="s">
        <v>2016</v>
      </c>
      <c r="H136" s="629">
        <v>726.3</v>
      </c>
      <c r="I136" s="629" t="s">
        <v>2015</v>
      </c>
      <c r="J136" s="629" t="s">
        <v>2012</v>
      </c>
      <c r="K136" s="629" t="s">
        <v>1165</v>
      </c>
      <c r="L136" s="629" t="s">
        <v>1156</v>
      </c>
      <c r="M136" s="629" t="s">
        <v>1179</v>
      </c>
      <c r="N136" s="629">
        <v>12</v>
      </c>
    </row>
    <row r="137" spans="1:14">
      <c r="A137" s="629">
        <v>5</v>
      </c>
      <c r="B137" s="629" t="s">
        <v>1969</v>
      </c>
      <c r="C137" s="629" t="s">
        <v>415</v>
      </c>
      <c r="D137" s="629" t="s">
        <v>493</v>
      </c>
      <c r="E137" s="629">
        <v>14</v>
      </c>
      <c r="F137" s="629">
        <v>26</v>
      </c>
      <c r="G137" s="629" t="s">
        <v>2014</v>
      </c>
      <c r="H137" s="629">
        <v>726.3</v>
      </c>
      <c r="I137" s="629" t="s">
        <v>2013</v>
      </c>
      <c r="J137" s="629" t="s">
        <v>2012</v>
      </c>
      <c r="K137" s="629" t="s">
        <v>1165</v>
      </c>
      <c r="L137" s="629" t="s">
        <v>1156</v>
      </c>
      <c r="M137" s="629" t="s">
        <v>1179</v>
      </c>
      <c r="N137" s="629">
        <v>12</v>
      </c>
    </row>
    <row r="138" spans="1:14">
      <c r="A138" s="629">
        <v>5</v>
      </c>
      <c r="B138" s="629" t="s">
        <v>1969</v>
      </c>
      <c r="C138" s="629" t="s">
        <v>377</v>
      </c>
      <c r="D138" s="629" t="s">
        <v>494</v>
      </c>
      <c r="E138" s="629">
        <v>20</v>
      </c>
      <c r="F138" s="629">
        <v>41</v>
      </c>
      <c r="G138" s="629" t="s">
        <v>2011</v>
      </c>
      <c r="H138" s="629">
        <v>955.7</v>
      </c>
      <c r="I138" s="629" t="s">
        <v>1362</v>
      </c>
      <c r="J138" s="629" t="s">
        <v>1246</v>
      </c>
      <c r="K138" s="629" t="s">
        <v>1165</v>
      </c>
      <c r="L138" s="629" t="s">
        <v>1261</v>
      </c>
      <c r="M138" s="629" t="s">
        <v>54</v>
      </c>
      <c r="N138" s="629">
        <v>4</v>
      </c>
    </row>
    <row r="139" spans="1:14">
      <c r="A139" s="629">
        <v>5</v>
      </c>
      <c r="B139" s="629" t="s">
        <v>1969</v>
      </c>
      <c r="C139" s="629" t="s">
        <v>377</v>
      </c>
      <c r="D139" s="629" t="s">
        <v>495</v>
      </c>
      <c r="E139" s="629">
        <v>20</v>
      </c>
      <c r="F139" s="629">
        <v>44</v>
      </c>
      <c r="G139" s="629" t="s">
        <v>2010</v>
      </c>
      <c r="H139" s="629">
        <v>955.7</v>
      </c>
      <c r="I139" s="629" t="s">
        <v>1747</v>
      </c>
      <c r="J139" s="629" t="s">
        <v>1266</v>
      </c>
      <c r="K139" s="629" t="s">
        <v>1165</v>
      </c>
      <c r="L139" s="629" t="s">
        <v>1261</v>
      </c>
      <c r="M139" s="629" t="s">
        <v>54</v>
      </c>
      <c r="N139" s="629">
        <v>4</v>
      </c>
    </row>
    <row r="140" spans="1:14">
      <c r="A140" s="629">
        <v>5</v>
      </c>
      <c r="B140" s="629" t="s">
        <v>1969</v>
      </c>
      <c r="C140" s="629" t="s">
        <v>377</v>
      </c>
      <c r="D140" s="629" t="s">
        <v>496</v>
      </c>
      <c r="E140" s="629">
        <v>21</v>
      </c>
      <c r="F140" s="629">
        <v>11</v>
      </c>
      <c r="G140" s="629" t="s">
        <v>2009</v>
      </c>
      <c r="H140" s="629">
        <v>955.2</v>
      </c>
      <c r="I140" s="629" t="s">
        <v>2008</v>
      </c>
      <c r="J140" s="629" t="s">
        <v>1262</v>
      </c>
      <c r="K140" s="629" t="s">
        <v>1144</v>
      </c>
      <c r="L140" s="629" t="s">
        <v>1184</v>
      </c>
      <c r="M140" s="629" t="s">
        <v>1193</v>
      </c>
      <c r="N140" s="629">
        <v>7</v>
      </c>
    </row>
    <row r="141" spans="1:14">
      <c r="A141" s="629">
        <v>5</v>
      </c>
      <c r="B141" s="629" t="s">
        <v>1969</v>
      </c>
      <c r="C141" s="629" t="s">
        <v>377</v>
      </c>
      <c r="D141" s="629" t="s">
        <v>497</v>
      </c>
      <c r="E141" s="629">
        <v>21</v>
      </c>
      <c r="F141" s="629">
        <v>51</v>
      </c>
      <c r="G141" s="629" t="s">
        <v>2007</v>
      </c>
      <c r="H141" s="629">
        <v>955.2</v>
      </c>
      <c r="I141" s="629" t="s">
        <v>2006</v>
      </c>
      <c r="J141" s="629" t="s">
        <v>1262</v>
      </c>
      <c r="K141" s="629" t="s">
        <v>1165</v>
      </c>
      <c r="L141" s="629" t="s">
        <v>1261</v>
      </c>
      <c r="M141" s="629" t="s">
        <v>54</v>
      </c>
      <c r="N141" s="629">
        <v>4</v>
      </c>
    </row>
    <row r="142" spans="1:14">
      <c r="A142" s="629">
        <v>5</v>
      </c>
      <c r="B142" s="629" t="s">
        <v>1969</v>
      </c>
      <c r="C142" s="629" t="s">
        <v>377</v>
      </c>
      <c r="D142" s="629" t="s">
        <v>498</v>
      </c>
      <c r="E142" s="629">
        <v>22</v>
      </c>
      <c r="F142" s="629">
        <v>0</v>
      </c>
      <c r="G142" s="629" t="s">
        <v>2005</v>
      </c>
      <c r="H142" s="629">
        <v>955.1</v>
      </c>
      <c r="I142" s="629" t="s">
        <v>2004</v>
      </c>
      <c r="J142" s="629" t="s">
        <v>1262</v>
      </c>
      <c r="K142" s="629" t="s">
        <v>1144</v>
      </c>
      <c r="L142" s="629" t="s">
        <v>1261</v>
      </c>
      <c r="M142" s="629" t="s">
        <v>54</v>
      </c>
      <c r="N142" s="629">
        <v>4</v>
      </c>
    </row>
    <row r="143" spans="1:14">
      <c r="A143" s="629">
        <v>5</v>
      </c>
      <c r="B143" s="629" t="s">
        <v>1969</v>
      </c>
      <c r="C143" s="629" t="s">
        <v>377</v>
      </c>
      <c r="D143" s="629" t="s">
        <v>481</v>
      </c>
      <c r="E143" s="629">
        <v>23</v>
      </c>
      <c r="F143" s="629">
        <v>0</v>
      </c>
      <c r="G143" s="629" t="s">
        <v>2003</v>
      </c>
      <c r="H143" s="629">
        <v>955.3</v>
      </c>
      <c r="I143" s="629" t="s">
        <v>2002</v>
      </c>
      <c r="J143" s="629" t="s">
        <v>1262</v>
      </c>
      <c r="K143" s="629" t="s">
        <v>1144</v>
      </c>
      <c r="L143" s="629" t="s">
        <v>1261</v>
      </c>
      <c r="M143" s="629" t="s">
        <v>54</v>
      </c>
      <c r="N143" s="629">
        <v>4</v>
      </c>
    </row>
    <row r="144" spans="1:14">
      <c r="A144" s="629">
        <v>5</v>
      </c>
      <c r="B144" s="629" t="s">
        <v>1969</v>
      </c>
      <c r="C144" s="629" t="s">
        <v>377</v>
      </c>
      <c r="D144" s="629" t="s">
        <v>499</v>
      </c>
      <c r="E144" s="629">
        <v>24</v>
      </c>
      <c r="F144" s="629">
        <v>51</v>
      </c>
      <c r="G144" s="629" t="s">
        <v>2001</v>
      </c>
      <c r="H144" s="629">
        <v>955.3</v>
      </c>
      <c r="I144" s="629" t="s">
        <v>2000</v>
      </c>
      <c r="J144" s="629" t="s">
        <v>1262</v>
      </c>
      <c r="K144" s="629" t="s">
        <v>1165</v>
      </c>
      <c r="L144" s="629" t="s">
        <v>1261</v>
      </c>
      <c r="M144" s="629" t="s">
        <v>54</v>
      </c>
      <c r="N144" s="629">
        <v>4</v>
      </c>
    </row>
    <row r="145" spans="1:14">
      <c r="A145" s="629">
        <v>5</v>
      </c>
      <c r="B145" s="629" t="s">
        <v>1969</v>
      </c>
      <c r="C145" s="629" t="s">
        <v>369</v>
      </c>
      <c r="D145" s="629" t="s">
        <v>500</v>
      </c>
      <c r="E145" s="629">
        <v>32</v>
      </c>
      <c r="F145" s="629">
        <v>13</v>
      </c>
      <c r="G145" s="629" t="s">
        <v>1999</v>
      </c>
      <c r="H145" s="629">
        <v>812.4</v>
      </c>
      <c r="I145" s="629" t="s">
        <v>1994</v>
      </c>
      <c r="J145" s="629" t="s">
        <v>1555</v>
      </c>
      <c r="K145" s="629" t="s">
        <v>1144</v>
      </c>
      <c r="L145" s="629" t="s">
        <v>369</v>
      </c>
      <c r="M145" s="629" t="s">
        <v>43</v>
      </c>
      <c r="N145" s="629">
        <v>5</v>
      </c>
    </row>
    <row r="146" spans="1:14">
      <c r="A146" s="629">
        <v>5</v>
      </c>
      <c r="B146" s="629" t="s">
        <v>1969</v>
      </c>
      <c r="C146" s="629" t="s">
        <v>369</v>
      </c>
      <c r="D146" s="629" t="s">
        <v>501</v>
      </c>
      <c r="E146" s="629">
        <v>33</v>
      </c>
      <c r="F146" s="629">
        <v>14</v>
      </c>
      <c r="G146" s="629" t="s">
        <v>1998</v>
      </c>
      <c r="H146" s="629">
        <v>812.4</v>
      </c>
      <c r="I146" s="629" t="s">
        <v>1994</v>
      </c>
      <c r="J146" s="629" t="s">
        <v>1555</v>
      </c>
      <c r="K146" s="629" t="s">
        <v>1144</v>
      </c>
      <c r="L146" s="629" t="s">
        <v>369</v>
      </c>
      <c r="M146" s="629" t="s">
        <v>43</v>
      </c>
      <c r="N146" s="629">
        <v>5</v>
      </c>
    </row>
    <row r="147" spans="1:14">
      <c r="A147" s="629">
        <v>5</v>
      </c>
      <c r="B147" s="629" t="s">
        <v>1969</v>
      </c>
      <c r="C147" s="629" t="s">
        <v>369</v>
      </c>
      <c r="D147" s="629" t="s">
        <v>502</v>
      </c>
      <c r="E147" s="629">
        <v>33</v>
      </c>
      <c r="F147" s="629">
        <v>20</v>
      </c>
      <c r="G147" s="629" t="s">
        <v>1997</v>
      </c>
      <c r="H147" s="629">
        <v>812.4</v>
      </c>
      <c r="I147" s="629" t="s">
        <v>1994</v>
      </c>
      <c r="J147" s="629" t="s">
        <v>1555</v>
      </c>
      <c r="K147" s="629" t="s">
        <v>1144</v>
      </c>
      <c r="L147" s="629" t="s">
        <v>369</v>
      </c>
      <c r="M147" s="629" t="s">
        <v>43</v>
      </c>
      <c r="N147" s="629">
        <v>5</v>
      </c>
    </row>
    <row r="148" spans="1:14">
      <c r="A148" s="629">
        <v>5</v>
      </c>
      <c r="B148" s="629" t="s">
        <v>1969</v>
      </c>
      <c r="C148" s="629" t="s">
        <v>369</v>
      </c>
      <c r="D148" s="629" t="s">
        <v>503</v>
      </c>
      <c r="E148" s="629">
        <v>34</v>
      </c>
      <c r="F148" s="629">
        <v>14</v>
      </c>
      <c r="G148" s="629" t="s">
        <v>1996</v>
      </c>
      <c r="H148" s="629">
        <v>812.4</v>
      </c>
      <c r="I148" s="629" t="s">
        <v>1994</v>
      </c>
      <c r="J148" s="629" t="s">
        <v>1555</v>
      </c>
      <c r="K148" s="629" t="s">
        <v>1144</v>
      </c>
      <c r="L148" s="629" t="s">
        <v>369</v>
      </c>
      <c r="M148" s="629" t="s">
        <v>43</v>
      </c>
      <c r="N148" s="629">
        <v>5</v>
      </c>
    </row>
    <row r="149" spans="1:14">
      <c r="A149" s="629">
        <v>5</v>
      </c>
      <c r="B149" s="629" t="s">
        <v>1969</v>
      </c>
      <c r="C149" s="629" t="s">
        <v>369</v>
      </c>
      <c r="D149" s="629" t="s">
        <v>504</v>
      </c>
      <c r="E149" s="629">
        <v>34</v>
      </c>
      <c r="F149" s="629">
        <v>20</v>
      </c>
      <c r="G149" s="629" t="s">
        <v>1995</v>
      </c>
      <c r="H149" s="629">
        <v>812.4</v>
      </c>
      <c r="I149" s="629" t="s">
        <v>1994</v>
      </c>
      <c r="J149" s="629" t="s">
        <v>1555</v>
      </c>
      <c r="K149" s="629" t="s">
        <v>1144</v>
      </c>
      <c r="L149" s="629" t="s">
        <v>369</v>
      </c>
      <c r="M149" s="629" t="s">
        <v>43</v>
      </c>
      <c r="N149" s="629">
        <v>5</v>
      </c>
    </row>
    <row r="150" spans="1:14">
      <c r="A150" s="629">
        <v>5</v>
      </c>
      <c r="B150" s="629" t="s">
        <v>1969</v>
      </c>
      <c r="C150" s="629" t="s">
        <v>369</v>
      </c>
      <c r="D150" s="629" t="s">
        <v>505</v>
      </c>
      <c r="E150" s="629">
        <v>35</v>
      </c>
      <c r="F150" s="629">
        <v>13</v>
      </c>
      <c r="G150" s="629" t="s">
        <v>1993</v>
      </c>
      <c r="H150" s="629">
        <v>813</v>
      </c>
      <c r="I150" s="629" t="s">
        <v>1992</v>
      </c>
      <c r="J150" s="629" t="s">
        <v>1946</v>
      </c>
      <c r="K150" s="629" t="s">
        <v>1144</v>
      </c>
      <c r="L150" s="629" t="s">
        <v>369</v>
      </c>
      <c r="M150" s="629" t="s">
        <v>43</v>
      </c>
      <c r="N150" s="629">
        <v>5</v>
      </c>
    </row>
    <row r="151" spans="1:14">
      <c r="A151" s="629">
        <v>5</v>
      </c>
      <c r="B151" s="629" t="s">
        <v>1969</v>
      </c>
      <c r="C151" s="629" t="s">
        <v>369</v>
      </c>
      <c r="D151" s="629" t="s">
        <v>506</v>
      </c>
      <c r="E151" s="629">
        <v>36</v>
      </c>
      <c r="F151" s="629">
        <v>13</v>
      </c>
      <c r="G151" s="629" t="s">
        <v>1991</v>
      </c>
      <c r="H151" s="629">
        <v>813</v>
      </c>
      <c r="I151" s="629" t="s">
        <v>1989</v>
      </c>
      <c r="J151" s="629" t="s">
        <v>1946</v>
      </c>
      <c r="K151" s="629" t="s">
        <v>1144</v>
      </c>
      <c r="L151" s="629" t="s">
        <v>369</v>
      </c>
      <c r="M151" s="629" t="s">
        <v>43</v>
      </c>
      <c r="N151" s="629">
        <v>5</v>
      </c>
    </row>
    <row r="152" spans="1:14">
      <c r="A152" s="629">
        <v>5</v>
      </c>
      <c r="B152" s="629" t="s">
        <v>1969</v>
      </c>
      <c r="C152" s="629" t="s">
        <v>369</v>
      </c>
      <c r="D152" s="629" t="s">
        <v>507</v>
      </c>
      <c r="E152" s="629">
        <v>37</v>
      </c>
      <c r="F152" s="629">
        <v>14</v>
      </c>
      <c r="G152" s="629" t="s">
        <v>1990</v>
      </c>
      <c r="H152" s="629">
        <v>813</v>
      </c>
      <c r="I152" s="629" t="s">
        <v>1989</v>
      </c>
      <c r="J152" s="629" t="s">
        <v>1946</v>
      </c>
      <c r="K152" s="629" t="s">
        <v>1144</v>
      </c>
      <c r="L152" s="629" t="s">
        <v>369</v>
      </c>
      <c r="M152" s="629" t="s">
        <v>43</v>
      </c>
      <c r="N152" s="629">
        <v>5</v>
      </c>
    </row>
    <row r="153" spans="1:14">
      <c r="A153" s="629">
        <v>5</v>
      </c>
      <c r="B153" s="629" t="s">
        <v>1969</v>
      </c>
      <c r="C153" s="629" t="s">
        <v>383</v>
      </c>
      <c r="D153" s="629" t="s">
        <v>508</v>
      </c>
      <c r="E153" s="629">
        <v>40</v>
      </c>
      <c r="F153" s="629">
        <v>1</v>
      </c>
      <c r="G153" s="629" t="s">
        <v>1988</v>
      </c>
      <c r="H153" s="629">
        <v>841.8</v>
      </c>
      <c r="I153" s="629" t="s">
        <v>1970</v>
      </c>
      <c r="J153" s="629" t="s">
        <v>1185</v>
      </c>
      <c r="K153" s="629" t="s">
        <v>1144</v>
      </c>
      <c r="L153" s="629" t="s">
        <v>1184</v>
      </c>
      <c r="M153" s="629" t="s">
        <v>1183</v>
      </c>
      <c r="N153" s="629">
        <v>8</v>
      </c>
    </row>
    <row r="154" spans="1:14">
      <c r="A154" s="629">
        <v>5</v>
      </c>
      <c r="B154" s="629" t="s">
        <v>1969</v>
      </c>
      <c r="C154" s="629" t="s">
        <v>383</v>
      </c>
      <c r="D154" s="629" t="s">
        <v>509</v>
      </c>
      <c r="E154" s="629">
        <v>40</v>
      </c>
      <c r="F154" s="629">
        <v>10</v>
      </c>
      <c r="G154" s="629" t="s">
        <v>1987</v>
      </c>
      <c r="H154" s="629">
        <v>832</v>
      </c>
      <c r="I154" s="629" t="s">
        <v>1986</v>
      </c>
      <c r="J154" s="629" t="s">
        <v>1217</v>
      </c>
      <c r="K154" s="629" t="s">
        <v>1144</v>
      </c>
      <c r="L154" s="629" t="s">
        <v>1184</v>
      </c>
      <c r="M154" s="629" t="s">
        <v>1193</v>
      </c>
      <c r="N154" s="629">
        <v>7</v>
      </c>
    </row>
    <row r="155" spans="1:14">
      <c r="A155" s="629">
        <v>5</v>
      </c>
      <c r="B155" s="629" t="s">
        <v>1969</v>
      </c>
      <c r="C155" s="629" t="s">
        <v>383</v>
      </c>
      <c r="D155" s="629" t="s">
        <v>510</v>
      </c>
      <c r="E155" s="629">
        <v>41</v>
      </c>
      <c r="F155" s="629">
        <v>32</v>
      </c>
      <c r="G155" s="629" t="s">
        <v>1985</v>
      </c>
      <c r="H155" s="629">
        <v>715.1</v>
      </c>
      <c r="I155" s="629" t="s">
        <v>1200</v>
      </c>
      <c r="J155" s="629" t="s">
        <v>1199</v>
      </c>
      <c r="K155" s="629" t="s">
        <v>1165</v>
      </c>
      <c r="L155" s="629" t="s">
        <v>74</v>
      </c>
      <c r="M155" s="629" t="s">
        <v>1143</v>
      </c>
      <c r="N155" s="629">
        <v>18</v>
      </c>
    </row>
    <row r="156" spans="1:14">
      <c r="A156" s="629">
        <v>5</v>
      </c>
      <c r="B156" s="629" t="s">
        <v>1969</v>
      </c>
      <c r="C156" s="629" t="s">
        <v>383</v>
      </c>
      <c r="D156" s="629" t="s">
        <v>511</v>
      </c>
      <c r="E156" s="629">
        <v>41</v>
      </c>
      <c r="F156" s="629">
        <v>51</v>
      </c>
      <c r="G156" s="629" t="s">
        <v>1984</v>
      </c>
      <c r="H156" s="629">
        <v>841.8</v>
      </c>
      <c r="I156" s="629" t="s">
        <v>1970</v>
      </c>
      <c r="J156" s="629" t="s">
        <v>1185</v>
      </c>
      <c r="K156" s="629" t="s">
        <v>1165</v>
      </c>
      <c r="L156" s="629" t="s">
        <v>74</v>
      </c>
      <c r="M156" s="629" t="s">
        <v>1143</v>
      </c>
      <c r="N156" s="629">
        <v>18</v>
      </c>
    </row>
    <row r="157" spans="1:14">
      <c r="A157" s="629">
        <v>5</v>
      </c>
      <c r="B157" s="629" t="s">
        <v>1969</v>
      </c>
      <c r="C157" s="629" t="s">
        <v>383</v>
      </c>
      <c r="D157" s="629" t="s">
        <v>512</v>
      </c>
      <c r="E157" s="629">
        <v>42</v>
      </c>
      <c r="F157" s="629">
        <v>32</v>
      </c>
      <c r="G157" s="629" t="s">
        <v>1983</v>
      </c>
      <c r="H157" s="629">
        <v>715.1</v>
      </c>
      <c r="I157" s="629" t="s">
        <v>1200</v>
      </c>
      <c r="J157" s="629" t="s">
        <v>1199</v>
      </c>
      <c r="K157" s="629" t="s">
        <v>1165</v>
      </c>
      <c r="L157" s="629" t="s">
        <v>74</v>
      </c>
      <c r="M157" s="629" t="s">
        <v>1143</v>
      </c>
      <c r="N157" s="629">
        <v>18</v>
      </c>
    </row>
    <row r="158" spans="1:14">
      <c r="A158" s="629">
        <v>5</v>
      </c>
      <c r="B158" s="629" t="s">
        <v>1969</v>
      </c>
      <c r="C158" s="629" t="s">
        <v>383</v>
      </c>
      <c r="D158" s="629" t="s">
        <v>513</v>
      </c>
      <c r="E158" s="629">
        <v>42</v>
      </c>
      <c r="F158" s="629">
        <v>40</v>
      </c>
      <c r="G158" s="629" t="s">
        <v>1982</v>
      </c>
      <c r="H158" s="629">
        <v>841.8</v>
      </c>
      <c r="I158" s="629" t="s">
        <v>1517</v>
      </c>
      <c r="J158" s="629" t="s">
        <v>1234</v>
      </c>
      <c r="K158" s="629" t="s">
        <v>1165</v>
      </c>
      <c r="L158" s="629" t="s">
        <v>74</v>
      </c>
      <c r="M158" s="629" t="s">
        <v>1143</v>
      </c>
      <c r="N158" s="629">
        <v>18</v>
      </c>
    </row>
    <row r="159" spans="1:14">
      <c r="A159" s="629">
        <v>5</v>
      </c>
      <c r="B159" s="629" t="s">
        <v>1969</v>
      </c>
      <c r="C159" s="629" t="s">
        <v>383</v>
      </c>
      <c r="D159" s="629" t="s">
        <v>514</v>
      </c>
      <c r="E159" s="629">
        <v>43</v>
      </c>
      <c r="F159" s="629">
        <v>0</v>
      </c>
      <c r="G159" s="629" t="s">
        <v>1981</v>
      </c>
      <c r="H159" s="629">
        <v>841.8</v>
      </c>
      <c r="I159" s="629" t="s">
        <v>1970</v>
      </c>
      <c r="J159" s="629" t="s">
        <v>1185</v>
      </c>
      <c r="K159" s="629" t="s">
        <v>1144</v>
      </c>
      <c r="L159" s="629" t="s">
        <v>1184</v>
      </c>
      <c r="M159" s="629" t="s">
        <v>1183</v>
      </c>
      <c r="N159" s="629">
        <v>8</v>
      </c>
    </row>
    <row r="160" spans="1:14">
      <c r="A160" s="629">
        <v>5</v>
      </c>
      <c r="B160" s="629" t="s">
        <v>1969</v>
      </c>
      <c r="C160" s="629" t="s">
        <v>383</v>
      </c>
      <c r="D160" s="629" t="s">
        <v>515</v>
      </c>
      <c r="E160" s="629">
        <v>43</v>
      </c>
      <c r="F160" s="629">
        <v>51</v>
      </c>
      <c r="G160" s="629" t="s">
        <v>1980</v>
      </c>
      <c r="H160" s="629">
        <v>718.3</v>
      </c>
      <c r="I160" s="629" t="s">
        <v>1653</v>
      </c>
      <c r="J160" s="629" t="s">
        <v>1246</v>
      </c>
      <c r="K160" s="629" t="s">
        <v>1165</v>
      </c>
      <c r="L160" s="629" t="s">
        <v>1184</v>
      </c>
      <c r="M160" s="629" t="s">
        <v>1143</v>
      </c>
      <c r="N160" s="629">
        <v>18</v>
      </c>
    </row>
    <row r="161" spans="1:14">
      <c r="A161" s="629">
        <v>5</v>
      </c>
      <c r="B161" s="629" t="s">
        <v>1969</v>
      </c>
      <c r="C161" s="629" t="s">
        <v>516</v>
      </c>
      <c r="D161" s="629" t="s">
        <v>517</v>
      </c>
      <c r="E161" s="629">
        <v>51</v>
      </c>
      <c r="F161" s="629">
        <v>0</v>
      </c>
      <c r="G161" s="629" t="s">
        <v>1979</v>
      </c>
      <c r="H161" s="629">
        <v>841.1</v>
      </c>
      <c r="I161" s="629" t="s">
        <v>1972</v>
      </c>
      <c r="J161" s="629" t="s">
        <v>1185</v>
      </c>
      <c r="K161" s="629" t="s">
        <v>1144</v>
      </c>
      <c r="L161" s="629" t="s">
        <v>1184</v>
      </c>
      <c r="M161" s="629" t="s">
        <v>1183</v>
      </c>
      <c r="N161" s="629">
        <v>8</v>
      </c>
    </row>
    <row r="162" spans="1:14">
      <c r="A162" s="629">
        <v>5</v>
      </c>
      <c r="B162" s="629" t="s">
        <v>1969</v>
      </c>
      <c r="C162" s="629" t="s">
        <v>516</v>
      </c>
      <c r="D162" s="629" t="s">
        <v>518</v>
      </c>
      <c r="E162" s="629">
        <v>51</v>
      </c>
      <c r="F162" s="629">
        <v>1</v>
      </c>
      <c r="G162" s="629" t="s">
        <v>1978</v>
      </c>
      <c r="H162" s="629">
        <v>841.1</v>
      </c>
      <c r="I162" s="629" t="s">
        <v>1972</v>
      </c>
      <c r="J162" s="629" t="s">
        <v>1185</v>
      </c>
      <c r="K162" s="629" t="s">
        <v>1144</v>
      </c>
      <c r="L162" s="629" t="s">
        <v>1184</v>
      </c>
      <c r="M162" s="629" t="s">
        <v>1183</v>
      </c>
      <c r="N162" s="629">
        <v>8</v>
      </c>
    </row>
    <row r="163" spans="1:14">
      <c r="A163" s="629">
        <v>5</v>
      </c>
      <c r="B163" s="629" t="s">
        <v>1969</v>
      </c>
      <c r="C163" s="629" t="s">
        <v>516</v>
      </c>
      <c r="D163" s="629" t="s">
        <v>519</v>
      </c>
      <c r="E163" s="629">
        <v>51</v>
      </c>
      <c r="F163" s="629">
        <v>2</v>
      </c>
      <c r="G163" s="629" t="s">
        <v>1977</v>
      </c>
      <c r="H163" s="629">
        <v>841.1</v>
      </c>
      <c r="I163" s="629" t="s">
        <v>1972</v>
      </c>
      <c r="J163" s="629" t="s">
        <v>1185</v>
      </c>
      <c r="K163" s="629" t="s">
        <v>1144</v>
      </c>
      <c r="L163" s="629" t="s">
        <v>1184</v>
      </c>
      <c r="M163" s="629" t="s">
        <v>1183</v>
      </c>
      <c r="N163" s="629">
        <v>8</v>
      </c>
    </row>
    <row r="164" spans="1:14">
      <c r="A164" s="629">
        <v>5</v>
      </c>
      <c r="B164" s="629" t="s">
        <v>1969</v>
      </c>
      <c r="C164" s="629" t="s">
        <v>516</v>
      </c>
      <c r="D164" s="629" t="s">
        <v>520</v>
      </c>
      <c r="E164" s="629">
        <v>51</v>
      </c>
      <c r="F164" s="629">
        <v>3</v>
      </c>
      <c r="G164" s="629" t="s">
        <v>1976</v>
      </c>
      <c r="H164" s="629">
        <v>841.1</v>
      </c>
      <c r="I164" s="629" t="s">
        <v>1972</v>
      </c>
      <c r="J164" s="629" t="s">
        <v>1185</v>
      </c>
      <c r="K164" s="629" t="s">
        <v>1144</v>
      </c>
      <c r="L164" s="629" t="s">
        <v>1184</v>
      </c>
      <c r="M164" s="629" t="s">
        <v>1183</v>
      </c>
      <c r="N164" s="629">
        <v>8</v>
      </c>
    </row>
    <row r="165" spans="1:14">
      <c r="A165" s="629">
        <v>5</v>
      </c>
      <c r="B165" s="629" t="s">
        <v>1969</v>
      </c>
      <c r="C165" s="629" t="s">
        <v>516</v>
      </c>
      <c r="D165" s="629" t="s">
        <v>521</v>
      </c>
      <c r="E165" s="629">
        <v>51</v>
      </c>
      <c r="F165" s="629">
        <v>4</v>
      </c>
      <c r="G165" s="629" t="s">
        <v>1975</v>
      </c>
      <c r="H165" s="629">
        <v>841.1</v>
      </c>
      <c r="I165" s="629" t="s">
        <v>1972</v>
      </c>
      <c r="J165" s="629" t="s">
        <v>1185</v>
      </c>
      <c r="K165" s="629" t="s">
        <v>1144</v>
      </c>
      <c r="L165" s="629" t="s">
        <v>1184</v>
      </c>
      <c r="M165" s="629" t="s">
        <v>1183</v>
      </c>
      <c r="N165" s="629">
        <v>8</v>
      </c>
    </row>
    <row r="166" spans="1:14">
      <c r="A166" s="629">
        <v>5</v>
      </c>
      <c r="B166" s="629" t="s">
        <v>1969</v>
      </c>
      <c r="C166" s="629" t="s">
        <v>516</v>
      </c>
      <c r="D166" s="629" t="s">
        <v>522</v>
      </c>
      <c r="E166" s="629">
        <v>51</v>
      </c>
      <c r="F166" s="629">
        <v>5</v>
      </c>
      <c r="G166" s="629" t="s">
        <v>1974</v>
      </c>
      <c r="H166" s="629">
        <v>841.1</v>
      </c>
      <c r="I166" s="629" t="s">
        <v>1972</v>
      </c>
      <c r="J166" s="629" t="s">
        <v>1185</v>
      </c>
      <c r="K166" s="629" t="s">
        <v>1144</v>
      </c>
      <c r="L166" s="629" t="s">
        <v>1184</v>
      </c>
      <c r="M166" s="629" t="s">
        <v>1183</v>
      </c>
      <c r="N166" s="629">
        <v>8</v>
      </c>
    </row>
    <row r="167" spans="1:14">
      <c r="A167" s="629">
        <v>5</v>
      </c>
      <c r="B167" s="629" t="s">
        <v>1969</v>
      </c>
      <c r="C167" s="629" t="s">
        <v>516</v>
      </c>
      <c r="D167" s="629" t="s">
        <v>523</v>
      </c>
      <c r="E167" s="629">
        <v>51</v>
      </c>
      <c r="F167" s="629">
        <v>6</v>
      </c>
      <c r="G167" s="629" t="s">
        <v>1973</v>
      </c>
      <c r="H167" s="629">
        <v>841.1</v>
      </c>
      <c r="I167" s="629" t="s">
        <v>1972</v>
      </c>
      <c r="J167" s="629" t="s">
        <v>1185</v>
      </c>
      <c r="K167" s="629" t="s">
        <v>1144</v>
      </c>
      <c r="L167" s="629" t="s">
        <v>1184</v>
      </c>
      <c r="M167" s="629" t="s">
        <v>1183</v>
      </c>
      <c r="N167" s="629">
        <v>8</v>
      </c>
    </row>
    <row r="168" spans="1:14">
      <c r="A168" s="629">
        <v>5</v>
      </c>
      <c r="B168" s="629" t="s">
        <v>1969</v>
      </c>
      <c r="C168" s="629" t="s">
        <v>516</v>
      </c>
      <c r="D168" s="629" t="s">
        <v>524</v>
      </c>
      <c r="E168" s="629">
        <v>52</v>
      </c>
      <c r="F168" s="629">
        <v>1</v>
      </c>
      <c r="G168" s="629" t="s">
        <v>1971</v>
      </c>
      <c r="H168" s="629">
        <v>841.8</v>
      </c>
      <c r="I168" s="629" t="s">
        <v>1970</v>
      </c>
      <c r="J168" s="629" t="s">
        <v>1185</v>
      </c>
      <c r="K168" s="629" t="s">
        <v>1144</v>
      </c>
      <c r="L168" s="629" t="s">
        <v>1184</v>
      </c>
      <c r="M168" s="629" t="s">
        <v>1183</v>
      </c>
      <c r="N168" s="629">
        <v>8</v>
      </c>
    </row>
    <row r="169" spans="1:14">
      <c r="A169" s="629">
        <v>5</v>
      </c>
      <c r="B169" s="629" t="s">
        <v>1969</v>
      </c>
      <c r="C169" s="629" t="s">
        <v>349</v>
      </c>
      <c r="D169" s="629" t="s">
        <v>525</v>
      </c>
      <c r="E169" s="629">
        <v>61</v>
      </c>
      <c r="F169" s="629">
        <v>29</v>
      </c>
      <c r="G169" s="629" t="s">
        <v>1968</v>
      </c>
      <c r="H169" s="629">
        <v>841.8</v>
      </c>
      <c r="I169" s="629" t="s">
        <v>1967</v>
      </c>
      <c r="J169" s="629" t="s">
        <v>1180</v>
      </c>
      <c r="K169" s="629" t="s">
        <v>1165</v>
      </c>
      <c r="L169" s="629" t="s">
        <v>1156</v>
      </c>
      <c r="M169" s="629" t="s">
        <v>1179</v>
      </c>
      <c r="N169" s="629">
        <v>12</v>
      </c>
    </row>
    <row r="170" spans="1:14">
      <c r="A170" s="629">
        <v>6</v>
      </c>
      <c r="B170" s="629" t="s">
        <v>1945</v>
      </c>
      <c r="C170" s="629" t="s">
        <v>349</v>
      </c>
      <c r="D170" s="629" t="s">
        <v>526</v>
      </c>
      <c r="E170" s="629">
        <v>0</v>
      </c>
      <c r="F170" s="629">
        <v>0</v>
      </c>
      <c r="G170" s="629" t="s">
        <v>1966</v>
      </c>
      <c r="H170" s="629">
        <v>841.9</v>
      </c>
      <c r="I170" s="629" t="s">
        <v>1965</v>
      </c>
      <c r="J170" s="629" t="s">
        <v>1166</v>
      </c>
      <c r="K170" s="629" t="s">
        <v>1144</v>
      </c>
      <c r="L170" s="629" t="s">
        <v>74</v>
      </c>
      <c r="M170" s="629" t="s">
        <v>1143</v>
      </c>
      <c r="N170" s="629">
        <v>18</v>
      </c>
    </row>
    <row r="171" spans="1:14">
      <c r="A171" s="629">
        <v>6</v>
      </c>
      <c r="B171" s="629" t="s">
        <v>1945</v>
      </c>
      <c r="C171" s="629" t="s">
        <v>349</v>
      </c>
      <c r="D171" s="629" t="s">
        <v>527</v>
      </c>
      <c r="E171" s="629">
        <v>0</v>
      </c>
      <c r="F171" s="629">
        <v>23</v>
      </c>
      <c r="G171" s="629" t="s">
        <v>1964</v>
      </c>
      <c r="H171" s="629">
        <v>923.1</v>
      </c>
      <c r="I171" s="629" t="s">
        <v>1963</v>
      </c>
      <c r="J171" s="629" t="s">
        <v>1171</v>
      </c>
      <c r="K171" s="629" t="s">
        <v>1144</v>
      </c>
      <c r="L171" s="629" t="s">
        <v>1151</v>
      </c>
      <c r="M171" s="629" t="s">
        <v>1150</v>
      </c>
      <c r="N171" s="629">
        <v>15</v>
      </c>
    </row>
    <row r="172" spans="1:14">
      <c r="A172" s="629">
        <v>6</v>
      </c>
      <c r="B172" s="629" t="s">
        <v>1945</v>
      </c>
      <c r="C172" s="629" t="s">
        <v>349</v>
      </c>
      <c r="D172" s="629" t="s">
        <v>528</v>
      </c>
      <c r="E172" s="629">
        <v>0</v>
      </c>
      <c r="F172" s="629">
        <v>24</v>
      </c>
      <c r="G172" s="629" t="s">
        <v>1962</v>
      </c>
      <c r="H172" s="629">
        <v>873</v>
      </c>
      <c r="I172" s="629" t="s">
        <v>1961</v>
      </c>
      <c r="J172" s="629" t="s">
        <v>1278</v>
      </c>
      <c r="K172" s="629" t="s">
        <v>1144</v>
      </c>
      <c r="L172" s="629" t="s">
        <v>1274</v>
      </c>
      <c r="M172" s="629" t="s">
        <v>53</v>
      </c>
      <c r="N172" s="629">
        <v>13</v>
      </c>
    </row>
    <row r="173" spans="1:14">
      <c r="A173" s="629">
        <v>6</v>
      </c>
      <c r="B173" s="629" t="s">
        <v>1945</v>
      </c>
      <c r="C173" s="629" t="s">
        <v>349</v>
      </c>
      <c r="D173" s="629" t="s">
        <v>529</v>
      </c>
      <c r="E173" s="629">
        <v>0</v>
      </c>
      <c r="F173" s="629">
        <v>25</v>
      </c>
      <c r="G173" s="629" t="s">
        <v>1960</v>
      </c>
      <c r="H173" s="629">
        <v>916</v>
      </c>
      <c r="I173" s="629" t="s">
        <v>1959</v>
      </c>
      <c r="J173" s="629" t="s">
        <v>1275</v>
      </c>
      <c r="K173" s="629" t="s">
        <v>1144</v>
      </c>
      <c r="L173" s="629" t="s">
        <v>1274</v>
      </c>
      <c r="M173" s="629" t="s">
        <v>52</v>
      </c>
      <c r="N173" s="629">
        <v>14</v>
      </c>
    </row>
    <row r="174" spans="1:14">
      <c r="A174" s="629">
        <v>6</v>
      </c>
      <c r="B174" s="629" t="s">
        <v>1945</v>
      </c>
      <c r="C174" s="629" t="s">
        <v>389</v>
      </c>
      <c r="D174" s="629" t="s">
        <v>530</v>
      </c>
      <c r="E174" s="629">
        <v>11</v>
      </c>
      <c r="F174" s="629">
        <v>7</v>
      </c>
      <c r="G174" s="629" t="s">
        <v>1958</v>
      </c>
      <c r="H174" s="629">
        <v>841.8</v>
      </c>
      <c r="I174" s="629" t="s">
        <v>1956</v>
      </c>
      <c r="J174" s="629" t="s">
        <v>1166</v>
      </c>
      <c r="K174" s="629" t="s">
        <v>1144</v>
      </c>
      <c r="L174" s="629" t="s">
        <v>1156</v>
      </c>
      <c r="M174" s="629" t="s">
        <v>1155</v>
      </c>
      <c r="N174" s="629">
        <v>10</v>
      </c>
    </row>
    <row r="175" spans="1:14">
      <c r="A175" s="629">
        <v>6</v>
      </c>
      <c r="B175" s="629" t="s">
        <v>1945</v>
      </c>
      <c r="C175" s="629" t="s">
        <v>389</v>
      </c>
      <c r="D175" s="629" t="s">
        <v>531</v>
      </c>
      <c r="E175" s="629">
        <v>12</v>
      </c>
      <c r="F175" s="629">
        <v>7</v>
      </c>
      <c r="G175" s="629" t="s">
        <v>1957</v>
      </c>
      <c r="H175" s="629">
        <v>841.8</v>
      </c>
      <c r="I175" s="629" t="s">
        <v>1956</v>
      </c>
      <c r="J175" s="629" t="s">
        <v>1166</v>
      </c>
      <c r="K175" s="629" t="s">
        <v>1144</v>
      </c>
      <c r="L175" s="629" t="s">
        <v>1156</v>
      </c>
      <c r="M175" s="629" t="s">
        <v>1155</v>
      </c>
      <c r="N175" s="629">
        <v>10</v>
      </c>
    </row>
    <row r="176" spans="1:14">
      <c r="A176" s="629">
        <v>6</v>
      </c>
      <c r="B176" s="629" t="s">
        <v>1945</v>
      </c>
      <c r="C176" s="629" t="s">
        <v>389</v>
      </c>
      <c r="D176" s="629" t="s">
        <v>532</v>
      </c>
      <c r="E176" s="629">
        <v>13</v>
      </c>
      <c r="F176" s="629">
        <v>7</v>
      </c>
      <c r="G176" s="629" t="s">
        <v>1955</v>
      </c>
      <c r="H176" s="629">
        <v>841.8</v>
      </c>
      <c r="I176" s="629" t="s">
        <v>1954</v>
      </c>
      <c r="J176" s="629" t="s">
        <v>1166</v>
      </c>
      <c r="K176" s="629" t="s">
        <v>1144</v>
      </c>
      <c r="L176" s="629" t="s">
        <v>1156</v>
      </c>
      <c r="M176" s="629" t="s">
        <v>1155</v>
      </c>
      <c r="N176" s="629">
        <v>10</v>
      </c>
    </row>
    <row r="177" spans="1:14">
      <c r="A177" s="629">
        <v>6</v>
      </c>
      <c r="B177" s="629" t="s">
        <v>1945</v>
      </c>
      <c r="C177" s="629" t="s">
        <v>377</v>
      </c>
      <c r="D177" s="629" t="s">
        <v>533</v>
      </c>
      <c r="E177" s="629">
        <v>20</v>
      </c>
      <c r="F177" s="629">
        <v>41</v>
      </c>
      <c r="G177" s="629" t="s">
        <v>1953</v>
      </c>
      <c r="H177" s="629">
        <v>841.8</v>
      </c>
      <c r="I177" s="629" t="s">
        <v>1362</v>
      </c>
      <c r="J177" s="629" t="s">
        <v>1246</v>
      </c>
      <c r="K177" s="629" t="s">
        <v>1165</v>
      </c>
      <c r="L177" s="629" t="s">
        <v>1261</v>
      </c>
      <c r="M177" s="629" t="s">
        <v>54</v>
      </c>
      <c r="N177" s="629">
        <v>4</v>
      </c>
    </row>
    <row r="178" spans="1:14">
      <c r="A178" s="629">
        <v>6</v>
      </c>
      <c r="B178" s="629" t="s">
        <v>1945</v>
      </c>
      <c r="C178" s="629" t="s">
        <v>369</v>
      </c>
      <c r="D178" s="629" t="s">
        <v>534</v>
      </c>
      <c r="E178" s="629">
        <v>32</v>
      </c>
      <c r="F178" s="629">
        <v>13</v>
      </c>
      <c r="G178" s="629" t="s">
        <v>1952</v>
      </c>
      <c r="H178" s="629">
        <v>813.4</v>
      </c>
      <c r="I178" s="629" t="s">
        <v>1951</v>
      </c>
      <c r="J178" s="629" t="s">
        <v>1946</v>
      </c>
      <c r="K178" s="629" t="s">
        <v>1144</v>
      </c>
      <c r="L178" s="629" t="s">
        <v>369</v>
      </c>
      <c r="M178" s="629" t="s">
        <v>43</v>
      </c>
      <c r="N178" s="629">
        <v>5</v>
      </c>
    </row>
    <row r="179" spans="1:14">
      <c r="A179" s="629">
        <v>6</v>
      </c>
      <c r="B179" s="629" t="s">
        <v>1945</v>
      </c>
      <c r="C179" s="629" t="s">
        <v>369</v>
      </c>
      <c r="D179" s="629" t="s">
        <v>535</v>
      </c>
      <c r="E179" s="629">
        <v>32</v>
      </c>
      <c r="F179" s="629">
        <v>19</v>
      </c>
      <c r="G179" s="629" t="s">
        <v>1950</v>
      </c>
      <c r="H179" s="629">
        <v>813.4</v>
      </c>
      <c r="I179" s="629" t="s">
        <v>1949</v>
      </c>
      <c r="J179" s="629" t="s">
        <v>1946</v>
      </c>
      <c r="K179" s="629" t="s">
        <v>1144</v>
      </c>
      <c r="L179" s="629" t="s">
        <v>369</v>
      </c>
      <c r="M179" s="629" t="s">
        <v>43</v>
      </c>
      <c r="N179" s="629">
        <v>5</v>
      </c>
    </row>
    <row r="180" spans="1:14">
      <c r="A180" s="629">
        <v>6</v>
      </c>
      <c r="B180" s="629" t="s">
        <v>1945</v>
      </c>
      <c r="C180" s="629" t="s">
        <v>369</v>
      </c>
      <c r="D180" s="629" t="s">
        <v>536</v>
      </c>
      <c r="E180" s="629">
        <v>33</v>
      </c>
      <c r="F180" s="629">
        <v>13</v>
      </c>
      <c r="G180" s="629" t="s">
        <v>1948</v>
      </c>
      <c r="H180" s="629">
        <v>813.4</v>
      </c>
      <c r="I180" s="629" t="s">
        <v>1947</v>
      </c>
      <c r="J180" s="629" t="s">
        <v>1946</v>
      </c>
      <c r="K180" s="629" t="s">
        <v>1144</v>
      </c>
      <c r="L180" s="629" t="s">
        <v>369</v>
      </c>
      <c r="M180" s="629" t="s">
        <v>43</v>
      </c>
      <c r="N180" s="629">
        <v>5</v>
      </c>
    </row>
    <row r="181" spans="1:14">
      <c r="A181" s="629">
        <v>6</v>
      </c>
      <c r="B181" s="629" t="s">
        <v>1945</v>
      </c>
      <c r="C181" s="629" t="s">
        <v>349</v>
      </c>
      <c r="D181" s="629" t="s">
        <v>537</v>
      </c>
      <c r="E181" s="629">
        <v>81</v>
      </c>
      <c r="F181" s="629">
        <v>36</v>
      </c>
      <c r="G181" s="629" t="s">
        <v>1944</v>
      </c>
      <c r="H181" s="629">
        <v>841.9</v>
      </c>
      <c r="I181" s="629" t="s">
        <v>1388</v>
      </c>
      <c r="J181" s="629" t="s">
        <v>1246</v>
      </c>
      <c r="K181" s="629" t="s">
        <v>1165</v>
      </c>
      <c r="L181" s="629" t="s">
        <v>74</v>
      </c>
      <c r="M181" s="629" t="s">
        <v>1143</v>
      </c>
      <c r="N181" s="629">
        <v>18</v>
      </c>
    </row>
    <row r="182" spans="1:14">
      <c r="A182" s="629">
        <v>7</v>
      </c>
      <c r="B182" s="629" t="s">
        <v>1894</v>
      </c>
      <c r="C182" s="629" t="s">
        <v>349</v>
      </c>
      <c r="D182" s="629" t="s">
        <v>538</v>
      </c>
      <c r="E182" s="629">
        <v>0</v>
      </c>
      <c r="F182" s="629">
        <v>0</v>
      </c>
      <c r="G182" s="629" t="s">
        <v>1943</v>
      </c>
      <c r="H182" s="629">
        <v>842</v>
      </c>
      <c r="I182" s="629" t="s">
        <v>1890</v>
      </c>
      <c r="J182" s="629" t="s">
        <v>1166</v>
      </c>
      <c r="K182" s="629" t="s">
        <v>1144</v>
      </c>
      <c r="L182" s="629" t="s">
        <v>74</v>
      </c>
      <c r="M182" s="629" t="s">
        <v>1143</v>
      </c>
      <c r="N182" s="629">
        <v>18</v>
      </c>
    </row>
    <row r="183" spans="1:14">
      <c r="A183" s="629">
        <v>7</v>
      </c>
      <c r="B183" s="629" t="s">
        <v>1894</v>
      </c>
      <c r="C183" s="629" t="s">
        <v>349</v>
      </c>
      <c r="D183" s="629" t="s">
        <v>539</v>
      </c>
      <c r="E183" s="629">
        <v>0</v>
      </c>
      <c r="F183" s="629">
        <v>23</v>
      </c>
      <c r="G183" s="629" t="s">
        <v>1942</v>
      </c>
      <c r="H183" s="629">
        <v>923.2</v>
      </c>
      <c r="I183" s="629" t="s">
        <v>1888</v>
      </c>
      <c r="J183" s="629" t="s">
        <v>1171</v>
      </c>
      <c r="K183" s="629" t="s">
        <v>1144</v>
      </c>
      <c r="L183" s="629" t="s">
        <v>1151</v>
      </c>
      <c r="M183" s="629" t="s">
        <v>1150</v>
      </c>
      <c r="N183" s="629">
        <v>15</v>
      </c>
    </row>
    <row r="184" spans="1:14">
      <c r="A184" s="629">
        <v>7</v>
      </c>
      <c r="B184" s="629" t="s">
        <v>1894</v>
      </c>
      <c r="C184" s="629" t="s">
        <v>349</v>
      </c>
      <c r="D184" s="629" t="s">
        <v>540</v>
      </c>
      <c r="E184" s="629">
        <v>0</v>
      </c>
      <c r="F184" s="629">
        <v>24</v>
      </c>
      <c r="G184" s="629" t="s">
        <v>1941</v>
      </c>
      <c r="H184" s="629">
        <v>873</v>
      </c>
      <c r="I184" s="629" t="s">
        <v>1886</v>
      </c>
      <c r="J184" s="629" t="s">
        <v>1278</v>
      </c>
      <c r="K184" s="629" t="s">
        <v>1144</v>
      </c>
      <c r="L184" s="629" t="s">
        <v>1274</v>
      </c>
      <c r="M184" s="629" t="s">
        <v>53</v>
      </c>
      <c r="N184" s="629">
        <v>13</v>
      </c>
    </row>
    <row r="185" spans="1:14">
      <c r="A185" s="629">
        <v>7</v>
      </c>
      <c r="B185" s="629" t="s">
        <v>1894</v>
      </c>
      <c r="C185" s="629" t="s">
        <v>349</v>
      </c>
      <c r="D185" s="629" t="s">
        <v>541</v>
      </c>
      <c r="E185" s="629">
        <v>0</v>
      </c>
      <c r="F185" s="629">
        <v>25</v>
      </c>
      <c r="G185" s="629" t="s">
        <v>1940</v>
      </c>
      <c r="H185" s="629">
        <v>916</v>
      </c>
      <c r="I185" s="629" t="s">
        <v>1884</v>
      </c>
      <c r="J185" s="629" t="s">
        <v>1275</v>
      </c>
      <c r="K185" s="629" t="s">
        <v>1144</v>
      </c>
      <c r="L185" s="629" t="s">
        <v>1274</v>
      </c>
      <c r="M185" s="629" t="s">
        <v>52</v>
      </c>
      <c r="N185" s="629">
        <v>14</v>
      </c>
    </row>
    <row r="186" spans="1:14">
      <c r="A186" s="629">
        <v>7</v>
      </c>
      <c r="B186" s="629" t="s">
        <v>1894</v>
      </c>
      <c r="C186" s="629" t="s">
        <v>415</v>
      </c>
      <c r="D186" s="629" t="s">
        <v>542</v>
      </c>
      <c r="E186" s="629">
        <v>11</v>
      </c>
      <c r="F186" s="629">
        <v>26</v>
      </c>
      <c r="G186" s="629" t="s">
        <v>1939</v>
      </c>
      <c r="H186" s="629">
        <v>842</v>
      </c>
      <c r="I186" s="629" t="s">
        <v>1428</v>
      </c>
      <c r="J186" s="629" t="s">
        <v>1180</v>
      </c>
      <c r="K186" s="629" t="s">
        <v>1165</v>
      </c>
      <c r="L186" s="629" t="s">
        <v>1156</v>
      </c>
      <c r="M186" s="629" t="s">
        <v>1179</v>
      </c>
      <c r="N186" s="629">
        <v>12</v>
      </c>
    </row>
    <row r="187" spans="1:14">
      <c r="A187" s="629">
        <v>7</v>
      </c>
      <c r="B187" s="629" t="s">
        <v>1894</v>
      </c>
      <c r="C187" s="629" t="s">
        <v>415</v>
      </c>
      <c r="D187" s="629" t="s">
        <v>543</v>
      </c>
      <c r="E187" s="629">
        <v>11</v>
      </c>
      <c r="F187" s="629">
        <v>27</v>
      </c>
      <c r="G187" s="629" t="s">
        <v>1938</v>
      </c>
      <c r="H187" s="629">
        <v>842</v>
      </c>
      <c r="I187" s="629" t="s">
        <v>1428</v>
      </c>
      <c r="J187" s="629" t="s">
        <v>1180</v>
      </c>
      <c r="K187" s="629" t="s">
        <v>1165</v>
      </c>
      <c r="L187" s="629" t="s">
        <v>1156</v>
      </c>
      <c r="M187" s="629" t="s">
        <v>1179</v>
      </c>
      <c r="N187" s="629">
        <v>12</v>
      </c>
    </row>
    <row r="188" spans="1:14">
      <c r="A188" s="629">
        <v>7</v>
      </c>
      <c r="B188" s="629" t="s">
        <v>1894</v>
      </c>
      <c r="C188" s="629" t="s">
        <v>415</v>
      </c>
      <c r="D188" s="629" t="s">
        <v>544</v>
      </c>
      <c r="E188" s="629">
        <v>12</v>
      </c>
      <c r="F188" s="629">
        <v>26</v>
      </c>
      <c r="G188" s="629" t="s">
        <v>1937</v>
      </c>
      <c r="H188" s="629">
        <v>842</v>
      </c>
      <c r="I188" s="629" t="s">
        <v>1428</v>
      </c>
      <c r="J188" s="629" t="s">
        <v>1180</v>
      </c>
      <c r="K188" s="629" t="s">
        <v>1165</v>
      </c>
      <c r="L188" s="629" t="s">
        <v>1156</v>
      </c>
      <c r="M188" s="629" t="s">
        <v>1179</v>
      </c>
      <c r="N188" s="629">
        <v>12</v>
      </c>
    </row>
    <row r="189" spans="1:14">
      <c r="A189" s="629">
        <v>7</v>
      </c>
      <c r="B189" s="629" t="s">
        <v>1894</v>
      </c>
      <c r="C189" s="629" t="s">
        <v>415</v>
      </c>
      <c r="D189" s="629" t="s">
        <v>545</v>
      </c>
      <c r="E189" s="629">
        <v>12</v>
      </c>
      <c r="F189" s="629">
        <v>27</v>
      </c>
      <c r="G189" s="629" t="s">
        <v>1936</v>
      </c>
      <c r="H189" s="629">
        <v>842</v>
      </c>
      <c r="I189" s="629" t="s">
        <v>1428</v>
      </c>
      <c r="J189" s="629" t="s">
        <v>1180</v>
      </c>
      <c r="K189" s="629" t="s">
        <v>1165</v>
      </c>
      <c r="L189" s="629" t="s">
        <v>1156</v>
      </c>
      <c r="M189" s="629" t="s">
        <v>1179</v>
      </c>
      <c r="N189" s="629">
        <v>12</v>
      </c>
    </row>
    <row r="190" spans="1:14">
      <c r="A190" s="629">
        <v>7</v>
      </c>
      <c r="B190" s="629" t="s">
        <v>1894</v>
      </c>
      <c r="C190" s="629" t="s">
        <v>415</v>
      </c>
      <c r="D190" s="629" t="s">
        <v>546</v>
      </c>
      <c r="E190" s="629">
        <v>13</v>
      </c>
      <c r="F190" s="629">
        <v>51</v>
      </c>
      <c r="G190" s="629" t="s">
        <v>1935</v>
      </c>
      <c r="H190" s="629">
        <v>842</v>
      </c>
      <c r="I190" s="629" t="s">
        <v>1934</v>
      </c>
      <c r="J190" s="629" t="s">
        <v>1180</v>
      </c>
      <c r="K190" s="629" t="s">
        <v>1165</v>
      </c>
      <c r="L190" s="629" t="s">
        <v>1156</v>
      </c>
      <c r="M190" s="629" t="s">
        <v>1368</v>
      </c>
      <c r="N190" s="629">
        <v>11</v>
      </c>
    </row>
    <row r="191" spans="1:14">
      <c r="A191" s="629">
        <v>7</v>
      </c>
      <c r="B191" s="629" t="s">
        <v>1894</v>
      </c>
      <c r="C191" s="629" t="s">
        <v>415</v>
      </c>
      <c r="D191" s="629" t="s">
        <v>547</v>
      </c>
      <c r="E191" s="629">
        <v>14</v>
      </c>
      <c r="F191" s="629">
        <v>11</v>
      </c>
      <c r="G191" s="629" t="s">
        <v>1933</v>
      </c>
      <c r="H191" s="629">
        <v>833</v>
      </c>
      <c r="I191" s="629" t="s">
        <v>1932</v>
      </c>
      <c r="J191" s="629" t="s">
        <v>1246</v>
      </c>
      <c r="K191" s="629" t="s">
        <v>1144</v>
      </c>
      <c r="L191" s="629" t="s">
        <v>1184</v>
      </c>
      <c r="M191" s="629" t="s">
        <v>1193</v>
      </c>
      <c r="N191" s="629">
        <v>7</v>
      </c>
    </row>
    <row r="192" spans="1:14">
      <c r="A192" s="629">
        <v>7</v>
      </c>
      <c r="B192" s="629" t="s">
        <v>1894</v>
      </c>
      <c r="C192" s="629" t="s">
        <v>377</v>
      </c>
      <c r="D192" s="629" t="s">
        <v>548</v>
      </c>
      <c r="E192" s="629">
        <v>20</v>
      </c>
      <c r="F192" s="629">
        <v>41</v>
      </c>
      <c r="G192" s="629" t="s">
        <v>1931</v>
      </c>
      <c r="H192" s="629">
        <v>955.9</v>
      </c>
      <c r="I192" s="629" t="s">
        <v>1362</v>
      </c>
      <c r="J192" s="629" t="s">
        <v>1246</v>
      </c>
      <c r="K192" s="629" t="s">
        <v>1165</v>
      </c>
      <c r="L192" s="629" t="s">
        <v>1261</v>
      </c>
      <c r="M192" s="629" t="s">
        <v>54</v>
      </c>
      <c r="N192" s="629">
        <v>4</v>
      </c>
    </row>
    <row r="193" spans="1:14">
      <c r="A193" s="629">
        <v>7</v>
      </c>
      <c r="B193" s="629" t="s">
        <v>1894</v>
      </c>
      <c r="C193" s="629" t="s">
        <v>377</v>
      </c>
      <c r="D193" s="629" t="s">
        <v>549</v>
      </c>
      <c r="E193" s="629">
        <v>20</v>
      </c>
      <c r="F193" s="629">
        <v>44</v>
      </c>
      <c r="G193" s="629" t="s">
        <v>1930</v>
      </c>
      <c r="H193" s="629">
        <v>955.9</v>
      </c>
      <c r="I193" s="629" t="s">
        <v>1747</v>
      </c>
      <c r="J193" s="629" t="s">
        <v>1266</v>
      </c>
      <c r="K193" s="629" t="s">
        <v>1165</v>
      </c>
      <c r="L193" s="629" t="s">
        <v>1261</v>
      </c>
      <c r="M193" s="629" t="s">
        <v>54</v>
      </c>
      <c r="N193" s="629">
        <v>4</v>
      </c>
    </row>
    <row r="194" spans="1:14">
      <c r="A194" s="629">
        <v>7</v>
      </c>
      <c r="B194" s="629" t="s">
        <v>1894</v>
      </c>
      <c r="C194" s="629" t="s">
        <v>377</v>
      </c>
      <c r="D194" s="629" t="s">
        <v>550</v>
      </c>
      <c r="E194" s="629">
        <v>21</v>
      </c>
      <c r="F194" s="629">
        <v>51</v>
      </c>
      <c r="G194" s="629" t="s">
        <v>1929</v>
      </c>
      <c r="H194" s="629">
        <v>354</v>
      </c>
      <c r="I194" s="629" t="s">
        <v>1928</v>
      </c>
      <c r="J194" s="629" t="s">
        <v>1927</v>
      </c>
      <c r="K194" s="629" t="s">
        <v>1165</v>
      </c>
      <c r="L194" s="629" t="s">
        <v>1261</v>
      </c>
      <c r="M194" s="629" t="s">
        <v>54</v>
      </c>
      <c r="N194" s="629">
        <v>4</v>
      </c>
    </row>
    <row r="195" spans="1:14">
      <c r="A195" s="629">
        <v>7</v>
      </c>
      <c r="B195" s="629" t="s">
        <v>1894</v>
      </c>
      <c r="C195" s="629" t="s">
        <v>377</v>
      </c>
      <c r="D195" s="629" t="s">
        <v>551</v>
      </c>
      <c r="E195" s="629">
        <v>22</v>
      </c>
      <c r="F195" s="629">
        <v>52</v>
      </c>
      <c r="G195" s="629" t="s">
        <v>1926</v>
      </c>
      <c r="H195" s="629">
        <v>354.2</v>
      </c>
      <c r="I195" s="629" t="s">
        <v>1747</v>
      </c>
      <c r="J195" s="629" t="s">
        <v>1266</v>
      </c>
      <c r="K195" s="629" t="s">
        <v>1165</v>
      </c>
      <c r="L195" s="629" t="s">
        <v>1261</v>
      </c>
      <c r="M195" s="629" t="s">
        <v>54</v>
      </c>
      <c r="N195" s="629">
        <v>4</v>
      </c>
    </row>
    <row r="196" spans="1:14">
      <c r="A196" s="629">
        <v>7</v>
      </c>
      <c r="B196" s="629" t="s">
        <v>1894</v>
      </c>
      <c r="C196" s="629" t="s">
        <v>369</v>
      </c>
      <c r="D196" s="629" t="s">
        <v>552</v>
      </c>
      <c r="E196" s="629">
        <v>32</v>
      </c>
      <c r="F196" s="629">
        <v>13</v>
      </c>
      <c r="G196" s="629" t="s">
        <v>1925</v>
      </c>
      <c r="H196" s="629">
        <v>814</v>
      </c>
      <c r="I196" s="629" t="s">
        <v>1923</v>
      </c>
      <c r="J196" s="629" t="s">
        <v>1221</v>
      </c>
      <c r="K196" s="629" t="s">
        <v>1144</v>
      </c>
      <c r="L196" s="629" t="s">
        <v>369</v>
      </c>
      <c r="M196" s="629" t="s">
        <v>43</v>
      </c>
      <c r="N196" s="629">
        <v>5</v>
      </c>
    </row>
    <row r="197" spans="1:14">
      <c r="A197" s="629">
        <v>7</v>
      </c>
      <c r="B197" s="629" t="s">
        <v>1894</v>
      </c>
      <c r="C197" s="629" t="s">
        <v>369</v>
      </c>
      <c r="D197" s="629" t="s">
        <v>553</v>
      </c>
      <c r="E197" s="629">
        <v>32</v>
      </c>
      <c r="F197" s="629">
        <v>15</v>
      </c>
      <c r="G197" s="629" t="s">
        <v>1924</v>
      </c>
      <c r="H197" s="629">
        <v>814</v>
      </c>
      <c r="I197" s="629" t="s">
        <v>1923</v>
      </c>
      <c r="J197" s="629" t="s">
        <v>1221</v>
      </c>
      <c r="K197" s="629" t="s">
        <v>1144</v>
      </c>
      <c r="L197" s="629" t="s">
        <v>369</v>
      </c>
      <c r="M197" s="629" t="s">
        <v>43</v>
      </c>
      <c r="N197" s="629">
        <v>5</v>
      </c>
    </row>
    <row r="198" spans="1:14">
      <c r="A198" s="629">
        <v>7</v>
      </c>
      <c r="B198" s="629" t="s">
        <v>1894</v>
      </c>
      <c r="C198" s="629" t="s">
        <v>369</v>
      </c>
      <c r="D198" s="629" t="s">
        <v>554</v>
      </c>
      <c r="E198" s="629">
        <v>32</v>
      </c>
      <c r="F198" s="629">
        <v>34</v>
      </c>
      <c r="G198" s="629" t="s">
        <v>1922</v>
      </c>
      <c r="H198" s="629">
        <v>814</v>
      </c>
      <c r="I198" s="629" t="s">
        <v>1921</v>
      </c>
      <c r="J198" s="629" t="s">
        <v>1246</v>
      </c>
      <c r="K198" s="629" t="s">
        <v>1165</v>
      </c>
      <c r="L198" s="629" t="s">
        <v>369</v>
      </c>
      <c r="M198" s="629" t="s">
        <v>1224</v>
      </c>
      <c r="N198" s="629">
        <v>6</v>
      </c>
    </row>
    <row r="199" spans="1:14">
      <c r="A199" s="629">
        <v>7</v>
      </c>
      <c r="B199" s="629" t="s">
        <v>1894</v>
      </c>
      <c r="C199" s="629" t="s">
        <v>369</v>
      </c>
      <c r="D199" s="629" t="s">
        <v>555</v>
      </c>
      <c r="E199" s="629">
        <v>33</v>
      </c>
      <c r="F199" s="629">
        <v>13</v>
      </c>
      <c r="G199" s="629" t="s">
        <v>1920</v>
      </c>
      <c r="H199" s="629">
        <v>814</v>
      </c>
      <c r="I199" s="629" t="s">
        <v>1910</v>
      </c>
      <c r="J199" s="629" t="s">
        <v>1221</v>
      </c>
      <c r="K199" s="629" t="s">
        <v>1144</v>
      </c>
      <c r="L199" s="629" t="s">
        <v>369</v>
      </c>
      <c r="M199" s="629" t="s">
        <v>43</v>
      </c>
      <c r="N199" s="629">
        <v>5</v>
      </c>
    </row>
    <row r="200" spans="1:14">
      <c r="A200" s="629">
        <v>7</v>
      </c>
      <c r="B200" s="629" t="s">
        <v>1894</v>
      </c>
      <c r="C200" s="629" t="s">
        <v>369</v>
      </c>
      <c r="D200" s="629" t="s">
        <v>556</v>
      </c>
      <c r="E200" s="629">
        <v>33</v>
      </c>
      <c r="F200" s="629">
        <v>34</v>
      </c>
      <c r="G200" s="629" t="s">
        <v>1919</v>
      </c>
      <c r="H200" s="629">
        <v>814</v>
      </c>
      <c r="I200" s="629" t="s">
        <v>1918</v>
      </c>
      <c r="J200" s="629" t="s">
        <v>1234</v>
      </c>
      <c r="K200" s="629" t="s">
        <v>1165</v>
      </c>
      <c r="L200" s="629" t="s">
        <v>369</v>
      </c>
      <c r="M200" s="629" t="s">
        <v>1224</v>
      </c>
      <c r="N200" s="629">
        <v>6</v>
      </c>
    </row>
    <row r="201" spans="1:14">
      <c r="A201" s="629">
        <v>7</v>
      </c>
      <c r="B201" s="629" t="s">
        <v>1894</v>
      </c>
      <c r="C201" s="629" t="s">
        <v>369</v>
      </c>
      <c r="D201" s="629" t="s">
        <v>557</v>
      </c>
      <c r="E201" s="629">
        <v>34</v>
      </c>
      <c r="F201" s="629">
        <v>13</v>
      </c>
      <c r="G201" s="629" t="s">
        <v>1917</v>
      </c>
      <c r="H201" s="629">
        <v>814</v>
      </c>
      <c r="I201" s="629" t="s">
        <v>1910</v>
      </c>
      <c r="J201" s="629" t="s">
        <v>1221</v>
      </c>
      <c r="K201" s="629" t="s">
        <v>1144</v>
      </c>
      <c r="L201" s="629" t="s">
        <v>369</v>
      </c>
      <c r="M201" s="629" t="s">
        <v>43</v>
      </c>
      <c r="N201" s="629">
        <v>5</v>
      </c>
    </row>
    <row r="202" spans="1:14">
      <c r="A202" s="629">
        <v>7</v>
      </c>
      <c r="B202" s="629" t="s">
        <v>1894</v>
      </c>
      <c r="C202" s="629" t="s">
        <v>369</v>
      </c>
      <c r="D202" s="629" t="s">
        <v>558</v>
      </c>
      <c r="E202" s="629">
        <v>35</v>
      </c>
      <c r="F202" s="629">
        <v>13</v>
      </c>
      <c r="G202" s="629" t="s">
        <v>1916</v>
      </c>
      <c r="H202" s="629">
        <v>814</v>
      </c>
      <c r="I202" s="629" t="s">
        <v>1910</v>
      </c>
      <c r="J202" s="629" t="s">
        <v>1221</v>
      </c>
      <c r="K202" s="629" t="s">
        <v>1144</v>
      </c>
      <c r="L202" s="629" t="s">
        <v>369</v>
      </c>
      <c r="M202" s="629" t="s">
        <v>43</v>
      </c>
      <c r="N202" s="629">
        <v>5</v>
      </c>
    </row>
    <row r="203" spans="1:14">
      <c r="A203" s="629">
        <v>7</v>
      </c>
      <c r="B203" s="629" t="s">
        <v>1894</v>
      </c>
      <c r="C203" s="629" t="s">
        <v>369</v>
      </c>
      <c r="D203" s="629" t="s">
        <v>559</v>
      </c>
      <c r="E203" s="629">
        <v>36</v>
      </c>
      <c r="F203" s="629">
        <v>13</v>
      </c>
      <c r="G203" s="629" t="s">
        <v>1915</v>
      </c>
      <c r="H203" s="629">
        <v>814</v>
      </c>
      <c r="I203" s="629" t="s">
        <v>1910</v>
      </c>
      <c r="J203" s="629" t="s">
        <v>1221</v>
      </c>
      <c r="K203" s="629" t="s">
        <v>1144</v>
      </c>
      <c r="L203" s="629" t="s">
        <v>369</v>
      </c>
      <c r="M203" s="629" t="s">
        <v>43</v>
      </c>
      <c r="N203" s="629">
        <v>5</v>
      </c>
    </row>
    <row r="204" spans="1:14">
      <c r="A204" s="629">
        <v>7</v>
      </c>
      <c r="B204" s="629" t="s">
        <v>1894</v>
      </c>
      <c r="C204" s="629" t="s">
        <v>369</v>
      </c>
      <c r="D204" s="629" t="s">
        <v>560</v>
      </c>
      <c r="E204" s="629">
        <v>37</v>
      </c>
      <c r="F204" s="629">
        <v>13</v>
      </c>
      <c r="G204" s="629" t="s">
        <v>1914</v>
      </c>
      <c r="H204" s="629">
        <v>814</v>
      </c>
      <c r="I204" s="629" t="s">
        <v>1910</v>
      </c>
      <c r="J204" s="629" t="s">
        <v>1221</v>
      </c>
      <c r="K204" s="629" t="s">
        <v>1144</v>
      </c>
      <c r="L204" s="629" t="s">
        <v>369</v>
      </c>
      <c r="M204" s="629" t="s">
        <v>43</v>
      </c>
      <c r="N204" s="629">
        <v>5</v>
      </c>
    </row>
    <row r="205" spans="1:14">
      <c r="A205" s="629">
        <v>7</v>
      </c>
      <c r="B205" s="629" t="s">
        <v>1894</v>
      </c>
      <c r="C205" s="629" t="s">
        <v>369</v>
      </c>
      <c r="D205" s="629" t="s">
        <v>561</v>
      </c>
      <c r="E205" s="629">
        <v>38</v>
      </c>
      <c r="F205" s="629">
        <v>13</v>
      </c>
      <c r="G205" s="629" t="s">
        <v>1913</v>
      </c>
      <c r="H205" s="629">
        <v>814</v>
      </c>
      <c r="I205" s="629" t="s">
        <v>1910</v>
      </c>
      <c r="J205" s="629" t="s">
        <v>1221</v>
      </c>
      <c r="K205" s="629" t="s">
        <v>1144</v>
      </c>
      <c r="L205" s="629" t="s">
        <v>369</v>
      </c>
      <c r="M205" s="629" t="s">
        <v>43</v>
      </c>
      <c r="N205" s="629">
        <v>5</v>
      </c>
    </row>
    <row r="206" spans="1:14">
      <c r="A206" s="629">
        <v>7</v>
      </c>
      <c r="B206" s="629" t="s">
        <v>1894</v>
      </c>
      <c r="C206" s="629" t="s">
        <v>369</v>
      </c>
      <c r="D206" s="629" t="s">
        <v>562</v>
      </c>
      <c r="E206" s="629">
        <v>39</v>
      </c>
      <c r="F206" s="629">
        <v>13</v>
      </c>
      <c r="G206" s="629" t="s">
        <v>1912</v>
      </c>
      <c r="H206" s="629">
        <v>814</v>
      </c>
      <c r="I206" s="629" t="s">
        <v>1910</v>
      </c>
      <c r="J206" s="629" t="s">
        <v>1221</v>
      </c>
      <c r="K206" s="629" t="s">
        <v>1144</v>
      </c>
      <c r="L206" s="629" t="s">
        <v>369</v>
      </c>
      <c r="M206" s="629" t="s">
        <v>43</v>
      </c>
      <c r="N206" s="629">
        <v>5</v>
      </c>
    </row>
    <row r="207" spans="1:14">
      <c r="A207" s="629">
        <v>7</v>
      </c>
      <c r="B207" s="629" t="s">
        <v>1894</v>
      </c>
      <c r="C207" s="629" t="s">
        <v>369</v>
      </c>
      <c r="D207" s="629" t="s">
        <v>563</v>
      </c>
      <c r="E207" s="629">
        <v>39</v>
      </c>
      <c r="F207" s="629">
        <v>14</v>
      </c>
      <c r="G207" s="629" t="s">
        <v>1911</v>
      </c>
      <c r="H207" s="629">
        <v>814</v>
      </c>
      <c r="I207" s="629" t="s">
        <v>1910</v>
      </c>
      <c r="J207" s="629" t="s">
        <v>1221</v>
      </c>
      <c r="K207" s="629" t="s">
        <v>1144</v>
      </c>
      <c r="L207" s="629" t="s">
        <v>369</v>
      </c>
      <c r="M207" s="629" t="s">
        <v>43</v>
      </c>
      <c r="N207" s="629">
        <v>5</v>
      </c>
    </row>
    <row r="208" spans="1:14">
      <c r="A208" s="629">
        <v>7</v>
      </c>
      <c r="B208" s="629" t="s">
        <v>1894</v>
      </c>
      <c r="C208" s="629" t="s">
        <v>383</v>
      </c>
      <c r="D208" s="629" t="s">
        <v>564</v>
      </c>
      <c r="E208" s="629">
        <v>40</v>
      </c>
      <c r="F208" s="629">
        <v>1</v>
      </c>
      <c r="G208" s="629" t="s">
        <v>1909</v>
      </c>
      <c r="H208" s="629">
        <v>842</v>
      </c>
      <c r="I208" s="629" t="s">
        <v>1898</v>
      </c>
      <c r="J208" s="629" t="s">
        <v>1185</v>
      </c>
      <c r="K208" s="629" t="s">
        <v>1144</v>
      </c>
      <c r="L208" s="629" t="s">
        <v>1184</v>
      </c>
      <c r="M208" s="629" t="s">
        <v>1183</v>
      </c>
      <c r="N208" s="629">
        <v>8</v>
      </c>
    </row>
    <row r="209" spans="1:14">
      <c r="A209" s="629">
        <v>7</v>
      </c>
      <c r="B209" s="629" t="s">
        <v>1894</v>
      </c>
      <c r="C209" s="629" t="s">
        <v>383</v>
      </c>
      <c r="D209" s="629" t="s">
        <v>565</v>
      </c>
      <c r="E209" s="629">
        <v>40</v>
      </c>
      <c r="F209" s="629">
        <v>32</v>
      </c>
      <c r="G209" s="629" t="s">
        <v>1908</v>
      </c>
      <c r="H209" s="629">
        <v>715.1</v>
      </c>
      <c r="I209" s="629" t="s">
        <v>1200</v>
      </c>
      <c r="J209" s="629" t="s">
        <v>1199</v>
      </c>
      <c r="K209" s="629" t="s">
        <v>1165</v>
      </c>
      <c r="L209" s="629" t="s">
        <v>74</v>
      </c>
      <c r="M209" s="629" t="s">
        <v>1143</v>
      </c>
      <c r="N209" s="629">
        <v>18</v>
      </c>
    </row>
    <row r="210" spans="1:14">
      <c r="A210" s="629">
        <v>7</v>
      </c>
      <c r="B210" s="629" t="s">
        <v>1894</v>
      </c>
      <c r="C210" s="629" t="s">
        <v>383</v>
      </c>
      <c r="D210" s="629" t="s">
        <v>566</v>
      </c>
      <c r="E210" s="629">
        <v>41</v>
      </c>
      <c r="F210" s="629">
        <v>10</v>
      </c>
      <c r="G210" s="629" t="s">
        <v>1907</v>
      </c>
      <c r="H210" s="629">
        <v>833</v>
      </c>
      <c r="I210" s="629" t="s">
        <v>1901</v>
      </c>
      <c r="J210" s="629" t="s">
        <v>1217</v>
      </c>
      <c r="K210" s="629" t="s">
        <v>1144</v>
      </c>
      <c r="L210" s="629" t="s">
        <v>1184</v>
      </c>
      <c r="M210" s="629" t="s">
        <v>1193</v>
      </c>
      <c r="N210" s="629">
        <v>7</v>
      </c>
    </row>
    <row r="211" spans="1:14">
      <c r="A211" s="629">
        <v>7</v>
      </c>
      <c r="B211" s="629" t="s">
        <v>1894</v>
      </c>
      <c r="C211" s="629" t="s">
        <v>383</v>
      </c>
      <c r="D211" s="629" t="s">
        <v>567</v>
      </c>
      <c r="E211" s="629">
        <v>41</v>
      </c>
      <c r="F211" s="629">
        <v>12</v>
      </c>
      <c r="G211" s="629" t="s">
        <v>1906</v>
      </c>
      <c r="H211" s="629">
        <v>833</v>
      </c>
      <c r="I211" s="629" t="s">
        <v>1333</v>
      </c>
      <c r="J211" s="629" t="s">
        <v>1246</v>
      </c>
      <c r="K211" s="629" t="s">
        <v>1144</v>
      </c>
      <c r="L211" s="629" t="s">
        <v>1184</v>
      </c>
      <c r="M211" s="629" t="s">
        <v>1183</v>
      </c>
      <c r="N211" s="629">
        <v>8</v>
      </c>
    </row>
    <row r="212" spans="1:14">
      <c r="A212" s="629">
        <v>7</v>
      </c>
      <c r="B212" s="629" t="s">
        <v>1894</v>
      </c>
      <c r="C212" s="629" t="s">
        <v>383</v>
      </c>
      <c r="D212" s="629" t="s">
        <v>568</v>
      </c>
      <c r="E212" s="629">
        <v>42</v>
      </c>
      <c r="F212" s="629">
        <v>10</v>
      </c>
      <c r="G212" s="629" t="s">
        <v>1905</v>
      </c>
      <c r="H212" s="629">
        <v>833</v>
      </c>
      <c r="I212" s="629" t="s">
        <v>1901</v>
      </c>
      <c r="J212" s="629" t="s">
        <v>1217</v>
      </c>
      <c r="K212" s="629" t="s">
        <v>1144</v>
      </c>
      <c r="L212" s="629" t="s">
        <v>1184</v>
      </c>
      <c r="M212" s="629" t="s">
        <v>1193</v>
      </c>
      <c r="N212" s="629">
        <v>7</v>
      </c>
    </row>
    <row r="213" spans="1:14">
      <c r="A213" s="629">
        <v>7</v>
      </c>
      <c r="B213" s="629" t="s">
        <v>1894</v>
      </c>
      <c r="C213" s="629" t="s">
        <v>383</v>
      </c>
      <c r="D213" s="629" t="s">
        <v>569</v>
      </c>
      <c r="E213" s="629">
        <v>43</v>
      </c>
      <c r="F213" s="629">
        <v>12</v>
      </c>
      <c r="G213" s="629" t="s">
        <v>1904</v>
      </c>
      <c r="H213" s="629">
        <v>833</v>
      </c>
      <c r="I213" s="629" t="s">
        <v>1333</v>
      </c>
      <c r="J213" s="629" t="s">
        <v>1246</v>
      </c>
      <c r="K213" s="629" t="s">
        <v>1144</v>
      </c>
      <c r="L213" s="629" t="s">
        <v>1184</v>
      </c>
      <c r="M213" s="629" t="s">
        <v>1183</v>
      </c>
      <c r="N213" s="629">
        <v>8</v>
      </c>
    </row>
    <row r="214" spans="1:14">
      <c r="A214" s="629">
        <v>7</v>
      </c>
      <c r="B214" s="629" t="s">
        <v>1894</v>
      </c>
      <c r="C214" s="629" t="s">
        <v>383</v>
      </c>
      <c r="D214" s="629" t="s">
        <v>570</v>
      </c>
      <c r="E214" s="629">
        <v>44</v>
      </c>
      <c r="F214" s="629">
        <v>10</v>
      </c>
      <c r="G214" s="629" t="s">
        <v>1903</v>
      </c>
      <c r="H214" s="629">
        <v>833</v>
      </c>
      <c r="I214" s="629" t="s">
        <v>1901</v>
      </c>
      <c r="J214" s="629" t="s">
        <v>1217</v>
      </c>
      <c r="K214" s="629" t="s">
        <v>1144</v>
      </c>
      <c r="L214" s="629" t="s">
        <v>1184</v>
      </c>
      <c r="M214" s="629" t="s">
        <v>1193</v>
      </c>
      <c r="N214" s="629">
        <v>7</v>
      </c>
    </row>
    <row r="215" spans="1:14">
      <c r="A215" s="629">
        <v>7</v>
      </c>
      <c r="B215" s="629" t="s">
        <v>1894</v>
      </c>
      <c r="C215" s="629" t="s">
        <v>383</v>
      </c>
      <c r="D215" s="629" t="s">
        <v>571</v>
      </c>
      <c r="E215" s="629">
        <v>46</v>
      </c>
      <c r="F215" s="629">
        <v>0</v>
      </c>
      <c r="G215" s="629" t="s">
        <v>1902</v>
      </c>
      <c r="H215" s="629">
        <v>833</v>
      </c>
      <c r="I215" s="629" t="s">
        <v>1901</v>
      </c>
      <c r="J215" s="629" t="s">
        <v>1217</v>
      </c>
      <c r="K215" s="629" t="s">
        <v>1144</v>
      </c>
      <c r="L215" s="629" t="s">
        <v>1184</v>
      </c>
      <c r="M215" s="629" t="s">
        <v>1183</v>
      </c>
      <c r="N215" s="629">
        <v>8</v>
      </c>
    </row>
    <row r="216" spans="1:14">
      <c r="A216" s="629">
        <v>7</v>
      </c>
      <c r="B216" s="629" t="s">
        <v>1894</v>
      </c>
      <c r="C216" s="629" t="s">
        <v>383</v>
      </c>
      <c r="D216" s="629" t="s">
        <v>572</v>
      </c>
      <c r="E216" s="629">
        <v>47</v>
      </c>
      <c r="F216" s="629">
        <v>12</v>
      </c>
      <c r="G216" s="629" t="s">
        <v>1900</v>
      </c>
      <c r="H216" s="629">
        <v>833</v>
      </c>
      <c r="I216" s="629" t="s">
        <v>1333</v>
      </c>
      <c r="J216" s="629" t="s">
        <v>1246</v>
      </c>
      <c r="K216" s="629" t="s">
        <v>1144</v>
      </c>
      <c r="L216" s="629" t="s">
        <v>1184</v>
      </c>
      <c r="M216" s="629" t="s">
        <v>1183</v>
      </c>
      <c r="N216" s="629">
        <v>8</v>
      </c>
    </row>
    <row r="217" spans="1:14">
      <c r="A217" s="629">
        <v>7</v>
      </c>
      <c r="B217" s="629" t="s">
        <v>1894</v>
      </c>
      <c r="C217" s="629" t="s">
        <v>383</v>
      </c>
      <c r="D217" s="629" t="s">
        <v>573</v>
      </c>
      <c r="E217" s="629">
        <v>48</v>
      </c>
      <c r="F217" s="629">
        <v>9</v>
      </c>
      <c r="G217" s="629" t="s">
        <v>1899</v>
      </c>
      <c r="H217" s="629">
        <v>718.8</v>
      </c>
      <c r="I217" s="629" t="s">
        <v>1898</v>
      </c>
      <c r="J217" s="629" t="s">
        <v>1185</v>
      </c>
      <c r="K217" s="629" t="s">
        <v>1144</v>
      </c>
      <c r="L217" s="629" t="s">
        <v>1184</v>
      </c>
      <c r="M217" s="629" t="s">
        <v>1496</v>
      </c>
      <c r="N217" s="629">
        <v>9</v>
      </c>
    </row>
    <row r="218" spans="1:14">
      <c r="A218" s="629">
        <v>7</v>
      </c>
      <c r="B218" s="629" t="s">
        <v>1894</v>
      </c>
      <c r="C218" s="629" t="s">
        <v>383</v>
      </c>
      <c r="D218" s="629" t="s">
        <v>574</v>
      </c>
      <c r="E218" s="629">
        <v>49</v>
      </c>
      <c r="F218" s="629">
        <v>31</v>
      </c>
      <c r="G218" s="629" t="s">
        <v>1897</v>
      </c>
      <c r="H218" s="629">
        <v>842</v>
      </c>
      <c r="I218" s="629" t="s">
        <v>1655</v>
      </c>
      <c r="J218" s="629" t="s">
        <v>1180</v>
      </c>
      <c r="K218" s="629" t="s">
        <v>1165</v>
      </c>
      <c r="L218" s="629" t="s">
        <v>74</v>
      </c>
      <c r="M218" s="629" t="s">
        <v>1143</v>
      </c>
      <c r="N218" s="629">
        <v>18</v>
      </c>
    </row>
    <row r="219" spans="1:14">
      <c r="A219" s="629">
        <v>7</v>
      </c>
      <c r="B219" s="629" t="s">
        <v>1894</v>
      </c>
      <c r="C219" s="629" t="s">
        <v>349</v>
      </c>
      <c r="D219" s="629" t="s">
        <v>575</v>
      </c>
      <c r="E219" s="629">
        <v>80</v>
      </c>
      <c r="F219" s="629">
        <v>51</v>
      </c>
      <c r="G219" s="629" t="s">
        <v>1896</v>
      </c>
      <c r="H219" s="629">
        <v>842</v>
      </c>
      <c r="I219" s="629" t="s">
        <v>1655</v>
      </c>
      <c r="J219" s="629" t="s">
        <v>1180</v>
      </c>
      <c r="K219" s="629" t="s">
        <v>1165</v>
      </c>
      <c r="L219" s="629" t="s">
        <v>74</v>
      </c>
      <c r="M219" s="629" t="s">
        <v>1143</v>
      </c>
      <c r="N219" s="629">
        <v>18</v>
      </c>
    </row>
    <row r="220" spans="1:14">
      <c r="A220" s="629">
        <v>7</v>
      </c>
      <c r="B220" s="629" t="s">
        <v>1894</v>
      </c>
      <c r="C220" s="629" t="s">
        <v>349</v>
      </c>
      <c r="D220" s="629" t="s">
        <v>576</v>
      </c>
      <c r="E220" s="629">
        <v>81</v>
      </c>
      <c r="F220" s="629">
        <v>51</v>
      </c>
      <c r="G220" s="629" t="s">
        <v>1895</v>
      </c>
      <c r="H220" s="629">
        <v>842</v>
      </c>
      <c r="I220" s="629" t="s">
        <v>1892</v>
      </c>
      <c r="J220" s="629" t="s">
        <v>1180</v>
      </c>
      <c r="K220" s="629" t="s">
        <v>1165</v>
      </c>
      <c r="L220" s="629" t="s">
        <v>74</v>
      </c>
      <c r="M220" s="629" t="s">
        <v>1143</v>
      </c>
      <c r="N220" s="629">
        <v>18</v>
      </c>
    </row>
    <row r="221" spans="1:14">
      <c r="A221" s="629">
        <v>7</v>
      </c>
      <c r="B221" s="629" t="s">
        <v>1894</v>
      </c>
      <c r="C221" s="629" t="s">
        <v>349</v>
      </c>
      <c r="D221" s="629" t="s">
        <v>577</v>
      </c>
      <c r="E221" s="629">
        <v>82</v>
      </c>
      <c r="F221" s="629">
        <v>51</v>
      </c>
      <c r="G221" s="629" t="s">
        <v>1893</v>
      </c>
      <c r="H221" s="629">
        <v>842</v>
      </c>
      <c r="I221" s="629" t="s">
        <v>1892</v>
      </c>
      <c r="J221" s="629" t="s">
        <v>1180</v>
      </c>
      <c r="K221" s="629" t="s">
        <v>1165</v>
      </c>
      <c r="L221" s="629" t="s">
        <v>74</v>
      </c>
      <c r="M221" s="629" t="s">
        <v>1143</v>
      </c>
      <c r="N221" s="629">
        <v>18</v>
      </c>
    </row>
    <row r="222" spans="1:14">
      <c r="A222" s="629">
        <v>8</v>
      </c>
      <c r="B222" s="629" t="s">
        <v>1833</v>
      </c>
      <c r="C222" s="629" t="s">
        <v>349</v>
      </c>
      <c r="D222" s="629" t="s">
        <v>578</v>
      </c>
      <c r="E222" s="629">
        <v>0</v>
      </c>
      <c r="F222" s="629">
        <v>0</v>
      </c>
      <c r="G222" s="629" t="s">
        <v>1891</v>
      </c>
      <c r="H222" s="629">
        <v>842.1</v>
      </c>
      <c r="I222" s="629" t="s">
        <v>1890</v>
      </c>
      <c r="J222" s="629" t="s">
        <v>1166</v>
      </c>
      <c r="K222" s="629" t="s">
        <v>1144</v>
      </c>
      <c r="L222" s="629" t="s">
        <v>74</v>
      </c>
      <c r="M222" s="629" t="s">
        <v>1143</v>
      </c>
      <c r="N222" s="629">
        <v>18</v>
      </c>
    </row>
    <row r="223" spans="1:14">
      <c r="A223" s="629">
        <v>8</v>
      </c>
      <c r="B223" s="629" t="s">
        <v>1833</v>
      </c>
      <c r="C223" s="629" t="s">
        <v>349</v>
      </c>
      <c r="D223" s="629" t="s">
        <v>579</v>
      </c>
      <c r="E223" s="629">
        <v>0</v>
      </c>
      <c r="F223" s="629">
        <v>23</v>
      </c>
      <c r="G223" s="629" t="s">
        <v>1889</v>
      </c>
      <c r="H223" s="629">
        <v>923.2</v>
      </c>
      <c r="I223" s="629" t="s">
        <v>1888</v>
      </c>
      <c r="J223" s="629" t="s">
        <v>1171</v>
      </c>
      <c r="K223" s="629" t="s">
        <v>1144</v>
      </c>
      <c r="L223" s="629" t="s">
        <v>1151</v>
      </c>
      <c r="M223" s="629" t="s">
        <v>1150</v>
      </c>
      <c r="N223" s="629">
        <v>15</v>
      </c>
    </row>
    <row r="224" spans="1:14">
      <c r="A224" s="629">
        <v>8</v>
      </c>
      <c r="B224" s="629" t="s">
        <v>1833</v>
      </c>
      <c r="C224" s="629" t="s">
        <v>349</v>
      </c>
      <c r="D224" s="629" t="s">
        <v>580</v>
      </c>
      <c r="E224" s="629">
        <v>0</v>
      </c>
      <c r="F224" s="629">
        <v>24</v>
      </c>
      <c r="G224" s="629" t="s">
        <v>1887</v>
      </c>
      <c r="H224" s="629">
        <v>873</v>
      </c>
      <c r="I224" s="629" t="s">
        <v>1886</v>
      </c>
      <c r="J224" s="629" t="s">
        <v>1278</v>
      </c>
      <c r="K224" s="629" t="s">
        <v>1144</v>
      </c>
      <c r="L224" s="629" t="s">
        <v>1274</v>
      </c>
      <c r="M224" s="629" t="s">
        <v>53</v>
      </c>
      <c r="N224" s="629">
        <v>13</v>
      </c>
    </row>
    <row r="225" spans="1:14">
      <c r="A225" s="629">
        <v>8</v>
      </c>
      <c r="B225" s="629" t="s">
        <v>1833</v>
      </c>
      <c r="C225" s="629" t="s">
        <v>349</v>
      </c>
      <c r="D225" s="629" t="s">
        <v>581</v>
      </c>
      <c r="E225" s="629">
        <v>0</v>
      </c>
      <c r="F225" s="629">
        <v>25</v>
      </c>
      <c r="G225" s="629" t="s">
        <v>1885</v>
      </c>
      <c r="H225" s="629">
        <v>916</v>
      </c>
      <c r="I225" s="629" t="s">
        <v>1884</v>
      </c>
      <c r="J225" s="629" t="s">
        <v>1275</v>
      </c>
      <c r="K225" s="629" t="s">
        <v>1144</v>
      </c>
      <c r="L225" s="629" t="s">
        <v>1274</v>
      </c>
      <c r="M225" s="629" t="s">
        <v>52</v>
      </c>
      <c r="N225" s="629">
        <v>14</v>
      </c>
    </row>
    <row r="226" spans="1:14">
      <c r="A226" s="629">
        <v>8</v>
      </c>
      <c r="B226" s="629" t="s">
        <v>1833</v>
      </c>
      <c r="C226" s="629" t="s">
        <v>415</v>
      </c>
      <c r="D226" s="629" t="s">
        <v>582</v>
      </c>
      <c r="E226" s="629">
        <v>11</v>
      </c>
      <c r="F226" s="629">
        <v>9</v>
      </c>
      <c r="G226" s="629" t="s">
        <v>1883</v>
      </c>
      <c r="H226" s="629">
        <v>842.1</v>
      </c>
      <c r="I226" s="629" t="s">
        <v>1882</v>
      </c>
      <c r="J226" s="629" t="s">
        <v>1185</v>
      </c>
      <c r="K226" s="629" t="s">
        <v>1144</v>
      </c>
      <c r="L226" s="629" t="s">
        <v>1156</v>
      </c>
      <c r="M226" s="629" t="s">
        <v>1368</v>
      </c>
      <c r="N226" s="629">
        <v>11</v>
      </c>
    </row>
    <row r="227" spans="1:14">
      <c r="A227" s="629">
        <v>8</v>
      </c>
      <c r="B227" s="629" t="s">
        <v>1833</v>
      </c>
      <c r="C227" s="629" t="s">
        <v>415</v>
      </c>
      <c r="D227" s="629" t="s">
        <v>583</v>
      </c>
      <c r="E227" s="629">
        <v>11</v>
      </c>
      <c r="F227" s="629">
        <v>24</v>
      </c>
      <c r="G227" s="629" t="s">
        <v>1881</v>
      </c>
      <c r="H227" s="629">
        <v>883</v>
      </c>
      <c r="I227" s="629" t="s">
        <v>1880</v>
      </c>
      <c r="J227" s="629" t="s">
        <v>1166</v>
      </c>
      <c r="K227" s="629" t="s">
        <v>1144</v>
      </c>
      <c r="L227" s="629" t="s">
        <v>1156</v>
      </c>
      <c r="M227" s="629" t="s">
        <v>1368</v>
      </c>
      <c r="N227" s="629">
        <v>11</v>
      </c>
    </row>
    <row r="228" spans="1:14">
      <c r="A228" s="629">
        <v>8</v>
      </c>
      <c r="B228" s="629" t="s">
        <v>1833</v>
      </c>
      <c r="C228" s="629" t="s">
        <v>415</v>
      </c>
      <c r="D228" s="629" t="s">
        <v>584</v>
      </c>
      <c r="E228" s="629">
        <v>12</v>
      </c>
      <c r="F228" s="629">
        <v>9</v>
      </c>
      <c r="G228" s="629" t="s">
        <v>1879</v>
      </c>
      <c r="H228" s="629">
        <v>842.1</v>
      </c>
      <c r="I228" s="629" t="s">
        <v>1875</v>
      </c>
      <c r="J228" s="629" t="s">
        <v>1246</v>
      </c>
      <c r="K228" s="629" t="s">
        <v>1144</v>
      </c>
      <c r="L228" s="629" t="s">
        <v>1156</v>
      </c>
      <c r="M228" s="629" t="s">
        <v>1368</v>
      </c>
      <c r="N228" s="629">
        <v>11</v>
      </c>
    </row>
    <row r="229" spans="1:14">
      <c r="A229" s="629">
        <v>8</v>
      </c>
      <c r="B229" s="629" t="s">
        <v>1833</v>
      </c>
      <c r="C229" s="629" t="s">
        <v>415</v>
      </c>
      <c r="D229" s="629" t="s">
        <v>585</v>
      </c>
      <c r="E229" s="629">
        <v>12</v>
      </c>
      <c r="F229" s="629">
        <v>51</v>
      </c>
      <c r="G229" s="629" t="s">
        <v>1878</v>
      </c>
      <c r="H229" s="629">
        <v>842.1</v>
      </c>
      <c r="I229" s="629" t="s">
        <v>1877</v>
      </c>
      <c r="J229" s="629" t="s">
        <v>1180</v>
      </c>
      <c r="K229" s="629" t="s">
        <v>1165</v>
      </c>
      <c r="L229" s="629" t="s">
        <v>1156</v>
      </c>
      <c r="M229" s="629" t="s">
        <v>1368</v>
      </c>
      <c r="N229" s="629">
        <v>11</v>
      </c>
    </row>
    <row r="230" spans="1:14">
      <c r="A230" s="629">
        <v>8</v>
      </c>
      <c r="B230" s="629" t="s">
        <v>1833</v>
      </c>
      <c r="C230" s="629" t="s">
        <v>415</v>
      </c>
      <c r="D230" s="629" t="s">
        <v>586</v>
      </c>
      <c r="E230" s="629">
        <v>13</v>
      </c>
      <c r="F230" s="629">
        <v>9</v>
      </c>
      <c r="G230" s="629" t="s">
        <v>1876</v>
      </c>
      <c r="H230" s="629">
        <v>842.1</v>
      </c>
      <c r="I230" s="629" t="s">
        <v>1875</v>
      </c>
      <c r="J230" s="629" t="s">
        <v>1246</v>
      </c>
      <c r="K230" s="629" t="s">
        <v>1144</v>
      </c>
      <c r="L230" s="629" t="s">
        <v>1156</v>
      </c>
      <c r="M230" s="629" t="s">
        <v>1368</v>
      </c>
      <c r="N230" s="629">
        <v>11</v>
      </c>
    </row>
    <row r="231" spans="1:14">
      <c r="A231" s="629">
        <v>8</v>
      </c>
      <c r="B231" s="629" t="s">
        <v>1833</v>
      </c>
      <c r="C231" s="629" t="s">
        <v>415</v>
      </c>
      <c r="D231" s="629" t="s">
        <v>587</v>
      </c>
      <c r="E231" s="629">
        <v>14</v>
      </c>
      <c r="F231" s="629">
        <v>51</v>
      </c>
      <c r="G231" s="629" t="s">
        <v>1874</v>
      </c>
      <c r="H231" s="629">
        <v>842.1</v>
      </c>
      <c r="I231" s="629" t="s">
        <v>1873</v>
      </c>
      <c r="J231" s="629" t="s">
        <v>1180</v>
      </c>
      <c r="K231" s="629" t="s">
        <v>1165</v>
      </c>
      <c r="L231" s="629" t="s">
        <v>1156</v>
      </c>
      <c r="M231" s="629" t="s">
        <v>1368</v>
      </c>
      <c r="N231" s="629">
        <v>11</v>
      </c>
    </row>
    <row r="232" spans="1:14">
      <c r="A232" s="629">
        <v>8</v>
      </c>
      <c r="B232" s="629" t="s">
        <v>1833</v>
      </c>
      <c r="C232" s="629" t="s">
        <v>389</v>
      </c>
      <c r="D232" s="629" t="s">
        <v>588</v>
      </c>
      <c r="E232" s="629">
        <v>15</v>
      </c>
      <c r="F232" s="629">
        <v>7</v>
      </c>
      <c r="G232" s="629" t="s">
        <v>1872</v>
      </c>
      <c r="H232" s="629">
        <v>842.1</v>
      </c>
      <c r="I232" s="629" t="s">
        <v>1871</v>
      </c>
      <c r="J232" s="629" t="s">
        <v>1166</v>
      </c>
      <c r="K232" s="629" t="s">
        <v>1144</v>
      </c>
      <c r="L232" s="629" t="s">
        <v>1156</v>
      </c>
      <c r="M232" s="629" t="s">
        <v>1155</v>
      </c>
      <c r="N232" s="629">
        <v>10</v>
      </c>
    </row>
    <row r="233" spans="1:14">
      <c r="A233" s="629">
        <v>8</v>
      </c>
      <c r="B233" s="629" t="s">
        <v>1833</v>
      </c>
      <c r="C233" s="629" t="s">
        <v>377</v>
      </c>
      <c r="D233" s="629" t="s">
        <v>589</v>
      </c>
      <c r="E233" s="629">
        <v>20</v>
      </c>
      <c r="F233" s="629">
        <v>41</v>
      </c>
      <c r="G233" s="629" t="s">
        <v>1870</v>
      </c>
      <c r="H233" s="629">
        <v>842.1</v>
      </c>
      <c r="I233" s="629" t="s">
        <v>1362</v>
      </c>
      <c r="J233" s="629" t="s">
        <v>1246</v>
      </c>
      <c r="K233" s="629" t="s">
        <v>1165</v>
      </c>
      <c r="L233" s="629" t="s">
        <v>1261</v>
      </c>
      <c r="M233" s="629" t="s">
        <v>54</v>
      </c>
      <c r="N233" s="629">
        <v>4</v>
      </c>
    </row>
    <row r="234" spans="1:14">
      <c r="A234" s="629">
        <v>8</v>
      </c>
      <c r="B234" s="629" t="s">
        <v>1833</v>
      </c>
      <c r="C234" s="629" t="s">
        <v>369</v>
      </c>
      <c r="D234" s="629" t="s">
        <v>590</v>
      </c>
      <c r="E234" s="629">
        <v>32</v>
      </c>
      <c r="F234" s="629">
        <v>13</v>
      </c>
      <c r="G234" s="629" t="s">
        <v>1869</v>
      </c>
      <c r="H234" s="629">
        <v>815</v>
      </c>
      <c r="I234" s="629" t="s">
        <v>1867</v>
      </c>
      <c r="J234" s="629" t="s">
        <v>1221</v>
      </c>
      <c r="K234" s="629" t="s">
        <v>1144</v>
      </c>
      <c r="L234" s="629" t="s">
        <v>369</v>
      </c>
      <c r="M234" s="629" t="s">
        <v>43</v>
      </c>
      <c r="N234" s="629">
        <v>5</v>
      </c>
    </row>
    <row r="235" spans="1:14">
      <c r="A235" s="629">
        <v>8</v>
      </c>
      <c r="B235" s="629" t="s">
        <v>1833</v>
      </c>
      <c r="C235" s="629" t="s">
        <v>369</v>
      </c>
      <c r="D235" s="629" t="s">
        <v>591</v>
      </c>
      <c r="E235" s="629">
        <v>32</v>
      </c>
      <c r="F235" s="629">
        <v>16</v>
      </c>
      <c r="G235" s="629" t="s">
        <v>1868</v>
      </c>
      <c r="H235" s="629">
        <v>815</v>
      </c>
      <c r="I235" s="629" t="s">
        <v>1867</v>
      </c>
      <c r="J235" s="629" t="s">
        <v>1221</v>
      </c>
      <c r="K235" s="629" t="s">
        <v>1144</v>
      </c>
      <c r="L235" s="629" t="s">
        <v>369</v>
      </c>
      <c r="M235" s="629" t="s">
        <v>43</v>
      </c>
      <c r="N235" s="629">
        <v>5</v>
      </c>
    </row>
    <row r="236" spans="1:14">
      <c r="A236" s="629">
        <v>8</v>
      </c>
      <c r="B236" s="629" t="s">
        <v>1833</v>
      </c>
      <c r="C236" s="629" t="s">
        <v>369</v>
      </c>
      <c r="D236" s="629" t="s">
        <v>592</v>
      </c>
      <c r="E236" s="629">
        <v>33</v>
      </c>
      <c r="F236" s="629">
        <v>13</v>
      </c>
      <c r="G236" s="629" t="s">
        <v>1866</v>
      </c>
      <c r="H236" s="629">
        <v>815</v>
      </c>
      <c r="I236" s="629" t="s">
        <v>1865</v>
      </c>
      <c r="J236" s="629" t="s">
        <v>1221</v>
      </c>
      <c r="K236" s="629" t="s">
        <v>1144</v>
      </c>
      <c r="L236" s="629" t="s">
        <v>369</v>
      </c>
      <c r="M236" s="629" t="s">
        <v>43</v>
      </c>
      <c r="N236" s="629">
        <v>5</v>
      </c>
    </row>
    <row r="237" spans="1:14">
      <c r="A237" s="629">
        <v>8</v>
      </c>
      <c r="B237" s="629" t="s">
        <v>1833</v>
      </c>
      <c r="C237" s="629" t="s">
        <v>369</v>
      </c>
      <c r="D237" s="629" t="s">
        <v>593</v>
      </c>
      <c r="E237" s="629">
        <v>34</v>
      </c>
      <c r="F237" s="629">
        <v>13</v>
      </c>
      <c r="G237" s="629" t="s">
        <v>1864</v>
      </c>
      <c r="H237" s="629">
        <v>815</v>
      </c>
      <c r="I237" s="629" t="s">
        <v>1863</v>
      </c>
      <c r="J237" s="629" t="s">
        <v>1221</v>
      </c>
      <c r="K237" s="629" t="s">
        <v>1144</v>
      </c>
      <c r="L237" s="629" t="s">
        <v>369</v>
      </c>
      <c r="M237" s="629" t="s">
        <v>43</v>
      </c>
      <c r="N237" s="629">
        <v>5</v>
      </c>
    </row>
    <row r="238" spans="1:14">
      <c r="A238" s="629">
        <v>8</v>
      </c>
      <c r="B238" s="629" t="s">
        <v>1833</v>
      </c>
      <c r="C238" s="629" t="s">
        <v>369</v>
      </c>
      <c r="D238" s="629" t="s">
        <v>594</v>
      </c>
      <c r="E238" s="629">
        <v>35</v>
      </c>
      <c r="F238" s="629">
        <v>13</v>
      </c>
      <c r="G238" s="629" t="s">
        <v>1862</v>
      </c>
      <c r="H238" s="629">
        <v>815</v>
      </c>
      <c r="I238" s="629" t="s">
        <v>1861</v>
      </c>
      <c r="J238" s="629" t="s">
        <v>1221</v>
      </c>
      <c r="K238" s="629" t="s">
        <v>1144</v>
      </c>
      <c r="L238" s="629" t="s">
        <v>369</v>
      </c>
      <c r="M238" s="629" t="s">
        <v>43</v>
      </c>
      <c r="N238" s="629">
        <v>5</v>
      </c>
    </row>
    <row r="239" spans="1:14">
      <c r="A239" s="629">
        <v>8</v>
      </c>
      <c r="B239" s="629" t="s">
        <v>1833</v>
      </c>
      <c r="C239" s="629" t="s">
        <v>369</v>
      </c>
      <c r="D239" s="629" t="s">
        <v>595</v>
      </c>
      <c r="E239" s="629">
        <v>36</v>
      </c>
      <c r="F239" s="629">
        <v>13</v>
      </c>
      <c r="G239" s="629" t="s">
        <v>1860</v>
      </c>
      <c r="H239" s="629">
        <v>815</v>
      </c>
      <c r="I239" s="629" t="s">
        <v>1857</v>
      </c>
      <c r="J239" s="629" t="s">
        <v>1221</v>
      </c>
      <c r="K239" s="629" t="s">
        <v>1144</v>
      </c>
      <c r="L239" s="629" t="s">
        <v>369</v>
      </c>
      <c r="M239" s="629" t="s">
        <v>43</v>
      </c>
      <c r="N239" s="629">
        <v>5</v>
      </c>
    </row>
    <row r="240" spans="1:14">
      <c r="A240" s="629">
        <v>8</v>
      </c>
      <c r="B240" s="629" t="s">
        <v>1833</v>
      </c>
      <c r="C240" s="629" t="s">
        <v>369</v>
      </c>
      <c r="D240" s="629" t="s">
        <v>596</v>
      </c>
      <c r="E240" s="629">
        <v>37</v>
      </c>
      <c r="F240" s="629">
        <v>13</v>
      </c>
      <c r="G240" s="629" t="s">
        <v>1859</v>
      </c>
      <c r="H240" s="629">
        <v>815</v>
      </c>
      <c r="I240" s="629" t="s">
        <v>1857</v>
      </c>
      <c r="J240" s="629" t="s">
        <v>1221</v>
      </c>
      <c r="K240" s="629" t="s">
        <v>1144</v>
      </c>
      <c r="L240" s="629" t="s">
        <v>369</v>
      </c>
      <c r="M240" s="629" t="s">
        <v>43</v>
      </c>
      <c r="N240" s="629">
        <v>5</v>
      </c>
    </row>
    <row r="241" spans="1:14">
      <c r="A241" s="629">
        <v>8</v>
      </c>
      <c r="B241" s="629" t="s">
        <v>1833</v>
      </c>
      <c r="C241" s="629" t="s">
        <v>369</v>
      </c>
      <c r="D241" s="629" t="s">
        <v>597</v>
      </c>
      <c r="E241" s="629">
        <v>38</v>
      </c>
      <c r="F241" s="629">
        <v>13</v>
      </c>
      <c r="G241" s="629" t="s">
        <v>1858</v>
      </c>
      <c r="H241" s="629">
        <v>815</v>
      </c>
      <c r="I241" s="629" t="s">
        <v>1857</v>
      </c>
      <c r="J241" s="629" t="s">
        <v>1221</v>
      </c>
      <c r="K241" s="629" t="s">
        <v>1144</v>
      </c>
      <c r="L241" s="629" t="s">
        <v>369</v>
      </c>
      <c r="M241" s="629" t="s">
        <v>43</v>
      </c>
      <c r="N241" s="629">
        <v>5</v>
      </c>
    </row>
    <row r="242" spans="1:14">
      <c r="A242" s="629">
        <v>8</v>
      </c>
      <c r="B242" s="629" t="s">
        <v>1833</v>
      </c>
      <c r="C242" s="629" t="s">
        <v>383</v>
      </c>
      <c r="D242" s="629" t="s">
        <v>598</v>
      </c>
      <c r="E242" s="629">
        <v>41</v>
      </c>
      <c r="F242" s="629">
        <v>10</v>
      </c>
      <c r="G242" s="629" t="s">
        <v>1856</v>
      </c>
      <c r="H242" s="629">
        <v>834</v>
      </c>
      <c r="I242" s="629" t="s">
        <v>1851</v>
      </c>
      <c r="J242" s="629" t="s">
        <v>1217</v>
      </c>
      <c r="K242" s="629" t="s">
        <v>1144</v>
      </c>
      <c r="L242" s="629" t="s">
        <v>1184</v>
      </c>
      <c r="M242" s="629" t="s">
        <v>1193</v>
      </c>
      <c r="N242" s="629">
        <v>7</v>
      </c>
    </row>
    <row r="243" spans="1:14">
      <c r="A243" s="629">
        <v>8</v>
      </c>
      <c r="B243" s="629" t="s">
        <v>1833</v>
      </c>
      <c r="C243" s="629" t="s">
        <v>383</v>
      </c>
      <c r="D243" s="629" t="s">
        <v>599</v>
      </c>
      <c r="E243" s="629">
        <v>42</v>
      </c>
      <c r="F243" s="629">
        <v>10</v>
      </c>
      <c r="G243" s="629" t="s">
        <v>1855</v>
      </c>
      <c r="H243" s="629">
        <v>834</v>
      </c>
      <c r="I243" s="629" t="s">
        <v>1851</v>
      </c>
      <c r="J243" s="629" t="s">
        <v>1217</v>
      </c>
      <c r="K243" s="629" t="s">
        <v>1144</v>
      </c>
      <c r="L243" s="629" t="s">
        <v>1184</v>
      </c>
      <c r="M243" s="629" t="s">
        <v>1193</v>
      </c>
      <c r="N243" s="629">
        <v>7</v>
      </c>
    </row>
    <row r="244" spans="1:14">
      <c r="A244" s="629">
        <v>8</v>
      </c>
      <c r="B244" s="629" t="s">
        <v>1833</v>
      </c>
      <c r="C244" s="629" t="s">
        <v>383</v>
      </c>
      <c r="D244" s="629" t="s">
        <v>600</v>
      </c>
      <c r="E244" s="629">
        <v>43</v>
      </c>
      <c r="F244" s="629">
        <v>10</v>
      </c>
      <c r="G244" s="629" t="s">
        <v>1854</v>
      </c>
      <c r="H244" s="629">
        <v>834</v>
      </c>
      <c r="I244" s="629" t="s">
        <v>1851</v>
      </c>
      <c r="J244" s="629" t="s">
        <v>1217</v>
      </c>
      <c r="K244" s="629" t="s">
        <v>1144</v>
      </c>
      <c r="L244" s="629" t="s">
        <v>1184</v>
      </c>
      <c r="M244" s="629" t="s">
        <v>1193</v>
      </c>
      <c r="N244" s="629">
        <v>7</v>
      </c>
    </row>
    <row r="245" spans="1:14">
      <c r="A245" s="629">
        <v>8</v>
      </c>
      <c r="B245" s="629" t="s">
        <v>1833</v>
      </c>
      <c r="C245" s="629" t="s">
        <v>383</v>
      </c>
      <c r="D245" s="629" t="s">
        <v>601</v>
      </c>
      <c r="E245" s="629">
        <v>44</v>
      </c>
      <c r="F245" s="629">
        <v>10</v>
      </c>
      <c r="G245" s="629" t="s">
        <v>1853</v>
      </c>
      <c r="H245" s="629">
        <v>834</v>
      </c>
      <c r="I245" s="629" t="s">
        <v>1851</v>
      </c>
      <c r="J245" s="629" t="s">
        <v>1217</v>
      </c>
      <c r="K245" s="629" t="s">
        <v>1144</v>
      </c>
      <c r="L245" s="629" t="s">
        <v>1184</v>
      </c>
      <c r="M245" s="629" t="s">
        <v>1193</v>
      </c>
      <c r="N245" s="629">
        <v>7</v>
      </c>
    </row>
    <row r="246" spans="1:14">
      <c r="A246" s="629">
        <v>8</v>
      </c>
      <c r="B246" s="629" t="s">
        <v>1833</v>
      </c>
      <c r="C246" s="629" t="s">
        <v>383</v>
      </c>
      <c r="D246" s="629" t="s">
        <v>602</v>
      </c>
      <c r="E246" s="629">
        <v>45</v>
      </c>
      <c r="F246" s="629">
        <v>10</v>
      </c>
      <c r="G246" s="629" t="s">
        <v>1852</v>
      </c>
      <c r="H246" s="629">
        <v>834</v>
      </c>
      <c r="I246" s="629" t="s">
        <v>1851</v>
      </c>
      <c r="J246" s="629" t="s">
        <v>1217</v>
      </c>
      <c r="K246" s="629" t="s">
        <v>1144</v>
      </c>
      <c r="L246" s="629" t="s">
        <v>1184</v>
      </c>
      <c r="M246" s="629" t="s">
        <v>1193</v>
      </c>
      <c r="N246" s="629">
        <v>7</v>
      </c>
    </row>
    <row r="247" spans="1:14">
      <c r="A247" s="629">
        <v>8</v>
      </c>
      <c r="B247" s="629" t="s">
        <v>1833</v>
      </c>
      <c r="C247" s="629" t="s">
        <v>603</v>
      </c>
      <c r="D247" s="629" t="s">
        <v>604</v>
      </c>
      <c r="E247" s="629">
        <v>51</v>
      </c>
      <c r="F247" s="629">
        <v>0</v>
      </c>
      <c r="G247" s="629" t="s">
        <v>1850</v>
      </c>
      <c r="H247" s="629">
        <v>842.1</v>
      </c>
      <c r="I247" s="629" t="s">
        <v>1843</v>
      </c>
      <c r="J247" s="629" t="s">
        <v>1185</v>
      </c>
      <c r="K247" s="629" t="s">
        <v>1144</v>
      </c>
      <c r="L247" s="629" t="s">
        <v>1184</v>
      </c>
      <c r="M247" s="629" t="s">
        <v>1183</v>
      </c>
      <c r="N247" s="629">
        <v>8</v>
      </c>
    </row>
    <row r="248" spans="1:14">
      <c r="A248" s="629">
        <v>8</v>
      </c>
      <c r="B248" s="629" t="s">
        <v>1833</v>
      </c>
      <c r="C248" s="629" t="s">
        <v>603</v>
      </c>
      <c r="D248" s="629" t="s">
        <v>605</v>
      </c>
      <c r="E248" s="629">
        <v>51</v>
      </c>
      <c r="F248" s="629">
        <v>1</v>
      </c>
      <c r="G248" s="629" t="s">
        <v>1849</v>
      </c>
      <c r="H248" s="629">
        <v>842.1</v>
      </c>
      <c r="I248" s="629" t="s">
        <v>1843</v>
      </c>
      <c r="J248" s="629" t="s">
        <v>1185</v>
      </c>
      <c r="K248" s="629" t="s">
        <v>1144</v>
      </c>
      <c r="L248" s="629" t="s">
        <v>1184</v>
      </c>
      <c r="M248" s="629" t="s">
        <v>1183</v>
      </c>
      <c r="N248" s="629">
        <v>8</v>
      </c>
    </row>
    <row r="249" spans="1:14">
      <c r="A249" s="629">
        <v>8</v>
      </c>
      <c r="B249" s="629" t="s">
        <v>1833</v>
      </c>
      <c r="C249" s="629" t="s">
        <v>603</v>
      </c>
      <c r="D249" s="629" t="s">
        <v>606</v>
      </c>
      <c r="E249" s="629">
        <v>51</v>
      </c>
      <c r="F249" s="629">
        <v>2</v>
      </c>
      <c r="G249" s="629" t="s">
        <v>1848</v>
      </c>
      <c r="H249" s="629">
        <v>842.1</v>
      </c>
      <c r="I249" s="629" t="s">
        <v>1843</v>
      </c>
      <c r="J249" s="629" t="s">
        <v>1185</v>
      </c>
      <c r="K249" s="629" t="s">
        <v>1144</v>
      </c>
      <c r="L249" s="629" t="s">
        <v>1184</v>
      </c>
      <c r="M249" s="629" t="s">
        <v>1183</v>
      </c>
      <c r="N249" s="629">
        <v>8</v>
      </c>
    </row>
    <row r="250" spans="1:14">
      <c r="A250" s="629">
        <v>8</v>
      </c>
      <c r="B250" s="629" t="s">
        <v>1833</v>
      </c>
      <c r="C250" s="629" t="s">
        <v>603</v>
      </c>
      <c r="D250" s="629" t="s">
        <v>607</v>
      </c>
      <c r="E250" s="629">
        <v>51</v>
      </c>
      <c r="F250" s="629">
        <v>3</v>
      </c>
      <c r="G250" s="629" t="s">
        <v>1847</v>
      </c>
      <c r="H250" s="629">
        <v>842.1</v>
      </c>
      <c r="I250" s="629" t="s">
        <v>1843</v>
      </c>
      <c r="J250" s="629" t="s">
        <v>1185</v>
      </c>
      <c r="K250" s="629" t="s">
        <v>1144</v>
      </c>
      <c r="L250" s="629" t="s">
        <v>1184</v>
      </c>
      <c r="M250" s="629" t="s">
        <v>1183</v>
      </c>
      <c r="N250" s="629">
        <v>8</v>
      </c>
    </row>
    <row r="251" spans="1:14">
      <c r="A251" s="629">
        <v>8</v>
      </c>
      <c r="B251" s="629" t="s">
        <v>1833</v>
      </c>
      <c r="C251" s="629" t="s">
        <v>603</v>
      </c>
      <c r="D251" s="629" t="s">
        <v>608</v>
      </c>
      <c r="E251" s="629">
        <v>51</v>
      </c>
      <c r="F251" s="629">
        <v>4</v>
      </c>
      <c r="G251" s="629" t="s">
        <v>1846</v>
      </c>
      <c r="H251" s="629">
        <v>842.1</v>
      </c>
      <c r="I251" s="629" t="s">
        <v>1843</v>
      </c>
      <c r="J251" s="629" t="s">
        <v>1185</v>
      </c>
      <c r="K251" s="629" t="s">
        <v>1144</v>
      </c>
      <c r="L251" s="629" t="s">
        <v>1184</v>
      </c>
      <c r="M251" s="629" t="s">
        <v>1183</v>
      </c>
      <c r="N251" s="629">
        <v>8</v>
      </c>
    </row>
    <row r="252" spans="1:14">
      <c r="A252" s="629">
        <v>8</v>
      </c>
      <c r="B252" s="629" t="s">
        <v>1833</v>
      </c>
      <c r="C252" s="629" t="s">
        <v>603</v>
      </c>
      <c r="D252" s="629" t="s">
        <v>609</v>
      </c>
      <c r="E252" s="629">
        <v>51</v>
      </c>
      <c r="F252" s="629">
        <v>5</v>
      </c>
      <c r="G252" s="629" t="s">
        <v>1845</v>
      </c>
      <c r="H252" s="629">
        <v>842.1</v>
      </c>
      <c r="I252" s="629" t="s">
        <v>1843</v>
      </c>
      <c r="J252" s="629" t="s">
        <v>1185</v>
      </c>
      <c r="K252" s="629" t="s">
        <v>1144</v>
      </c>
      <c r="L252" s="629" t="s">
        <v>1184</v>
      </c>
      <c r="M252" s="629" t="s">
        <v>1183</v>
      </c>
      <c r="N252" s="629">
        <v>8</v>
      </c>
    </row>
    <row r="253" spans="1:14">
      <c r="A253" s="629">
        <v>8</v>
      </c>
      <c r="B253" s="629" t="s">
        <v>1833</v>
      </c>
      <c r="C253" s="629" t="s">
        <v>603</v>
      </c>
      <c r="D253" s="629" t="s">
        <v>610</v>
      </c>
      <c r="E253" s="629">
        <v>51</v>
      </c>
      <c r="F253" s="629">
        <v>6</v>
      </c>
      <c r="G253" s="629" t="s">
        <v>1844</v>
      </c>
      <c r="H253" s="629">
        <v>842.1</v>
      </c>
      <c r="I253" s="629" t="s">
        <v>1843</v>
      </c>
      <c r="J253" s="629" t="s">
        <v>1185</v>
      </c>
      <c r="K253" s="629" t="s">
        <v>1144</v>
      </c>
      <c r="L253" s="629" t="s">
        <v>1184</v>
      </c>
      <c r="M253" s="629" t="s">
        <v>1183</v>
      </c>
      <c r="N253" s="629">
        <v>8</v>
      </c>
    </row>
    <row r="254" spans="1:14">
      <c r="A254" s="629">
        <v>8</v>
      </c>
      <c r="B254" s="629" t="s">
        <v>1833</v>
      </c>
      <c r="C254" s="629" t="s">
        <v>603</v>
      </c>
      <c r="D254" s="629" t="s">
        <v>611</v>
      </c>
      <c r="E254" s="629">
        <v>52</v>
      </c>
      <c r="F254" s="629">
        <v>1</v>
      </c>
      <c r="G254" s="629" t="s">
        <v>1842</v>
      </c>
      <c r="H254" s="629">
        <v>842.1</v>
      </c>
      <c r="I254" s="629" t="s">
        <v>1839</v>
      </c>
      <c r="J254" s="629" t="s">
        <v>1185</v>
      </c>
      <c r="K254" s="629" t="s">
        <v>1144</v>
      </c>
      <c r="L254" s="629" t="s">
        <v>1184</v>
      </c>
      <c r="M254" s="629" t="s">
        <v>1183</v>
      </c>
      <c r="N254" s="629">
        <v>8</v>
      </c>
    </row>
    <row r="255" spans="1:14">
      <c r="A255" s="629">
        <v>8</v>
      </c>
      <c r="B255" s="629" t="s">
        <v>1833</v>
      </c>
      <c r="C255" s="629" t="s">
        <v>603</v>
      </c>
      <c r="D255" s="629" t="s">
        <v>612</v>
      </c>
      <c r="E255" s="629">
        <v>53</v>
      </c>
      <c r="F255" s="629">
        <v>1</v>
      </c>
      <c r="G255" s="629" t="s">
        <v>1841</v>
      </c>
      <c r="H255" s="629">
        <v>842.1</v>
      </c>
      <c r="I255" s="629" t="s">
        <v>1839</v>
      </c>
      <c r="J255" s="629" t="s">
        <v>1185</v>
      </c>
      <c r="K255" s="629" t="s">
        <v>1144</v>
      </c>
      <c r="L255" s="629" t="s">
        <v>1184</v>
      </c>
      <c r="M255" s="629" t="s">
        <v>1183</v>
      </c>
      <c r="N255" s="629">
        <v>8</v>
      </c>
    </row>
    <row r="256" spans="1:14">
      <c r="A256" s="629">
        <v>8</v>
      </c>
      <c r="B256" s="629" t="s">
        <v>1833</v>
      </c>
      <c r="C256" s="629" t="s">
        <v>603</v>
      </c>
      <c r="D256" s="629" t="s">
        <v>613</v>
      </c>
      <c r="E256" s="629">
        <v>54</v>
      </c>
      <c r="F256" s="629">
        <v>1</v>
      </c>
      <c r="G256" s="629" t="s">
        <v>1840</v>
      </c>
      <c r="H256" s="629">
        <v>842.1</v>
      </c>
      <c r="I256" s="629" t="s">
        <v>1839</v>
      </c>
      <c r="J256" s="629" t="s">
        <v>1185</v>
      </c>
      <c r="K256" s="629" t="s">
        <v>1144</v>
      </c>
      <c r="L256" s="629" t="s">
        <v>1184</v>
      </c>
      <c r="M256" s="629" t="s">
        <v>1183</v>
      </c>
      <c r="N256" s="629">
        <v>8</v>
      </c>
    </row>
    <row r="257" spans="1:14">
      <c r="A257" s="629">
        <v>8</v>
      </c>
      <c r="B257" s="629" t="s">
        <v>1833</v>
      </c>
      <c r="C257" s="629" t="s">
        <v>349</v>
      </c>
      <c r="D257" s="629" t="s">
        <v>614</v>
      </c>
      <c r="E257" s="629">
        <v>80</v>
      </c>
      <c r="F257" s="629">
        <v>51</v>
      </c>
      <c r="G257" s="629" t="s">
        <v>1838</v>
      </c>
      <c r="H257" s="629">
        <v>842.1</v>
      </c>
      <c r="I257" s="629" t="s">
        <v>1835</v>
      </c>
      <c r="J257" s="629" t="s">
        <v>1166</v>
      </c>
      <c r="K257" s="629" t="s">
        <v>1144</v>
      </c>
      <c r="L257" s="629" t="s">
        <v>74</v>
      </c>
      <c r="M257" s="629" t="s">
        <v>1143</v>
      </c>
      <c r="N257" s="629">
        <v>18</v>
      </c>
    </row>
    <row r="258" spans="1:14">
      <c r="A258" s="629">
        <v>8</v>
      </c>
      <c r="B258" s="629" t="s">
        <v>1833</v>
      </c>
      <c r="C258" s="629" t="s">
        <v>349</v>
      </c>
      <c r="D258" s="629" t="s">
        <v>615</v>
      </c>
      <c r="E258" s="629">
        <v>80</v>
      </c>
      <c r="F258" s="629">
        <v>52</v>
      </c>
      <c r="G258" s="629" t="s">
        <v>1837</v>
      </c>
      <c r="H258" s="629">
        <v>842.1</v>
      </c>
      <c r="I258" s="629" t="s">
        <v>1835</v>
      </c>
      <c r="J258" s="629" t="s">
        <v>1166</v>
      </c>
      <c r="K258" s="629" t="s">
        <v>1165</v>
      </c>
      <c r="L258" s="629" t="s">
        <v>74</v>
      </c>
      <c r="M258" s="629" t="s">
        <v>1143</v>
      </c>
      <c r="N258" s="629">
        <v>18</v>
      </c>
    </row>
    <row r="259" spans="1:14">
      <c r="A259" s="629">
        <v>8</v>
      </c>
      <c r="B259" s="629" t="s">
        <v>1833</v>
      </c>
      <c r="C259" s="629" t="s">
        <v>349</v>
      </c>
      <c r="D259" s="629" t="s">
        <v>616</v>
      </c>
      <c r="E259" s="629">
        <v>80</v>
      </c>
      <c r="F259" s="629">
        <v>54</v>
      </c>
      <c r="G259" s="629" t="s">
        <v>1836</v>
      </c>
      <c r="H259" s="629">
        <v>842.1</v>
      </c>
      <c r="I259" s="629" t="s">
        <v>1835</v>
      </c>
      <c r="J259" s="629" t="s">
        <v>1166</v>
      </c>
      <c r="K259" s="629" t="s">
        <v>1144</v>
      </c>
      <c r="L259" s="629" t="s">
        <v>74</v>
      </c>
      <c r="M259" s="629" t="s">
        <v>1143</v>
      </c>
      <c r="N259" s="629">
        <v>18</v>
      </c>
    </row>
    <row r="260" spans="1:14">
      <c r="A260" s="629">
        <v>8</v>
      </c>
      <c r="B260" s="629" t="s">
        <v>1833</v>
      </c>
      <c r="C260" s="629" t="s">
        <v>349</v>
      </c>
      <c r="D260" s="629" t="s">
        <v>617</v>
      </c>
      <c r="E260" s="629">
        <v>81</v>
      </c>
      <c r="F260" s="629">
        <v>45</v>
      </c>
      <c r="G260" s="629" t="s">
        <v>1834</v>
      </c>
      <c r="H260" s="629">
        <v>919.2</v>
      </c>
      <c r="I260" s="629" t="s">
        <v>1831</v>
      </c>
      <c r="J260" s="629" t="s">
        <v>1275</v>
      </c>
      <c r="K260" s="629" t="s">
        <v>1144</v>
      </c>
      <c r="L260" s="629" t="s">
        <v>74</v>
      </c>
      <c r="M260" s="629" t="s">
        <v>1143</v>
      </c>
      <c r="N260" s="629">
        <v>18</v>
      </c>
    </row>
    <row r="261" spans="1:14">
      <c r="A261" s="629">
        <v>8</v>
      </c>
      <c r="B261" s="629" t="s">
        <v>1833</v>
      </c>
      <c r="C261" s="629" t="s">
        <v>349</v>
      </c>
      <c r="D261" s="629" t="s">
        <v>618</v>
      </c>
      <c r="E261" s="629">
        <v>82</v>
      </c>
      <c r="F261" s="629">
        <v>45</v>
      </c>
      <c r="G261" s="629" t="s">
        <v>1832</v>
      </c>
      <c r="H261" s="629">
        <v>919.2</v>
      </c>
      <c r="I261" s="629" t="s">
        <v>1831</v>
      </c>
      <c r="J261" s="629" t="s">
        <v>1275</v>
      </c>
      <c r="K261" s="629" t="s">
        <v>1144</v>
      </c>
      <c r="L261" s="629" t="s">
        <v>74</v>
      </c>
      <c r="M261" s="629" t="s">
        <v>1143</v>
      </c>
      <c r="N261" s="629">
        <v>18</v>
      </c>
    </row>
    <row r="262" spans="1:14">
      <c r="A262" s="629">
        <v>9</v>
      </c>
      <c r="B262" s="629" t="s">
        <v>1793</v>
      </c>
      <c r="C262" s="629" t="s">
        <v>349</v>
      </c>
      <c r="D262" s="629" t="s">
        <v>619</v>
      </c>
      <c r="E262" s="629">
        <v>0</v>
      </c>
      <c r="F262" s="629">
        <v>0</v>
      </c>
      <c r="G262" s="629" t="s">
        <v>1638</v>
      </c>
      <c r="H262" s="629">
        <v>847.1</v>
      </c>
      <c r="I262" s="629" t="s">
        <v>1830</v>
      </c>
      <c r="J262" s="629" t="s">
        <v>1166</v>
      </c>
      <c r="K262" s="629" t="s">
        <v>1144</v>
      </c>
      <c r="L262" s="629" t="s">
        <v>74</v>
      </c>
      <c r="M262" s="629" t="s">
        <v>1143</v>
      </c>
      <c r="N262" s="629">
        <v>18</v>
      </c>
    </row>
    <row r="263" spans="1:14">
      <c r="A263" s="629">
        <v>9</v>
      </c>
      <c r="B263" s="629" t="s">
        <v>1793</v>
      </c>
      <c r="C263" s="629" t="s">
        <v>349</v>
      </c>
      <c r="D263" s="629" t="s">
        <v>620</v>
      </c>
      <c r="E263" s="629">
        <v>0</v>
      </c>
      <c r="F263" s="629">
        <v>23</v>
      </c>
      <c r="G263" s="629" t="s">
        <v>1829</v>
      </c>
      <c r="H263" s="629">
        <v>922.1</v>
      </c>
      <c r="I263" s="629" t="s">
        <v>1804</v>
      </c>
      <c r="J263" s="629" t="s">
        <v>1171</v>
      </c>
      <c r="K263" s="629" t="s">
        <v>1144</v>
      </c>
      <c r="L263" s="629" t="s">
        <v>1151</v>
      </c>
      <c r="M263" s="629" t="s">
        <v>1150</v>
      </c>
      <c r="N263" s="629">
        <v>15</v>
      </c>
    </row>
    <row r="264" spans="1:14">
      <c r="A264" s="629">
        <v>9</v>
      </c>
      <c r="B264" s="629" t="s">
        <v>1793</v>
      </c>
      <c r="C264" s="629" t="s">
        <v>349</v>
      </c>
      <c r="D264" s="629" t="s">
        <v>621</v>
      </c>
      <c r="E264" s="629">
        <v>0</v>
      </c>
      <c r="F264" s="629">
        <v>24</v>
      </c>
      <c r="G264" s="629" t="s">
        <v>1636</v>
      </c>
      <c r="H264" s="629">
        <v>873</v>
      </c>
      <c r="I264" s="629" t="s">
        <v>1828</v>
      </c>
      <c r="J264" s="629" t="s">
        <v>1278</v>
      </c>
      <c r="K264" s="629" t="s">
        <v>1144</v>
      </c>
      <c r="L264" s="629" t="s">
        <v>1274</v>
      </c>
      <c r="M264" s="629" t="s">
        <v>53</v>
      </c>
      <c r="N264" s="629">
        <v>13</v>
      </c>
    </row>
    <row r="265" spans="1:14">
      <c r="A265" s="629">
        <v>9</v>
      </c>
      <c r="B265" s="629" t="s">
        <v>1793</v>
      </c>
      <c r="C265" s="629" t="s">
        <v>349</v>
      </c>
      <c r="D265" s="629" t="s">
        <v>622</v>
      </c>
      <c r="E265" s="629">
        <v>0</v>
      </c>
      <c r="F265" s="629">
        <v>25</v>
      </c>
      <c r="G265" s="629" t="s">
        <v>1634</v>
      </c>
      <c r="H265" s="629">
        <v>916</v>
      </c>
      <c r="I265" s="629" t="s">
        <v>1827</v>
      </c>
      <c r="J265" s="629" t="s">
        <v>1275</v>
      </c>
      <c r="K265" s="629" t="s">
        <v>1144</v>
      </c>
      <c r="L265" s="629" t="s">
        <v>1274</v>
      </c>
      <c r="M265" s="629" t="s">
        <v>52</v>
      </c>
      <c r="N265" s="629">
        <v>14</v>
      </c>
    </row>
    <row r="266" spans="1:14">
      <c r="A266" s="629">
        <v>9</v>
      </c>
      <c r="B266" s="629" t="s">
        <v>1793</v>
      </c>
      <c r="C266" s="629" t="s">
        <v>349</v>
      </c>
      <c r="D266" s="629" t="s">
        <v>623</v>
      </c>
      <c r="E266" s="629">
        <v>0</v>
      </c>
      <c r="F266" s="629">
        <v>51</v>
      </c>
      <c r="G266" s="629" t="s">
        <v>1826</v>
      </c>
      <c r="H266" s="629">
        <v>512</v>
      </c>
      <c r="I266" s="629" t="s">
        <v>1825</v>
      </c>
      <c r="J266" s="629" t="s">
        <v>1824</v>
      </c>
      <c r="K266" s="629" t="s">
        <v>1144</v>
      </c>
      <c r="L266" s="629" t="s">
        <v>74</v>
      </c>
      <c r="M266" s="629" t="s">
        <v>1143</v>
      </c>
      <c r="N266" s="629">
        <v>18</v>
      </c>
    </row>
    <row r="267" spans="1:14">
      <c r="A267" s="629">
        <v>9</v>
      </c>
      <c r="B267" s="629" t="s">
        <v>1793</v>
      </c>
      <c r="C267" s="629" t="s">
        <v>389</v>
      </c>
      <c r="D267" s="629" t="s">
        <v>624</v>
      </c>
      <c r="E267" s="629">
        <v>11</v>
      </c>
      <c r="F267" s="629">
        <v>7</v>
      </c>
      <c r="G267" s="629" t="s">
        <v>1632</v>
      </c>
      <c r="H267" s="629">
        <v>847.1</v>
      </c>
      <c r="I267" s="629" t="s">
        <v>1823</v>
      </c>
      <c r="J267" s="629" t="s">
        <v>1145</v>
      </c>
      <c r="K267" s="629" t="s">
        <v>1144</v>
      </c>
      <c r="L267" s="629" t="s">
        <v>1156</v>
      </c>
      <c r="M267" s="629" t="s">
        <v>1155</v>
      </c>
      <c r="N267" s="629">
        <v>10</v>
      </c>
    </row>
    <row r="268" spans="1:14">
      <c r="A268" s="629">
        <v>9</v>
      </c>
      <c r="B268" s="629" t="s">
        <v>1793</v>
      </c>
      <c r="C268" s="629" t="s">
        <v>389</v>
      </c>
      <c r="D268" s="629" t="s">
        <v>625</v>
      </c>
      <c r="E268" s="629">
        <v>12</v>
      </c>
      <c r="F268" s="629">
        <v>7</v>
      </c>
      <c r="G268" s="629" t="s">
        <v>1627</v>
      </c>
      <c r="H268" s="629">
        <v>847.1</v>
      </c>
      <c r="I268" s="629" t="s">
        <v>1823</v>
      </c>
      <c r="J268" s="629" t="s">
        <v>1145</v>
      </c>
      <c r="K268" s="629" t="s">
        <v>1144</v>
      </c>
      <c r="L268" s="629" t="s">
        <v>1156</v>
      </c>
      <c r="M268" s="629" t="s">
        <v>1155</v>
      </c>
      <c r="N268" s="629">
        <v>10</v>
      </c>
    </row>
    <row r="269" spans="1:14">
      <c r="A269" s="629">
        <v>9</v>
      </c>
      <c r="B269" s="629" t="s">
        <v>1793</v>
      </c>
      <c r="C269" s="629" t="s">
        <v>389</v>
      </c>
      <c r="D269" s="629" t="s">
        <v>626</v>
      </c>
      <c r="E269" s="629">
        <v>13</v>
      </c>
      <c r="F269" s="629">
        <v>7</v>
      </c>
      <c r="G269" s="629" t="s">
        <v>1620</v>
      </c>
      <c r="H269" s="629">
        <v>847.1</v>
      </c>
      <c r="I269" s="629" t="s">
        <v>1823</v>
      </c>
      <c r="J269" s="629" t="s">
        <v>1145</v>
      </c>
      <c r="K269" s="629" t="s">
        <v>1144</v>
      </c>
      <c r="L269" s="629" t="s">
        <v>1156</v>
      </c>
      <c r="M269" s="629" t="s">
        <v>1155</v>
      </c>
      <c r="N269" s="629">
        <v>10</v>
      </c>
    </row>
    <row r="270" spans="1:14">
      <c r="A270" s="629">
        <v>9</v>
      </c>
      <c r="B270" s="629" t="s">
        <v>1793</v>
      </c>
      <c r="C270" s="629" t="s">
        <v>389</v>
      </c>
      <c r="D270" s="629" t="s">
        <v>627</v>
      </c>
      <c r="E270" s="629">
        <v>14</v>
      </c>
      <c r="F270" s="629">
        <v>7</v>
      </c>
      <c r="G270" s="629" t="s">
        <v>1611</v>
      </c>
      <c r="H270" s="629">
        <v>847.1</v>
      </c>
      <c r="I270" s="629" t="s">
        <v>1823</v>
      </c>
      <c r="J270" s="629" t="s">
        <v>1145</v>
      </c>
      <c r="K270" s="629" t="s">
        <v>1144</v>
      </c>
      <c r="L270" s="629" t="s">
        <v>1156</v>
      </c>
      <c r="M270" s="629" t="s">
        <v>1155</v>
      </c>
      <c r="N270" s="629">
        <v>10</v>
      </c>
    </row>
    <row r="271" spans="1:14">
      <c r="A271" s="629">
        <v>9</v>
      </c>
      <c r="B271" s="629" t="s">
        <v>1793</v>
      </c>
      <c r="C271" s="629" t="s">
        <v>377</v>
      </c>
      <c r="D271" s="629" t="s">
        <v>628</v>
      </c>
      <c r="E271" s="629">
        <v>20</v>
      </c>
      <c r="F271" s="629">
        <v>41</v>
      </c>
      <c r="G271" s="629" t="s">
        <v>1822</v>
      </c>
      <c r="H271" s="629">
        <v>956.5</v>
      </c>
      <c r="I271" s="629" t="s">
        <v>1362</v>
      </c>
      <c r="J271" s="629" t="s">
        <v>1246</v>
      </c>
      <c r="K271" s="629" t="s">
        <v>1165</v>
      </c>
      <c r="L271" s="629" t="s">
        <v>1261</v>
      </c>
      <c r="M271" s="629" t="s">
        <v>54</v>
      </c>
      <c r="N271" s="629">
        <v>4</v>
      </c>
    </row>
    <row r="272" spans="1:14">
      <c r="A272" s="629">
        <v>9</v>
      </c>
      <c r="B272" s="629" t="s">
        <v>1793</v>
      </c>
      <c r="C272" s="629" t="s">
        <v>377</v>
      </c>
      <c r="D272" s="629" t="s">
        <v>629</v>
      </c>
      <c r="E272" s="629">
        <v>20</v>
      </c>
      <c r="F272" s="629">
        <v>44</v>
      </c>
      <c r="G272" s="629" t="s">
        <v>1821</v>
      </c>
      <c r="H272" s="629">
        <v>956.5</v>
      </c>
      <c r="I272" s="629" t="s">
        <v>1820</v>
      </c>
      <c r="J272" s="629" t="s">
        <v>1266</v>
      </c>
      <c r="K272" s="629" t="s">
        <v>1165</v>
      </c>
      <c r="L272" s="629" t="s">
        <v>1261</v>
      </c>
      <c r="M272" s="629" t="s">
        <v>54</v>
      </c>
      <c r="N272" s="629">
        <v>4</v>
      </c>
    </row>
    <row r="273" spans="1:14">
      <c r="A273" s="629">
        <v>9</v>
      </c>
      <c r="B273" s="629" t="s">
        <v>1793</v>
      </c>
      <c r="C273" s="629" t="s">
        <v>377</v>
      </c>
      <c r="D273" s="629" t="s">
        <v>630</v>
      </c>
      <c r="E273" s="629">
        <v>21</v>
      </c>
      <c r="F273" s="629">
        <v>10</v>
      </c>
      <c r="G273" s="629" t="s">
        <v>1819</v>
      </c>
      <c r="H273" s="629">
        <v>956.5</v>
      </c>
      <c r="I273" s="629" t="s">
        <v>1818</v>
      </c>
      <c r="J273" s="629" t="s">
        <v>1262</v>
      </c>
      <c r="K273" s="629" t="s">
        <v>1144</v>
      </c>
      <c r="L273" s="629" t="s">
        <v>1261</v>
      </c>
      <c r="M273" s="629" t="s">
        <v>1744</v>
      </c>
      <c r="N273" s="629">
        <v>3</v>
      </c>
    </row>
    <row r="274" spans="1:14">
      <c r="A274" s="629">
        <v>9</v>
      </c>
      <c r="B274" s="629" t="s">
        <v>1793</v>
      </c>
      <c r="C274" s="629" t="s">
        <v>377</v>
      </c>
      <c r="D274" s="629" t="s">
        <v>631</v>
      </c>
      <c r="E274" s="629">
        <v>21</v>
      </c>
      <c r="F274" s="629">
        <v>23</v>
      </c>
      <c r="G274" s="629" t="s">
        <v>1817</v>
      </c>
      <c r="H274" s="629">
        <v>956.5</v>
      </c>
      <c r="I274" s="629" t="s">
        <v>1804</v>
      </c>
      <c r="J274" s="629" t="s">
        <v>1171</v>
      </c>
      <c r="K274" s="629" t="s">
        <v>1144</v>
      </c>
      <c r="L274" s="629" t="s">
        <v>1261</v>
      </c>
      <c r="M274" s="629" t="s">
        <v>54</v>
      </c>
      <c r="N274" s="629">
        <v>4</v>
      </c>
    </row>
    <row r="275" spans="1:14">
      <c r="A275" s="629">
        <v>9</v>
      </c>
      <c r="B275" s="629" t="s">
        <v>1793</v>
      </c>
      <c r="C275" s="629" t="s">
        <v>400</v>
      </c>
      <c r="D275" s="629" t="s">
        <v>632</v>
      </c>
      <c r="E275" s="629">
        <v>31</v>
      </c>
      <c r="F275" s="629">
        <v>13</v>
      </c>
      <c r="G275" s="629" t="s">
        <v>1816</v>
      </c>
      <c r="H275" s="629">
        <v>805.2</v>
      </c>
      <c r="I275" s="629" t="s">
        <v>1815</v>
      </c>
      <c r="J275" s="629" t="s">
        <v>1555</v>
      </c>
      <c r="K275" s="629" t="s">
        <v>1144</v>
      </c>
      <c r="L275" s="629" t="s">
        <v>369</v>
      </c>
      <c r="M275" s="629" t="s">
        <v>43</v>
      </c>
      <c r="N275" s="629">
        <v>5</v>
      </c>
    </row>
    <row r="276" spans="1:14">
      <c r="A276" s="629">
        <v>9</v>
      </c>
      <c r="B276" s="629" t="s">
        <v>1793</v>
      </c>
      <c r="C276" s="629" t="s">
        <v>400</v>
      </c>
      <c r="D276" s="629" t="s">
        <v>633</v>
      </c>
      <c r="E276" s="629">
        <v>31</v>
      </c>
      <c r="F276" s="629">
        <v>20</v>
      </c>
      <c r="G276" s="629" t="s">
        <v>1814</v>
      </c>
      <c r="H276" s="629">
        <v>847.1</v>
      </c>
      <c r="I276" s="629" t="s">
        <v>1813</v>
      </c>
      <c r="J276" s="629" t="s">
        <v>1234</v>
      </c>
      <c r="K276" s="629" t="s">
        <v>1144</v>
      </c>
      <c r="L276" s="629" t="s">
        <v>369</v>
      </c>
      <c r="M276" s="629" t="s">
        <v>1224</v>
      </c>
      <c r="N276" s="629">
        <v>6</v>
      </c>
    </row>
    <row r="277" spans="1:14">
      <c r="A277" s="629">
        <v>9</v>
      </c>
      <c r="B277" s="629" t="s">
        <v>1793</v>
      </c>
      <c r="C277" s="629" t="s">
        <v>400</v>
      </c>
      <c r="D277" s="629" t="s">
        <v>634</v>
      </c>
      <c r="E277" s="629">
        <v>31</v>
      </c>
      <c r="F277" s="629">
        <v>52</v>
      </c>
      <c r="G277" s="629" t="s">
        <v>1812</v>
      </c>
      <c r="H277" s="629">
        <v>737.1</v>
      </c>
      <c r="I277" s="629" t="s">
        <v>1811</v>
      </c>
      <c r="J277" s="629" t="s">
        <v>1791</v>
      </c>
      <c r="K277" s="629" t="s">
        <v>1165</v>
      </c>
      <c r="L277" s="629" t="s">
        <v>369</v>
      </c>
      <c r="M277" s="629" t="s">
        <v>1224</v>
      </c>
      <c r="N277" s="629">
        <v>6</v>
      </c>
    </row>
    <row r="278" spans="1:14">
      <c r="A278" s="629">
        <v>9</v>
      </c>
      <c r="B278" s="629" t="s">
        <v>1793</v>
      </c>
      <c r="C278" s="629" t="s">
        <v>400</v>
      </c>
      <c r="D278" s="629" t="s">
        <v>635</v>
      </c>
      <c r="E278" s="629">
        <v>31</v>
      </c>
      <c r="F278" s="629">
        <v>53</v>
      </c>
      <c r="G278" s="629" t="s">
        <v>1810</v>
      </c>
      <c r="H278" s="629">
        <v>737.1</v>
      </c>
      <c r="I278" s="629" t="s">
        <v>1809</v>
      </c>
      <c r="J278" s="629" t="s">
        <v>1791</v>
      </c>
      <c r="K278" s="629" t="s">
        <v>1165</v>
      </c>
      <c r="L278" s="629" t="s">
        <v>369</v>
      </c>
      <c r="M278" s="629" t="s">
        <v>1224</v>
      </c>
      <c r="N278" s="629">
        <v>6</v>
      </c>
    </row>
    <row r="279" spans="1:14">
      <c r="A279" s="629">
        <v>9</v>
      </c>
      <c r="B279" s="629" t="s">
        <v>1793</v>
      </c>
      <c r="C279" s="629" t="s">
        <v>369</v>
      </c>
      <c r="D279" s="629" t="s">
        <v>636</v>
      </c>
      <c r="E279" s="629">
        <v>32</v>
      </c>
      <c r="F279" s="629">
        <v>11</v>
      </c>
      <c r="G279" s="629" t="s">
        <v>1808</v>
      </c>
      <c r="H279" s="629">
        <v>847.1</v>
      </c>
      <c r="I279" s="629" t="s">
        <v>1807</v>
      </c>
      <c r="J279" s="629" t="s">
        <v>1217</v>
      </c>
      <c r="K279" s="629" t="s">
        <v>1144</v>
      </c>
      <c r="L279" s="629" t="s">
        <v>1184</v>
      </c>
      <c r="M279" s="629" t="s">
        <v>1193</v>
      </c>
      <c r="N279" s="629">
        <v>7</v>
      </c>
    </row>
    <row r="280" spans="1:14">
      <c r="A280" s="629">
        <v>9</v>
      </c>
      <c r="B280" s="629" t="s">
        <v>1793</v>
      </c>
      <c r="C280" s="629" t="s">
        <v>369</v>
      </c>
      <c r="D280" s="629" t="s">
        <v>637</v>
      </c>
      <c r="E280" s="629">
        <v>32</v>
      </c>
      <c r="F280" s="629">
        <v>13</v>
      </c>
      <c r="G280" s="629" t="s">
        <v>1604</v>
      </c>
      <c r="H280" s="629">
        <v>847.1</v>
      </c>
      <c r="I280" s="629" t="s">
        <v>1806</v>
      </c>
      <c r="J280" s="629" t="s">
        <v>1555</v>
      </c>
      <c r="K280" s="629" t="s">
        <v>1144</v>
      </c>
      <c r="L280" s="629" t="s">
        <v>369</v>
      </c>
      <c r="M280" s="629" t="s">
        <v>43</v>
      </c>
      <c r="N280" s="629">
        <v>5</v>
      </c>
    </row>
    <row r="281" spans="1:14">
      <c r="A281" s="629">
        <v>9</v>
      </c>
      <c r="B281" s="629" t="s">
        <v>1793</v>
      </c>
      <c r="C281" s="629" t="s">
        <v>369</v>
      </c>
      <c r="D281" s="629" t="s">
        <v>638</v>
      </c>
      <c r="E281" s="629">
        <v>32</v>
      </c>
      <c r="F281" s="629">
        <v>18</v>
      </c>
      <c r="G281" s="629" t="s">
        <v>1600</v>
      </c>
      <c r="H281" s="629">
        <v>847.1</v>
      </c>
      <c r="I281" s="629" t="s">
        <v>1806</v>
      </c>
      <c r="J281" s="629" t="s">
        <v>1555</v>
      </c>
      <c r="K281" s="629" t="s">
        <v>1144</v>
      </c>
      <c r="L281" s="629" t="s">
        <v>369</v>
      </c>
      <c r="M281" s="629" t="s">
        <v>43</v>
      </c>
      <c r="N281" s="629">
        <v>5</v>
      </c>
    </row>
    <row r="282" spans="1:14">
      <c r="A282" s="629">
        <v>9</v>
      </c>
      <c r="B282" s="629" t="s">
        <v>1793</v>
      </c>
      <c r="C282" s="629" t="s">
        <v>369</v>
      </c>
      <c r="D282" s="629" t="s">
        <v>639</v>
      </c>
      <c r="E282" s="629">
        <v>32</v>
      </c>
      <c r="F282" s="629">
        <v>23</v>
      </c>
      <c r="G282" s="629" t="s">
        <v>1805</v>
      </c>
      <c r="H282" s="629">
        <v>847.1</v>
      </c>
      <c r="I282" s="629" t="s">
        <v>1804</v>
      </c>
      <c r="J282" s="629" t="s">
        <v>1171</v>
      </c>
      <c r="K282" s="629" t="s">
        <v>1144</v>
      </c>
      <c r="L282" s="629" t="s">
        <v>1151</v>
      </c>
      <c r="M282" s="629" t="s">
        <v>1150</v>
      </c>
      <c r="N282" s="629">
        <v>15</v>
      </c>
    </row>
    <row r="283" spans="1:14">
      <c r="A283" s="629">
        <v>9</v>
      </c>
      <c r="B283" s="629" t="s">
        <v>1793</v>
      </c>
      <c r="C283" s="629" t="s">
        <v>369</v>
      </c>
      <c r="D283" s="629" t="s">
        <v>640</v>
      </c>
      <c r="E283" s="629">
        <v>33</v>
      </c>
      <c r="F283" s="629">
        <v>13</v>
      </c>
      <c r="G283" s="629" t="s">
        <v>1803</v>
      </c>
      <c r="H283" s="629">
        <v>847.1</v>
      </c>
      <c r="I283" s="629" t="s">
        <v>1802</v>
      </c>
      <c r="J283" s="629" t="s">
        <v>1555</v>
      </c>
      <c r="K283" s="629" t="s">
        <v>1144</v>
      </c>
      <c r="L283" s="629" t="s">
        <v>369</v>
      </c>
      <c r="M283" s="629" t="s">
        <v>43</v>
      </c>
      <c r="N283" s="629">
        <v>5</v>
      </c>
    </row>
    <row r="284" spans="1:14">
      <c r="A284" s="629">
        <v>9</v>
      </c>
      <c r="B284" s="629" t="s">
        <v>1793</v>
      </c>
      <c r="C284" s="629" t="s">
        <v>383</v>
      </c>
      <c r="D284" s="629" t="s">
        <v>641</v>
      </c>
      <c r="E284" s="629">
        <v>41</v>
      </c>
      <c r="F284" s="629">
        <v>51</v>
      </c>
      <c r="G284" s="629" t="s">
        <v>1801</v>
      </c>
      <c r="H284" s="629">
        <v>722.5</v>
      </c>
      <c r="I284" s="629" t="s">
        <v>1710</v>
      </c>
      <c r="J284" s="629" t="s">
        <v>1709</v>
      </c>
      <c r="K284" s="629" t="s">
        <v>1165</v>
      </c>
      <c r="L284" s="629" t="s">
        <v>1184</v>
      </c>
      <c r="M284" s="629" t="s">
        <v>1183</v>
      </c>
      <c r="N284" s="629">
        <v>8</v>
      </c>
    </row>
    <row r="285" spans="1:14">
      <c r="A285" s="629">
        <v>9</v>
      </c>
      <c r="B285" s="629" t="s">
        <v>1793</v>
      </c>
      <c r="C285" s="629" t="s">
        <v>383</v>
      </c>
      <c r="D285" s="629" t="s">
        <v>642</v>
      </c>
      <c r="E285" s="629">
        <v>42</v>
      </c>
      <c r="F285" s="629">
        <v>51</v>
      </c>
      <c r="G285" s="629" t="s">
        <v>1800</v>
      </c>
      <c r="H285" s="629">
        <v>722.5</v>
      </c>
      <c r="I285" s="629" t="s">
        <v>1710</v>
      </c>
      <c r="J285" s="629" t="s">
        <v>1709</v>
      </c>
      <c r="K285" s="629" t="s">
        <v>1165</v>
      </c>
      <c r="L285" s="629" t="s">
        <v>74</v>
      </c>
      <c r="M285" s="629" t="s">
        <v>1143</v>
      </c>
      <c r="N285" s="629">
        <v>18</v>
      </c>
    </row>
    <row r="286" spans="1:14">
      <c r="A286" s="629">
        <v>9</v>
      </c>
      <c r="B286" s="629" t="s">
        <v>1793</v>
      </c>
      <c r="C286" s="629" t="s">
        <v>383</v>
      </c>
      <c r="D286" s="629" t="s">
        <v>643</v>
      </c>
      <c r="E286" s="629">
        <v>42</v>
      </c>
      <c r="F286" s="629">
        <v>52</v>
      </c>
      <c r="G286" s="629" t="s">
        <v>1799</v>
      </c>
      <c r="H286" s="629">
        <v>722.1</v>
      </c>
      <c r="I286" s="629" t="s">
        <v>1798</v>
      </c>
      <c r="J286" s="629" t="s">
        <v>1709</v>
      </c>
      <c r="K286" s="629" t="s">
        <v>1165</v>
      </c>
      <c r="L286" s="629" t="s">
        <v>1184</v>
      </c>
      <c r="M286" s="629" t="s">
        <v>1705</v>
      </c>
      <c r="N286" s="629">
        <v>9</v>
      </c>
    </row>
    <row r="287" spans="1:14">
      <c r="A287" s="629">
        <v>9</v>
      </c>
      <c r="B287" s="629" t="s">
        <v>1793</v>
      </c>
      <c r="C287" s="629" t="s">
        <v>383</v>
      </c>
      <c r="D287" s="629" t="s">
        <v>644</v>
      </c>
      <c r="E287" s="629">
        <v>43</v>
      </c>
      <c r="F287" s="629">
        <v>51</v>
      </c>
      <c r="G287" s="629" t="s">
        <v>1797</v>
      </c>
      <c r="H287" s="629">
        <v>722.1</v>
      </c>
      <c r="I287" s="629" t="s">
        <v>1796</v>
      </c>
      <c r="J287" s="629" t="s">
        <v>1246</v>
      </c>
      <c r="K287" s="629" t="s">
        <v>1165</v>
      </c>
      <c r="L287" s="629" t="s">
        <v>1184</v>
      </c>
      <c r="M287" s="629" t="s">
        <v>1183</v>
      </c>
      <c r="N287" s="629">
        <v>8</v>
      </c>
    </row>
    <row r="288" spans="1:14">
      <c r="A288" s="629">
        <v>9</v>
      </c>
      <c r="B288" s="629" t="s">
        <v>1793</v>
      </c>
      <c r="C288" s="629" t="s">
        <v>383</v>
      </c>
      <c r="D288" s="629" t="s">
        <v>645</v>
      </c>
      <c r="E288" s="629">
        <v>44</v>
      </c>
      <c r="F288" s="629">
        <v>31</v>
      </c>
      <c r="G288" s="629" t="s">
        <v>1795</v>
      </c>
      <c r="H288" s="629">
        <v>847.1</v>
      </c>
      <c r="I288" s="629" t="s">
        <v>1794</v>
      </c>
      <c r="J288" s="629" t="s">
        <v>1246</v>
      </c>
      <c r="K288" s="629" t="s">
        <v>1165</v>
      </c>
      <c r="L288" s="629" t="s">
        <v>74</v>
      </c>
      <c r="M288" s="629" t="s">
        <v>1143</v>
      </c>
      <c r="N288" s="629">
        <v>18</v>
      </c>
    </row>
    <row r="289" spans="1:14">
      <c r="A289" s="629">
        <v>9</v>
      </c>
      <c r="B289" s="629" t="s">
        <v>1793</v>
      </c>
      <c r="C289" s="629" t="s">
        <v>389</v>
      </c>
      <c r="D289" s="629" t="s">
        <v>646</v>
      </c>
      <c r="E289" s="629">
        <v>80</v>
      </c>
      <c r="F289" s="629">
        <v>51</v>
      </c>
      <c r="G289" s="629" t="s">
        <v>1592</v>
      </c>
      <c r="H289" s="629">
        <v>737.2</v>
      </c>
      <c r="I289" s="629" t="s">
        <v>1792</v>
      </c>
      <c r="J289" s="629" t="s">
        <v>1791</v>
      </c>
      <c r="K289" s="629" t="s">
        <v>1165</v>
      </c>
      <c r="L289" s="629" t="s">
        <v>74</v>
      </c>
      <c r="M289" s="629" t="s">
        <v>1143</v>
      </c>
      <c r="N289" s="629">
        <v>18</v>
      </c>
    </row>
    <row r="290" spans="1:14">
      <c r="A290" s="629">
        <v>10</v>
      </c>
      <c r="B290" s="629" t="s">
        <v>1765</v>
      </c>
      <c r="C290" s="629" t="s">
        <v>349</v>
      </c>
      <c r="D290" s="629" t="s">
        <v>647</v>
      </c>
      <c r="E290" s="629">
        <v>0</v>
      </c>
      <c r="F290" s="629">
        <v>0</v>
      </c>
      <c r="G290" s="629" t="s">
        <v>1790</v>
      </c>
      <c r="H290" s="629">
        <v>843.8</v>
      </c>
      <c r="I290" s="629" t="s">
        <v>1789</v>
      </c>
      <c r="J290" s="629" t="s">
        <v>1399</v>
      </c>
      <c r="K290" s="629" t="s">
        <v>1144</v>
      </c>
      <c r="L290" s="629" t="s">
        <v>74</v>
      </c>
      <c r="M290" s="629" t="s">
        <v>1143</v>
      </c>
      <c r="N290" s="629">
        <v>18</v>
      </c>
    </row>
    <row r="291" spans="1:14">
      <c r="A291" s="629">
        <v>10</v>
      </c>
      <c r="B291" s="629" t="s">
        <v>1765</v>
      </c>
      <c r="C291" s="629" t="s">
        <v>349</v>
      </c>
      <c r="D291" s="629" t="s">
        <v>648</v>
      </c>
      <c r="E291" s="629">
        <v>0</v>
      </c>
      <c r="F291" s="629">
        <v>24</v>
      </c>
      <c r="G291" s="629" t="s">
        <v>1788</v>
      </c>
      <c r="H291" s="629">
        <v>873</v>
      </c>
      <c r="I291" s="629" t="s">
        <v>1787</v>
      </c>
      <c r="J291" s="629" t="s">
        <v>1278</v>
      </c>
      <c r="K291" s="629" t="s">
        <v>1144</v>
      </c>
      <c r="L291" s="629" t="s">
        <v>1274</v>
      </c>
      <c r="M291" s="629" t="s">
        <v>53</v>
      </c>
      <c r="N291" s="629">
        <v>13</v>
      </c>
    </row>
    <row r="292" spans="1:14">
      <c r="A292" s="629">
        <v>10</v>
      </c>
      <c r="B292" s="629" t="s">
        <v>1765</v>
      </c>
      <c r="C292" s="629" t="s">
        <v>349</v>
      </c>
      <c r="D292" s="629" t="s">
        <v>649</v>
      </c>
      <c r="E292" s="629">
        <v>0</v>
      </c>
      <c r="F292" s="629">
        <v>25</v>
      </c>
      <c r="G292" s="629" t="s">
        <v>1786</v>
      </c>
      <c r="H292" s="629">
        <v>916</v>
      </c>
      <c r="I292" s="629" t="s">
        <v>1755</v>
      </c>
      <c r="J292" s="629" t="s">
        <v>1275</v>
      </c>
      <c r="K292" s="629" t="s">
        <v>1144</v>
      </c>
      <c r="L292" s="629" t="s">
        <v>1274</v>
      </c>
      <c r="M292" s="629" t="s">
        <v>52</v>
      </c>
      <c r="N292" s="629">
        <v>14</v>
      </c>
    </row>
    <row r="293" spans="1:14">
      <c r="A293" s="629">
        <v>10</v>
      </c>
      <c r="B293" s="629" t="s">
        <v>1765</v>
      </c>
      <c r="C293" s="629" t="s">
        <v>74</v>
      </c>
      <c r="D293" s="629" t="s">
        <v>650</v>
      </c>
      <c r="E293" s="629">
        <v>1</v>
      </c>
      <c r="F293" s="629">
        <v>23</v>
      </c>
      <c r="G293" s="629" t="s">
        <v>1785</v>
      </c>
      <c r="H293" s="629">
        <v>864</v>
      </c>
      <c r="I293" s="629" t="s">
        <v>1784</v>
      </c>
      <c r="J293" s="629" t="s">
        <v>1783</v>
      </c>
      <c r="K293" s="629" t="s">
        <v>1144</v>
      </c>
      <c r="L293" s="629" t="s">
        <v>74</v>
      </c>
      <c r="M293" s="629" t="s">
        <v>1692</v>
      </c>
      <c r="N293" s="629">
        <v>17</v>
      </c>
    </row>
    <row r="294" spans="1:14">
      <c r="A294" s="629">
        <v>10</v>
      </c>
      <c r="B294" s="629" t="s">
        <v>1765</v>
      </c>
      <c r="C294" s="629" t="s">
        <v>74</v>
      </c>
      <c r="D294" s="629" t="s">
        <v>651</v>
      </c>
      <c r="E294" s="629">
        <v>2</v>
      </c>
      <c r="F294" s="629">
        <v>23</v>
      </c>
      <c r="G294" s="629" t="s">
        <v>1782</v>
      </c>
      <c r="H294" s="629">
        <v>865</v>
      </c>
      <c r="I294" s="629" t="s">
        <v>1781</v>
      </c>
      <c r="J294" s="629" t="s">
        <v>1780</v>
      </c>
      <c r="K294" s="629" t="s">
        <v>1144</v>
      </c>
      <c r="L294" s="629" t="s">
        <v>74</v>
      </c>
      <c r="M294" s="629" t="s">
        <v>1692</v>
      </c>
      <c r="N294" s="629">
        <v>17</v>
      </c>
    </row>
    <row r="295" spans="1:14">
      <c r="A295" s="629">
        <v>10</v>
      </c>
      <c r="B295" s="629" t="s">
        <v>1765</v>
      </c>
      <c r="C295" s="629" t="s">
        <v>74</v>
      </c>
      <c r="D295" s="629" t="s">
        <v>652</v>
      </c>
      <c r="E295" s="629">
        <v>3</v>
      </c>
      <c r="F295" s="629">
        <v>23</v>
      </c>
      <c r="G295" s="629" t="s">
        <v>1779</v>
      </c>
      <c r="H295" s="629">
        <v>866</v>
      </c>
      <c r="I295" s="629" t="s">
        <v>1778</v>
      </c>
      <c r="J295" s="629" t="s">
        <v>1777</v>
      </c>
      <c r="K295" s="629" t="s">
        <v>1144</v>
      </c>
      <c r="L295" s="629" t="s">
        <v>74</v>
      </c>
      <c r="M295" s="629" t="s">
        <v>1692</v>
      </c>
      <c r="N295" s="629">
        <v>17</v>
      </c>
    </row>
    <row r="296" spans="1:14">
      <c r="A296" s="629">
        <v>10</v>
      </c>
      <c r="B296" s="629" t="s">
        <v>1765</v>
      </c>
      <c r="C296" s="629" t="s">
        <v>389</v>
      </c>
      <c r="D296" s="629" t="s">
        <v>653</v>
      </c>
      <c r="E296" s="629">
        <v>10</v>
      </c>
      <c r="F296" s="629">
        <v>8</v>
      </c>
      <c r="G296" s="629" t="s">
        <v>1776</v>
      </c>
      <c r="H296" s="629">
        <v>789</v>
      </c>
      <c r="I296" s="629" t="s">
        <v>1775</v>
      </c>
      <c r="J296" s="629" t="s">
        <v>1774</v>
      </c>
      <c r="K296" s="629" t="s">
        <v>1144</v>
      </c>
      <c r="L296" s="629" t="s">
        <v>1156</v>
      </c>
      <c r="M296" s="629" t="s">
        <v>1155</v>
      </c>
      <c r="N296" s="629">
        <v>10</v>
      </c>
    </row>
    <row r="297" spans="1:14">
      <c r="A297" s="629">
        <v>10</v>
      </c>
      <c r="B297" s="629" t="s">
        <v>1765</v>
      </c>
      <c r="C297" s="629" t="s">
        <v>389</v>
      </c>
      <c r="D297" s="629" t="s">
        <v>654</v>
      </c>
      <c r="E297" s="629">
        <v>11</v>
      </c>
      <c r="F297" s="629">
        <v>7</v>
      </c>
      <c r="G297" s="629" t="s">
        <v>1773</v>
      </c>
      <c r="H297" s="629">
        <v>847.2</v>
      </c>
      <c r="I297" s="629" t="s">
        <v>1772</v>
      </c>
      <c r="J297" s="629" t="s">
        <v>1145</v>
      </c>
      <c r="K297" s="629" t="s">
        <v>1144</v>
      </c>
      <c r="L297" s="629" t="s">
        <v>1156</v>
      </c>
      <c r="M297" s="629" t="s">
        <v>1155</v>
      </c>
      <c r="N297" s="629">
        <v>10</v>
      </c>
    </row>
    <row r="298" spans="1:14">
      <c r="A298" s="629">
        <v>10</v>
      </c>
      <c r="B298" s="629" t="s">
        <v>1765</v>
      </c>
      <c r="C298" s="629" t="s">
        <v>389</v>
      </c>
      <c r="D298" s="629" t="s">
        <v>655</v>
      </c>
      <c r="E298" s="629">
        <v>11</v>
      </c>
      <c r="F298" s="629">
        <v>51</v>
      </c>
      <c r="G298" s="629" t="s">
        <v>1771</v>
      </c>
      <c r="H298" s="629">
        <v>847.2</v>
      </c>
      <c r="I298" s="629" t="s">
        <v>1769</v>
      </c>
      <c r="J298" s="629" t="s">
        <v>1145</v>
      </c>
      <c r="K298" s="629" t="s">
        <v>1165</v>
      </c>
      <c r="L298" s="629" t="s">
        <v>1156</v>
      </c>
      <c r="M298" s="629" t="s">
        <v>1155</v>
      </c>
      <c r="N298" s="629">
        <v>10</v>
      </c>
    </row>
    <row r="299" spans="1:14">
      <c r="A299" s="629">
        <v>10</v>
      </c>
      <c r="B299" s="629" t="s">
        <v>1765</v>
      </c>
      <c r="C299" s="629" t="s">
        <v>389</v>
      </c>
      <c r="D299" s="629" t="s">
        <v>656</v>
      </c>
      <c r="E299" s="629">
        <v>12</v>
      </c>
      <c r="F299" s="629">
        <v>7</v>
      </c>
      <c r="G299" s="629" t="s">
        <v>1770</v>
      </c>
      <c r="H299" s="629">
        <v>847.2</v>
      </c>
      <c r="I299" s="629" t="s">
        <v>1769</v>
      </c>
      <c r="J299" s="629" t="s">
        <v>1171</v>
      </c>
      <c r="K299" s="629" t="s">
        <v>1144</v>
      </c>
      <c r="L299" s="629" t="s">
        <v>1156</v>
      </c>
      <c r="M299" s="629" t="s">
        <v>1155</v>
      </c>
      <c r="N299" s="629">
        <v>10</v>
      </c>
    </row>
    <row r="300" spans="1:14">
      <c r="A300" s="629">
        <v>10</v>
      </c>
      <c r="B300" s="629" t="s">
        <v>1765</v>
      </c>
      <c r="C300" s="629" t="s">
        <v>389</v>
      </c>
      <c r="D300" s="629" t="s">
        <v>657</v>
      </c>
      <c r="E300" s="629">
        <v>13</v>
      </c>
      <c r="F300" s="629">
        <v>0</v>
      </c>
      <c r="G300" s="629" t="s">
        <v>1768</v>
      </c>
      <c r="H300" s="629">
        <v>553.9</v>
      </c>
      <c r="I300" s="629" t="s">
        <v>1763</v>
      </c>
      <c r="J300" s="629" t="s">
        <v>1762</v>
      </c>
      <c r="K300" s="629" t="s">
        <v>1144</v>
      </c>
      <c r="L300" s="629" t="s">
        <v>74</v>
      </c>
      <c r="M300" s="629" t="s">
        <v>1143</v>
      </c>
      <c r="N300" s="629">
        <v>18</v>
      </c>
    </row>
    <row r="301" spans="1:14">
      <c r="A301" s="629">
        <v>10</v>
      </c>
      <c r="B301" s="629" t="s">
        <v>1765</v>
      </c>
      <c r="C301" s="629" t="s">
        <v>377</v>
      </c>
      <c r="D301" s="629" t="s">
        <v>658</v>
      </c>
      <c r="E301" s="629">
        <v>20</v>
      </c>
      <c r="F301" s="629">
        <v>51</v>
      </c>
      <c r="G301" s="629" t="s">
        <v>1767</v>
      </c>
      <c r="H301" s="629">
        <v>956.5</v>
      </c>
      <c r="I301" s="629" t="s">
        <v>1766</v>
      </c>
      <c r="J301" s="629" t="s">
        <v>1262</v>
      </c>
      <c r="K301" s="629" t="s">
        <v>1165</v>
      </c>
      <c r="L301" s="629" t="s">
        <v>1261</v>
      </c>
      <c r="M301" s="629" t="s">
        <v>54</v>
      </c>
      <c r="N301" s="629">
        <v>4</v>
      </c>
    </row>
    <row r="302" spans="1:14">
      <c r="A302" s="629">
        <v>10</v>
      </c>
      <c r="B302" s="629" t="s">
        <v>1765</v>
      </c>
      <c r="C302" s="629" t="s">
        <v>349</v>
      </c>
      <c r="D302" s="629" t="s">
        <v>659</v>
      </c>
      <c r="E302" s="629">
        <v>80</v>
      </c>
      <c r="F302" s="629">
        <v>0</v>
      </c>
      <c r="G302" s="629" t="s">
        <v>1764</v>
      </c>
      <c r="H302" s="629">
        <v>843.8</v>
      </c>
      <c r="I302" s="629" t="s">
        <v>1763</v>
      </c>
      <c r="J302" s="629" t="s">
        <v>1762</v>
      </c>
      <c r="K302" s="629" t="s">
        <v>1144</v>
      </c>
      <c r="L302" s="629" t="s">
        <v>74</v>
      </c>
      <c r="M302" s="629" t="s">
        <v>1143</v>
      </c>
      <c r="N302" s="629">
        <v>18</v>
      </c>
    </row>
    <row r="303" spans="1:14">
      <c r="A303" s="629">
        <v>11</v>
      </c>
      <c r="B303" s="629" t="s">
        <v>1702</v>
      </c>
      <c r="C303" s="629" t="s">
        <v>349</v>
      </c>
      <c r="D303" s="629" t="s">
        <v>660</v>
      </c>
      <c r="E303" s="629">
        <v>0</v>
      </c>
      <c r="F303" s="629">
        <v>0</v>
      </c>
      <c r="G303" s="629" t="s">
        <v>1761</v>
      </c>
      <c r="H303" s="629">
        <v>847.2</v>
      </c>
      <c r="I303" s="629" t="s">
        <v>1750</v>
      </c>
      <c r="J303" s="629" t="s">
        <v>1709</v>
      </c>
      <c r="K303" s="629" t="s">
        <v>1144</v>
      </c>
      <c r="L303" s="629" t="s">
        <v>74</v>
      </c>
      <c r="M303" s="629" t="s">
        <v>1143</v>
      </c>
      <c r="N303" s="629">
        <v>18</v>
      </c>
    </row>
    <row r="304" spans="1:14">
      <c r="A304" s="629">
        <v>11</v>
      </c>
      <c r="B304" s="629" t="s">
        <v>1702</v>
      </c>
      <c r="C304" s="629" t="s">
        <v>349</v>
      </c>
      <c r="D304" s="629" t="s">
        <v>661</v>
      </c>
      <c r="E304" s="629">
        <v>0</v>
      </c>
      <c r="F304" s="629">
        <v>23</v>
      </c>
      <c r="G304" s="629" t="s">
        <v>1760</v>
      </c>
      <c r="H304" s="629">
        <v>922.3</v>
      </c>
      <c r="I304" s="629" t="s">
        <v>1742</v>
      </c>
      <c r="J304" s="629" t="s">
        <v>1171</v>
      </c>
      <c r="K304" s="629" t="s">
        <v>1144</v>
      </c>
      <c r="L304" s="629" t="s">
        <v>1151</v>
      </c>
      <c r="M304" s="629" t="s">
        <v>1150</v>
      </c>
      <c r="N304" s="629">
        <v>15</v>
      </c>
    </row>
    <row r="305" spans="1:14">
      <c r="A305" s="629">
        <v>11</v>
      </c>
      <c r="B305" s="629" t="s">
        <v>1702</v>
      </c>
      <c r="C305" s="629" t="s">
        <v>1757</v>
      </c>
      <c r="D305" s="629" t="s">
        <v>662</v>
      </c>
      <c r="E305" s="629">
        <v>0</v>
      </c>
      <c r="F305" s="629">
        <v>24</v>
      </c>
      <c r="G305" s="629" t="s">
        <v>1759</v>
      </c>
      <c r="H305" s="629">
        <v>873</v>
      </c>
      <c r="I305" s="629" t="s">
        <v>1758</v>
      </c>
      <c r="J305" s="629" t="s">
        <v>1278</v>
      </c>
      <c r="K305" s="629" t="s">
        <v>1144</v>
      </c>
      <c r="L305" s="629" t="s">
        <v>1274</v>
      </c>
      <c r="M305" s="629" t="s">
        <v>53</v>
      </c>
      <c r="N305" s="629">
        <v>13</v>
      </c>
    </row>
    <row r="306" spans="1:14">
      <c r="A306" s="629">
        <v>11</v>
      </c>
      <c r="B306" s="629" t="s">
        <v>1702</v>
      </c>
      <c r="C306" s="629" t="s">
        <v>1757</v>
      </c>
      <c r="D306" s="629" t="s">
        <v>663</v>
      </c>
      <c r="E306" s="629">
        <v>0</v>
      </c>
      <c r="F306" s="629">
        <v>25</v>
      </c>
      <c r="G306" s="629" t="s">
        <v>1756</v>
      </c>
      <c r="H306" s="629">
        <v>916</v>
      </c>
      <c r="I306" s="629" t="s">
        <v>1755</v>
      </c>
      <c r="J306" s="629" t="s">
        <v>1275</v>
      </c>
      <c r="K306" s="629" t="s">
        <v>1144</v>
      </c>
      <c r="L306" s="629" t="s">
        <v>1274</v>
      </c>
      <c r="M306" s="629" t="s">
        <v>52</v>
      </c>
      <c r="N306" s="629">
        <v>14</v>
      </c>
    </row>
    <row r="307" spans="1:14">
      <c r="A307" s="629">
        <v>11</v>
      </c>
      <c r="B307" s="629" t="s">
        <v>1702</v>
      </c>
      <c r="C307" s="629" t="s">
        <v>349</v>
      </c>
      <c r="D307" s="629" t="s">
        <v>664</v>
      </c>
      <c r="E307" s="629">
        <v>0</v>
      </c>
      <c r="F307" s="629">
        <v>51</v>
      </c>
      <c r="G307" s="629" t="s">
        <v>1754</v>
      </c>
      <c r="H307" s="629">
        <v>847.2</v>
      </c>
      <c r="I307" s="629" t="s">
        <v>1753</v>
      </c>
      <c r="J307" s="629" t="s">
        <v>1752</v>
      </c>
      <c r="K307" s="629" t="s">
        <v>1165</v>
      </c>
      <c r="L307" s="629" t="s">
        <v>74</v>
      </c>
      <c r="M307" s="629" t="s">
        <v>1143</v>
      </c>
      <c r="N307" s="629">
        <v>18</v>
      </c>
    </row>
    <row r="308" spans="1:14">
      <c r="A308" s="629">
        <v>11</v>
      </c>
      <c r="B308" s="629" t="s">
        <v>1702</v>
      </c>
      <c r="C308" s="629" t="s">
        <v>389</v>
      </c>
      <c r="D308" s="629" t="s">
        <v>665</v>
      </c>
      <c r="E308" s="629">
        <v>13</v>
      </c>
      <c r="F308" s="629">
        <v>7</v>
      </c>
      <c r="G308" s="629" t="s">
        <v>1751</v>
      </c>
      <c r="H308" s="629">
        <v>847.2</v>
      </c>
      <c r="I308" s="629" t="s">
        <v>1750</v>
      </c>
      <c r="J308" s="629" t="s">
        <v>1709</v>
      </c>
      <c r="K308" s="629" t="s">
        <v>1144</v>
      </c>
      <c r="L308" s="629" t="s">
        <v>1156</v>
      </c>
      <c r="M308" s="629" t="s">
        <v>1155</v>
      </c>
      <c r="N308" s="629">
        <v>10</v>
      </c>
    </row>
    <row r="309" spans="1:14">
      <c r="A309" s="629">
        <v>11</v>
      </c>
      <c r="B309" s="629" t="s">
        <v>1702</v>
      </c>
      <c r="C309" s="629" t="s">
        <v>377</v>
      </c>
      <c r="D309" s="629" t="s">
        <v>666</v>
      </c>
      <c r="E309" s="629">
        <v>20</v>
      </c>
      <c r="F309" s="629">
        <v>41</v>
      </c>
      <c r="G309" s="629" t="s">
        <v>1749</v>
      </c>
      <c r="H309" s="629">
        <v>956.5</v>
      </c>
      <c r="I309" s="629" t="s">
        <v>1362</v>
      </c>
      <c r="J309" s="629" t="s">
        <v>1246</v>
      </c>
      <c r="K309" s="629" t="s">
        <v>1165</v>
      </c>
      <c r="L309" s="629" t="s">
        <v>1261</v>
      </c>
      <c r="M309" s="629" t="s">
        <v>54</v>
      </c>
      <c r="N309" s="629">
        <v>4</v>
      </c>
    </row>
    <row r="310" spans="1:14">
      <c r="A310" s="629">
        <v>11</v>
      </c>
      <c r="B310" s="629" t="s">
        <v>1702</v>
      </c>
      <c r="C310" s="629" t="s">
        <v>377</v>
      </c>
      <c r="D310" s="629" t="s">
        <v>667</v>
      </c>
      <c r="E310" s="629">
        <v>20</v>
      </c>
      <c r="F310" s="629">
        <v>44</v>
      </c>
      <c r="G310" s="629" t="s">
        <v>1748</v>
      </c>
      <c r="H310" s="629">
        <v>956.5</v>
      </c>
      <c r="I310" s="629" t="s">
        <v>1747</v>
      </c>
      <c r="J310" s="629" t="s">
        <v>1266</v>
      </c>
      <c r="K310" s="629" t="s">
        <v>1165</v>
      </c>
      <c r="L310" s="629" t="s">
        <v>1261</v>
      </c>
      <c r="M310" s="629" t="s">
        <v>54</v>
      </c>
      <c r="N310" s="629">
        <v>4</v>
      </c>
    </row>
    <row r="311" spans="1:14">
      <c r="A311" s="629">
        <v>11</v>
      </c>
      <c r="B311" s="629" t="s">
        <v>1702</v>
      </c>
      <c r="C311" s="629" t="s">
        <v>377</v>
      </c>
      <c r="D311" s="629" t="s">
        <v>668</v>
      </c>
      <c r="E311" s="629">
        <v>21</v>
      </c>
      <c r="F311" s="629">
        <v>10</v>
      </c>
      <c r="G311" s="629" t="s">
        <v>1746</v>
      </c>
      <c r="H311" s="629">
        <v>956.5</v>
      </c>
      <c r="I311" s="629" t="s">
        <v>1745</v>
      </c>
      <c r="J311" s="629" t="s">
        <v>1262</v>
      </c>
      <c r="K311" s="629" t="s">
        <v>1144</v>
      </c>
      <c r="L311" s="629" t="s">
        <v>1261</v>
      </c>
      <c r="M311" s="629" t="s">
        <v>1744</v>
      </c>
      <c r="N311" s="629">
        <v>3</v>
      </c>
    </row>
    <row r="312" spans="1:14">
      <c r="A312" s="629">
        <v>11</v>
      </c>
      <c r="B312" s="629" t="s">
        <v>1702</v>
      </c>
      <c r="C312" s="629" t="s">
        <v>377</v>
      </c>
      <c r="D312" s="629" t="s">
        <v>669</v>
      </c>
      <c r="E312" s="629">
        <v>21</v>
      </c>
      <c r="F312" s="629">
        <v>23</v>
      </c>
      <c r="G312" s="629" t="s">
        <v>1743</v>
      </c>
      <c r="H312" s="629">
        <v>956.5</v>
      </c>
      <c r="I312" s="629" t="s">
        <v>1742</v>
      </c>
      <c r="J312" s="629" t="s">
        <v>1171</v>
      </c>
      <c r="K312" s="629" t="s">
        <v>1144</v>
      </c>
      <c r="L312" s="629" t="s">
        <v>1261</v>
      </c>
      <c r="M312" s="629" t="s">
        <v>54</v>
      </c>
      <c r="N312" s="629">
        <v>4</v>
      </c>
    </row>
    <row r="313" spans="1:14">
      <c r="A313" s="629">
        <v>11</v>
      </c>
      <c r="B313" s="629" t="s">
        <v>1702</v>
      </c>
      <c r="C313" s="629" t="s">
        <v>377</v>
      </c>
      <c r="D313" s="629" t="s">
        <v>670</v>
      </c>
      <c r="E313" s="629">
        <v>21</v>
      </c>
      <c r="F313" s="629">
        <v>51</v>
      </c>
      <c r="G313" s="629" t="s">
        <v>1741</v>
      </c>
      <c r="H313" s="629">
        <v>956.5</v>
      </c>
      <c r="I313" s="629" t="s">
        <v>1739</v>
      </c>
      <c r="J313" s="629" t="s">
        <v>1680</v>
      </c>
      <c r="K313" s="629" t="s">
        <v>1165</v>
      </c>
      <c r="L313" s="629" t="s">
        <v>1261</v>
      </c>
      <c r="M313" s="629" t="s">
        <v>54</v>
      </c>
      <c r="N313" s="629">
        <v>4</v>
      </c>
    </row>
    <row r="314" spans="1:14">
      <c r="A314" s="629">
        <v>11</v>
      </c>
      <c r="B314" s="629" t="s">
        <v>1702</v>
      </c>
      <c r="C314" s="629" t="s">
        <v>377</v>
      </c>
      <c r="D314" s="629" t="s">
        <v>671</v>
      </c>
      <c r="E314" s="629">
        <v>21</v>
      </c>
      <c r="F314" s="629">
        <v>52</v>
      </c>
      <c r="G314" s="629" t="s">
        <v>1740</v>
      </c>
      <c r="H314" s="629">
        <v>956.5</v>
      </c>
      <c r="I314" s="629" t="s">
        <v>1739</v>
      </c>
      <c r="J314" s="629" t="s">
        <v>1680</v>
      </c>
      <c r="K314" s="629" t="s">
        <v>1165</v>
      </c>
      <c r="L314" s="629" t="s">
        <v>1261</v>
      </c>
      <c r="M314" s="629" t="s">
        <v>54</v>
      </c>
      <c r="N314" s="629">
        <v>4</v>
      </c>
    </row>
    <row r="315" spans="1:14">
      <c r="A315" s="629">
        <v>11</v>
      </c>
      <c r="B315" s="629" t="s">
        <v>1702</v>
      </c>
      <c r="C315" s="629" t="s">
        <v>377</v>
      </c>
      <c r="D315" s="629" t="s">
        <v>672</v>
      </c>
      <c r="E315" s="629">
        <v>22</v>
      </c>
      <c r="F315" s="629">
        <v>0</v>
      </c>
      <c r="G315" s="629" t="s">
        <v>1738</v>
      </c>
      <c r="H315" s="629">
        <v>956.5</v>
      </c>
      <c r="I315" s="629" t="s">
        <v>1676</v>
      </c>
      <c r="J315" s="629" t="s">
        <v>1262</v>
      </c>
      <c r="K315" s="629" t="s">
        <v>1144</v>
      </c>
      <c r="L315" s="629" t="s">
        <v>1261</v>
      </c>
      <c r="M315" s="629" t="s">
        <v>54</v>
      </c>
      <c r="N315" s="629">
        <v>4</v>
      </c>
    </row>
    <row r="316" spans="1:14">
      <c r="A316" s="629">
        <v>11</v>
      </c>
      <c r="B316" s="629" t="s">
        <v>1702</v>
      </c>
      <c r="C316" s="629" t="s">
        <v>377</v>
      </c>
      <c r="D316" s="629" t="s">
        <v>673</v>
      </c>
      <c r="E316" s="629">
        <v>23</v>
      </c>
      <c r="F316" s="629">
        <v>0</v>
      </c>
      <c r="G316" s="629" t="s">
        <v>1737</v>
      </c>
      <c r="H316" s="629">
        <v>956.5</v>
      </c>
      <c r="I316" s="629" t="s">
        <v>1676</v>
      </c>
      <c r="J316" s="629" t="s">
        <v>1262</v>
      </c>
      <c r="K316" s="629" t="s">
        <v>1144</v>
      </c>
      <c r="L316" s="629" t="s">
        <v>1261</v>
      </c>
      <c r="M316" s="629" t="s">
        <v>54</v>
      </c>
      <c r="N316" s="629">
        <v>4</v>
      </c>
    </row>
    <row r="317" spans="1:14">
      <c r="A317" s="629">
        <v>11</v>
      </c>
      <c r="B317" s="629" t="s">
        <v>1702</v>
      </c>
      <c r="C317" s="629" t="s">
        <v>400</v>
      </c>
      <c r="D317" s="629" t="s">
        <v>674</v>
      </c>
      <c r="E317" s="629">
        <v>31</v>
      </c>
      <c r="F317" s="629">
        <v>13</v>
      </c>
      <c r="G317" s="629" t="s">
        <v>1736</v>
      </c>
      <c r="H317" s="629">
        <v>724.8</v>
      </c>
      <c r="I317" s="629" t="s">
        <v>1734</v>
      </c>
      <c r="J317" s="629" t="s">
        <v>1555</v>
      </c>
      <c r="K317" s="629" t="s">
        <v>1144</v>
      </c>
      <c r="L317" s="629" t="s">
        <v>369</v>
      </c>
      <c r="M317" s="629" t="s">
        <v>43</v>
      </c>
      <c r="N317" s="629">
        <v>5</v>
      </c>
    </row>
    <row r="318" spans="1:14">
      <c r="A318" s="629">
        <v>11</v>
      </c>
      <c r="B318" s="629" t="s">
        <v>1702</v>
      </c>
      <c r="C318" s="629" t="s">
        <v>400</v>
      </c>
      <c r="D318" s="629" t="s">
        <v>675</v>
      </c>
      <c r="E318" s="629">
        <v>31</v>
      </c>
      <c r="F318" s="629">
        <v>18</v>
      </c>
      <c r="G318" s="629" t="s">
        <v>1735</v>
      </c>
      <c r="H318" s="629">
        <v>724.8</v>
      </c>
      <c r="I318" s="629" t="s">
        <v>1734</v>
      </c>
      <c r="J318" s="629" t="s">
        <v>1555</v>
      </c>
      <c r="K318" s="629" t="s">
        <v>1144</v>
      </c>
      <c r="L318" s="629" t="s">
        <v>369</v>
      </c>
      <c r="M318" s="629" t="s">
        <v>43</v>
      </c>
      <c r="N318" s="629">
        <v>5</v>
      </c>
    </row>
    <row r="319" spans="1:14">
      <c r="A319" s="629">
        <v>11</v>
      </c>
      <c r="B319" s="629" t="s">
        <v>1702</v>
      </c>
      <c r="C319" s="629" t="s">
        <v>400</v>
      </c>
      <c r="D319" s="629" t="s">
        <v>676</v>
      </c>
      <c r="E319" s="629">
        <v>31</v>
      </c>
      <c r="F319" s="629">
        <v>51</v>
      </c>
      <c r="G319" s="629" t="s">
        <v>1733</v>
      </c>
      <c r="H319" s="629">
        <v>724.8</v>
      </c>
      <c r="I319" s="629" t="s">
        <v>1710</v>
      </c>
      <c r="J319" s="629" t="s">
        <v>1709</v>
      </c>
      <c r="K319" s="629" t="s">
        <v>1165</v>
      </c>
      <c r="L319" s="629" t="s">
        <v>369</v>
      </c>
      <c r="M319" s="629" t="s">
        <v>1224</v>
      </c>
      <c r="N319" s="629">
        <v>6</v>
      </c>
    </row>
    <row r="320" spans="1:14">
      <c r="A320" s="629">
        <v>11</v>
      </c>
      <c r="B320" s="629" t="s">
        <v>1702</v>
      </c>
      <c r="C320" s="629" t="s">
        <v>400</v>
      </c>
      <c r="D320" s="629" t="s">
        <v>677</v>
      </c>
      <c r="E320" s="629">
        <v>31</v>
      </c>
      <c r="F320" s="629">
        <v>52</v>
      </c>
      <c r="G320" s="629" t="s">
        <v>1732</v>
      </c>
      <c r="H320" s="629">
        <v>724.8</v>
      </c>
      <c r="I320" s="629" t="s">
        <v>1731</v>
      </c>
      <c r="J320" s="629" t="s">
        <v>1709</v>
      </c>
      <c r="K320" s="629" t="s">
        <v>1165</v>
      </c>
      <c r="L320" s="629" t="s">
        <v>369</v>
      </c>
      <c r="M320" s="629" t="s">
        <v>1224</v>
      </c>
      <c r="N320" s="629">
        <v>6</v>
      </c>
    </row>
    <row r="321" spans="1:14">
      <c r="A321" s="629">
        <v>11</v>
      </c>
      <c r="B321" s="629" t="s">
        <v>1702</v>
      </c>
      <c r="C321" s="629" t="s">
        <v>400</v>
      </c>
      <c r="D321" s="629" t="s">
        <v>678</v>
      </c>
      <c r="E321" s="629">
        <v>31</v>
      </c>
      <c r="F321" s="629">
        <v>55</v>
      </c>
      <c r="G321" s="629" t="s">
        <v>1730</v>
      </c>
      <c r="H321" s="629">
        <v>724.8</v>
      </c>
      <c r="I321" s="629" t="s">
        <v>1729</v>
      </c>
      <c r="J321" s="629" t="s">
        <v>1709</v>
      </c>
      <c r="K321" s="629" t="s">
        <v>1165</v>
      </c>
      <c r="L321" s="629" t="s">
        <v>369</v>
      </c>
      <c r="M321" s="629" t="s">
        <v>1224</v>
      </c>
      <c r="N321" s="629">
        <v>6</v>
      </c>
    </row>
    <row r="322" spans="1:14">
      <c r="A322" s="629">
        <v>11</v>
      </c>
      <c r="B322" s="629" t="s">
        <v>1702</v>
      </c>
      <c r="C322" s="629" t="s">
        <v>369</v>
      </c>
      <c r="D322" s="629" t="s">
        <v>679</v>
      </c>
      <c r="E322" s="629">
        <v>32</v>
      </c>
      <c r="F322" s="629">
        <v>13</v>
      </c>
      <c r="G322" s="629" t="s">
        <v>1728</v>
      </c>
      <c r="H322" s="629">
        <v>724.6</v>
      </c>
      <c r="I322" s="629" t="s">
        <v>1727</v>
      </c>
      <c r="J322" s="629" t="s">
        <v>1555</v>
      </c>
      <c r="K322" s="629" t="s">
        <v>1144</v>
      </c>
      <c r="L322" s="629" t="s">
        <v>369</v>
      </c>
      <c r="M322" s="629" t="s">
        <v>43</v>
      </c>
      <c r="N322" s="629">
        <v>5</v>
      </c>
    </row>
    <row r="323" spans="1:14">
      <c r="A323" s="629">
        <v>11</v>
      </c>
      <c r="B323" s="629" t="s">
        <v>1702</v>
      </c>
      <c r="C323" s="629" t="s">
        <v>369</v>
      </c>
      <c r="D323" s="629" t="s">
        <v>680</v>
      </c>
      <c r="E323" s="629">
        <v>32</v>
      </c>
      <c r="F323" s="629">
        <v>51</v>
      </c>
      <c r="G323" s="629" t="s">
        <v>1726</v>
      </c>
      <c r="H323" s="629">
        <v>724.8</v>
      </c>
      <c r="I323" s="629" t="s">
        <v>1725</v>
      </c>
      <c r="J323" s="629" t="s">
        <v>1709</v>
      </c>
      <c r="K323" s="629" t="s">
        <v>1165</v>
      </c>
      <c r="L323" s="629" t="s">
        <v>369</v>
      </c>
      <c r="M323" s="629" t="s">
        <v>1224</v>
      </c>
      <c r="N323" s="629">
        <v>6</v>
      </c>
    </row>
    <row r="324" spans="1:14">
      <c r="A324" s="629">
        <v>11</v>
      </c>
      <c r="B324" s="629" t="s">
        <v>1702</v>
      </c>
      <c r="C324" s="629" t="s">
        <v>369</v>
      </c>
      <c r="D324" s="629" t="s">
        <v>681</v>
      </c>
      <c r="E324" s="629">
        <v>33</v>
      </c>
      <c r="F324" s="629">
        <v>13</v>
      </c>
      <c r="G324" s="629" t="s">
        <v>1724</v>
      </c>
      <c r="H324" s="629">
        <v>724.8</v>
      </c>
      <c r="I324" s="629" t="s">
        <v>1723</v>
      </c>
      <c r="J324" s="629" t="s">
        <v>1555</v>
      </c>
      <c r="K324" s="629" t="s">
        <v>1144</v>
      </c>
      <c r="L324" s="629" t="s">
        <v>369</v>
      </c>
      <c r="M324" s="629" t="s">
        <v>43</v>
      </c>
      <c r="N324" s="629">
        <v>5</v>
      </c>
    </row>
    <row r="325" spans="1:14">
      <c r="A325" s="629">
        <v>11</v>
      </c>
      <c r="B325" s="629" t="s">
        <v>1702</v>
      </c>
      <c r="C325" s="629" t="s">
        <v>369</v>
      </c>
      <c r="D325" s="629" t="s">
        <v>682</v>
      </c>
      <c r="E325" s="629">
        <v>33</v>
      </c>
      <c r="F325" s="629">
        <v>14</v>
      </c>
      <c r="G325" s="629" t="s">
        <v>1722</v>
      </c>
      <c r="H325" s="629">
        <v>724.8</v>
      </c>
      <c r="I325" s="629" t="s">
        <v>1673</v>
      </c>
      <c r="J325" s="629" t="s">
        <v>1555</v>
      </c>
      <c r="K325" s="629" t="s">
        <v>1144</v>
      </c>
      <c r="L325" s="629" t="s">
        <v>369</v>
      </c>
      <c r="M325" s="629" t="s">
        <v>43</v>
      </c>
      <c r="N325" s="629">
        <v>5</v>
      </c>
    </row>
    <row r="326" spans="1:14">
      <c r="A326" s="629">
        <v>11</v>
      </c>
      <c r="B326" s="629" t="s">
        <v>1702</v>
      </c>
      <c r="C326" s="629" t="s">
        <v>369</v>
      </c>
      <c r="D326" s="629" t="s">
        <v>683</v>
      </c>
      <c r="E326" s="629">
        <v>33</v>
      </c>
      <c r="F326" s="629">
        <v>20</v>
      </c>
      <c r="G326" s="629" t="s">
        <v>1721</v>
      </c>
      <c r="H326" s="629">
        <v>724.8</v>
      </c>
      <c r="I326" s="629" t="s">
        <v>1673</v>
      </c>
      <c r="J326" s="629" t="s">
        <v>1555</v>
      </c>
      <c r="K326" s="629" t="s">
        <v>1144</v>
      </c>
      <c r="L326" s="629" t="s">
        <v>369</v>
      </c>
      <c r="M326" s="629" t="s">
        <v>43</v>
      </c>
      <c r="N326" s="629">
        <v>5</v>
      </c>
    </row>
    <row r="327" spans="1:14">
      <c r="A327" s="629">
        <v>11</v>
      </c>
      <c r="B327" s="629" t="s">
        <v>1702</v>
      </c>
      <c r="C327" s="629" t="s">
        <v>369</v>
      </c>
      <c r="D327" s="629" t="s">
        <v>684</v>
      </c>
      <c r="E327" s="629">
        <v>33</v>
      </c>
      <c r="F327" s="629">
        <v>23</v>
      </c>
      <c r="G327" s="629" t="s">
        <v>1720</v>
      </c>
      <c r="H327" s="629">
        <v>724.8</v>
      </c>
      <c r="I327" s="629" t="s">
        <v>1605</v>
      </c>
      <c r="J327" s="629" t="s">
        <v>1171</v>
      </c>
      <c r="K327" s="629" t="s">
        <v>1144</v>
      </c>
      <c r="L327" s="629" t="s">
        <v>1151</v>
      </c>
      <c r="M327" s="629" t="s">
        <v>1150</v>
      </c>
      <c r="N327" s="629">
        <v>15</v>
      </c>
    </row>
    <row r="328" spans="1:14">
      <c r="A328" s="629">
        <v>11</v>
      </c>
      <c r="B328" s="629" t="s">
        <v>1702</v>
      </c>
      <c r="C328" s="629" t="s">
        <v>369</v>
      </c>
      <c r="D328" s="629" t="s">
        <v>685</v>
      </c>
      <c r="E328" s="629">
        <v>34</v>
      </c>
      <c r="F328" s="629">
        <v>13</v>
      </c>
      <c r="G328" s="629" t="s">
        <v>1719</v>
      </c>
      <c r="H328" s="629">
        <v>724.8</v>
      </c>
      <c r="I328" s="629" t="s">
        <v>1673</v>
      </c>
      <c r="J328" s="629" t="s">
        <v>1555</v>
      </c>
      <c r="K328" s="629" t="s">
        <v>1144</v>
      </c>
      <c r="L328" s="629" t="s">
        <v>369</v>
      </c>
      <c r="M328" s="629" t="s">
        <v>43</v>
      </c>
      <c r="N328" s="629">
        <v>5</v>
      </c>
    </row>
    <row r="329" spans="1:14">
      <c r="A329" s="629">
        <v>11</v>
      </c>
      <c r="B329" s="629" t="s">
        <v>1702</v>
      </c>
      <c r="C329" s="629" t="s">
        <v>369</v>
      </c>
      <c r="D329" s="629" t="s">
        <v>686</v>
      </c>
      <c r="E329" s="629">
        <v>34</v>
      </c>
      <c r="F329" s="629">
        <v>14</v>
      </c>
      <c r="G329" s="629" t="s">
        <v>1718</v>
      </c>
      <c r="H329" s="629">
        <v>724.8</v>
      </c>
      <c r="I329" s="629" t="s">
        <v>1673</v>
      </c>
      <c r="J329" s="629" t="s">
        <v>1555</v>
      </c>
      <c r="K329" s="629" t="s">
        <v>1144</v>
      </c>
      <c r="L329" s="629" t="s">
        <v>369</v>
      </c>
      <c r="M329" s="629" t="s">
        <v>43</v>
      </c>
      <c r="N329" s="629">
        <v>5</v>
      </c>
    </row>
    <row r="330" spans="1:14">
      <c r="A330" s="629">
        <v>11</v>
      </c>
      <c r="B330" s="629" t="s">
        <v>1702</v>
      </c>
      <c r="C330" s="629" t="s">
        <v>369</v>
      </c>
      <c r="D330" s="629" t="s">
        <v>687</v>
      </c>
      <c r="E330" s="629">
        <v>34</v>
      </c>
      <c r="F330" s="629">
        <v>20</v>
      </c>
      <c r="G330" s="629" t="s">
        <v>1717</v>
      </c>
      <c r="H330" s="629">
        <v>724.8</v>
      </c>
      <c r="I330" s="629" t="s">
        <v>1673</v>
      </c>
      <c r="J330" s="629" t="s">
        <v>1555</v>
      </c>
      <c r="K330" s="629" t="s">
        <v>1144</v>
      </c>
      <c r="L330" s="629" t="s">
        <v>369</v>
      </c>
      <c r="M330" s="629" t="s">
        <v>43</v>
      </c>
      <c r="N330" s="629">
        <v>5</v>
      </c>
    </row>
    <row r="331" spans="1:14">
      <c r="A331" s="629">
        <v>11</v>
      </c>
      <c r="B331" s="629" t="s">
        <v>1702</v>
      </c>
      <c r="C331" s="629" t="s">
        <v>349</v>
      </c>
      <c r="D331" s="629" t="s">
        <v>688</v>
      </c>
      <c r="E331" s="629">
        <v>34</v>
      </c>
      <c r="F331" s="629">
        <v>29</v>
      </c>
      <c r="G331" s="629" t="s">
        <v>1716</v>
      </c>
      <c r="H331" s="629">
        <v>727.3</v>
      </c>
      <c r="I331" s="629" t="s">
        <v>1644</v>
      </c>
      <c r="J331" s="629" t="s">
        <v>1180</v>
      </c>
      <c r="K331" s="629" t="s">
        <v>1165</v>
      </c>
      <c r="L331" s="629" t="s">
        <v>1156</v>
      </c>
      <c r="M331" s="629" t="s">
        <v>1179</v>
      </c>
      <c r="N331" s="629">
        <v>12</v>
      </c>
    </row>
    <row r="332" spans="1:14">
      <c r="A332" s="629">
        <v>11</v>
      </c>
      <c r="B332" s="629" t="s">
        <v>1702</v>
      </c>
      <c r="C332" s="629" t="s">
        <v>369</v>
      </c>
      <c r="D332" s="629" t="s">
        <v>689</v>
      </c>
      <c r="E332" s="629">
        <v>35</v>
      </c>
      <c r="F332" s="629">
        <v>13</v>
      </c>
      <c r="G332" s="629" t="s">
        <v>1715</v>
      </c>
      <c r="H332" s="629">
        <v>808.2</v>
      </c>
      <c r="I332" s="629" t="s">
        <v>1644</v>
      </c>
      <c r="J332" s="629" t="s">
        <v>1180</v>
      </c>
      <c r="K332" s="629" t="s">
        <v>1144</v>
      </c>
      <c r="L332" s="629" t="s">
        <v>369</v>
      </c>
      <c r="M332" s="629" t="s">
        <v>43</v>
      </c>
      <c r="N332" s="629">
        <v>5</v>
      </c>
    </row>
    <row r="333" spans="1:14">
      <c r="A333" s="629">
        <v>11</v>
      </c>
      <c r="B333" s="629" t="s">
        <v>1702</v>
      </c>
      <c r="C333" s="629" t="s">
        <v>369</v>
      </c>
      <c r="D333" s="629" t="s">
        <v>690</v>
      </c>
      <c r="E333" s="629">
        <v>35</v>
      </c>
      <c r="F333" s="629">
        <v>18</v>
      </c>
      <c r="G333" s="629" t="s">
        <v>1714</v>
      </c>
      <c r="H333" s="629">
        <v>724.8</v>
      </c>
      <c r="I333" s="629" t="s">
        <v>1673</v>
      </c>
      <c r="J333" s="629" t="s">
        <v>1555</v>
      </c>
      <c r="K333" s="629" t="s">
        <v>1144</v>
      </c>
      <c r="L333" s="629" t="s">
        <v>369</v>
      </c>
      <c r="M333" s="629" t="s">
        <v>43</v>
      </c>
      <c r="N333" s="629">
        <v>5</v>
      </c>
    </row>
    <row r="334" spans="1:14">
      <c r="A334" s="629">
        <v>11</v>
      </c>
      <c r="B334" s="629" t="s">
        <v>1702</v>
      </c>
      <c r="C334" s="629" t="s">
        <v>369</v>
      </c>
      <c r="D334" s="629" t="s">
        <v>691</v>
      </c>
      <c r="E334" s="629">
        <v>35</v>
      </c>
      <c r="F334" s="629">
        <v>51</v>
      </c>
      <c r="G334" s="629" t="s">
        <v>1713</v>
      </c>
      <c r="H334" s="629">
        <v>724.8</v>
      </c>
      <c r="I334" s="629" t="s">
        <v>1673</v>
      </c>
      <c r="J334" s="629" t="s">
        <v>1555</v>
      </c>
      <c r="K334" s="629" t="s">
        <v>1165</v>
      </c>
      <c r="L334" s="629" t="s">
        <v>369</v>
      </c>
      <c r="M334" s="629" t="s">
        <v>1224</v>
      </c>
      <c r="N334" s="629">
        <v>6</v>
      </c>
    </row>
    <row r="335" spans="1:14">
      <c r="A335" s="629">
        <v>11</v>
      </c>
      <c r="B335" s="629" t="s">
        <v>1702</v>
      </c>
      <c r="C335" s="629" t="s">
        <v>383</v>
      </c>
      <c r="D335" s="629" t="s">
        <v>692</v>
      </c>
      <c r="E335" s="629">
        <v>41</v>
      </c>
      <c r="F335" s="629">
        <v>32</v>
      </c>
      <c r="G335" s="629" t="s">
        <v>1712</v>
      </c>
      <c r="H335" s="629">
        <v>715.1</v>
      </c>
      <c r="I335" s="629" t="s">
        <v>1710</v>
      </c>
      <c r="J335" s="629" t="s">
        <v>1709</v>
      </c>
      <c r="K335" s="629" t="s">
        <v>1165</v>
      </c>
      <c r="L335" s="629" t="s">
        <v>74</v>
      </c>
      <c r="M335" s="629" t="s">
        <v>1143</v>
      </c>
      <c r="N335" s="629">
        <v>18</v>
      </c>
    </row>
    <row r="336" spans="1:14">
      <c r="A336" s="629">
        <v>11</v>
      </c>
      <c r="B336" s="629" t="s">
        <v>1702</v>
      </c>
      <c r="C336" s="629" t="s">
        <v>383</v>
      </c>
      <c r="D336" s="629" t="s">
        <v>693</v>
      </c>
      <c r="E336" s="629">
        <v>41</v>
      </c>
      <c r="F336" s="629">
        <v>51</v>
      </c>
      <c r="G336" s="629" t="s">
        <v>1711</v>
      </c>
      <c r="H336" s="629">
        <v>724.8</v>
      </c>
      <c r="I336" s="629" t="s">
        <v>1710</v>
      </c>
      <c r="J336" s="629" t="s">
        <v>1709</v>
      </c>
      <c r="K336" s="629" t="s">
        <v>1165</v>
      </c>
      <c r="L336" s="629" t="s">
        <v>1184</v>
      </c>
      <c r="M336" s="629" t="s">
        <v>1183</v>
      </c>
      <c r="N336" s="629">
        <v>8</v>
      </c>
    </row>
    <row r="337" spans="1:14">
      <c r="A337" s="629">
        <v>11</v>
      </c>
      <c r="B337" s="629" t="s">
        <v>1702</v>
      </c>
      <c r="C337" s="629" t="s">
        <v>383</v>
      </c>
      <c r="D337" s="629" t="s">
        <v>694</v>
      </c>
      <c r="E337" s="629">
        <v>42</v>
      </c>
      <c r="F337" s="629">
        <v>51</v>
      </c>
      <c r="G337" s="629" t="s">
        <v>1708</v>
      </c>
      <c r="H337" s="629">
        <v>722.5</v>
      </c>
      <c r="I337" s="629" t="s">
        <v>1706</v>
      </c>
      <c r="J337" s="629" t="s">
        <v>1680</v>
      </c>
      <c r="K337" s="629" t="s">
        <v>1165</v>
      </c>
      <c r="L337" s="629" t="s">
        <v>1184</v>
      </c>
      <c r="M337" s="629" t="s">
        <v>1705</v>
      </c>
      <c r="N337" s="629">
        <v>9</v>
      </c>
    </row>
    <row r="338" spans="1:14">
      <c r="A338" s="629">
        <v>11</v>
      </c>
      <c r="B338" s="629" t="s">
        <v>1702</v>
      </c>
      <c r="C338" s="629" t="s">
        <v>383</v>
      </c>
      <c r="D338" s="629" t="s">
        <v>695</v>
      </c>
      <c r="E338" s="629">
        <v>42</v>
      </c>
      <c r="F338" s="629">
        <v>52</v>
      </c>
      <c r="G338" s="629" t="s">
        <v>1707</v>
      </c>
      <c r="H338" s="629">
        <v>722.1</v>
      </c>
      <c r="I338" s="629" t="s">
        <v>1706</v>
      </c>
      <c r="J338" s="629" t="s">
        <v>1680</v>
      </c>
      <c r="K338" s="629" t="s">
        <v>1165</v>
      </c>
      <c r="L338" s="629" t="s">
        <v>1184</v>
      </c>
      <c r="M338" s="629" t="s">
        <v>1705</v>
      </c>
      <c r="N338" s="629">
        <v>9</v>
      </c>
    </row>
    <row r="339" spans="1:14">
      <c r="A339" s="629">
        <v>11</v>
      </c>
      <c r="B339" s="629" t="s">
        <v>1702</v>
      </c>
      <c r="C339" s="629" t="s">
        <v>383</v>
      </c>
      <c r="D339" s="629" t="s">
        <v>696</v>
      </c>
      <c r="E339" s="629">
        <v>43</v>
      </c>
      <c r="F339" s="629">
        <v>51</v>
      </c>
      <c r="G339" s="629" t="s">
        <v>1704</v>
      </c>
      <c r="H339" s="629">
        <v>846.1</v>
      </c>
      <c r="I339" s="629" t="s">
        <v>1703</v>
      </c>
      <c r="J339" s="629" t="s">
        <v>1185</v>
      </c>
      <c r="K339" s="629" t="s">
        <v>1165</v>
      </c>
      <c r="L339" s="629" t="s">
        <v>1184</v>
      </c>
      <c r="M339" s="629" t="s">
        <v>1183</v>
      </c>
      <c r="N339" s="629">
        <v>8</v>
      </c>
    </row>
    <row r="340" spans="1:14">
      <c r="A340" s="629">
        <v>11</v>
      </c>
      <c r="B340" s="629" t="s">
        <v>1702</v>
      </c>
      <c r="C340" s="629" t="s">
        <v>383</v>
      </c>
      <c r="D340" s="629" t="s">
        <v>697</v>
      </c>
      <c r="E340" s="629">
        <v>44</v>
      </c>
      <c r="F340" s="629">
        <v>51</v>
      </c>
      <c r="G340" s="629" t="s">
        <v>1701</v>
      </c>
      <c r="H340" s="629">
        <v>848.8</v>
      </c>
      <c r="I340" s="629" t="s">
        <v>1700</v>
      </c>
      <c r="J340" s="629" t="s">
        <v>1166</v>
      </c>
      <c r="K340" s="629" t="s">
        <v>1165</v>
      </c>
      <c r="L340" s="629" t="s">
        <v>1184</v>
      </c>
      <c r="M340" s="629" t="s">
        <v>1183</v>
      </c>
      <c r="N340" s="629">
        <v>8</v>
      </c>
    </row>
    <row r="341" spans="1:14">
      <c r="A341" s="629">
        <v>12</v>
      </c>
      <c r="B341" s="629" t="s">
        <v>1640</v>
      </c>
      <c r="C341" s="629" t="s">
        <v>349</v>
      </c>
      <c r="D341" s="629" t="s">
        <v>698</v>
      </c>
      <c r="E341" s="629">
        <v>0</v>
      </c>
      <c r="F341" s="629">
        <v>0</v>
      </c>
      <c r="G341" s="629" t="s">
        <v>1699</v>
      </c>
      <c r="H341" s="629">
        <v>959.6</v>
      </c>
      <c r="I341" s="629" t="s">
        <v>1637</v>
      </c>
      <c r="J341" s="629" t="s">
        <v>1166</v>
      </c>
      <c r="K341" s="629" t="s">
        <v>1144</v>
      </c>
      <c r="L341" s="629" t="s">
        <v>74</v>
      </c>
      <c r="M341" s="629" t="s">
        <v>1143</v>
      </c>
      <c r="N341" s="629">
        <v>18</v>
      </c>
    </row>
    <row r="342" spans="1:14">
      <c r="A342" s="629">
        <v>12</v>
      </c>
      <c r="B342" s="629" t="s">
        <v>1640</v>
      </c>
      <c r="C342" s="629" t="s">
        <v>349</v>
      </c>
      <c r="D342" s="629" t="s">
        <v>699</v>
      </c>
      <c r="E342" s="629">
        <v>0</v>
      </c>
      <c r="F342" s="629">
        <v>23</v>
      </c>
      <c r="G342" s="629" t="s">
        <v>1698</v>
      </c>
      <c r="H342" s="629">
        <v>924</v>
      </c>
      <c r="I342" s="629" t="s">
        <v>1605</v>
      </c>
      <c r="J342" s="629" t="s">
        <v>1171</v>
      </c>
      <c r="K342" s="629" t="s">
        <v>1144</v>
      </c>
      <c r="L342" s="629" t="s">
        <v>1151</v>
      </c>
      <c r="M342" s="629" t="s">
        <v>1150</v>
      </c>
      <c r="N342" s="629">
        <v>15</v>
      </c>
    </row>
    <row r="343" spans="1:14">
      <c r="A343" s="629">
        <v>12</v>
      </c>
      <c r="B343" s="629" t="s">
        <v>1640</v>
      </c>
      <c r="C343" s="629" t="s">
        <v>349</v>
      </c>
      <c r="D343" s="629" t="s">
        <v>700</v>
      </c>
      <c r="E343" s="629">
        <v>0</v>
      </c>
      <c r="F343" s="629">
        <v>24</v>
      </c>
      <c r="G343" s="629" t="s">
        <v>1697</v>
      </c>
      <c r="H343" s="629">
        <v>873</v>
      </c>
      <c r="I343" s="629" t="s">
        <v>1696</v>
      </c>
      <c r="J343" s="629" t="s">
        <v>1278</v>
      </c>
      <c r="K343" s="629" t="s">
        <v>1144</v>
      </c>
      <c r="L343" s="629" t="s">
        <v>1274</v>
      </c>
      <c r="M343" s="629" t="s">
        <v>53</v>
      </c>
      <c r="N343" s="629">
        <v>13</v>
      </c>
    </row>
    <row r="344" spans="1:14">
      <c r="A344" s="629">
        <v>12</v>
      </c>
      <c r="B344" s="629" t="s">
        <v>1640</v>
      </c>
      <c r="C344" s="629" t="s">
        <v>349</v>
      </c>
      <c r="D344" s="629" t="s">
        <v>701</v>
      </c>
      <c r="E344" s="629">
        <v>0</v>
      </c>
      <c r="F344" s="629">
        <v>25</v>
      </c>
      <c r="G344" s="629" t="s">
        <v>1695</v>
      </c>
      <c r="H344" s="629">
        <v>916</v>
      </c>
      <c r="I344" s="629" t="s">
        <v>1633</v>
      </c>
      <c r="J344" s="629" t="s">
        <v>1275</v>
      </c>
      <c r="K344" s="629" t="s">
        <v>1144</v>
      </c>
      <c r="L344" s="629" t="s">
        <v>1274</v>
      </c>
      <c r="M344" s="629" t="s">
        <v>52</v>
      </c>
      <c r="N344" s="629">
        <v>14</v>
      </c>
    </row>
    <row r="345" spans="1:14">
      <c r="A345" s="629">
        <v>12</v>
      </c>
      <c r="B345" s="629" t="s">
        <v>1640</v>
      </c>
      <c r="C345" s="629" t="s">
        <v>349</v>
      </c>
      <c r="D345" s="629" t="s">
        <v>702</v>
      </c>
      <c r="E345" s="629">
        <v>1</v>
      </c>
      <c r="F345" s="629">
        <v>23</v>
      </c>
      <c r="G345" s="629" t="s">
        <v>1694</v>
      </c>
      <c r="H345" s="629">
        <v>922.4</v>
      </c>
      <c r="I345" s="629" t="s">
        <v>1693</v>
      </c>
      <c r="J345" s="629" t="s">
        <v>1166</v>
      </c>
      <c r="K345" s="629" t="s">
        <v>1144</v>
      </c>
      <c r="L345" s="629" t="s">
        <v>74</v>
      </c>
      <c r="M345" s="629" t="s">
        <v>1692</v>
      </c>
      <c r="N345" s="629">
        <v>17</v>
      </c>
    </row>
    <row r="346" spans="1:14">
      <c r="A346" s="629">
        <v>12</v>
      </c>
      <c r="B346" s="629" t="s">
        <v>1640</v>
      </c>
      <c r="C346" s="629" t="s">
        <v>703</v>
      </c>
      <c r="D346" s="629" t="s">
        <v>704</v>
      </c>
      <c r="E346" s="629">
        <v>11</v>
      </c>
      <c r="F346" s="629">
        <v>7</v>
      </c>
      <c r="G346" s="629" t="s">
        <v>1691</v>
      </c>
      <c r="H346" s="629">
        <v>843.8</v>
      </c>
      <c r="I346" s="629" t="s">
        <v>1607</v>
      </c>
      <c r="J346" s="629" t="s">
        <v>1166</v>
      </c>
      <c r="K346" s="629" t="s">
        <v>1144</v>
      </c>
      <c r="L346" s="629" t="s">
        <v>1156</v>
      </c>
      <c r="M346" s="629" t="s">
        <v>1155</v>
      </c>
      <c r="N346" s="629">
        <v>10</v>
      </c>
    </row>
    <row r="347" spans="1:14">
      <c r="A347" s="629">
        <v>12</v>
      </c>
      <c r="B347" s="629" t="s">
        <v>1640</v>
      </c>
      <c r="C347" s="629" t="s">
        <v>703</v>
      </c>
      <c r="D347" s="629" t="s">
        <v>705</v>
      </c>
      <c r="E347" s="629">
        <v>12</v>
      </c>
      <c r="F347" s="629">
        <v>7</v>
      </c>
      <c r="G347" s="629" t="s">
        <v>1690</v>
      </c>
      <c r="H347" s="629">
        <v>843.8</v>
      </c>
      <c r="I347" s="629" t="s">
        <v>1623</v>
      </c>
      <c r="J347" s="629" t="s">
        <v>1166</v>
      </c>
      <c r="K347" s="629" t="s">
        <v>1144</v>
      </c>
      <c r="L347" s="629" t="s">
        <v>1156</v>
      </c>
      <c r="M347" s="629" t="s">
        <v>1155</v>
      </c>
      <c r="N347" s="629">
        <v>10</v>
      </c>
    </row>
    <row r="348" spans="1:14">
      <c r="A348" s="629">
        <v>12</v>
      </c>
      <c r="B348" s="629" t="s">
        <v>1640</v>
      </c>
      <c r="C348" s="629" t="s">
        <v>703</v>
      </c>
      <c r="D348" s="629" t="s">
        <v>706</v>
      </c>
      <c r="E348" s="629">
        <v>12</v>
      </c>
      <c r="F348" s="629">
        <v>9</v>
      </c>
      <c r="G348" s="629" t="s">
        <v>1689</v>
      </c>
      <c r="H348" s="629">
        <v>843.8</v>
      </c>
      <c r="I348" s="629" t="s">
        <v>1623</v>
      </c>
      <c r="J348" s="629" t="s">
        <v>1166</v>
      </c>
      <c r="K348" s="629" t="s">
        <v>1144</v>
      </c>
      <c r="L348" s="629" t="s">
        <v>1156</v>
      </c>
      <c r="M348" s="629" t="s">
        <v>1155</v>
      </c>
      <c r="N348" s="629">
        <v>10</v>
      </c>
    </row>
    <row r="349" spans="1:14">
      <c r="A349" s="629">
        <v>12</v>
      </c>
      <c r="B349" s="629" t="s">
        <v>1640</v>
      </c>
      <c r="C349" s="629" t="s">
        <v>703</v>
      </c>
      <c r="D349" s="629" t="s">
        <v>707</v>
      </c>
      <c r="E349" s="629">
        <v>13</v>
      </c>
      <c r="F349" s="629">
        <v>7</v>
      </c>
      <c r="G349" s="629" t="s">
        <v>1688</v>
      </c>
      <c r="H349" s="629">
        <v>843.8</v>
      </c>
      <c r="I349" s="629" t="s">
        <v>1623</v>
      </c>
      <c r="J349" s="629" t="s">
        <v>1166</v>
      </c>
      <c r="K349" s="629" t="s">
        <v>1144</v>
      </c>
      <c r="L349" s="629" t="s">
        <v>1156</v>
      </c>
      <c r="M349" s="629" t="s">
        <v>1155</v>
      </c>
      <c r="N349" s="629">
        <v>10</v>
      </c>
    </row>
    <row r="350" spans="1:14">
      <c r="A350" s="629">
        <v>12</v>
      </c>
      <c r="B350" s="629" t="s">
        <v>1640</v>
      </c>
      <c r="C350" s="629" t="s">
        <v>703</v>
      </c>
      <c r="D350" s="629" t="s">
        <v>708</v>
      </c>
      <c r="E350" s="629">
        <v>13</v>
      </c>
      <c r="F350" s="629">
        <v>9</v>
      </c>
      <c r="G350" s="629" t="s">
        <v>1687</v>
      </c>
      <c r="H350" s="629">
        <v>843.8</v>
      </c>
      <c r="I350" s="629" t="s">
        <v>1623</v>
      </c>
      <c r="J350" s="629" t="s">
        <v>1166</v>
      </c>
      <c r="K350" s="629" t="s">
        <v>1144</v>
      </c>
      <c r="L350" s="629" t="s">
        <v>1156</v>
      </c>
      <c r="M350" s="629" t="s">
        <v>1155</v>
      </c>
      <c r="N350" s="629">
        <v>10</v>
      </c>
    </row>
    <row r="351" spans="1:14">
      <c r="A351" s="629">
        <v>12</v>
      </c>
      <c r="B351" s="629" t="s">
        <v>1640</v>
      </c>
      <c r="C351" s="629" t="s">
        <v>703</v>
      </c>
      <c r="D351" s="629" t="s">
        <v>709</v>
      </c>
      <c r="E351" s="629">
        <v>14</v>
      </c>
      <c r="F351" s="629">
        <v>7</v>
      </c>
      <c r="G351" s="629" t="s">
        <v>1686</v>
      </c>
      <c r="H351" s="629">
        <v>843.8</v>
      </c>
      <c r="I351" s="629" t="s">
        <v>1623</v>
      </c>
      <c r="J351" s="629" t="s">
        <v>1166</v>
      </c>
      <c r="K351" s="629" t="s">
        <v>1144</v>
      </c>
      <c r="L351" s="629" t="s">
        <v>1156</v>
      </c>
      <c r="M351" s="629" t="s">
        <v>1155</v>
      </c>
      <c r="N351" s="629">
        <v>10</v>
      </c>
    </row>
    <row r="352" spans="1:14">
      <c r="A352" s="629">
        <v>12</v>
      </c>
      <c r="B352" s="629" t="s">
        <v>1640</v>
      </c>
      <c r="C352" s="629" t="s">
        <v>703</v>
      </c>
      <c r="D352" s="629" t="s">
        <v>710</v>
      </c>
      <c r="E352" s="629">
        <v>15</v>
      </c>
      <c r="F352" s="629">
        <v>7</v>
      </c>
      <c r="G352" s="629" t="s">
        <v>1685</v>
      </c>
      <c r="H352" s="629">
        <v>843.8</v>
      </c>
      <c r="I352" s="629" t="s">
        <v>1623</v>
      </c>
      <c r="J352" s="629" t="s">
        <v>1166</v>
      </c>
      <c r="K352" s="629" t="s">
        <v>1144</v>
      </c>
      <c r="L352" s="629" t="s">
        <v>1156</v>
      </c>
      <c r="M352" s="629" t="s">
        <v>1155</v>
      </c>
      <c r="N352" s="629">
        <v>10</v>
      </c>
    </row>
    <row r="353" spans="1:14">
      <c r="A353" s="629">
        <v>12</v>
      </c>
      <c r="B353" s="629" t="s">
        <v>1640</v>
      </c>
      <c r="C353" s="629" t="s">
        <v>377</v>
      </c>
      <c r="D353" s="629" t="s">
        <v>711</v>
      </c>
      <c r="E353" s="629">
        <v>20</v>
      </c>
      <c r="F353" s="629">
        <v>41</v>
      </c>
      <c r="G353" s="629" t="s">
        <v>1684</v>
      </c>
      <c r="H353" s="629">
        <v>956.5</v>
      </c>
      <c r="I353" s="629" t="s">
        <v>1362</v>
      </c>
      <c r="J353" s="629" t="s">
        <v>1246</v>
      </c>
      <c r="K353" s="629" t="s">
        <v>1165</v>
      </c>
      <c r="L353" s="629" t="s">
        <v>1261</v>
      </c>
      <c r="M353" s="629" t="s">
        <v>54</v>
      </c>
      <c r="N353" s="629">
        <v>4</v>
      </c>
    </row>
    <row r="354" spans="1:14">
      <c r="A354" s="629">
        <v>12</v>
      </c>
      <c r="B354" s="629" t="s">
        <v>1640</v>
      </c>
      <c r="C354" s="629" t="s">
        <v>377</v>
      </c>
      <c r="D354" s="629" t="s">
        <v>712</v>
      </c>
      <c r="E354" s="629">
        <v>20</v>
      </c>
      <c r="F354" s="629">
        <v>44</v>
      </c>
      <c r="G354" s="629" t="s">
        <v>1683</v>
      </c>
      <c r="H354" s="629">
        <v>956.5</v>
      </c>
      <c r="I354" s="629" t="s">
        <v>1418</v>
      </c>
      <c r="J354" s="629" t="s">
        <v>1266</v>
      </c>
      <c r="K354" s="629" t="s">
        <v>1165</v>
      </c>
      <c r="L354" s="629" t="s">
        <v>1261</v>
      </c>
      <c r="M354" s="629" t="s">
        <v>54</v>
      </c>
      <c r="N354" s="629">
        <v>4</v>
      </c>
    </row>
    <row r="355" spans="1:14">
      <c r="A355" s="629">
        <v>12</v>
      </c>
      <c r="B355" s="629" t="s">
        <v>1640</v>
      </c>
      <c r="C355" s="629" t="s">
        <v>377</v>
      </c>
      <c r="D355" s="629" t="s">
        <v>713</v>
      </c>
      <c r="E355" s="629">
        <v>20</v>
      </c>
      <c r="F355" s="629">
        <v>51</v>
      </c>
      <c r="G355" s="629" t="s">
        <v>1682</v>
      </c>
      <c r="H355" s="629">
        <v>956.5</v>
      </c>
      <c r="I355" s="629" t="s">
        <v>1681</v>
      </c>
      <c r="J355" s="629" t="s">
        <v>1680</v>
      </c>
      <c r="K355" s="629" t="s">
        <v>1165</v>
      </c>
      <c r="L355" s="629" t="s">
        <v>1261</v>
      </c>
      <c r="M355" s="629" t="s">
        <v>54</v>
      </c>
      <c r="N355" s="629">
        <v>4</v>
      </c>
    </row>
    <row r="356" spans="1:14">
      <c r="A356" s="629">
        <v>12</v>
      </c>
      <c r="B356" s="629" t="s">
        <v>1640</v>
      </c>
      <c r="C356" s="629" t="s">
        <v>377</v>
      </c>
      <c r="D356" s="629" t="s">
        <v>714</v>
      </c>
      <c r="E356" s="629">
        <v>21</v>
      </c>
      <c r="F356" s="629">
        <v>51</v>
      </c>
      <c r="G356" s="629" t="s">
        <v>1679</v>
      </c>
      <c r="H356" s="629">
        <v>956.5</v>
      </c>
      <c r="I356" s="629" t="s">
        <v>1678</v>
      </c>
      <c r="J356" s="629" t="s">
        <v>1266</v>
      </c>
      <c r="K356" s="629" t="s">
        <v>1165</v>
      </c>
      <c r="L356" s="629" t="s">
        <v>1261</v>
      </c>
      <c r="M356" s="629" t="s">
        <v>54</v>
      </c>
      <c r="N356" s="629">
        <v>4</v>
      </c>
    </row>
    <row r="357" spans="1:14">
      <c r="A357" s="629">
        <v>12</v>
      </c>
      <c r="B357" s="629" t="s">
        <v>1640</v>
      </c>
      <c r="C357" s="629" t="s">
        <v>377</v>
      </c>
      <c r="D357" s="629" t="s">
        <v>715</v>
      </c>
      <c r="E357" s="629">
        <v>22</v>
      </c>
      <c r="F357" s="629">
        <v>51</v>
      </c>
      <c r="G357" s="629" t="s">
        <v>1677</v>
      </c>
      <c r="H357" s="629">
        <v>956.5</v>
      </c>
      <c r="I357" s="629" t="s">
        <v>1676</v>
      </c>
      <c r="J357" s="629" t="s">
        <v>1262</v>
      </c>
      <c r="K357" s="629" t="s">
        <v>1165</v>
      </c>
      <c r="L357" s="629" t="s">
        <v>1261</v>
      </c>
      <c r="M357" s="629" t="s">
        <v>54</v>
      </c>
      <c r="N357" s="629">
        <v>4</v>
      </c>
    </row>
    <row r="358" spans="1:14">
      <c r="A358" s="629">
        <v>12</v>
      </c>
      <c r="B358" s="629" t="s">
        <v>1640</v>
      </c>
      <c r="C358" s="629" t="s">
        <v>369</v>
      </c>
      <c r="D358" s="629" t="s">
        <v>716</v>
      </c>
      <c r="E358" s="629">
        <v>32</v>
      </c>
      <c r="F358" s="629">
        <v>20</v>
      </c>
      <c r="G358" s="629" t="s">
        <v>1675</v>
      </c>
      <c r="H358" s="629">
        <v>732.6</v>
      </c>
      <c r="I358" s="629" t="s">
        <v>1673</v>
      </c>
      <c r="J358" s="629" t="s">
        <v>1555</v>
      </c>
      <c r="K358" s="629" t="s">
        <v>1144</v>
      </c>
      <c r="L358" s="629" t="s">
        <v>369</v>
      </c>
      <c r="M358" s="629" t="s">
        <v>43</v>
      </c>
      <c r="N358" s="629">
        <v>5</v>
      </c>
    </row>
    <row r="359" spans="1:14">
      <c r="A359" s="629">
        <v>12</v>
      </c>
      <c r="B359" s="629" t="s">
        <v>1640</v>
      </c>
      <c r="C359" s="629" t="s">
        <v>369</v>
      </c>
      <c r="D359" s="629" t="s">
        <v>717</v>
      </c>
      <c r="E359" s="629">
        <v>33</v>
      </c>
      <c r="F359" s="629">
        <v>20</v>
      </c>
      <c r="G359" s="629" t="s">
        <v>1674</v>
      </c>
      <c r="H359" s="629">
        <v>732.6</v>
      </c>
      <c r="I359" s="629" t="s">
        <v>1673</v>
      </c>
      <c r="J359" s="629" t="s">
        <v>1555</v>
      </c>
      <c r="K359" s="629" t="s">
        <v>1144</v>
      </c>
      <c r="L359" s="629" t="s">
        <v>369</v>
      </c>
      <c r="M359" s="629" t="s">
        <v>43</v>
      </c>
      <c r="N359" s="629">
        <v>5</v>
      </c>
    </row>
    <row r="360" spans="1:14">
      <c r="A360" s="629">
        <v>12</v>
      </c>
      <c r="B360" s="629" t="s">
        <v>1640</v>
      </c>
      <c r="C360" s="629" t="s">
        <v>369</v>
      </c>
      <c r="D360" s="629" t="s">
        <v>718</v>
      </c>
      <c r="E360" s="629">
        <v>34</v>
      </c>
      <c r="F360" s="629">
        <v>13</v>
      </c>
      <c r="G360" s="629" t="s">
        <v>1672</v>
      </c>
      <c r="H360" s="629">
        <v>820</v>
      </c>
      <c r="I360" s="629" t="s">
        <v>1670</v>
      </c>
      <c r="J360" s="629" t="s">
        <v>1566</v>
      </c>
      <c r="K360" s="629" t="s">
        <v>1144</v>
      </c>
      <c r="L360" s="629" t="s">
        <v>369</v>
      </c>
      <c r="M360" s="629" t="s">
        <v>43</v>
      </c>
      <c r="N360" s="629">
        <v>5</v>
      </c>
    </row>
    <row r="361" spans="1:14">
      <c r="A361" s="629">
        <v>12</v>
      </c>
      <c r="B361" s="629" t="s">
        <v>1640</v>
      </c>
      <c r="C361" s="629" t="s">
        <v>369</v>
      </c>
      <c r="D361" s="629" t="s">
        <v>719</v>
      </c>
      <c r="E361" s="629">
        <v>34</v>
      </c>
      <c r="F361" s="629">
        <v>18</v>
      </c>
      <c r="G361" s="629" t="s">
        <v>1671</v>
      </c>
      <c r="H361" s="629">
        <v>820</v>
      </c>
      <c r="I361" s="629" t="s">
        <v>1670</v>
      </c>
      <c r="J361" s="629" t="s">
        <v>1566</v>
      </c>
      <c r="K361" s="629" t="s">
        <v>1144</v>
      </c>
      <c r="L361" s="629" t="s">
        <v>369</v>
      </c>
      <c r="M361" s="629" t="s">
        <v>43</v>
      </c>
      <c r="N361" s="629">
        <v>5</v>
      </c>
    </row>
    <row r="362" spans="1:14">
      <c r="A362" s="629">
        <v>12</v>
      </c>
      <c r="B362" s="629" t="s">
        <v>1640</v>
      </c>
      <c r="C362" s="629" t="s">
        <v>369</v>
      </c>
      <c r="D362" s="629" t="s">
        <v>720</v>
      </c>
      <c r="E362" s="629">
        <v>35</v>
      </c>
      <c r="F362" s="629">
        <v>20</v>
      </c>
      <c r="G362" s="629" t="s">
        <v>1669</v>
      </c>
      <c r="H362" s="629">
        <v>732.2</v>
      </c>
      <c r="I362" s="629" t="s">
        <v>1668</v>
      </c>
      <c r="J362" s="629" t="s">
        <v>1234</v>
      </c>
      <c r="K362" s="629" t="s">
        <v>1144</v>
      </c>
      <c r="L362" s="629" t="s">
        <v>369</v>
      </c>
      <c r="M362" s="629" t="s">
        <v>1224</v>
      </c>
      <c r="N362" s="629">
        <v>6</v>
      </c>
    </row>
    <row r="363" spans="1:14">
      <c r="A363" s="629">
        <v>12</v>
      </c>
      <c r="B363" s="629" t="s">
        <v>1640</v>
      </c>
      <c r="C363" s="629" t="s">
        <v>369</v>
      </c>
      <c r="D363" s="629" t="s">
        <v>721</v>
      </c>
      <c r="E363" s="629">
        <v>35</v>
      </c>
      <c r="F363" s="629">
        <v>34</v>
      </c>
      <c r="G363" s="629" t="s">
        <v>1667</v>
      </c>
      <c r="H363" s="629">
        <v>732.1</v>
      </c>
      <c r="I363" s="629" t="s">
        <v>1666</v>
      </c>
      <c r="J363" s="629" t="s">
        <v>1234</v>
      </c>
      <c r="K363" s="629" t="s">
        <v>1165</v>
      </c>
      <c r="L363" s="629" t="s">
        <v>369</v>
      </c>
      <c r="M363" s="629" t="s">
        <v>1224</v>
      </c>
      <c r="N363" s="629">
        <v>6</v>
      </c>
    </row>
    <row r="364" spans="1:14">
      <c r="A364" s="629">
        <v>12</v>
      </c>
      <c r="B364" s="629" t="s">
        <v>1640</v>
      </c>
      <c r="C364" s="629" t="s">
        <v>369</v>
      </c>
      <c r="D364" s="629" t="s">
        <v>722</v>
      </c>
      <c r="E364" s="629">
        <v>36</v>
      </c>
      <c r="F364" s="629">
        <v>13</v>
      </c>
      <c r="G364" s="629" t="s">
        <v>1665</v>
      </c>
      <c r="H364" s="629">
        <v>820.2</v>
      </c>
      <c r="I364" s="629" t="s">
        <v>1664</v>
      </c>
      <c r="J364" s="629" t="s">
        <v>1566</v>
      </c>
      <c r="K364" s="629" t="s">
        <v>1144</v>
      </c>
      <c r="L364" s="629" t="s">
        <v>369</v>
      </c>
      <c r="M364" s="629" t="s">
        <v>43</v>
      </c>
      <c r="N364" s="629">
        <v>5</v>
      </c>
    </row>
    <row r="365" spans="1:14">
      <c r="A365" s="629">
        <v>12</v>
      </c>
      <c r="B365" s="629" t="s">
        <v>1640</v>
      </c>
      <c r="C365" s="629" t="s">
        <v>383</v>
      </c>
      <c r="D365" s="629" t="s">
        <v>723</v>
      </c>
      <c r="E365" s="629">
        <v>40</v>
      </c>
      <c r="F365" s="629">
        <v>32</v>
      </c>
      <c r="G365" s="629" t="s">
        <v>1663</v>
      </c>
      <c r="H365" s="629">
        <v>715.1</v>
      </c>
      <c r="I365" s="629" t="s">
        <v>1662</v>
      </c>
      <c r="J365" s="629" t="s">
        <v>1661</v>
      </c>
      <c r="K365" s="629" t="s">
        <v>1165</v>
      </c>
      <c r="L365" s="629" t="s">
        <v>74</v>
      </c>
      <c r="M365" s="629" t="s">
        <v>1143</v>
      </c>
      <c r="N365" s="629">
        <v>18</v>
      </c>
    </row>
    <row r="366" spans="1:14">
      <c r="A366" s="629">
        <v>12</v>
      </c>
      <c r="B366" s="629" t="s">
        <v>1640</v>
      </c>
      <c r="C366" s="629" t="s">
        <v>383</v>
      </c>
      <c r="D366" s="629" t="s">
        <v>724</v>
      </c>
      <c r="E366" s="629">
        <v>40</v>
      </c>
      <c r="F366" s="629">
        <v>51</v>
      </c>
      <c r="G366" s="629" t="s">
        <v>1660</v>
      </c>
      <c r="H366" s="629">
        <v>715.1</v>
      </c>
      <c r="I366" s="629" t="s">
        <v>1659</v>
      </c>
      <c r="J366" s="629" t="s">
        <v>1246</v>
      </c>
      <c r="K366" s="629" t="s">
        <v>1165</v>
      </c>
      <c r="L366" s="629" t="s">
        <v>1184</v>
      </c>
      <c r="M366" s="629" t="s">
        <v>1183</v>
      </c>
      <c r="N366" s="629">
        <v>8</v>
      </c>
    </row>
    <row r="367" spans="1:14">
      <c r="A367" s="629">
        <v>12</v>
      </c>
      <c r="B367" s="629" t="s">
        <v>1640</v>
      </c>
      <c r="C367" s="629" t="s">
        <v>383</v>
      </c>
      <c r="D367" s="629" t="s">
        <v>725</v>
      </c>
      <c r="E367" s="629">
        <v>41</v>
      </c>
      <c r="F367" s="629">
        <v>13</v>
      </c>
      <c r="G367" s="629" t="s">
        <v>1658</v>
      </c>
      <c r="H367" s="629">
        <v>808</v>
      </c>
      <c r="I367" s="629" t="s">
        <v>1657</v>
      </c>
      <c r="J367" s="629" t="s">
        <v>1555</v>
      </c>
      <c r="K367" s="629" t="s">
        <v>1144</v>
      </c>
      <c r="L367" s="629" t="s">
        <v>369</v>
      </c>
      <c r="M367" s="629" t="s">
        <v>43</v>
      </c>
      <c r="N367" s="629">
        <v>5</v>
      </c>
    </row>
    <row r="368" spans="1:14">
      <c r="A368" s="629">
        <v>12</v>
      </c>
      <c r="B368" s="629" t="s">
        <v>1640</v>
      </c>
      <c r="C368" s="629" t="s">
        <v>383</v>
      </c>
      <c r="D368" s="629" t="s">
        <v>726</v>
      </c>
      <c r="E368" s="629">
        <v>42</v>
      </c>
      <c r="F368" s="629">
        <v>31</v>
      </c>
      <c r="G368" s="629" t="s">
        <v>1656</v>
      </c>
      <c r="H368" s="629">
        <v>843.9</v>
      </c>
      <c r="I368" s="629" t="s">
        <v>1655</v>
      </c>
      <c r="J368" s="629" t="s">
        <v>1180</v>
      </c>
      <c r="K368" s="629" t="s">
        <v>1165</v>
      </c>
      <c r="L368" s="629" t="s">
        <v>74</v>
      </c>
      <c r="M368" s="629" t="s">
        <v>1143</v>
      </c>
      <c r="N368" s="629">
        <v>18</v>
      </c>
    </row>
    <row r="369" spans="1:14">
      <c r="A369" s="629">
        <v>12</v>
      </c>
      <c r="B369" s="629" t="s">
        <v>1640</v>
      </c>
      <c r="C369" s="629" t="s">
        <v>383</v>
      </c>
      <c r="D369" s="629" t="s">
        <v>727</v>
      </c>
      <c r="E369" s="629">
        <v>43</v>
      </c>
      <c r="F369" s="629">
        <v>51</v>
      </c>
      <c r="G369" s="629" t="s">
        <v>1654</v>
      </c>
      <c r="H369" s="629">
        <v>843.9</v>
      </c>
      <c r="I369" s="629" t="s">
        <v>1653</v>
      </c>
      <c r="J369" s="629" t="s">
        <v>1246</v>
      </c>
      <c r="K369" s="629" t="s">
        <v>1165</v>
      </c>
      <c r="L369" s="629" t="s">
        <v>74</v>
      </c>
      <c r="M369" s="629" t="s">
        <v>1143</v>
      </c>
      <c r="N369" s="629">
        <v>18</v>
      </c>
    </row>
    <row r="370" spans="1:14">
      <c r="A370" s="629">
        <v>12</v>
      </c>
      <c r="B370" s="629" t="s">
        <v>1640</v>
      </c>
      <c r="C370" s="629" t="s">
        <v>383</v>
      </c>
      <c r="D370" s="629" t="s">
        <v>728</v>
      </c>
      <c r="E370" s="629">
        <v>45</v>
      </c>
      <c r="F370" s="629">
        <v>9</v>
      </c>
      <c r="G370" s="629" t="s">
        <v>1652</v>
      </c>
      <c r="H370" s="629">
        <v>843.9</v>
      </c>
      <c r="I370" s="629" t="s">
        <v>1651</v>
      </c>
      <c r="J370" s="629" t="s">
        <v>1246</v>
      </c>
      <c r="K370" s="629" t="s">
        <v>1144</v>
      </c>
      <c r="L370" s="629" t="s">
        <v>1184</v>
      </c>
      <c r="M370" s="629" t="s">
        <v>1496</v>
      </c>
      <c r="N370" s="629">
        <v>9</v>
      </c>
    </row>
    <row r="371" spans="1:14">
      <c r="A371" s="629">
        <v>12</v>
      </c>
      <c r="B371" s="629" t="s">
        <v>1640</v>
      </c>
      <c r="C371" s="629" t="s">
        <v>349</v>
      </c>
      <c r="D371" s="629" t="s">
        <v>729</v>
      </c>
      <c r="E371" s="629">
        <v>61</v>
      </c>
      <c r="F371" s="629">
        <v>29</v>
      </c>
      <c r="G371" s="629" t="s">
        <v>1650</v>
      </c>
      <c r="H371" s="629">
        <v>843.8</v>
      </c>
      <c r="I371" s="629" t="s">
        <v>1649</v>
      </c>
      <c r="J371" s="629" t="s">
        <v>1180</v>
      </c>
      <c r="K371" s="629" t="s">
        <v>1165</v>
      </c>
      <c r="L371" s="629" t="s">
        <v>1156</v>
      </c>
      <c r="M371" s="629" t="s">
        <v>1179</v>
      </c>
      <c r="N371" s="629">
        <v>12</v>
      </c>
    </row>
    <row r="372" spans="1:14">
      <c r="A372" s="629">
        <v>12</v>
      </c>
      <c r="B372" s="629" t="s">
        <v>1640</v>
      </c>
      <c r="C372" s="629" t="s">
        <v>349</v>
      </c>
      <c r="D372" s="629" t="s">
        <v>729</v>
      </c>
      <c r="E372" s="629">
        <v>61</v>
      </c>
      <c r="F372" s="629">
        <v>30</v>
      </c>
      <c r="G372" s="629" t="s">
        <v>1648</v>
      </c>
      <c r="H372" s="629">
        <v>843.8</v>
      </c>
      <c r="I372" s="629" t="s">
        <v>1647</v>
      </c>
      <c r="J372" s="629" t="s">
        <v>1646</v>
      </c>
      <c r="K372" s="629" t="s">
        <v>1165</v>
      </c>
      <c r="L372" s="629" t="s">
        <v>1156</v>
      </c>
      <c r="M372" s="629" t="s">
        <v>1179</v>
      </c>
      <c r="N372" s="629">
        <v>12</v>
      </c>
    </row>
    <row r="373" spans="1:14">
      <c r="A373" s="629">
        <v>12</v>
      </c>
      <c r="B373" s="629" t="s">
        <v>1640</v>
      </c>
      <c r="C373" s="629" t="s">
        <v>349</v>
      </c>
      <c r="D373" s="629" t="s">
        <v>730</v>
      </c>
      <c r="E373" s="629">
        <v>62</v>
      </c>
      <c r="F373" s="629">
        <v>29</v>
      </c>
      <c r="G373" s="629" t="s">
        <v>1645</v>
      </c>
      <c r="H373" s="629">
        <v>843.8</v>
      </c>
      <c r="I373" s="629" t="s">
        <v>1644</v>
      </c>
      <c r="J373" s="629" t="s">
        <v>1180</v>
      </c>
      <c r="K373" s="629" t="s">
        <v>1165</v>
      </c>
      <c r="L373" s="629" t="s">
        <v>1156</v>
      </c>
      <c r="M373" s="629" t="s">
        <v>1179</v>
      </c>
      <c r="N373" s="629">
        <v>12</v>
      </c>
    </row>
    <row r="374" spans="1:14">
      <c r="A374" s="629">
        <v>12</v>
      </c>
      <c r="B374" s="629" t="s">
        <v>1640</v>
      </c>
      <c r="C374" s="629" t="s">
        <v>349</v>
      </c>
      <c r="D374" s="629" t="s">
        <v>730</v>
      </c>
      <c r="E374" s="629">
        <v>62</v>
      </c>
      <c r="F374" s="629">
        <v>29</v>
      </c>
      <c r="G374" s="629" t="s">
        <v>1645</v>
      </c>
      <c r="H374" s="629">
        <v>843.8</v>
      </c>
      <c r="I374" s="629" t="s">
        <v>1644</v>
      </c>
      <c r="J374" s="629" t="s">
        <v>1180</v>
      </c>
      <c r="K374" s="629" t="s">
        <v>1165</v>
      </c>
      <c r="L374" s="629" t="s">
        <v>1156</v>
      </c>
      <c r="M374" s="629" t="s">
        <v>1179</v>
      </c>
      <c r="N374" s="629">
        <v>12</v>
      </c>
    </row>
    <row r="375" spans="1:14">
      <c r="A375" s="629">
        <v>12</v>
      </c>
      <c r="B375" s="629" t="s">
        <v>1640</v>
      </c>
      <c r="C375" s="629" t="s">
        <v>349</v>
      </c>
      <c r="D375" s="629" t="s">
        <v>731</v>
      </c>
      <c r="E375" s="629">
        <v>71</v>
      </c>
      <c r="F375" s="629">
        <v>0</v>
      </c>
      <c r="G375" s="629" t="s">
        <v>1643</v>
      </c>
      <c r="H375" s="629">
        <v>843.8</v>
      </c>
      <c r="I375" s="629" t="s">
        <v>1641</v>
      </c>
      <c r="J375" s="629" t="s">
        <v>1399</v>
      </c>
      <c r="K375" s="629" t="s">
        <v>1144</v>
      </c>
      <c r="L375" s="629" t="s">
        <v>74</v>
      </c>
      <c r="M375" s="629" t="s">
        <v>1143</v>
      </c>
      <c r="N375" s="629">
        <v>18</v>
      </c>
    </row>
    <row r="376" spans="1:14">
      <c r="A376" s="629">
        <v>12</v>
      </c>
      <c r="B376" s="629" t="s">
        <v>1640</v>
      </c>
      <c r="C376" s="629" t="s">
        <v>349</v>
      </c>
      <c r="D376" s="629" t="s">
        <v>732</v>
      </c>
      <c r="E376" s="629">
        <v>72</v>
      </c>
      <c r="F376" s="629">
        <v>0</v>
      </c>
      <c r="G376" s="629" t="s">
        <v>1642</v>
      </c>
      <c r="H376" s="629">
        <v>843.8</v>
      </c>
      <c r="I376" s="629" t="s">
        <v>1641</v>
      </c>
      <c r="J376" s="629" t="s">
        <v>1399</v>
      </c>
      <c r="K376" s="629" t="s">
        <v>1144</v>
      </c>
      <c r="L376" s="629" t="s">
        <v>74</v>
      </c>
      <c r="M376" s="629" t="s">
        <v>1143</v>
      </c>
      <c r="N376" s="629">
        <v>18</v>
      </c>
    </row>
    <row r="377" spans="1:14">
      <c r="A377" s="629">
        <v>12</v>
      </c>
      <c r="B377" s="629" t="s">
        <v>1640</v>
      </c>
      <c r="C377" s="629" t="s">
        <v>383</v>
      </c>
      <c r="D377" s="629" t="s">
        <v>733</v>
      </c>
      <c r="E377" s="629">
        <v>80</v>
      </c>
      <c r="F377" s="629">
        <v>51</v>
      </c>
      <c r="G377" s="629" t="s">
        <v>1639</v>
      </c>
      <c r="H377" s="629">
        <v>843.8</v>
      </c>
      <c r="I377" s="629" t="s">
        <v>1541</v>
      </c>
      <c r="J377" s="629" t="s">
        <v>1205</v>
      </c>
      <c r="K377" s="629" t="s">
        <v>1165</v>
      </c>
      <c r="L377" s="629" t="s">
        <v>74</v>
      </c>
      <c r="M377" s="629" t="s">
        <v>1143</v>
      </c>
      <c r="N377" s="629">
        <v>18</v>
      </c>
    </row>
    <row r="378" spans="1:14">
      <c r="A378" s="629">
        <v>13</v>
      </c>
      <c r="B378" s="629" t="s">
        <v>1593</v>
      </c>
      <c r="C378" s="629" t="s">
        <v>349</v>
      </c>
      <c r="D378" s="629" t="s">
        <v>734</v>
      </c>
      <c r="E378" s="629">
        <v>0</v>
      </c>
      <c r="F378" s="629">
        <v>0</v>
      </c>
      <c r="G378" s="629" t="s">
        <v>1638</v>
      </c>
      <c r="H378" s="629">
        <v>843.9</v>
      </c>
      <c r="I378" s="629" t="s">
        <v>1637</v>
      </c>
      <c r="J378" s="629" t="s">
        <v>1166</v>
      </c>
      <c r="K378" s="629" t="s">
        <v>1144</v>
      </c>
      <c r="L378" s="629" t="s">
        <v>74</v>
      </c>
      <c r="M378" s="629" t="s">
        <v>1143</v>
      </c>
      <c r="N378" s="629">
        <v>18</v>
      </c>
    </row>
    <row r="379" spans="1:14">
      <c r="A379" s="629">
        <v>13</v>
      </c>
      <c r="B379" s="629" t="s">
        <v>1593</v>
      </c>
      <c r="C379" s="629" t="s">
        <v>349</v>
      </c>
      <c r="D379" s="629" t="s">
        <v>735</v>
      </c>
      <c r="E379" s="629">
        <v>0</v>
      </c>
      <c r="F379" s="629">
        <v>24</v>
      </c>
      <c r="G379" s="629" t="s">
        <v>1636</v>
      </c>
      <c r="H379" s="629">
        <v>873</v>
      </c>
      <c r="I379" s="629" t="s">
        <v>1635</v>
      </c>
      <c r="J379" s="629" t="s">
        <v>1278</v>
      </c>
      <c r="K379" s="629" t="s">
        <v>1144</v>
      </c>
      <c r="L379" s="629" t="s">
        <v>1274</v>
      </c>
      <c r="M379" s="629" t="s">
        <v>53</v>
      </c>
      <c r="N379" s="629">
        <v>13</v>
      </c>
    </row>
    <row r="380" spans="1:14">
      <c r="A380" s="629">
        <v>13</v>
      </c>
      <c r="B380" s="629" t="s">
        <v>1593</v>
      </c>
      <c r="C380" s="629" t="s">
        <v>349</v>
      </c>
      <c r="D380" s="629" t="s">
        <v>736</v>
      </c>
      <c r="E380" s="629">
        <v>0</v>
      </c>
      <c r="F380" s="629">
        <v>25</v>
      </c>
      <c r="G380" s="629" t="s">
        <v>1634</v>
      </c>
      <c r="H380" s="629">
        <v>916</v>
      </c>
      <c r="I380" s="629" t="s">
        <v>1633</v>
      </c>
      <c r="J380" s="629" t="s">
        <v>1275</v>
      </c>
      <c r="K380" s="629" t="s">
        <v>1144</v>
      </c>
      <c r="L380" s="629" t="s">
        <v>1274</v>
      </c>
      <c r="M380" s="629" t="s">
        <v>52</v>
      </c>
      <c r="N380" s="629">
        <v>14</v>
      </c>
    </row>
    <row r="381" spans="1:14">
      <c r="A381" s="629">
        <v>13</v>
      </c>
      <c r="B381" s="629" t="s">
        <v>1593</v>
      </c>
      <c r="C381" s="629" t="s">
        <v>389</v>
      </c>
      <c r="D381" s="629" t="s">
        <v>737</v>
      </c>
      <c r="E381" s="629">
        <v>11</v>
      </c>
      <c r="F381" s="629">
        <v>7</v>
      </c>
      <c r="G381" s="629" t="s">
        <v>1632</v>
      </c>
      <c r="H381" s="629">
        <v>843.8</v>
      </c>
      <c r="I381" s="629" t="s">
        <v>1574</v>
      </c>
      <c r="J381" s="629" t="s">
        <v>1166</v>
      </c>
      <c r="K381" s="629" t="s">
        <v>1144</v>
      </c>
      <c r="L381" s="629" t="s">
        <v>1156</v>
      </c>
      <c r="M381" s="629" t="s">
        <v>1155</v>
      </c>
      <c r="N381" s="629">
        <v>10</v>
      </c>
    </row>
    <row r="382" spans="1:14">
      <c r="A382" s="629">
        <v>13</v>
      </c>
      <c r="B382" s="629" t="s">
        <v>1593</v>
      </c>
      <c r="C382" s="629" t="s">
        <v>389</v>
      </c>
      <c r="D382" s="629" t="s">
        <v>738</v>
      </c>
      <c r="E382" s="629">
        <v>11</v>
      </c>
      <c r="F382" s="629">
        <v>8</v>
      </c>
      <c r="G382" s="629" t="s">
        <v>1631</v>
      </c>
      <c r="H382" s="629">
        <v>843.8</v>
      </c>
      <c r="I382" s="629" t="s">
        <v>1438</v>
      </c>
      <c r="J382" s="629" t="s">
        <v>1437</v>
      </c>
      <c r="K382" s="629" t="s">
        <v>1144</v>
      </c>
      <c r="L382" s="629" t="s">
        <v>1156</v>
      </c>
      <c r="M382" s="629" t="s">
        <v>1155</v>
      </c>
      <c r="N382" s="629">
        <v>10</v>
      </c>
    </row>
    <row r="383" spans="1:14">
      <c r="A383" s="629">
        <v>13</v>
      </c>
      <c r="B383" s="629" t="s">
        <v>1593</v>
      </c>
      <c r="C383" s="629" t="s">
        <v>389</v>
      </c>
      <c r="D383" s="629" t="s">
        <v>739</v>
      </c>
      <c r="E383" s="629">
        <v>11</v>
      </c>
      <c r="F383" s="629">
        <v>9</v>
      </c>
      <c r="G383" s="629" t="s">
        <v>1630</v>
      </c>
      <c r="H383" s="629">
        <v>843.8</v>
      </c>
      <c r="I383" s="629" t="s">
        <v>1574</v>
      </c>
      <c r="J383" s="629" t="s">
        <v>1166</v>
      </c>
      <c r="K383" s="629" t="s">
        <v>1144</v>
      </c>
      <c r="L383" s="629" t="s">
        <v>1156</v>
      </c>
      <c r="M383" s="629" t="s">
        <v>1155</v>
      </c>
      <c r="N383" s="629">
        <v>10</v>
      </c>
    </row>
    <row r="384" spans="1:14">
      <c r="A384" s="629">
        <v>13</v>
      </c>
      <c r="B384" s="629" t="s">
        <v>1593</v>
      </c>
      <c r="C384" s="629" t="s">
        <v>389</v>
      </c>
      <c r="D384" s="629" t="s">
        <v>740</v>
      </c>
      <c r="E384" s="629">
        <v>11</v>
      </c>
      <c r="F384" s="629">
        <v>23</v>
      </c>
      <c r="G384" s="629" t="s">
        <v>1629</v>
      </c>
      <c r="H384" s="629">
        <v>843.8</v>
      </c>
      <c r="I384" s="629" t="s">
        <v>1615</v>
      </c>
      <c r="J384" s="629" t="s">
        <v>1171</v>
      </c>
      <c r="K384" s="629" t="s">
        <v>1144</v>
      </c>
      <c r="L384" s="629" t="s">
        <v>1151</v>
      </c>
      <c r="M384" s="629" t="s">
        <v>1150</v>
      </c>
      <c r="N384" s="629">
        <v>15</v>
      </c>
    </row>
    <row r="385" spans="1:14">
      <c r="A385" s="629">
        <v>13</v>
      </c>
      <c r="B385" s="629" t="s">
        <v>1593</v>
      </c>
      <c r="C385" s="629" t="s">
        <v>389</v>
      </c>
      <c r="D385" s="629" t="s">
        <v>741</v>
      </c>
      <c r="E385" s="629">
        <v>11</v>
      </c>
      <c r="F385" s="629">
        <v>51</v>
      </c>
      <c r="G385" s="629" t="s">
        <v>1628</v>
      </c>
      <c r="H385" s="629">
        <v>843.8</v>
      </c>
      <c r="I385" s="629" t="s">
        <v>1612</v>
      </c>
      <c r="J385" s="629" t="s">
        <v>1246</v>
      </c>
      <c r="K385" s="629" t="s">
        <v>1165</v>
      </c>
      <c r="L385" s="629" t="s">
        <v>1156</v>
      </c>
      <c r="M385" s="629" t="s">
        <v>1155</v>
      </c>
      <c r="N385" s="629">
        <v>10</v>
      </c>
    </row>
    <row r="386" spans="1:14">
      <c r="A386" s="629">
        <v>13</v>
      </c>
      <c r="B386" s="629" t="s">
        <v>1593</v>
      </c>
      <c r="C386" s="629" t="s">
        <v>389</v>
      </c>
      <c r="D386" s="629" t="s">
        <v>742</v>
      </c>
      <c r="E386" s="629">
        <v>12</v>
      </c>
      <c r="F386" s="629">
        <v>7</v>
      </c>
      <c r="G386" s="629" t="s">
        <v>1627</v>
      </c>
      <c r="H386" s="629">
        <v>843.8</v>
      </c>
      <c r="I386" s="629" t="s">
        <v>1623</v>
      </c>
      <c r="J386" s="629" t="s">
        <v>1166</v>
      </c>
      <c r="K386" s="629" t="s">
        <v>1144</v>
      </c>
      <c r="L386" s="629" t="s">
        <v>1156</v>
      </c>
      <c r="M386" s="629" t="s">
        <v>1155</v>
      </c>
      <c r="N386" s="629">
        <v>10</v>
      </c>
    </row>
    <row r="387" spans="1:14">
      <c r="A387" s="629">
        <v>13</v>
      </c>
      <c r="B387" s="629" t="s">
        <v>1593</v>
      </c>
      <c r="C387" s="629" t="s">
        <v>389</v>
      </c>
      <c r="D387" s="629" t="s">
        <v>743</v>
      </c>
      <c r="E387" s="629">
        <v>12</v>
      </c>
      <c r="F387" s="629">
        <v>8</v>
      </c>
      <c r="G387" s="629" t="s">
        <v>1626</v>
      </c>
      <c r="H387" s="629">
        <v>843.8</v>
      </c>
      <c r="I387" s="629" t="s">
        <v>1438</v>
      </c>
      <c r="J387" s="629" t="s">
        <v>1437</v>
      </c>
      <c r="K387" s="629" t="s">
        <v>1144</v>
      </c>
      <c r="L387" s="629" t="s">
        <v>1156</v>
      </c>
      <c r="M387" s="629" t="s">
        <v>1155</v>
      </c>
      <c r="N387" s="629">
        <v>10</v>
      </c>
    </row>
    <row r="388" spans="1:14">
      <c r="A388" s="629">
        <v>13</v>
      </c>
      <c r="B388" s="629" t="s">
        <v>1593</v>
      </c>
      <c r="C388" s="629" t="s">
        <v>389</v>
      </c>
      <c r="D388" s="629" t="s">
        <v>744</v>
      </c>
      <c r="E388" s="629">
        <v>12</v>
      </c>
      <c r="F388" s="629">
        <v>9</v>
      </c>
      <c r="G388" s="629" t="s">
        <v>1625</v>
      </c>
      <c r="H388" s="629">
        <v>843.8</v>
      </c>
      <c r="I388" s="629" t="s">
        <v>1623</v>
      </c>
      <c r="J388" s="629" t="s">
        <v>1166</v>
      </c>
      <c r="K388" s="629" t="s">
        <v>1144</v>
      </c>
      <c r="L388" s="629" t="s">
        <v>1156</v>
      </c>
      <c r="M388" s="629" t="s">
        <v>1155</v>
      </c>
      <c r="N388" s="629">
        <v>10</v>
      </c>
    </row>
    <row r="389" spans="1:14">
      <c r="A389" s="629">
        <v>13</v>
      </c>
      <c r="B389" s="629" t="s">
        <v>1593</v>
      </c>
      <c r="C389" s="629" t="s">
        <v>389</v>
      </c>
      <c r="D389" s="629" t="s">
        <v>745</v>
      </c>
      <c r="E389" s="629">
        <v>12</v>
      </c>
      <c r="F389" s="629">
        <v>26</v>
      </c>
      <c r="G389" s="629" t="s">
        <v>1624</v>
      </c>
      <c r="H389" s="629">
        <v>843.8</v>
      </c>
      <c r="I389" s="629" t="s">
        <v>1623</v>
      </c>
      <c r="J389" s="629" t="s">
        <v>1166</v>
      </c>
      <c r="K389" s="629" t="s">
        <v>1165</v>
      </c>
      <c r="L389" s="629" t="s">
        <v>1156</v>
      </c>
      <c r="M389" s="629" t="s">
        <v>1179</v>
      </c>
      <c r="N389" s="629">
        <v>12</v>
      </c>
    </row>
    <row r="390" spans="1:14">
      <c r="A390" s="629">
        <v>13</v>
      </c>
      <c r="B390" s="629" t="s">
        <v>1593</v>
      </c>
      <c r="C390" s="629" t="s">
        <v>389</v>
      </c>
      <c r="D390" s="629" t="s">
        <v>746</v>
      </c>
      <c r="E390" s="629">
        <v>12</v>
      </c>
      <c r="F390" s="629">
        <v>23</v>
      </c>
      <c r="G390" s="629" t="s">
        <v>1622</v>
      </c>
      <c r="H390" s="629">
        <v>843.8</v>
      </c>
      <c r="I390" s="629" t="s">
        <v>1615</v>
      </c>
      <c r="J390" s="629" t="s">
        <v>1171</v>
      </c>
      <c r="K390" s="629" t="s">
        <v>1144</v>
      </c>
      <c r="L390" s="629" t="s">
        <v>1151</v>
      </c>
      <c r="M390" s="629" t="s">
        <v>1150</v>
      </c>
      <c r="N390" s="629">
        <v>15</v>
      </c>
    </row>
    <row r="391" spans="1:14">
      <c r="A391" s="629">
        <v>13</v>
      </c>
      <c r="B391" s="629" t="s">
        <v>1593</v>
      </c>
      <c r="C391" s="629" t="s">
        <v>389</v>
      </c>
      <c r="D391" s="629" t="s">
        <v>747</v>
      </c>
      <c r="E391" s="629">
        <v>12</v>
      </c>
      <c r="F391" s="629">
        <v>51</v>
      </c>
      <c r="G391" s="629" t="s">
        <v>1621</v>
      </c>
      <c r="H391" s="629">
        <v>843.8</v>
      </c>
      <c r="I391" s="629" t="s">
        <v>1612</v>
      </c>
      <c r="J391" s="629" t="s">
        <v>1246</v>
      </c>
      <c r="K391" s="629" t="s">
        <v>1165</v>
      </c>
      <c r="L391" s="629" t="s">
        <v>1156</v>
      </c>
      <c r="M391" s="629" t="s">
        <v>1155</v>
      </c>
      <c r="N391" s="629">
        <v>10</v>
      </c>
    </row>
    <row r="392" spans="1:14">
      <c r="A392" s="629">
        <v>13</v>
      </c>
      <c r="B392" s="629" t="s">
        <v>1593</v>
      </c>
      <c r="C392" s="629" t="s">
        <v>389</v>
      </c>
      <c r="D392" s="629" t="s">
        <v>748</v>
      </c>
      <c r="E392" s="629">
        <v>13</v>
      </c>
      <c r="F392" s="629">
        <v>7</v>
      </c>
      <c r="G392" s="629" t="s">
        <v>1620</v>
      </c>
      <c r="H392" s="629">
        <v>843.8</v>
      </c>
      <c r="I392" s="629" t="s">
        <v>1617</v>
      </c>
      <c r="J392" s="629" t="s">
        <v>1166</v>
      </c>
      <c r="K392" s="629" t="s">
        <v>1144</v>
      </c>
      <c r="L392" s="629" t="s">
        <v>1156</v>
      </c>
      <c r="M392" s="629" t="s">
        <v>1155</v>
      </c>
      <c r="N392" s="629">
        <v>10</v>
      </c>
    </row>
    <row r="393" spans="1:14">
      <c r="A393" s="629">
        <v>13</v>
      </c>
      <c r="B393" s="629" t="s">
        <v>1593</v>
      </c>
      <c r="C393" s="629" t="s">
        <v>389</v>
      </c>
      <c r="D393" s="629" t="s">
        <v>749</v>
      </c>
      <c r="E393" s="629">
        <v>13</v>
      </c>
      <c r="F393" s="629">
        <v>8</v>
      </c>
      <c r="G393" s="629" t="s">
        <v>1619</v>
      </c>
      <c r="H393" s="629">
        <v>843.8</v>
      </c>
      <c r="I393" s="629" t="s">
        <v>1438</v>
      </c>
      <c r="J393" s="629" t="s">
        <v>1437</v>
      </c>
      <c r="K393" s="629" t="s">
        <v>1144</v>
      </c>
      <c r="L393" s="629" t="s">
        <v>1156</v>
      </c>
      <c r="M393" s="629" t="s">
        <v>1155</v>
      </c>
      <c r="N393" s="629">
        <v>10</v>
      </c>
    </row>
    <row r="394" spans="1:14">
      <c r="A394" s="629">
        <v>13</v>
      </c>
      <c r="B394" s="629" t="s">
        <v>1593</v>
      </c>
      <c r="C394" s="629" t="s">
        <v>389</v>
      </c>
      <c r="D394" s="629" t="s">
        <v>750</v>
      </c>
      <c r="E394" s="629">
        <v>13</v>
      </c>
      <c r="F394" s="629">
        <v>9</v>
      </c>
      <c r="G394" s="629" t="s">
        <v>1618</v>
      </c>
      <c r="H394" s="629">
        <v>843.8</v>
      </c>
      <c r="I394" s="629" t="s">
        <v>1617</v>
      </c>
      <c r="J394" s="629" t="s">
        <v>1166</v>
      </c>
      <c r="K394" s="629" t="s">
        <v>1144</v>
      </c>
      <c r="L394" s="629" t="s">
        <v>1156</v>
      </c>
      <c r="M394" s="629" t="s">
        <v>1155</v>
      </c>
      <c r="N394" s="629">
        <v>10</v>
      </c>
    </row>
    <row r="395" spans="1:14">
      <c r="A395" s="629">
        <v>13</v>
      </c>
      <c r="B395" s="629" t="s">
        <v>1593</v>
      </c>
      <c r="C395" s="629" t="s">
        <v>389</v>
      </c>
      <c r="D395" s="629" t="s">
        <v>751</v>
      </c>
      <c r="E395" s="629">
        <v>13</v>
      </c>
      <c r="F395" s="629">
        <v>23</v>
      </c>
      <c r="G395" s="629" t="s">
        <v>1616</v>
      </c>
      <c r="H395" s="629">
        <v>843.8</v>
      </c>
      <c r="I395" s="629" t="s">
        <v>1615</v>
      </c>
      <c r="J395" s="629" t="s">
        <v>1171</v>
      </c>
      <c r="K395" s="629" t="s">
        <v>1144</v>
      </c>
      <c r="L395" s="629" t="s">
        <v>1151</v>
      </c>
      <c r="M395" s="629" t="s">
        <v>1150</v>
      </c>
      <c r="N395" s="629">
        <v>15</v>
      </c>
    </row>
    <row r="396" spans="1:14">
      <c r="A396" s="629">
        <v>13</v>
      </c>
      <c r="B396" s="629" t="s">
        <v>1593</v>
      </c>
      <c r="C396" s="629" t="s">
        <v>389</v>
      </c>
      <c r="D396" s="629" t="s">
        <v>752</v>
      </c>
      <c r="E396" s="629">
        <v>13</v>
      </c>
      <c r="F396" s="629">
        <v>26</v>
      </c>
      <c r="G396" s="629" t="s">
        <v>1614</v>
      </c>
      <c r="H396" s="629">
        <v>843.8</v>
      </c>
      <c r="I396" s="629" t="s">
        <v>1370</v>
      </c>
      <c r="J396" s="629" t="s">
        <v>1180</v>
      </c>
      <c r="K396" s="629" t="s">
        <v>1165</v>
      </c>
      <c r="L396" s="629" t="s">
        <v>1156</v>
      </c>
      <c r="M396" s="629" t="s">
        <v>1179</v>
      </c>
      <c r="N396" s="629">
        <v>12</v>
      </c>
    </row>
    <row r="397" spans="1:14">
      <c r="A397" s="629">
        <v>13</v>
      </c>
      <c r="B397" s="629" t="s">
        <v>1593</v>
      </c>
      <c r="C397" s="629" t="s">
        <v>389</v>
      </c>
      <c r="D397" s="629" t="s">
        <v>753</v>
      </c>
      <c r="E397" s="629">
        <v>13</v>
      </c>
      <c r="F397" s="629">
        <v>51</v>
      </c>
      <c r="G397" s="629" t="s">
        <v>1613</v>
      </c>
      <c r="H397" s="629">
        <v>843.8</v>
      </c>
      <c r="I397" s="629" t="s">
        <v>1612</v>
      </c>
      <c r="J397" s="629" t="s">
        <v>1246</v>
      </c>
      <c r="K397" s="629" t="s">
        <v>1165</v>
      </c>
      <c r="L397" s="629" t="s">
        <v>1156</v>
      </c>
      <c r="M397" s="629" t="s">
        <v>1155</v>
      </c>
      <c r="N397" s="629">
        <v>10</v>
      </c>
    </row>
    <row r="398" spans="1:14">
      <c r="A398" s="629">
        <v>13</v>
      </c>
      <c r="B398" s="629" t="s">
        <v>1593</v>
      </c>
      <c r="C398" s="629" t="s">
        <v>389</v>
      </c>
      <c r="D398" s="629" t="s">
        <v>754</v>
      </c>
      <c r="E398" s="629">
        <v>14</v>
      </c>
      <c r="F398" s="629">
        <v>7</v>
      </c>
      <c r="G398" s="629" t="s">
        <v>1611</v>
      </c>
      <c r="H398" s="629">
        <v>843.8</v>
      </c>
      <c r="I398" s="629" t="s">
        <v>1607</v>
      </c>
      <c r="J398" s="629" t="s">
        <v>1166</v>
      </c>
      <c r="K398" s="629" t="s">
        <v>1144</v>
      </c>
      <c r="L398" s="629" t="s">
        <v>1156</v>
      </c>
      <c r="M398" s="629" t="s">
        <v>1155</v>
      </c>
      <c r="N398" s="629">
        <v>10</v>
      </c>
    </row>
    <row r="399" spans="1:14">
      <c r="A399" s="629">
        <v>13</v>
      </c>
      <c r="B399" s="629" t="s">
        <v>1593</v>
      </c>
      <c r="C399" s="629" t="s">
        <v>389</v>
      </c>
      <c r="D399" s="629" t="s">
        <v>755</v>
      </c>
      <c r="E399" s="629">
        <v>15</v>
      </c>
      <c r="F399" s="629">
        <v>7</v>
      </c>
      <c r="G399" s="629" t="s">
        <v>1610</v>
      </c>
      <c r="H399" s="629">
        <v>843.8</v>
      </c>
      <c r="I399" s="629" t="s">
        <v>1607</v>
      </c>
      <c r="J399" s="629" t="s">
        <v>1166</v>
      </c>
      <c r="K399" s="629" t="s">
        <v>1144</v>
      </c>
      <c r="L399" s="629" t="s">
        <v>1156</v>
      </c>
      <c r="M399" s="629" t="s">
        <v>1155</v>
      </c>
      <c r="N399" s="629">
        <v>10</v>
      </c>
    </row>
    <row r="400" spans="1:14">
      <c r="A400" s="629">
        <v>13</v>
      </c>
      <c r="B400" s="629" t="s">
        <v>1593</v>
      </c>
      <c r="C400" s="629" t="s">
        <v>389</v>
      </c>
      <c r="D400" s="629" t="s">
        <v>756</v>
      </c>
      <c r="E400" s="629">
        <v>15</v>
      </c>
      <c r="F400" s="629">
        <v>8</v>
      </c>
      <c r="G400" s="629" t="s">
        <v>1609</v>
      </c>
      <c r="H400" s="629">
        <v>843.8</v>
      </c>
      <c r="I400" s="629" t="s">
        <v>1438</v>
      </c>
      <c r="J400" s="629" t="s">
        <v>1437</v>
      </c>
      <c r="K400" s="629" t="s">
        <v>1144</v>
      </c>
      <c r="L400" s="629" t="s">
        <v>1156</v>
      </c>
      <c r="M400" s="629" t="s">
        <v>1155</v>
      </c>
      <c r="N400" s="629">
        <v>10</v>
      </c>
    </row>
    <row r="401" spans="1:14">
      <c r="A401" s="629">
        <v>13</v>
      </c>
      <c r="B401" s="629" t="s">
        <v>1593</v>
      </c>
      <c r="C401" s="629" t="s">
        <v>389</v>
      </c>
      <c r="D401" s="629" t="s">
        <v>757</v>
      </c>
      <c r="E401" s="629">
        <v>15</v>
      </c>
      <c r="F401" s="629">
        <v>9</v>
      </c>
      <c r="G401" s="629" t="s">
        <v>1608</v>
      </c>
      <c r="H401" s="629">
        <v>843.8</v>
      </c>
      <c r="I401" s="629" t="s">
        <v>1607</v>
      </c>
      <c r="J401" s="629" t="s">
        <v>1166</v>
      </c>
      <c r="K401" s="629" t="s">
        <v>1144</v>
      </c>
      <c r="L401" s="629" t="s">
        <v>1156</v>
      </c>
      <c r="M401" s="629" t="s">
        <v>1155</v>
      </c>
      <c r="N401" s="629">
        <v>10</v>
      </c>
    </row>
    <row r="402" spans="1:14">
      <c r="A402" s="629">
        <v>13</v>
      </c>
      <c r="B402" s="629" t="s">
        <v>1593</v>
      </c>
      <c r="C402" s="629" t="s">
        <v>389</v>
      </c>
      <c r="D402" s="629" t="s">
        <v>758</v>
      </c>
      <c r="E402" s="629">
        <v>15</v>
      </c>
      <c r="F402" s="629">
        <v>23</v>
      </c>
      <c r="G402" s="629" t="s">
        <v>1606</v>
      </c>
      <c r="H402" s="629">
        <v>843.8</v>
      </c>
      <c r="I402" s="629" t="s">
        <v>1605</v>
      </c>
      <c r="J402" s="629" t="s">
        <v>1171</v>
      </c>
      <c r="K402" s="629" t="s">
        <v>1144</v>
      </c>
      <c r="L402" s="629" t="s">
        <v>1151</v>
      </c>
      <c r="M402" s="629" t="s">
        <v>1150</v>
      </c>
      <c r="N402" s="629">
        <v>15</v>
      </c>
    </row>
    <row r="403" spans="1:14">
      <c r="A403" s="629">
        <v>13</v>
      </c>
      <c r="B403" s="629" t="s">
        <v>1593</v>
      </c>
      <c r="C403" s="629" t="s">
        <v>369</v>
      </c>
      <c r="D403" s="629" t="s">
        <v>759</v>
      </c>
      <c r="E403" s="629">
        <v>32</v>
      </c>
      <c r="F403" s="629">
        <v>13</v>
      </c>
      <c r="G403" s="629" t="s">
        <v>1604</v>
      </c>
      <c r="H403" s="629">
        <v>821</v>
      </c>
      <c r="I403" s="629" t="s">
        <v>1598</v>
      </c>
      <c r="J403" s="629" t="s">
        <v>1566</v>
      </c>
      <c r="K403" s="629" t="s">
        <v>1144</v>
      </c>
      <c r="L403" s="629" t="s">
        <v>369</v>
      </c>
      <c r="M403" s="629" t="s">
        <v>43</v>
      </c>
      <c r="N403" s="629">
        <v>5</v>
      </c>
    </row>
    <row r="404" spans="1:14">
      <c r="A404" s="629">
        <v>13</v>
      </c>
      <c r="B404" s="629" t="s">
        <v>1593</v>
      </c>
      <c r="C404" s="629" t="s">
        <v>369</v>
      </c>
      <c r="D404" s="629" t="s">
        <v>760</v>
      </c>
      <c r="E404" s="629">
        <v>32</v>
      </c>
      <c r="F404" s="629">
        <v>14</v>
      </c>
      <c r="G404" s="629" t="s">
        <v>1603</v>
      </c>
      <c r="H404" s="629">
        <v>821</v>
      </c>
      <c r="I404" s="629" t="s">
        <v>1598</v>
      </c>
      <c r="J404" s="629" t="s">
        <v>1566</v>
      </c>
      <c r="K404" s="629" t="s">
        <v>1144</v>
      </c>
      <c r="L404" s="629" t="s">
        <v>369</v>
      </c>
      <c r="M404" s="629" t="s">
        <v>43</v>
      </c>
      <c r="N404" s="629">
        <v>5</v>
      </c>
    </row>
    <row r="405" spans="1:14">
      <c r="A405" s="629">
        <v>13</v>
      </c>
      <c r="B405" s="629" t="s">
        <v>1593</v>
      </c>
      <c r="C405" s="629" t="s">
        <v>369</v>
      </c>
      <c r="D405" s="629" t="s">
        <v>761</v>
      </c>
      <c r="E405" s="629">
        <v>32</v>
      </c>
      <c r="F405" s="629">
        <v>15</v>
      </c>
      <c r="G405" s="629" t="s">
        <v>1602</v>
      </c>
      <c r="H405" s="629">
        <v>821</v>
      </c>
      <c r="I405" s="629" t="s">
        <v>1598</v>
      </c>
      <c r="J405" s="629" t="s">
        <v>1566</v>
      </c>
      <c r="K405" s="629" t="s">
        <v>1144</v>
      </c>
      <c r="L405" s="629" t="s">
        <v>369</v>
      </c>
      <c r="M405" s="629" t="s">
        <v>43</v>
      </c>
      <c r="N405" s="629">
        <v>5</v>
      </c>
    </row>
    <row r="406" spans="1:14">
      <c r="A406" s="629">
        <v>13</v>
      </c>
      <c r="B406" s="629" t="s">
        <v>1593</v>
      </c>
      <c r="C406" s="629" t="s">
        <v>369</v>
      </c>
      <c r="D406" s="629" t="s">
        <v>762</v>
      </c>
      <c r="E406" s="629">
        <v>32</v>
      </c>
      <c r="F406" s="629">
        <v>17</v>
      </c>
      <c r="G406" s="629" t="s">
        <v>1601</v>
      </c>
      <c r="H406" s="629">
        <v>821</v>
      </c>
      <c r="I406" s="629" t="s">
        <v>1598</v>
      </c>
      <c r="J406" s="629" t="s">
        <v>1566</v>
      </c>
      <c r="K406" s="629" t="s">
        <v>1144</v>
      </c>
      <c r="L406" s="629" t="s">
        <v>369</v>
      </c>
      <c r="M406" s="629" t="s">
        <v>43</v>
      </c>
      <c r="N406" s="629">
        <v>5</v>
      </c>
    </row>
    <row r="407" spans="1:14">
      <c r="A407" s="629">
        <v>13</v>
      </c>
      <c r="B407" s="629" t="s">
        <v>1593</v>
      </c>
      <c r="C407" s="629" t="s">
        <v>369</v>
      </c>
      <c r="D407" s="629" t="s">
        <v>763</v>
      </c>
      <c r="E407" s="629">
        <v>32</v>
      </c>
      <c r="F407" s="629">
        <v>18</v>
      </c>
      <c r="G407" s="629" t="s">
        <v>1600</v>
      </c>
      <c r="H407" s="629">
        <v>821</v>
      </c>
      <c r="I407" s="629" t="s">
        <v>1598</v>
      </c>
      <c r="J407" s="629" t="s">
        <v>1566</v>
      </c>
      <c r="K407" s="629" t="s">
        <v>1144</v>
      </c>
      <c r="L407" s="629" t="s">
        <v>369</v>
      </c>
      <c r="M407" s="629" t="s">
        <v>43</v>
      </c>
      <c r="N407" s="629">
        <v>5</v>
      </c>
    </row>
    <row r="408" spans="1:14">
      <c r="A408" s="629">
        <v>13</v>
      </c>
      <c r="B408" s="629" t="s">
        <v>1593</v>
      </c>
      <c r="C408" s="629" t="s">
        <v>369</v>
      </c>
      <c r="D408" s="629" t="s">
        <v>764</v>
      </c>
      <c r="E408" s="629">
        <v>32</v>
      </c>
      <c r="F408" s="629">
        <v>19</v>
      </c>
      <c r="G408" s="629" t="s">
        <v>1599</v>
      </c>
      <c r="H408" s="629">
        <v>821</v>
      </c>
      <c r="I408" s="629" t="s">
        <v>1598</v>
      </c>
      <c r="J408" s="629" t="s">
        <v>1566</v>
      </c>
      <c r="K408" s="629" t="s">
        <v>1144</v>
      </c>
      <c r="L408" s="629" t="s">
        <v>369</v>
      </c>
      <c r="M408" s="629" t="s">
        <v>43</v>
      </c>
      <c r="N408" s="629">
        <v>5</v>
      </c>
    </row>
    <row r="409" spans="1:14">
      <c r="A409" s="629">
        <v>13</v>
      </c>
      <c r="B409" s="629" t="s">
        <v>1593</v>
      </c>
      <c r="C409" s="629" t="s">
        <v>369</v>
      </c>
      <c r="D409" s="629" t="s">
        <v>765</v>
      </c>
      <c r="E409" s="629">
        <v>32</v>
      </c>
      <c r="F409" s="629">
        <v>20</v>
      </c>
      <c r="G409" s="629" t="s">
        <v>1597</v>
      </c>
      <c r="H409" s="629">
        <v>821</v>
      </c>
      <c r="I409" s="629" t="s">
        <v>1567</v>
      </c>
      <c r="J409" s="629" t="s">
        <v>1566</v>
      </c>
      <c r="K409" s="629" t="s">
        <v>1144</v>
      </c>
      <c r="L409" s="629" t="s">
        <v>369</v>
      </c>
      <c r="M409" s="629" t="s">
        <v>43</v>
      </c>
      <c r="N409" s="629">
        <v>5</v>
      </c>
    </row>
    <row r="410" spans="1:14">
      <c r="A410" s="629">
        <v>13</v>
      </c>
      <c r="B410" s="629" t="s">
        <v>1593</v>
      </c>
      <c r="C410" s="629" t="s">
        <v>369</v>
      </c>
      <c r="D410" s="629" t="s">
        <v>766</v>
      </c>
      <c r="E410" s="629">
        <v>32</v>
      </c>
      <c r="F410" s="629">
        <v>30</v>
      </c>
      <c r="G410" s="629" t="s">
        <v>1596</v>
      </c>
      <c r="H410" s="629">
        <v>730.3</v>
      </c>
      <c r="I410" s="629" t="s">
        <v>1403</v>
      </c>
      <c r="J410" s="629" t="s">
        <v>1402</v>
      </c>
      <c r="K410" s="629" t="s">
        <v>1165</v>
      </c>
      <c r="L410" s="629" t="s">
        <v>369</v>
      </c>
      <c r="M410" s="629" t="s">
        <v>1224</v>
      </c>
      <c r="N410" s="629">
        <v>6</v>
      </c>
    </row>
    <row r="411" spans="1:14">
      <c r="A411" s="629">
        <v>13</v>
      </c>
      <c r="B411" s="629" t="s">
        <v>1593</v>
      </c>
      <c r="C411" s="629" t="s">
        <v>369</v>
      </c>
      <c r="D411" s="629" t="s">
        <v>767</v>
      </c>
      <c r="E411" s="629">
        <v>32</v>
      </c>
      <c r="F411" s="629">
        <v>37</v>
      </c>
      <c r="G411" s="629" t="s">
        <v>1595</v>
      </c>
      <c r="H411" s="629">
        <v>821</v>
      </c>
      <c r="I411" s="629" t="s">
        <v>1411</v>
      </c>
      <c r="J411" s="629" t="s">
        <v>1410</v>
      </c>
      <c r="K411" s="629" t="s">
        <v>1165</v>
      </c>
      <c r="L411" s="629" t="s">
        <v>369</v>
      </c>
      <c r="M411" s="629" t="s">
        <v>1224</v>
      </c>
      <c r="N411" s="629">
        <v>6</v>
      </c>
    </row>
    <row r="412" spans="1:14">
      <c r="A412" s="629">
        <v>13</v>
      </c>
      <c r="B412" s="629" t="s">
        <v>1593</v>
      </c>
      <c r="C412" s="629" t="s">
        <v>768</v>
      </c>
      <c r="D412" s="629" t="s">
        <v>769</v>
      </c>
      <c r="E412" s="629">
        <v>80</v>
      </c>
      <c r="F412" s="629">
        <v>36</v>
      </c>
      <c r="G412" s="629" t="s">
        <v>1594</v>
      </c>
      <c r="H412" s="629">
        <v>730</v>
      </c>
      <c r="I412" s="629" t="s">
        <v>1388</v>
      </c>
      <c r="J412" s="629" t="s">
        <v>1246</v>
      </c>
      <c r="K412" s="629" t="s">
        <v>1165</v>
      </c>
      <c r="L412" s="629" t="s">
        <v>74</v>
      </c>
      <c r="M412" s="629" t="s">
        <v>1143</v>
      </c>
      <c r="N412" s="629">
        <v>18</v>
      </c>
    </row>
    <row r="413" spans="1:14">
      <c r="A413" s="629">
        <v>13</v>
      </c>
      <c r="B413" s="629" t="s">
        <v>1593</v>
      </c>
      <c r="C413" s="629" t="s">
        <v>768</v>
      </c>
      <c r="D413" s="629" t="s">
        <v>770</v>
      </c>
      <c r="E413" s="629">
        <v>80</v>
      </c>
      <c r="F413" s="629">
        <v>51</v>
      </c>
      <c r="G413" s="629" t="s">
        <v>1592</v>
      </c>
      <c r="H413" s="629">
        <v>730</v>
      </c>
      <c r="I413" s="629" t="s">
        <v>1388</v>
      </c>
      <c r="J413" s="629" t="s">
        <v>1246</v>
      </c>
      <c r="K413" s="629" t="s">
        <v>1144</v>
      </c>
      <c r="L413" s="629" t="s">
        <v>74</v>
      </c>
      <c r="M413" s="629" t="s">
        <v>1143</v>
      </c>
      <c r="N413" s="629">
        <v>18</v>
      </c>
    </row>
    <row r="414" spans="1:14">
      <c r="A414" s="629">
        <v>14</v>
      </c>
      <c r="B414" s="629" t="s">
        <v>1458</v>
      </c>
      <c r="C414" s="629" t="s">
        <v>349</v>
      </c>
      <c r="D414" s="629" t="s">
        <v>771</v>
      </c>
      <c r="E414" s="629">
        <v>0</v>
      </c>
      <c r="F414" s="629">
        <v>0</v>
      </c>
      <c r="G414" s="629" t="s">
        <v>1591</v>
      </c>
      <c r="H414" s="629">
        <v>844.9</v>
      </c>
      <c r="I414" s="629" t="s">
        <v>1590</v>
      </c>
      <c r="J414" s="629" t="s">
        <v>1478</v>
      </c>
      <c r="K414" s="629" t="s">
        <v>1144</v>
      </c>
      <c r="L414" s="629" t="s">
        <v>74</v>
      </c>
      <c r="M414" s="629" t="s">
        <v>1143</v>
      </c>
      <c r="N414" s="629">
        <v>18</v>
      </c>
    </row>
    <row r="415" spans="1:14">
      <c r="A415" s="629">
        <v>14</v>
      </c>
      <c r="B415" s="629" t="s">
        <v>1458</v>
      </c>
      <c r="C415" s="629" t="s">
        <v>349</v>
      </c>
      <c r="D415" s="629" t="s">
        <v>772</v>
      </c>
      <c r="E415" s="629">
        <v>0</v>
      </c>
      <c r="F415" s="629">
        <v>23</v>
      </c>
      <c r="G415" s="629" t="s">
        <v>1589</v>
      </c>
      <c r="H415" s="629">
        <v>924.1</v>
      </c>
      <c r="I415" s="629" t="s">
        <v>1588</v>
      </c>
      <c r="J415" s="629" t="s">
        <v>1171</v>
      </c>
      <c r="K415" s="629" t="s">
        <v>1144</v>
      </c>
      <c r="L415" s="629" t="s">
        <v>1151</v>
      </c>
      <c r="M415" s="629" t="s">
        <v>1150</v>
      </c>
      <c r="N415" s="629">
        <v>15</v>
      </c>
    </row>
    <row r="416" spans="1:14">
      <c r="A416" s="629">
        <v>14</v>
      </c>
      <c r="B416" s="629" t="s">
        <v>1458</v>
      </c>
      <c r="C416" s="629" t="s">
        <v>349</v>
      </c>
      <c r="D416" s="629" t="s">
        <v>773</v>
      </c>
      <c r="E416" s="629">
        <v>0</v>
      </c>
      <c r="F416" s="629">
        <v>24</v>
      </c>
      <c r="G416" s="629" t="s">
        <v>1587</v>
      </c>
      <c r="H416" s="629">
        <v>873</v>
      </c>
      <c r="I416" s="629" t="s">
        <v>1586</v>
      </c>
      <c r="J416" s="629" t="s">
        <v>1278</v>
      </c>
      <c r="K416" s="629" t="s">
        <v>1144</v>
      </c>
      <c r="L416" s="629" t="s">
        <v>1274</v>
      </c>
      <c r="M416" s="629" t="s">
        <v>53</v>
      </c>
      <c r="N416" s="629">
        <v>13</v>
      </c>
    </row>
    <row r="417" spans="1:14">
      <c r="A417" s="629">
        <v>14</v>
      </c>
      <c r="B417" s="629" t="s">
        <v>1458</v>
      </c>
      <c r="C417" s="629" t="s">
        <v>349</v>
      </c>
      <c r="D417" s="629" t="s">
        <v>774</v>
      </c>
      <c r="E417" s="629">
        <v>0</v>
      </c>
      <c r="F417" s="629">
        <v>25</v>
      </c>
      <c r="G417" s="629" t="s">
        <v>1585</v>
      </c>
      <c r="H417" s="629">
        <v>916</v>
      </c>
      <c r="I417" s="629" t="s">
        <v>1584</v>
      </c>
      <c r="J417" s="629" t="s">
        <v>1275</v>
      </c>
      <c r="K417" s="629" t="s">
        <v>1144</v>
      </c>
      <c r="L417" s="629" t="s">
        <v>1274</v>
      </c>
      <c r="M417" s="629" t="s">
        <v>52</v>
      </c>
      <c r="N417" s="629">
        <v>14</v>
      </c>
    </row>
    <row r="418" spans="1:14">
      <c r="A418" s="629">
        <v>14</v>
      </c>
      <c r="B418" s="629" t="s">
        <v>1458</v>
      </c>
      <c r="C418" s="629" t="s">
        <v>415</v>
      </c>
      <c r="D418" s="629" t="s">
        <v>775</v>
      </c>
      <c r="E418" s="629">
        <v>11</v>
      </c>
      <c r="F418" s="629">
        <v>26</v>
      </c>
      <c r="G418" s="629" t="s">
        <v>1583</v>
      </c>
      <c r="H418" s="629">
        <v>844.8</v>
      </c>
      <c r="I418" s="629" t="s">
        <v>1581</v>
      </c>
      <c r="J418" s="629" t="s">
        <v>1180</v>
      </c>
      <c r="K418" s="629" t="s">
        <v>1165</v>
      </c>
      <c r="L418" s="629" t="s">
        <v>1156</v>
      </c>
      <c r="M418" s="629" t="s">
        <v>1179</v>
      </c>
      <c r="N418" s="629">
        <v>12</v>
      </c>
    </row>
    <row r="419" spans="1:14">
      <c r="A419" s="629">
        <v>14</v>
      </c>
      <c r="B419" s="629" t="s">
        <v>1458</v>
      </c>
      <c r="C419" s="629" t="s">
        <v>415</v>
      </c>
      <c r="D419" s="629" t="s">
        <v>776</v>
      </c>
      <c r="E419" s="629">
        <v>12</v>
      </c>
      <c r="F419" s="629">
        <v>26</v>
      </c>
      <c r="G419" s="629" t="s">
        <v>1582</v>
      </c>
      <c r="H419" s="629">
        <v>844.8</v>
      </c>
      <c r="I419" s="629" t="s">
        <v>1581</v>
      </c>
      <c r="J419" s="629" t="s">
        <v>1180</v>
      </c>
      <c r="K419" s="629" t="s">
        <v>1165</v>
      </c>
      <c r="L419" s="629" t="s">
        <v>1156</v>
      </c>
      <c r="M419" s="629" t="s">
        <v>1179</v>
      </c>
      <c r="N419" s="629">
        <v>12</v>
      </c>
    </row>
    <row r="420" spans="1:14">
      <c r="A420" s="629">
        <v>14</v>
      </c>
      <c r="B420" s="629" t="s">
        <v>1458</v>
      </c>
      <c r="C420" s="629" t="s">
        <v>415</v>
      </c>
      <c r="D420" s="629" t="s">
        <v>777</v>
      </c>
      <c r="E420" s="629">
        <v>13</v>
      </c>
      <c r="F420" s="629">
        <v>31</v>
      </c>
      <c r="G420" s="629" t="s">
        <v>1580</v>
      </c>
      <c r="H420" s="629">
        <v>844.8</v>
      </c>
      <c r="I420" s="629" t="s">
        <v>1579</v>
      </c>
      <c r="J420" s="629" t="s">
        <v>1180</v>
      </c>
      <c r="K420" s="629" t="s">
        <v>1165</v>
      </c>
      <c r="L420" s="629" t="s">
        <v>1156</v>
      </c>
      <c r="M420" s="629" t="s">
        <v>1179</v>
      </c>
      <c r="N420" s="629">
        <v>12</v>
      </c>
    </row>
    <row r="421" spans="1:14">
      <c r="A421" s="629">
        <v>14</v>
      </c>
      <c r="B421" s="629" t="s">
        <v>1458</v>
      </c>
      <c r="C421" s="629" t="s">
        <v>415</v>
      </c>
      <c r="D421" s="629" t="s">
        <v>778</v>
      </c>
      <c r="E421" s="629">
        <v>14</v>
      </c>
      <c r="F421" s="629">
        <v>9</v>
      </c>
      <c r="G421" s="629" t="s">
        <v>1578</v>
      </c>
      <c r="H421" s="629">
        <v>844.8</v>
      </c>
      <c r="I421" s="629" t="s">
        <v>1574</v>
      </c>
      <c r="J421" s="629" t="s">
        <v>1166</v>
      </c>
      <c r="K421" s="629" t="s">
        <v>1144</v>
      </c>
      <c r="L421" s="629" t="s">
        <v>1156</v>
      </c>
      <c r="M421" s="629" t="s">
        <v>1368</v>
      </c>
      <c r="N421" s="629">
        <v>11</v>
      </c>
    </row>
    <row r="422" spans="1:14">
      <c r="A422" s="629">
        <v>14</v>
      </c>
      <c r="B422" s="629" t="s">
        <v>1458</v>
      </c>
      <c r="C422" s="629" t="s">
        <v>415</v>
      </c>
      <c r="D422" s="629" t="s">
        <v>779</v>
      </c>
      <c r="E422" s="629">
        <v>14</v>
      </c>
      <c r="F422" s="629">
        <v>26</v>
      </c>
      <c r="G422" s="629" t="s">
        <v>1577</v>
      </c>
      <c r="H422" s="629">
        <v>844.8</v>
      </c>
      <c r="I422" s="629" t="s">
        <v>1572</v>
      </c>
      <c r="J422" s="629" t="s">
        <v>1180</v>
      </c>
      <c r="K422" s="629" t="s">
        <v>1165</v>
      </c>
      <c r="L422" s="629" t="s">
        <v>1156</v>
      </c>
      <c r="M422" s="629" t="s">
        <v>1179</v>
      </c>
      <c r="N422" s="629">
        <v>12</v>
      </c>
    </row>
    <row r="423" spans="1:14">
      <c r="A423" s="629">
        <v>14</v>
      </c>
      <c r="B423" s="629" t="s">
        <v>1458</v>
      </c>
      <c r="C423" s="629" t="s">
        <v>415</v>
      </c>
      <c r="D423" s="629" t="s">
        <v>780</v>
      </c>
      <c r="E423" s="629">
        <v>14</v>
      </c>
      <c r="F423" s="629">
        <v>51</v>
      </c>
      <c r="G423" s="629" t="s">
        <v>1576</v>
      </c>
      <c r="H423" s="629">
        <v>844.8</v>
      </c>
      <c r="I423" s="629" t="s">
        <v>1572</v>
      </c>
      <c r="J423" s="629" t="s">
        <v>1180</v>
      </c>
      <c r="K423" s="629" t="s">
        <v>1165</v>
      </c>
      <c r="L423" s="629" t="s">
        <v>1156</v>
      </c>
      <c r="M423" s="629" t="s">
        <v>1179</v>
      </c>
      <c r="N423" s="629">
        <v>12</v>
      </c>
    </row>
    <row r="424" spans="1:14">
      <c r="A424" s="629">
        <v>14</v>
      </c>
      <c r="B424" s="629" t="s">
        <v>1458</v>
      </c>
      <c r="C424" s="629" t="s">
        <v>415</v>
      </c>
      <c r="D424" s="629" t="s">
        <v>781</v>
      </c>
      <c r="E424" s="629">
        <v>15</v>
      </c>
      <c r="F424" s="629">
        <v>9</v>
      </c>
      <c r="G424" s="629" t="s">
        <v>1575</v>
      </c>
      <c r="H424" s="629">
        <v>844.8</v>
      </c>
      <c r="I424" s="629" t="s">
        <v>1574</v>
      </c>
      <c r="J424" s="629" t="s">
        <v>1166</v>
      </c>
      <c r="K424" s="629" t="s">
        <v>1144</v>
      </c>
      <c r="L424" s="629" t="s">
        <v>1156</v>
      </c>
      <c r="M424" s="629" t="s">
        <v>1368</v>
      </c>
      <c r="N424" s="629">
        <v>11</v>
      </c>
    </row>
    <row r="425" spans="1:14">
      <c r="A425" s="629">
        <v>14</v>
      </c>
      <c r="B425" s="629" t="s">
        <v>1458</v>
      </c>
      <c r="C425" s="629" t="s">
        <v>415</v>
      </c>
      <c r="D425" s="629" t="s">
        <v>782</v>
      </c>
      <c r="E425" s="629">
        <v>15</v>
      </c>
      <c r="F425" s="629">
        <v>26</v>
      </c>
      <c r="G425" s="629" t="s">
        <v>1573</v>
      </c>
      <c r="H425" s="629">
        <v>844.8</v>
      </c>
      <c r="I425" s="629" t="s">
        <v>1572</v>
      </c>
      <c r="J425" s="629" t="s">
        <v>1180</v>
      </c>
      <c r="K425" s="629" t="s">
        <v>1165</v>
      </c>
      <c r="L425" s="629" t="s">
        <v>1156</v>
      </c>
      <c r="M425" s="629" t="s">
        <v>1179</v>
      </c>
      <c r="N425" s="629">
        <v>12</v>
      </c>
    </row>
    <row r="426" spans="1:14">
      <c r="A426" s="629">
        <v>14</v>
      </c>
      <c r="B426" s="629" t="s">
        <v>1458</v>
      </c>
      <c r="C426" s="629" t="s">
        <v>415</v>
      </c>
      <c r="D426" s="629" t="s">
        <v>783</v>
      </c>
      <c r="E426" s="629">
        <v>16</v>
      </c>
      <c r="F426" s="629">
        <v>26</v>
      </c>
      <c r="G426" s="629" t="s">
        <v>1571</v>
      </c>
      <c r="H426" s="629">
        <v>844.8</v>
      </c>
      <c r="I426" s="629" t="s">
        <v>1370</v>
      </c>
      <c r="J426" s="629" t="s">
        <v>1180</v>
      </c>
      <c r="K426" s="629" t="s">
        <v>1165</v>
      </c>
      <c r="L426" s="629" t="s">
        <v>1156</v>
      </c>
      <c r="M426" s="629" t="s">
        <v>1179</v>
      </c>
      <c r="N426" s="629">
        <v>12</v>
      </c>
    </row>
    <row r="427" spans="1:14">
      <c r="A427" s="629">
        <v>14</v>
      </c>
      <c r="B427" s="629" t="s">
        <v>1458</v>
      </c>
      <c r="C427" s="629" t="s">
        <v>377</v>
      </c>
      <c r="D427" s="629" t="s">
        <v>784</v>
      </c>
      <c r="E427" s="629">
        <v>20</v>
      </c>
      <c r="F427" s="629">
        <v>41</v>
      </c>
      <c r="G427" s="629" t="s">
        <v>1570</v>
      </c>
      <c r="H427" s="629">
        <v>956.5</v>
      </c>
      <c r="I427" s="629" t="s">
        <v>1362</v>
      </c>
      <c r="J427" s="629" t="s">
        <v>1246</v>
      </c>
      <c r="K427" s="629" t="s">
        <v>1165</v>
      </c>
      <c r="L427" s="629" t="s">
        <v>1261</v>
      </c>
      <c r="M427" s="629" t="s">
        <v>54</v>
      </c>
      <c r="N427" s="629">
        <v>4</v>
      </c>
    </row>
    <row r="428" spans="1:14">
      <c r="A428" s="629">
        <v>14</v>
      </c>
      <c r="B428" s="629" t="s">
        <v>1458</v>
      </c>
      <c r="C428" s="629" t="s">
        <v>377</v>
      </c>
      <c r="D428" s="629" t="s">
        <v>785</v>
      </c>
      <c r="E428" s="629">
        <v>21</v>
      </c>
      <c r="F428" s="629">
        <v>44</v>
      </c>
      <c r="G428" s="629" t="s">
        <v>1569</v>
      </c>
      <c r="H428" s="629">
        <v>956.5</v>
      </c>
      <c r="I428" s="629" t="s">
        <v>1418</v>
      </c>
      <c r="J428" s="629" t="s">
        <v>1266</v>
      </c>
      <c r="K428" s="629" t="s">
        <v>1165</v>
      </c>
      <c r="L428" s="629" t="s">
        <v>1261</v>
      </c>
      <c r="M428" s="629" t="s">
        <v>54</v>
      </c>
      <c r="N428" s="629">
        <v>4</v>
      </c>
    </row>
    <row r="429" spans="1:14">
      <c r="A429" s="629">
        <v>14</v>
      </c>
      <c r="B429" s="629" t="s">
        <v>1458</v>
      </c>
      <c r="C429" s="629" t="s">
        <v>369</v>
      </c>
      <c r="D429" s="629" t="s">
        <v>786</v>
      </c>
      <c r="E429" s="629">
        <v>32</v>
      </c>
      <c r="F429" s="629">
        <v>13</v>
      </c>
      <c r="G429" s="629" t="s">
        <v>1568</v>
      </c>
      <c r="H429" s="629">
        <v>821.2</v>
      </c>
      <c r="I429" s="629" t="s">
        <v>1567</v>
      </c>
      <c r="J429" s="629" t="s">
        <v>1566</v>
      </c>
      <c r="K429" s="629" t="s">
        <v>1144</v>
      </c>
      <c r="L429" s="629" t="s">
        <v>369</v>
      </c>
      <c r="M429" s="629" t="s">
        <v>43</v>
      </c>
      <c r="N429" s="629">
        <v>5</v>
      </c>
    </row>
    <row r="430" spans="1:14">
      <c r="A430" s="629">
        <v>14</v>
      </c>
      <c r="B430" s="629" t="s">
        <v>1458</v>
      </c>
      <c r="C430" s="629" t="s">
        <v>369</v>
      </c>
      <c r="D430" s="629" t="s">
        <v>787</v>
      </c>
      <c r="E430" s="629">
        <v>33</v>
      </c>
      <c r="F430" s="629">
        <v>13</v>
      </c>
      <c r="G430" s="629" t="s">
        <v>1565</v>
      </c>
      <c r="H430" s="629">
        <v>823</v>
      </c>
      <c r="I430" s="629" t="s">
        <v>1563</v>
      </c>
      <c r="J430" s="629" t="s">
        <v>1345</v>
      </c>
      <c r="K430" s="629" t="s">
        <v>1144</v>
      </c>
      <c r="L430" s="629" t="s">
        <v>369</v>
      </c>
      <c r="M430" s="629" t="s">
        <v>43</v>
      </c>
      <c r="N430" s="629">
        <v>5</v>
      </c>
    </row>
    <row r="431" spans="1:14">
      <c r="A431" s="629">
        <v>14</v>
      </c>
      <c r="B431" s="629" t="s">
        <v>1458</v>
      </c>
      <c r="C431" s="629" t="s">
        <v>369</v>
      </c>
      <c r="D431" s="629" t="s">
        <v>788</v>
      </c>
      <c r="E431" s="629">
        <v>33</v>
      </c>
      <c r="F431" s="629">
        <v>14</v>
      </c>
      <c r="G431" s="629" t="s">
        <v>1564</v>
      </c>
      <c r="H431" s="629">
        <v>823</v>
      </c>
      <c r="I431" s="629" t="s">
        <v>1563</v>
      </c>
      <c r="J431" s="629" t="s">
        <v>1345</v>
      </c>
      <c r="K431" s="629" t="s">
        <v>1144</v>
      </c>
      <c r="L431" s="629" t="s">
        <v>369</v>
      </c>
      <c r="M431" s="629" t="s">
        <v>43</v>
      </c>
      <c r="N431" s="629">
        <v>5</v>
      </c>
    </row>
    <row r="432" spans="1:14">
      <c r="A432" s="629">
        <v>14</v>
      </c>
      <c r="B432" s="629" t="s">
        <v>1458</v>
      </c>
      <c r="C432" s="629" t="s">
        <v>369</v>
      </c>
      <c r="D432" s="629" t="s">
        <v>789</v>
      </c>
      <c r="E432" s="629">
        <v>33</v>
      </c>
      <c r="F432" s="629">
        <v>20</v>
      </c>
      <c r="G432" s="629" t="s">
        <v>1562</v>
      </c>
      <c r="H432" s="629">
        <v>823</v>
      </c>
      <c r="I432" s="629" t="s">
        <v>1561</v>
      </c>
      <c r="J432" s="629" t="s">
        <v>1234</v>
      </c>
      <c r="K432" s="629" t="s">
        <v>1144</v>
      </c>
      <c r="L432" s="629" t="s">
        <v>369</v>
      </c>
      <c r="M432" s="629" t="s">
        <v>1224</v>
      </c>
      <c r="N432" s="629">
        <v>6</v>
      </c>
    </row>
    <row r="433" spans="1:14">
      <c r="A433" s="629">
        <v>14</v>
      </c>
      <c r="B433" s="629" t="s">
        <v>1458</v>
      </c>
      <c r="C433" s="629" t="s">
        <v>369</v>
      </c>
      <c r="D433" s="629" t="s">
        <v>790</v>
      </c>
      <c r="E433" s="629">
        <v>34</v>
      </c>
      <c r="F433" s="629">
        <v>13</v>
      </c>
      <c r="G433" s="629" t="s">
        <v>1560</v>
      </c>
      <c r="H433" s="629">
        <v>823</v>
      </c>
      <c r="I433" s="629" t="s">
        <v>1405</v>
      </c>
      <c r="J433" s="629" t="s">
        <v>1345</v>
      </c>
      <c r="K433" s="629" t="s">
        <v>1144</v>
      </c>
      <c r="L433" s="629" t="s">
        <v>369</v>
      </c>
      <c r="M433" s="629" t="s">
        <v>43</v>
      </c>
      <c r="N433" s="629">
        <v>5</v>
      </c>
    </row>
    <row r="434" spans="1:14">
      <c r="A434" s="629">
        <v>14</v>
      </c>
      <c r="B434" s="629" t="s">
        <v>1458</v>
      </c>
      <c r="C434" s="629" t="s">
        <v>369</v>
      </c>
      <c r="D434" s="629" t="s">
        <v>791</v>
      </c>
      <c r="E434" s="629">
        <v>35</v>
      </c>
      <c r="F434" s="629">
        <v>13</v>
      </c>
      <c r="G434" s="629" t="s">
        <v>1559</v>
      </c>
      <c r="H434" s="629">
        <v>822</v>
      </c>
      <c r="I434" s="629" t="s">
        <v>1556</v>
      </c>
      <c r="J434" s="629" t="s">
        <v>1555</v>
      </c>
      <c r="K434" s="629" t="s">
        <v>1144</v>
      </c>
      <c r="L434" s="629" t="s">
        <v>369</v>
      </c>
      <c r="M434" s="629" t="s">
        <v>43</v>
      </c>
      <c r="N434" s="629">
        <v>5</v>
      </c>
    </row>
    <row r="435" spans="1:14">
      <c r="A435" s="629">
        <v>14</v>
      </c>
      <c r="B435" s="629" t="s">
        <v>1458</v>
      </c>
      <c r="C435" s="629" t="s">
        <v>369</v>
      </c>
      <c r="D435" s="629" t="s">
        <v>792</v>
      </c>
      <c r="E435" s="629">
        <v>35</v>
      </c>
      <c r="F435" s="629">
        <v>14</v>
      </c>
      <c r="G435" s="629" t="s">
        <v>1558</v>
      </c>
      <c r="H435" s="629">
        <v>822</v>
      </c>
      <c r="I435" s="629" t="s">
        <v>1556</v>
      </c>
      <c r="J435" s="629" t="s">
        <v>1555</v>
      </c>
      <c r="K435" s="629" t="s">
        <v>1144</v>
      </c>
      <c r="L435" s="629" t="s">
        <v>369</v>
      </c>
      <c r="M435" s="629" t="s">
        <v>43</v>
      </c>
      <c r="N435" s="629">
        <v>5</v>
      </c>
    </row>
    <row r="436" spans="1:14">
      <c r="A436" s="629">
        <v>14</v>
      </c>
      <c r="B436" s="629" t="s">
        <v>1458</v>
      </c>
      <c r="C436" s="629" t="s">
        <v>369</v>
      </c>
      <c r="D436" s="629" t="s">
        <v>793</v>
      </c>
      <c r="E436" s="629">
        <v>35</v>
      </c>
      <c r="F436" s="629">
        <v>17</v>
      </c>
      <c r="G436" s="629" t="s">
        <v>1557</v>
      </c>
      <c r="H436" s="629">
        <v>822</v>
      </c>
      <c r="I436" s="629" t="s">
        <v>1556</v>
      </c>
      <c r="J436" s="629" t="s">
        <v>1555</v>
      </c>
      <c r="K436" s="629" t="s">
        <v>1144</v>
      </c>
      <c r="L436" s="629" t="s">
        <v>369</v>
      </c>
      <c r="M436" s="629" t="s">
        <v>43</v>
      </c>
      <c r="N436" s="629">
        <v>5</v>
      </c>
    </row>
    <row r="437" spans="1:14">
      <c r="A437" s="629">
        <v>14</v>
      </c>
      <c r="B437" s="629" t="s">
        <v>1458</v>
      </c>
      <c r="C437" s="629" t="s">
        <v>369</v>
      </c>
      <c r="D437" s="629" t="s">
        <v>794</v>
      </c>
      <c r="E437" s="629">
        <v>35</v>
      </c>
      <c r="F437" s="629">
        <v>20</v>
      </c>
      <c r="G437" s="629" t="s">
        <v>1554</v>
      </c>
      <c r="H437" s="629">
        <v>732.8</v>
      </c>
      <c r="I437" s="629" t="s">
        <v>1553</v>
      </c>
      <c r="J437" s="629" t="s">
        <v>1234</v>
      </c>
      <c r="K437" s="629" t="s">
        <v>1144</v>
      </c>
      <c r="L437" s="629" t="s">
        <v>369</v>
      </c>
      <c r="M437" s="629" t="s">
        <v>1224</v>
      </c>
      <c r="N437" s="629">
        <v>6</v>
      </c>
    </row>
    <row r="438" spans="1:14">
      <c r="A438" s="629">
        <v>14</v>
      </c>
      <c r="B438" s="629" t="s">
        <v>1458</v>
      </c>
      <c r="C438" s="629" t="s">
        <v>369</v>
      </c>
      <c r="D438" s="629" t="s">
        <v>795</v>
      </c>
      <c r="E438" s="629">
        <v>35</v>
      </c>
      <c r="F438" s="629">
        <v>51</v>
      </c>
      <c r="G438" s="629" t="s">
        <v>1552</v>
      </c>
      <c r="H438" s="629">
        <v>844.8</v>
      </c>
      <c r="I438" s="629" t="s">
        <v>1551</v>
      </c>
      <c r="J438" s="629" t="s">
        <v>1210</v>
      </c>
      <c r="K438" s="629" t="s">
        <v>1165</v>
      </c>
      <c r="L438" s="629" t="s">
        <v>369</v>
      </c>
      <c r="M438" s="629" t="s">
        <v>1224</v>
      </c>
      <c r="N438" s="629">
        <v>6</v>
      </c>
    </row>
    <row r="439" spans="1:14">
      <c r="A439" s="629">
        <v>14</v>
      </c>
      <c r="B439" s="629" t="s">
        <v>1458</v>
      </c>
      <c r="C439" s="629" t="s">
        <v>369</v>
      </c>
      <c r="D439" s="629" t="s">
        <v>796</v>
      </c>
      <c r="E439" s="629">
        <v>35</v>
      </c>
      <c r="F439" s="629">
        <v>52</v>
      </c>
      <c r="G439" s="629" t="s">
        <v>1550</v>
      </c>
      <c r="H439" s="629">
        <v>844.8</v>
      </c>
      <c r="I439" s="629" t="s">
        <v>1529</v>
      </c>
      <c r="J439" s="629" t="s">
        <v>1246</v>
      </c>
      <c r="K439" s="629" t="s">
        <v>1165</v>
      </c>
      <c r="L439" s="629" t="s">
        <v>369</v>
      </c>
      <c r="M439" s="629" t="s">
        <v>1224</v>
      </c>
      <c r="N439" s="629">
        <v>6</v>
      </c>
    </row>
    <row r="440" spans="1:14">
      <c r="A440" s="629">
        <v>14</v>
      </c>
      <c r="B440" s="629" t="s">
        <v>1458</v>
      </c>
      <c r="C440" s="629" t="s">
        <v>369</v>
      </c>
      <c r="D440" s="629" t="s">
        <v>797</v>
      </c>
      <c r="E440" s="629">
        <v>35</v>
      </c>
      <c r="F440" s="629">
        <v>53</v>
      </c>
      <c r="G440" s="629" t="s">
        <v>1549</v>
      </c>
      <c r="H440" s="629">
        <v>844.8</v>
      </c>
      <c r="I440" s="629" t="s">
        <v>1529</v>
      </c>
      <c r="J440" s="629" t="s">
        <v>1246</v>
      </c>
      <c r="K440" s="629" t="s">
        <v>1165</v>
      </c>
      <c r="L440" s="629" t="s">
        <v>369</v>
      </c>
      <c r="M440" s="629" t="s">
        <v>1224</v>
      </c>
      <c r="N440" s="629">
        <v>6</v>
      </c>
    </row>
    <row r="441" spans="1:14">
      <c r="A441" s="629">
        <v>14</v>
      </c>
      <c r="B441" s="629" t="s">
        <v>1458</v>
      </c>
      <c r="C441" s="629" t="s">
        <v>383</v>
      </c>
      <c r="D441" s="629" t="s">
        <v>798</v>
      </c>
      <c r="E441" s="629">
        <v>41</v>
      </c>
      <c r="F441" s="629">
        <v>28</v>
      </c>
      <c r="G441" s="629" t="s">
        <v>1548</v>
      </c>
      <c r="H441" s="629">
        <v>844.8</v>
      </c>
      <c r="I441" s="629" t="s">
        <v>1547</v>
      </c>
      <c r="J441" s="629" t="s">
        <v>1180</v>
      </c>
      <c r="K441" s="629" t="s">
        <v>1165</v>
      </c>
      <c r="L441" s="629" t="s">
        <v>74</v>
      </c>
      <c r="M441" s="629" t="s">
        <v>1143</v>
      </c>
      <c r="N441" s="629">
        <v>18</v>
      </c>
    </row>
    <row r="442" spans="1:14">
      <c r="A442" s="629">
        <v>14</v>
      </c>
      <c r="B442" s="629" t="s">
        <v>1458</v>
      </c>
      <c r="C442" s="629" t="s">
        <v>383</v>
      </c>
      <c r="D442" s="629" t="s">
        <v>799</v>
      </c>
      <c r="E442" s="629">
        <v>41</v>
      </c>
      <c r="F442" s="629">
        <v>32</v>
      </c>
      <c r="G442" s="629" t="s">
        <v>1546</v>
      </c>
      <c r="H442" s="629">
        <v>844.8</v>
      </c>
      <c r="I442" s="629" t="s">
        <v>1515</v>
      </c>
      <c r="J442" s="629" t="s">
        <v>1514</v>
      </c>
      <c r="K442" s="629" t="s">
        <v>1165</v>
      </c>
      <c r="L442" s="629" t="s">
        <v>74</v>
      </c>
      <c r="M442" s="629" t="s">
        <v>1143</v>
      </c>
      <c r="N442" s="629">
        <v>18</v>
      </c>
    </row>
    <row r="443" spans="1:14">
      <c r="A443" s="629">
        <v>14</v>
      </c>
      <c r="B443" s="629" t="s">
        <v>1458</v>
      </c>
      <c r="C443" s="629" t="s">
        <v>383</v>
      </c>
      <c r="D443" s="629" t="s">
        <v>800</v>
      </c>
      <c r="E443" s="629">
        <v>41</v>
      </c>
      <c r="F443" s="629">
        <v>43</v>
      </c>
      <c r="G443" s="629" t="s">
        <v>1545</v>
      </c>
      <c r="H443" s="629">
        <v>844.8</v>
      </c>
      <c r="I443" s="629" t="s">
        <v>1541</v>
      </c>
      <c r="J443" s="629" t="s">
        <v>1205</v>
      </c>
      <c r="K443" s="629" t="s">
        <v>1165</v>
      </c>
      <c r="L443" s="629" t="s">
        <v>74</v>
      </c>
      <c r="M443" s="629" t="s">
        <v>1143</v>
      </c>
      <c r="N443" s="629">
        <v>18</v>
      </c>
    </row>
    <row r="444" spans="1:14">
      <c r="A444" s="629">
        <v>14</v>
      </c>
      <c r="B444" s="629" t="s">
        <v>1458</v>
      </c>
      <c r="C444" s="629" t="s">
        <v>383</v>
      </c>
      <c r="D444" s="629" t="s">
        <v>801</v>
      </c>
      <c r="E444" s="629">
        <v>41</v>
      </c>
      <c r="F444" s="629">
        <v>51</v>
      </c>
      <c r="G444" s="629" t="s">
        <v>1544</v>
      </c>
      <c r="H444" s="629">
        <v>844.8</v>
      </c>
      <c r="I444" s="629" t="s">
        <v>1543</v>
      </c>
      <c r="J444" s="629" t="s">
        <v>1180</v>
      </c>
      <c r="K444" s="629" t="s">
        <v>1165</v>
      </c>
      <c r="L444" s="629" t="s">
        <v>1184</v>
      </c>
      <c r="M444" s="629" t="s">
        <v>1183</v>
      </c>
      <c r="N444" s="629">
        <v>8</v>
      </c>
    </row>
    <row r="445" spans="1:14">
      <c r="A445" s="629">
        <v>14</v>
      </c>
      <c r="B445" s="629" t="s">
        <v>1458</v>
      </c>
      <c r="C445" s="629" t="s">
        <v>383</v>
      </c>
      <c r="D445" s="629" t="s">
        <v>802</v>
      </c>
      <c r="E445" s="629">
        <v>41</v>
      </c>
      <c r="F445" s="629">
        <v>52</v>
      </c>
      <c r="G445" s="629" t="s">
        <v>1542</v>
      </c>
      <c r="H445" s="629">
        <v>844.8</v>
      </c>
      <c r="I445" s="629" t="s">
        <v>1541</v>
      </c>
      <c r="J445" s="629" t="s">
        <v>1205</v>
      </c>
      <c r="K445" s="629" t="s">
        <v>1165</v>
      </c>
      <c r="L445" s="629" t="s">
        <v>1184</v>
      </c>
      <c r="M445" s="629" t="s">
        <v>1183</v>
      </c>
      <c r="N445" s="629">
        <v>8</v>
      </c>
    </row>
    <row r="446" spans="1:14">
      <c r="A446" s="629">
        <v>14</v>
      </c>
      <c r="B446" s="629" t="s">
        <v>1458</v>
      </c>
      <c r="C446" s="629" t="s">
        <v>383</v>
      </c>
      <c r="D446" s="629" t="s">
        <v>803</v>
      </c>
      <c r="E446" s="629">
        <v>41</v>
      </c>
      <c r="F446" s="629">
        <v>53</v>
      </c>
      <c r="G446" s="629" t="s">
        <v>1540</v>
      </c>
      <c r="H446" s="629">
        <v>844.8</v>
      </c>
      <c r="I446" s="629" t="s">
        <v>1539</v>
      </c>
      <c r="J446" s="629" t="s">
        <v>1246</v>
      </c>
      <c r="K446" s="629" t="s">
        <v>1165</v>
      </c>
      <c r="L446" s="629" t="s">
        <v>1184</v>
      </c>
      <c r="M446" s="629" t="s">
        <v>1183</v>
      </c>
      <c r="N446" s="629">
        <v>8</v>
      </c>
    </row>
    <row r="447" spans="1:14">
      <c r="A447" s="629">
        <v>14</v>
      </c>
      <c r="B447" s="629" t="s">
        <v>1458</v>
      </c>
      <c r="C447" s="629" t="s">
        <v>383</v>
      </c>
      <c r="D447" s="629" t="s">
        <v>804</v>
      </c>
      <c r="E447" s="629">
        <v>42</v>
      </c>
      <c r="F447" s="629">
        <v>10</v>
      </c>
      <c r="G447" s="629" t="s">
        <v>1538</v>
      </c>
      <c r="H447" s="629">
        <v>836.3</v>
      </c>
      <c r="I447" s="629" t="s">
        <v>1536</v>
      </c>
      <c r="J447" s="629" t="s">
        <v>1217</v>
      </c>
      <c r="K447" s="629" t="s">
        <v>1144</v>
      </c>
      <c r="L447" s="629" t="s">
        <v>1184</v>
      </c>
      <c r="M447" s="629" t="s">
        <v>1193</v>
      </c>
      <c r="N447" s="629">
        <v>7</v>
      </c>
    </row>
    <row r="448" spans="1:14">
      <c r="A448" s="629">
        <v>14</v>
      </c>
      <c r="B448" s="629" t="s">
        <v>1458</v>
      </c>
      <c r="C448" s="629" t="s">
        <v>383</v>
      </c>
      <c r="D448" s="629" t="s">
        <v>805</v>
      </c>
      <c r="E448" s="629">
        <v>42</v>
      </c>
      <c r="F448" s="629">
        <v>11</v>
      </c>
      <c r="G448" s="629" t="s">
        <v>1537</v>
      </c>
      <c r="H448" s="629">
        <v>836.3</v>
      </c>
      <c r="I448" s="629" t="s">
        <v>1536</v>
      </c>
      <c r="J448" s="629" t="s">
        <v>1217</v>
      </c>
      <c r="K448" s="629" t="s">
        <v>1144</v>
      </c>
      <c r="L448" s="629" t="s">
        <v>1184</v>
      </c>
      <c r="M448" s="629" t="s">
        <v>1193</v>
      </c>
      <c r="N448" s="629">
        <v>7</v>
      </c>
    </row>
    <row r="449" spans="1:14">
      <c r="A449" s="629">
        <v>14</v>
      </c>
      <c r="B449" s="629" t="s">
        <v>1458</v>
      </c>
      <c r="C449" s="629" t="s">
        <v>383</v>
      </c>
      <c r="D449" s="629" t="s">
        <v>806</v>
      </c>
      <c r="E449" s="629">
        <v>42</v>
      </c>
      <c r="F449" s="629">
        <v>12</v>
      </c>
      <c r="G449" s="629" t="s">
        <v>1535</v>
      </c>
      <c r="H449" s="629">
        <v>836.3</v>
      </c>
      <c r="I449" s="629" t="s">
        <v>1527</v>
      </c>
      <c r="J449" s="629" t="s">
        <v>1246</v>
      </c>
      <c r="K449" s="629" t="s">
        <v>1144</v>
      </c>
      <c r="L449" s="629" t="s">
        <v>1184</v>
      </c>
      <c r="M449" s="629" t="s">
        <v>1183</v>
      </c>
      <c r="N449" s="629">
        <v>8</v>
      </c>
    </row>
    <row r="450" spans="1:14">
      <c r="A450" s="629">
        <v>14</v>
      </c>
      <c r="B450" s="629" t="s">
        <v>1458</v>
      </c>
      <c r="C450" s="629" t="s">
        <v>383</v>
      </c>
      <c r="D450" s="629" t="s">
        <v>807</v>
      </c>
      <c r="E450" s="629">
        <v>42</v>
      </c>
      <c r="F450" s="629">
        <v>32</v>
      </c>
      <c r="G450" s="629" t="s">
        <v>1534</v>
      </c>
      <c r="H450" s="629">
        <v>715.1</v>
      </c>
      <c r="I450" s="629" t="s">
        <v>1533</v>
      </c>
      <c r="J450" s="629" t="s">
        <v>1246</v>
      </c>
      <c r="K450" s="629" t="s">
        <v>1165</v>
      </c>
      <c r="L450" s="629" t="s">
        <v>74</v>
      </c>
      <c r="M450" s="629" t="s">
        <v>1143</v>
      </c>
      <c r="N450" s="629">
        <v>18</v>
      </c>
    </row>
    <row r="451" spans="1:14">
      <c r="A451" s="629">
        <v>14</v>
      </c>
      <c r="B451" s="629" t="s">
        <v>1458</v>
      </c>
      <c r="C451" s="629" t="s">
        <v>383</v>
      </c>
      <c r="D451" s="629" t="s">
        <v>808</v>
      </c>
      <c r="E451" s="629">
        <v>42</v>
      </c>
      <c r="F451" s="629">
        <v>40</v>
      </c>
      <c r="G451" s="629" t="s">
        <v>1532</v>
      </c>
      <c r="H451" s="629">
        <v>715.1</v>
      </c>
      <c r="I451" s="629" t="s">
        <v>1527</v>
      </c>
      <c r="J451" s="629" t="s">
        <v>1246</v>
      </c>
      <c r="K451" s="629" t="s">
        <v>1165</v>
      </c>
      <c r="L451" s="629" t="s">
        <v>74</v>
      </c>
      <c r="M451" s="629" t="s">
        <v>1143</v>
      </c>
      <c r="N451" s="629">
        <v>18</v>
      </c>
    </row>
    <row r="452" spans="1:14">
      <c r="A452" s="629">
        <v>14</v>
      </c>
      <c r="B452" s="629" t="s">
        <v>1458</v>
      </c>
      <c r="C452" s="629" t="s">
        <v>383</v>
      </c>
      <c r="D452" s="629" t="s">
        <v>809</v>
      </c>
      <c r="E452" s="629">
        <v>42</v>
      </c>
      <c r="F452" s="629">
        <v>51</v>
      </c>
      <c r="G452" s="629" t="s">
        <v>1531</v>
      </c>
      <c r="H452" s="629">
        <v>715.1</v>
      </c>
      <c r="I452" s="629" t="s">
        <v>1522</v>
      </c>
      <c r="J452" s="629" t="s">
        <v>1246</v>
      </c>
      <c r="K452" s="629" t="s">
        <v>1165</v>
      </c>
      <c r="L452" s="629" t="s">
        <v>1184</v>
      </c>
      <c r="M452" s="629" t="s">
        <v>1183</v>
      </c>
      <c r="N452" s="629">
        <v>8</v>
      </c>
    </row>
    <row r="453" spans="1:14">
      <c r="A453" s="629">
        <v>14</v>
      </c>
      <c r="B453" s="629" t="s">
        <v>1458</v>
      </c>
      <c r="C453" s="629" t="s">
        <v>383</v>
      </c>
      <c r="D453" s="629" t="s">
        <v>810</v>
      </c>
      <c r="E453" s="629">
        <v>42</v>
      </c>
      <c r="F453" s="629">
        <v>52</v>
      </c>
      <c r="G453" s="629" t="s">
        <v>1530</v>
      </c>
      <c r="H453" s="629">
        <v>715.1</v>
      </c>
      <c r="I453" s="629" t="s">
        <v>1529</v>
      </c>
      <c r="J453" s="629" t="s">
        <v>1246</v>
      </c>
      <c r="K453" s="629" t="s">
        <v>1165</v>
      </c>
      <c r="L453" s="629" t="s">
        <v>1184</v>
      </c>
      <c r="M453" s="629" t="s">
        <v>1183</v>
      </c>
      <c r="N453" s="629">
        <v>8</v>
      </c>
    </row>
    <row r="454" spans="1:14">
      <c r="A454" s="629">
        <v>14</v>
      </c>
      <c r="B454" s="629" t="s">
        <v>1458</v>
      </c>
      <c r="C454" s="629" t="s">
        <v>383</v>
      </c>
      <c r="D454" s="629" t="s">
        <v>811</v>
      </c>
      <c r="E454" s="629">
        <v>42</v>
      </c>
      <c r="F454" s="629">
        <v>53</v>
      </c>
      <c r="G454" s="629" t="s">
        <v>1528</v>
      </c>
      <c r="H454" s="629">
        <v>715.1</v>
      </c>
      <c r="I454" s="629" t="s">
        <v>1527</v>
      </c>
      <c r="J454" s="629" t="s">
        <v>1246</v>
      </c>
      <c r="K454" s="629" t="s">
        <v>1165</v>
      </c>
      <c r="L454" s="629" t="s">
        <v>1184</v>
      </c>
      <c r="M454" s="629" t="s">
        <v>1183</v>
      </c>
      <c r="N454" s="629">
        <v>8</v>
      </c>
    </row>
    <row r="455" spans="1:14">
      <c r="A455" s="629">
        <v>14</v>
      </c>
      <c r="B455" s="629" t="s">
        <v>1458</v>
      </c>
      <c r="C455" s="629" t="s">
        <v>383</v>
      </c>
      <c r="D455" s="629" t="s">
        <v>812</v>
      </c>
      <c r="E455" s="629">
        <v>42</v>
      </c>
      <c r="F455" s="629">
        <v>54</v>
      </c>
      <c r="G455" s="629" t="s">
        <v>1526</v>
      </c>
      <c r="H455" s="629">
        <v>717.7</v>
      </c>
      <c r="I455" s="629" t="s">
        <v>1522</v>
      </c>
      <c r="J455" s="629" t="s">
        <v>1246</v>
      </c>
      <c r="K455" s="629" t="s">
        <v>1165</v>
      </c>
      <c r="L455" s="629" t="s">
        <v>1184</v>
      </c>
      <c r="M455" s="629" t="s">
        <v>1183</v>
      </c>
      <c r="N455" s="629">
        <v>8</v>
      </c>
    </row>
    <row r="456" spans="1:14">
      <c r="A456" s="629">
        <v>14</v>
      </c>
      <c r="B456" s="629" t="s">
        <v>1458</v>
      </c>
      <c r="C456" s="629" t="s">
        <v>383</v>
      </c>
      <c r="D456" s="629" t="s">
        <v>813</v>
      </c>
      <c r="E456" s="629">
        <v>42</v>
      </c>
      <c r="F456" s="629">
        <v>54</v>
      </c>
      <c r="G456" s="629" t="s">
        <v>1526</v>
      </c>
      <c r="H456" s="629">
        <v>717.7</v>
      </c>
      <c r="I456" s="629" t="s">
        <v>1522</v>
      </c>
      <c r="J456" s="629" t="s">
        <v>1246</v>
      </c>
      <c r="K456" s="629" t="s">
        <v>1165</v>
      </c>
      <c r="L456" s="629" t="s">
        <v>1184</v>
      </c>
      <c r="M456" s="629" t="s">
        <v>1183</v>
      </c>
      <c r="N456" s="629">
        <v>8</v>
      </c>
    </row>
    <row r="457" spans="1:14">
      <c r="A457" s="629">
        <v>14</v>
      </c>
      <c r="B457" s="629" t="s">
        <v>1458</v>
      </c>
      <c r="C457" s="629" t="s">
        <v>383</v>
      </c>
      <c r="D457" s="629" t="s">
        <v>814</v>
      </c>
      <c r="E457" s="629">
        <v>42</v>
      </c>
      <c r="F457" s="629">
        <v>55</v>
      </c>
      <c r="G457" s="629" t="s">
        <v>1525</v>
      </c>
      <c r="H457" s="629">
        <v>717.7</v>
      </c>
      <c r="I457" s="629" t="s">
        <v>1522</v>
      </c>
      <c r="J457" s="629" t="s">
        <v>1246</v>
      </c>
      <c r="K457" s="629" t="s">
        <v>1165</v>
      </c>
      <c r="L457" s="629" t="s">
        <v>1184</v>
      </c>
      <c r="M457" s="629" t="s">
        <v>1183</v>
      </c>
      <c r="N457" s="629">
        <v>8</v>
      </c>
    </row>
    <row r="458" spans="1:14">
      <c r="A458" s="629">
        <v>14</v>
      </c>
      <c r="B458" s="629" t="s">
        <v>1458</v>
      </c>
      <c r="C458" s="629" t="s">
        <v>383</v>
      </c>
      <c r="D458" s="629" t="s">
        <v>815</v>
      </c>
      <c r="E458" s="629">
        <v>42</v>
      </c>
      <c r="F458" s="629">
        <v>56</v>
      </c>
      <c r="G458" s="629" t="s">
        <v>1524</v>
      </c>
      <c r="H458" s="629">
        <v>717.7</v>
      </c>
      <c r="I458" s="629" t="s">
        <v>1522</v>
      </c>
      <c r="J458" s="629" t="s">
        <v>1246</v>
      </c>
      <c r="K458" s="629" t="s">
        <v>1165</v>
      </c>
      <c r="L458" s="629" t="s">
        <v>74</v>
      </c>
      <c r="M458" s="629" t="s">
        <v>1143</v>
      </c>
      <c r="N458" s="629">
        <v>18</v>
      </c>
    </row>
    <row r="459" spans="1:14">
      <c r="A459" s="629">
        <v>14</v>
      </c>
      <c r="B459" s="629" t="s">
        <v>1458</v>
      </c>
      <c r="C459" s="629" t="s">
        <v>383</v>
      </c>
      <c r="D459" s="629" t="s">
        <v>816</v>
      </c>
      <c r="E459" s="629">
        <v>42</v>
      </c>
      <c r="F459" s="629">
        <v>57</v>
      </c>
      <c r="G459" s="629" t="s">
        <v>1523</v>
      </c>
      <c r="H459" s="629">
        <v>717.7</v>
      </c>
      <c r="I459" s="629" t="s">
        <v>1522</v>
      </c>
      <c r="J459" s="629" t="s">
        <v>1246</v>
      </c>
      <c r="K459" s="629" t="s">
        <v>1165</v>
      </c>
      <c r="L459" s="629" t="s">
        <v>74</v>
      </c>
      <c r="M459" s="629" t="s">
        <v>1143</v>
      </c>
      <c r="N459" s="629">
        <v>18</v>
      </c>
    </row>
    <row r="460" spans="1:14">
      <c r="A460" s="629">
        <v>14</v>
      </c>
      <c r="B460" s="629" t="s">
        <v>1458</v>
      </c>
      <c r="C460" s="629" t="s">
        <v>383</v>
      </c>
      <c r="D460" s="629" t="s">
        <v>817</v>
      </c>
      <c r="E460" s="629">
        <v>43</v>
      </c>
      <c r="F460" s="629">
        <v>10</v>
      </c>
      <c r="G460" s="629" t="s">
        <v>1521</v>
      </c>
      <c r="H460" s="629">
        <v>836.5</v>
      </c>
      <c r="I460" s="629" t="s">
        <v>1510</v>
      </c>
      <c r="J460" s="629" t="s">
        <v>1217</v>
      </c>
      <c r="K460" s="629" t="s">
        <v>1144</v>
      </c>
      <c r="L460" s="629" t="s">
        <v>1184</v>
      </c>
      <c r="M460" s="629" t="s">
        <v>1193</v>
      </c>
      <c r="N460" s="629">
        <v>7</v>
      </c>
    </row>
    <row r="461" spans="1:14">
      <c r="A461" s="629">
        <v>14</v>
      </c>
      <c r="B461" s="629" t="s">
        <v>1458</v>
      </c>
      <c r="C461" s="629" t="s">
        <v>383</v>
      </c>
      <c r="D461" s="629" t="s">
        <v>818</v>
      </c>
      <c r="E461" s="629">
        <v>43</v>
      </c>
      <c r="F461" s="629">
        <v>12</v>
      </c>
      <c r="G461" s="629" t="s">
        <v>1520</v>
      </c>
      <c r="H461" s="629">
        <v>836.5</v>
      </c>
      <c r="I461" s="629" t="s">
        <v>1333</v>
      </c>
      <c r="J461" s="629" t="s">
        <v>1246</v>
      </c>
      <c r="K461" s="629" t="s">
        <v>1144</v>
      </c>
      <c r="L461" s="629" t="s">
        <v>1184</v>
      </c>
      <c r="M461" s="629" t="s">
        <v>1183</v>
      </c>
      <c r="N461" s="629">
        <v>8</v>
      </c>
    </row>
    <row r="462" spans="1:14">
      <c r="A462" s="629">
        <v>14</v>
      </c>
      <c r="B462" s="629" t="s">
        <v>1458</v>
      </c>
      <c r="C462" s="629" t="s">
        <v>383</v>
      </c>
      <c r="D462" s="629" t="s">
        <v>819</v>
      </c>
      <c r="E462" s="629">
        <v>43</v>
      </c>
      <c r="F462" s="629">
        <v>32</v>
      </c>
      <c r="G462" s="629" t="s">
        <v>1519</v>
      </c>
      <c r="H462" s="629">
        <v>715.1</v>
      </c>
      <c r="I462" s="629" t="s">
        <v>1515</v>
      </c>
      <c r="J462" s="629" t="s">
        <v>1514</v>
      </c>
      <c r="K462" s="629" t="s">
        <v>1165</v>
      </c>
      <c r="L462" s="629" t="s">
        <v>74</v>
      </c>
      <c r="M462" s="629" t="s">
        <v>1143</v>
      </c>
      <c r="N462" s="629">
        <v>18</v>
      </c>
    </row>
    <row r="463" spans="1:14">
      <c r="A463" s="629">
        <v>14</v>
      </c>
      <c r="B463" s="629" t="s">
        <v>1458</v>
      </c>
      <c r="C463" s="629" t="s">
        <v>383</v>
      </c>
      <c r="D463" s="629" t="s">
        <v>820</v>
      </c>
      <c r="E463" s="629">
        <v>43</v>
      </c>
      <c r="F463" s="629">
        <v>40</v>
      </c>
      <c r="G463" s="629" t="s">
        <v>1518</v>
      </c>
      <c r="H463" s="629">
        <v>732.4</v>
      </c>
      <c r="I463" s="629" t="s">
        <v>1517</v>
      </c>
      <c r="J463" s="629" t="s">
        <v>1234</v>
      </c>
      <c r="K463" s="629" t="s">
        <v>1165</v>
      </c>
      <c r="L463" s="629" t="s">
        <v>74</v>
      </c>
      <c r="M463" s="629" t="s">
        <v>1143</v>
      </c>
      <c r="N463" s="629">
        <v>18</v>
      </c>
    </row>
    <row r="464" spans="1:14">
      <c r="A464" s="629">
        <v>14</v>
      </c>
      <c r="B464" s="629" t="s">
        <v>1458</v>
      </c>
      <c r="C464" s="629" t="s">
        <v>383</v>
      </c>
      <c r="D464" s="629" t="s">
        <v>821</v>
      </c>
      <c r="E464" s="629">
        <v>43</v>
      </c>
      <c r="F464" s="629">
        <v>51</v>
      </c>
      <c r="G464" s="629" t="s">
        <v>1516</v>
      </c>
      <c r="H464" s="629">
        <v>715.1</v>
      </c>
      <c r="I464" s="629" t="s">
        <v>1515</v>
      </c>
      <c r="J464" s="629" t="s">
        <v>1514</v>
      </c>
      <c r="K464" s="629" t="s">
        <v>1165</v>
      </c>
      <c r="L464" s="629" t="s">
        <v>1184</v>
      </c>
      <c r="M464" s="629" t="s">
        <v>1183</v>
      </c>
      <c r="N464" s="629">
        <v>8</v>
      </c>
    </row>
    <row r="465" spans="1:14">
      <c r="A465" s="629">
        <v>14</v>
      </c>
      <c r="B465" s="629" t="s">
        <v>1458</v>
      </c>
      <c r="C465" s="629" t="s">
        <v>383</v>
      </c>
      <c r="D465" s="629" t="s">
        <v>822</v>
      </c>
      <c r="E465" s="629">
        <v>43</v>
      </c>
      <c r="F465" s="629">
        <v>53</v>
      </c>
      <c r="G465" s="629" t="s">
        <v>1513</v>
      </c>
      <c r="H465" s="629">
        <v>732.4</v>
      </c>
      <c r="I465" s="629" t="s">
        <v>1336</v>
      </c>
      <c r="J465" s="629" t="s">
        <v>1246</v>
      </c>
      <c r="K465" s="629" t="s">
        <v>1165</v>
      </c>
      <c r="L465" s="629" t="s">
        <v>1184</v>
      </c>
      <c r="M465" s="629" t="s">
        <v>1183</v>
      </c>
      <c r="N465" s="629">
        <v>8</v>
      </c>
    </row>
    <row r="466" spans="1:14">
      <c r="A466" s="629">
        <v>14</v>
      </c>
      <c r="B466" s="629" t="s">
        <v>1458</v>
      </c>
      <c r="C466" s="629" t="s">
        <v>383</v>
      </c>
      <c r="D466" s="629" t="s">
        <v>823</v>
      </c>
      <c r="E466" s="629">
        <v>44</v>
      </c>
      <c r="F466" s="629">
        <v>10</v>
      </c>
      <c r="G466" s="629" t="s">
        <v>1512</v>
      </c>
      <c r="H466" s="629">
        <v>836.5</v>
      </c>
      <c r="I466" s="629" t="s">
        <v>1510</v>
      </c>
      <c r="J466" s="629" t="s">
        <v>1217</v>
      </c>
      <c r="K466" s="629" t="s">
        <v>1144</v>
      </c>
      <c r="L466" s="629" t="s">
        <v>1184</v>
      </c>
      <c r="M466" s="629" t="s">
        <v>1193</v>
      </c>
      <c r="N466" s="629">
        <v>7</v>
      </c>
    </row>
    <row r="467" spans="1:14">
      <c r="A467" s="629">
        <v>14</v>
      </c>
      <c r="B467" s="629" t="s">
        <v>1458</v>
      </c>
      <c r="C467" s="629" t="s">
        <v>383</v>
      </c>
      <c r="D467" s="629" t="s">
        <v>824</v>
      </c>
      <c r="E467" s="629">
        <v>44</v>
      </c>
      <c r="F467" s="629">
        <v>11</v>
      </c>
      <c r="G467" s="629" t="s">
        <v>1511</v>
      </c>
      <c r="H467" s="629">
        <v>836.5</v>
      </c>
      <c r="I467" s="629" t="s">
        <v>1510</v>
      </c>
      <c r="J467" s="629" t="s">
        <v>1217</v>
      </c>
      <c r="K467" s="629" t="s">
        <v>1144</v>
      </c>
      <c r="L467" s="629" t="s">
        <v>1184</v>
      </c>
      <c r="M467" s="629" t="s">
        <v>1193</v>
      </c>
      <c r="N467" s="629">
        <v>7</v>
      </c>
    </row>
    <row r="468" spans="1:14">
      <c r="A468" s="629">
        <v>14</v>
      </c>
      <c r="B468" s="629" t="s">
        <v>1458</v>
      </c>
      <c r="C468" s="629" t="s">
        <v>383</v>
      </c>
      <c r="D468" s="629" t="s">
        <v>825</v>
      </c>
      <c r="E468" s="629">
        <v>44</v>
      </c>
      <c r="F468" s="629">
        <v>32</v>
      </c>
      <c r="G468" s="629" t="s">
        <v>1509</v>
      </c>
      <c r="H468" s="629">
        <v>715.1</v>
      </c>
      <c r="I468" s="629" t="s">
        <v>1200</v>
      </c>
      <c r="J468" s="629" t="s">
        <v>1199</v>
      </c>
      <c r="K468" s="629" t="s">
        <v>1165</v>
      </c>
      <c r="L468" s="629" t="s">
        <v>74</v>
      </c>
      <c r="M468" s="629" t="s">
        <v>1143</v>
      </c>
      <c r="N468" s="629">
        <v>18</v>
      </c>
    </row>
    <row r="469" spans="1:14">
      <c r="A469" s="629">
        <v>14</v>
      </c>
      <c r="B469" s="629" t="s">
        <v>1458</v>
      </c>
      <c r="C469" s="629" t="s">
        <v>383</v>
      </c>
      <c r="D469" s="629" t="s">
        <v>826</v>
      </c>
      <c r="E469" s="629">
        <v>45</v>
      </c>
      <c r="F469" s="629">
        <v>9</v>
      </c>
      <c r="G469" s="629" t="s">
        <v>1508</v>
      </c>
      <c r="H469" s="629">
        <v>717.3</v>
      </c>
      <c r="I469" s="629" t="s">
        <v>1503</v>
      </c>
      <c r="J469" s="629" t="s">
        <v>1466</v>
      </c>
      <c r="K469" s="629" t="s">
        <v>1144</v>
      </c>
      <c r="L469" s="629" t="s">
        <v>1184</v>
      </c>
      <c r="M469" s="629" t="s">
        <v>1496</v>
      </c>
      <c r="N469" s="629">
        <v>9</v>
      </c>
    </row>
    <row r="470" spans="1:14">
      <c r="A470" s="629">
        <v>14</v>
      </c>
      <c r="B470" s="629" t="s">
        <v>1458</v>
      </c>
      <c r="C470" s="629" t="s">
        <v>383</v>
      </c>
      <c r="D470" s="629" t="s">
        <v>827</v>
      </c>
      <c r="E470" s="629">
        <v>45</v>
      </c>
      <c r="F470" s="629">
        <v>51</v>
      </c>
      <c r="G470" s="629" t="s">
        <v>1507</v>
      </c>
      <c r="H470" s="629">
        <v>717.3</v>
      </c>
      <c r="I470" s="629" t="s">
        <v>1501</v>
      </c>
      <c r="J470" s="629" t="s">
        <v>1246</v>
      </c>
      <c r="K470" s="629" t="s">
        <v>1165</v>
      </c>
      <c r="L470" s="629" t="s">
        <v>1184</v>
      </c>
      <c r="M470" s="629" t="s">
        <v>1496</v>
      </c>
      <c r="N470" s="629">
        <v>8</v>
      </c>
    </row>
    <row r="471" spans="1:14">
      <c r="A471" s="629">
        <v>14</v>
      </c>
      <c r="B471" s="629" t="s">
        <v>1458</v>
      </c>
      <c r="C471" s="629" t="s">
        <v>383</v>
      </c>
      <c r="D471" s="629" t="s">
        <v>828</v>
      </c>
      <c r="E471" s="629">
        <v>45</v>
      </c>
      <c r="F471" s="629">
        <v>52</v>
      </c>
      <c r="G471" s="629" t="s">
        <v>1506</v>
      </c>
      <c r="H471" s="629">
        <v>717.3</v>
      </c>
      <c r="I471" s="629" t="s">
        <v>1499</v>
      </c>
      <c r="J471" s="629" t="s">
        <v>1246</v>
      </c>
      <c r="K471" s="629" t="s">
        <v>1165</v>
      </c>
      <c r="L471" s="629" t="s">
        <v>1184</v>
      </c>
      <c r="M471" s="629" t="s">
        <v>1496</v>
      </c>
      <c r="N471" s="629">
        <v>8</v>
      </c>
    </row>
    <row r="472" spans="1:14">
      <c r="A472" s="629">
        <v>14</v>
      </c>
      <c r="B472" s="629" t="s">
        <v>1458</v>
      </c>
      <c r="C472" s="629" t="s">
        <v>383</v>
      </c>
      <c r="D472" s="629" t="s">
        <v>829</v>
      </c>
      <c r="E472" s="629">
        <v>45</v>
      </c>
      <c r="F472" s="629">
        <v>53</v>
      </c>
      <c r="G472" s="629" t="s">
        <v>1505</v>
      </c>
      <c r="H472" s="629">
        <v>717.3</v>
      </c>
      <c r="I472" s="629" t="s">
        <v>1497</v>
      </c>
      <c r="J472" s="629" t="s">
        <v>1246</v>
      </c>
      <c r="K472" s="629" t="s">
        <v>1165</v>
      </c>
      <c r="L472" s="629" t="s">
        <v>1184</v>
      </c>
      <c r="M472" s="629" t="s">
        <v>1496</v>
      </c>
      <c r="N472" s="629">
        <v>8</v>
      </c>
    </row>
    <row r="473" spans="1:14">
      <c r="A473" s="629">
        <v>14</v>
      </c>
      <c r="B473" s="629" t="s">
        <v>1458</v>
      </c>
      <c r="C473" s="629" t="s">
        <v>383</v>
      </c>
      <c r="D473" s="629" t="s">
        <v>830</v>
      </c>
      <c r="E473" s="629">
        <v>46</v>
      </c>
      <c r="F473" s="629">
        <v>9</v>
      </c>
      <c r="G473" s="629" t="s">
        <v>1504</v>
      </c>
      <c r="H473" s="629">
        <v>717.4</v>
      </c>
      <c r="I473" s="629" t="s">
        <v>1503</v>
      </c>
      <c r="J473" s="629" t="s">
        <v>1466</v>
      </c>
      <c r="K473" s="629" t="s">
        <v>1144</v>
      </c>
      <c r="L473" s="629" t="s">
        <v>1184</v>
      </c>
      <c r="M473" s="629" t="s">
        <v>1496</v>
      </c>
      <c r="N473" s="629">
        <v>9</v>
      </c>
    </row>
    <row r="474" spans="1:14">
      <c r="A474" s="629">
        <v>14</v>
      </c>
      <c r="B474" s="629" t="s">
        <v>1458</v>
      </c>
      <c r="C474" s="629" t="s">
        <v>383</v>
      </c>
      <c r="D474" s="629" t="s">
        <v>831</v>
      </c>
      <c r="E474" s="629">
        <v>46</v>
      </c>
      <c r="F474" s="629">
        <v>51</v>
      </c>
      <c r="G474" s="629" t="s">
        <v>1502</v>
      </c>
      <c r="H474" s="629">
        <v>717.4</v>
      </c>
      <c r="I474" s="629" t="s">
        <v>1501</v>
      </c>
      <c r="J474" s="629" t="s">
        <v>1246</v>
      </c>
      <c r="K474" s="629" t="s">
        <v>1165</v>
      </c>
      <c r="L474" s="629" t="s">
        <v>1184</v>
      </c>
      <c r="M474" s="629" t="s">
        <v>1496</v>
      </c>
      <c r="N474" s="629">
        <v>8</v>
      </c>
    </row>
    <row r="475" spans="1:14">
      <c r="A475" s="629">
        <v>14</v>
      </c>
      <c r="B475" s="629" t="s">
        <v>1458</v>
      </c>
      <c r="C475" s="629" t="s">
        <v>383</v>
      </c>
      <c r="D475" s="629" t="s">
        <v>832</v>
      </c>
      <c r="E475" s="629">
        <v>46</v>
      </c>
      <c r="F475" s="629">
        <v>52</v>
      </c>
      <c r="G475" s="629" t="s">
        <v>1500</v>
      </c>
      <c r="H475" s="629">
        <v>717.4</v>
      </c>
      <c r="I475" s="629" t="s">
        <v>1499</v>
      </c>
      <c r="J475" s="629" t="s">
        <v>1246</v>
      </c>
      <c r="K475" s="629" t="s">
        <v>1165</v>
      </c>
      <c r="L475" s="629" t="s">
        <v>1184</v>
      </c>
      <c r="M475" s="629" t="s">
        <v>1496</v>
      </c>
      <c r="N475" s="629">
        <v>8</v>
      </c>
    </row>
    <row r="476" spans="1:14">
      <c r="A476" s="629">
        <v>14</v>
      </c>
      <c r="B476" s="629" t="s">
        <v>1458</v>
      </c>
      <c r="C476" s="629" t="s">
        <v>383</v>
      </c>
      <c r="D476" s="629" t="s">
        <v>833</v>
      </c>
      <c r="E476" s="629">
        <v>46</v>
      </c>
      <c r="F476" s="629">
        <v>53</v>
      </c>
      <c r="G476" s="629" t="s">
        <v>1498</v>
      </c>
      <c r="H476" s="629">
        <v>717.4</v>
      </c>
      <c r="I476" s="629" t="s">
        <v>1497</v>
      </c>
      <c r="J476" s="629" t="s">
        <v>1246</v>
      </c>
      <c r="K476" s="629" t="s">
        <v>1165</v>
      </c>
      <c r="L476" s="629" t="s">
        <v>1184</v>
      </c>
      <c r="M476" s="629" t="s">
        <v>1496</v>
      </c>
      <c r="N476" s="629">
        <v>8</v>
      </c>
    </row>
    <row r="477" spans="1:14">
      <c r="A477" s="629">
        <v>14</v>
      </c>
      <c r="B477" s="629" t="s">
        <v>1458</v>
      </c>
      <c r="C477" s="629" t="s">
        <v>603</v>
      </c>
      <c r="D477" s="629" t="s">
        <v>834</v>
      </c>
      <c r="E477" s="629">
        <v>51</v>
      </c>
      <c r="F477" s="629">
        <v>0</v>
      </c>
      <c r="G477" s="629" t="s">
        <v>1495</v>
      </c>
      <c r="H477" s="629">
        <v>844.1</v>
      </c>
      <c r="I477" s="629" t="s">
        <v>1479</v>
      </c>
      <c r="J477" s="629" t="s">
        <v>1478</v>
      </c>
      <c r="K477" s="629" t="s">
        <v>1144</v>
      </c>
      <c r="L477" s="629" t="s">
        <v>1184</v>
      </c>
      <c r="M477" s="629" t="s">
        <v>1183</v>
      </c>
      <c r="N477" s="629">
        <v>8</v>
      </c>
    </row>
    <row r="478" spans="1:14">
      <c r="A478" s="629">
        <v>14</v>
      </c>
      <c r="B478" s="629" t="s">
        <v>1458</v>
      </c>
      <c r="C478" s="629" t="s">
        <v>603</v>
      </c>
      <c r="D478" s="629" t="s">
        <v>835</v>
      </c>
      <c r="E478" s="629">
        <v>51</v>
      </c>
      <c r="F478" s="629">
        <v>1</v>
      </c>
      <c r="G478" s="629" t="s">
        <v>1494</v>
      </c>
      <c r="H478" s="629">
        <v>844.1</v>
      </c>
      <c r="I478" s="629" t="s">
        <v>1479</v>
      </c>
      <c r="J478" s="629" t="s">
        <v>1478</v>
      </c>
      <c r="K478" s="629" t="s">
        <v>1144</v>
      </c>
      <c r="L478" s="629" t="s">
        <v>1184</v>
      </c>
      <c r="M478" s="629" t="s">
        <v>1183</v>
      </c>
      <c r="N478" s="629">
        <v>8</v>
      </c>
    </row>
    <row r="479" spans="1:14">
      <c r="A479" s="629">
        <v>14</v>
      </c>
      <c r="B479" s="629" t="s">
        <v>1458</v>
      </c>
      <c r="C479" s="629" t="s">
        <v>603</v>
      </c>
      <c r="D479" s="629" t="s">
        <v>836</v>
      </c>
      <c r="E479" s="629">
        <v>51</v>
      </c>
      <c r="F479" s="629">
        <v>2</v>
      </c>
      <c r="G479" s="629" t="s">
        <v>1493</v>
      </c>
      <c r="H479" s="629">
        <v>844.1</v>
      </c>
      <c r="I479" s="629" t="s">
        <v>1479</v>
      </c>
      <c r="J479" s="629" t="s">
        <v>1478</v>
      </c>
      <c r="K479" s="629" t="s">
        <v>1144</v>
      </c>
      <c r="L479" s="629" t="s">
        <v>1184</v>
      </c>
      <c r="M479" s="629" t="s">
        <v>1183</v>
      </c>
      <c r="N479" s="629">
        <v>8</v>
      </c>
    </row>
    <row r="480" spans="1:14">
      <c r="A480" s="629">
        <v>14</v>
      </c>
      <c r="B480" s="629" t="s">
        <v>1458</v>
      </c>
      <c r="C480" s="629" t="s">
        <v>603</v>
      </c>
      <c r="D480" s="629" t="s">
        <v>837</v>
      </c>
      <c r="E480" s="629">
        <v>51</v>
      </c>
      <c r="F480" s="629">
        <v>3</v>
      </c>
      <c r="G480" s="629" t="s">
        <v>1492</v>
      </c>
      <c r="H480" s="629">
        <v>844.1</v>
      </c>
      <c r="I480" s="629" t="s">
        <v>1479</v>
      </c>
      <c r="J480" s="629" t="s">
        <v>1478</v>
      </c>
      <c r="K480" s="629" t="s">
        <v>1144</v>
      </c>
      <c r="L480" s="629" t="s">
        <v>1184</v>
      </c>
      <c r="M480" s="629" t="s">
        <v>1183</v>
      </c>
      <c r="N480" s="629">
        <v>8</v>
      </c>
    </row>
    <row r="481" spans="1:14">
      <c r="A481" s="629">
        <v>14</v>
      </c>
      <c r="B481" s="629" t="s">
        <v>1458</v>
      </c>
      <c r="C481" s="629" t="s">
        <v>603</v>
      </c>
      <c r="D481" s="629" t="s">
        <v>838</v>
      </c>
      <c r="E481" s="629">
        <v>51</v>
      </c>
      <c r="F481" s="629">
        <v>4</v>
      </c>
      <c r="G481" s="629" t="s">
        <v>1491</v>
      </c>
      <c r="H481" s="629">
        <v>844.1</v>
      </c>
      <c r="I481" s="629" t="s">
        <v>1479</v>
      </c>
      <c r="J481" s="629" t="s">
        <v>1478</v>
      </c>
      <c r="K481" s="629" t="s">
        <v>1144</v>
      </c>
      <c r="L481" s="629" t="s">
        <v>1184</v>
      </c>
      <c r="M481" s="629" t="s">
        <v>1183</v>
      </c>
      <c r="N481" s="629">
        <v>8</v>
      </c>
    </row>
    <row r="482" spans="1:14">
      <c r="A482" s="629">
        <v>14</v>
      </c>
      <c r="B482" s="629" t="s">
        <v>1458</v>
      </c>
      <c r="C482" s="629" t="s">
        <v>603</v>
      </c>
      <c r="D482" s="629" t="s">
        <v>839</v>
      </c>
      <c r="E482" s="629">
        <v>51</v>
      </c>
      <c r="F482" s="629">
        <v>5</v>
      </c>
      <c r="G482" s="629" t="s">
        <v>1490</v>
      </c>
      <c r="H482" s="629">
        <v>844.1</v>
      </c>
      <c r="I482" s="629" t="s">
        <v>1479</v>
      </c>
      <c r="J482" s="629" t="s">
        <v>1478</v>
      </c>
      <c r="K482" s="629" t="s">
        <v>1144</v>
      </c>
      <c r="L482" s="629" t="s">
        <v>1184</v>
      </c>
      <c r="M482" s="629" t="s">
        <v>1183</v>
      </c>
      <c r="N482" s="629">
        <v>8</v>
      </c>
    </row>
    <row r="483" spans="1:14">
      <c r="A483" s="629">
        <v>14</v>
      </c>
      <c r="B483" s="629" t="s">
        <v>1458</v>
      </c>
      <c r="C483" s="629" t="s">
        <v>603</v>
      </c>
      <c r="D483" s="629" t="s">
        <v>840</v>
      </c>
      <c r="E483" s="629">
        <v>51</v>
      </c>
      <c r="F483" s="629">
        <v>6</v>
      </c>
      <c r="G483" s="629" t="s">
        <v>1489</v>
      </c>
      <c r="H483" s="629">
        <v>844.1</v>
      </c>
      <c r="I483" s="629" t="s">
        <v>1479</v>
      </c>
      <c r="J483" s="629" t="s">
        <v>1478</v>
      </c>
      <c r="K483" s="629" t="s">
        <v>1144</v>
      </c>
      <c r="L483" s="629" t="s">
        <v>1184</v>
      </c>
      <c r="M483" s="629" t="s">
        <v>1183</v>
      </c>
      <c r="N483" s="629">
        <v>8</v>
      </c>
    </row>
    <row r="484" spans="1:14">
      <c r="A484" s="629">
        <v>14</v>
      </c>
      <c r="B484" s="629" t="s">
        <v>1458</v>
      </c>
      <c r="C484" s="629" t="s">
        <v>603</v>
      </c>
      <c r="D484" s="629" t="s">
        <v>841</v>
      </c>
      <c r="E484" s="629">
        <v>51</v>
      </c>
      <c r="F484" s="629">
        <v>51</v>
      </c>
      <c r="G484" s="629" t="s">
        <v>1488</v>
      </c>
      <c r="H484" s="629">
        <v>844.1</v>
      </c>
      <c r="I484" s="629" t="s">
        <v>1487</v>
      </c>
      <c r="J484" s="629" t="s">
        <v>1180</v>
      </c>
      <c r="K484" s="629" t="s">
        <v>1165</v>
      </c>
      <c r="L484" s="629" t="s">
        <v>1184</v>
      </c>
      <c r="M484" s="629" t="s">
        <v>1183</v>
      </c>
      <c r="N484" s="629">
        <v>8</v>
      </c>
    </row>
    <row r="485" spans="1:14">
      <c r="A485" s="629">
        <v>14</v>
      </c>
      <c r="B485" s="629" t="s">
        <v>1458</v>
      </c>
      <c r="C485" s="629" t="s">
        <v>603</v>
      </c>
      <c r="D485" s="629" t="s">
        <v>842</v>
      </c>
      <c r="E485" s="629">
        <v>52</v>
      </c>
      <c r="F485" s="629">
        <v>0</v>
      </c>
      <c r="G485" s="629" t="s">
        <v>1486</v>
      </c>
      <c r="H485" s="629">
        <v>844</v>
      </c>
      <c r="I485" s="629" t="s">
        <v>1479</v>
      </c>
      <c r="J485" s="629" t="s">
        <v>1478</v>
      </c>
      <c r="K485" s="629" t="s">
        <v>1144</v>
      </c>
      <c r="L485" s="629" t="s">
        <v>1184</v>
      </c>
      <c r="M485" s="629" t="s">
        <v>1183</v>
      </c>
      <c r="N485" s="629">
        <v>8</v>
      </c>
    </row>
    <row r="486" spans="1:14">
      <c r="A486" s="629">
        <v>14</v>
      </c>
      <c r="B486" s="629" t="s">
        <v>1458</v>
      </c>
      <c r="C486" s="629" t="s">
        <v>603</v>
      </c>
      <c r="D486" s="629" t="s">
        <v>843</v>
      </c>
      <c r="E486" s="629">
        <v>52</v>
      </c>
      <c r="F486" s="629">
        <v>1</v>
      </c>
      <c r="G486" s="629" t="s">
        <v>1485</v>
      </c>
      <c r="H486" s="629">
        <v>844</v>
      </c>
      <c r="I486" s="629" t="s">
        <v>1479</v>
      </c>
      <c r="J486" s="629" t="s">
        <v>1478</v>
      </c>
      <c r="K486" s="629" t="s">
        <v>1144</v>
      </c>
      <c r="L486" s="629" t="s">
        <v>1184</v>
      </c>
      <c r="M486" s="629" t="s">
        <v>1183</v>
      </c>
      <c r="N486" s="629">
        <v>8</v>
      </c>
    </row>
    <row r="487" spans="1:14">
      <c r="A487" s="629">
        <v>14</v>
      </c>
      <c r="B487" s="629" t="s">
        <v>1458</v>
      </c>
      <c r="C487" s="629" t="s">
        <v>603</v>
      </c>
      <c r="D487" s="629" t="s">
        <v>844</v>
      </c>
      <c r="E487" s="629">
        <v>52</v>
      </c>
      <c r="F487" s="629">
        <v>2</v>
      </c>
      <c r="G487" s="629" t="s">
        <v>1484</v>
      </c>
      <c r="H487" s="629">
        <v>844</v>
      </c>
      <c r="I487" s="629" t="s">
        <v>1479</v>
      </c>
      <c r="J487" s="629" t="s">
        <v>1478</v>
      </c>
      <c r="K487" s="629" t="s">
        <v>1144</v>
      </c>
      <c r="L487" s="629" t="s">
        <v>1184</v>
      </c>
      <c r="M487" s="629" t="s">
        <v>1183</v>
      </c>
      <c r="N487" s="629">
        <v>8</v>
      </c>
    </row>
    <row r="488" spans="1:14">
      <c r="A488" s="629">
        <v>14</v>
      </c>
      <c r="B488" s="629" t="s">
        <v>1458</v>
      </c>
      <c r="C488" s="629" t="s">
        <v>603</v>
      </c>
      <c r="D488" s="629" t="s">
        <v>845</v>
      </c>
      <c r="E488" s="629">
        <v>52</v>
      </c>
      <c r="F488" s="629">
        <v>3</v>
      </c>
      <c r="G488" s="629" t="s">
        <v>1483</v>
      </c>
      <c r="H488" s="629">
        <v>844</v>
      </c>
      <c r="I488" s="629" t="s">
        <v>1479</v>
      </c>
      <c r="J488" s="629" t="s">
        <v>1478</v>
      </c>
      <c r="K488" s="629" t="s">
        <v>1144</v>
      </c>
      <c r="L488" s="629" t="s">
        <v>1184</v>
      </c>
      <c r="M488" s="629" t="s">
        <v>1183</v>
      </c>
      <c r="N488" s="629">
        <v>8</v>
      </c>
    </row>
    <row r="489" spans="1:14">
      <c r="A489" s="629">
        <v>14</v>
      </c>
      <c r="B489" s="629" t="s">
        <v>1458</v>
      </c>
      <c r="C489" s="629" t="s">
        <v>603</v>
      </c>
      <c r="D489" s="629" t="s">
        <v>846</v>
      </c>
      <c r="E489" s="629">
        <v>52</v>
      </c>
      <c r="F489" s="629">
        <v>4</v>
      </c>
      <c r="G489" s="629" t="s">
        <v>1482</v>
      </c>
      <c r="H489" s="629">
        <v>844</v>
      </c>
      <c r="I489" s="629" t="s">
        <v>1479</v>
      </c>
      <c r="J489" s="629" t="s">
        <v>1478</v>
      </c>
      <c r="K489" s="629" t="s">
        <v>1144</v>
      </c>
      <c r="L489" s="629" t="s">
        <v>1184</v>
      </c>
      <c r="M489" s="629" t="s">
        <v>1183</v>
      </c>
      <c r="N489" s="629">
        <v>8</v>
      </c>
    </row>
    <row r="490" spans="1:14">
      <c r="A490" s="629">
        <v>14</v>
      </c>
      <c r="B490" s="629" t="s">
        <v>1458</v>
      </c>
      <c r="C490" s="629" t="s">
        <v>603</v>
      </c>
      <c r="D490" s="629" t="s">
        <v>847</v>
      </c>
      <c r="E490" s="629">
        <v>52</v>
      </c>
      <c r="F490" s="629">
        <v>5</v>
      </c>
      <c r="G490" s="629" t="s">
        <v>1481</v>
      </c>
      <c r="H490" s="629">
        <v>844</v>
      </c>
      <c r="I490" s="629" t="s">
        <v>1479</v>
      </c>
      <c r="J490" s="629" t="s">
        <v>1478</v>
      </c>
      <c r="K490" s="629" t="s">
        <v>1144</v>
      </c>
      <c r="L490" s="629" t="s">
        <v>1184</v>
      </c>
      <c r="M490" s="629" t="s">
        <v>1183</v>
      </c>
      <c r="N490" s="629">
        <v>8</v>
      </c>
    </row>
    <row r="491" spans="1:14">
      <c r="A491" s="629">
        <v>14</v>
      </c>
      <c r="B491" s="629" t="s">
        <v>1458</v>
      </c>
      <c r="C491" s="629" t="s">
        <v>603</v>
      </c>
      <c r="D491" s="629" t="s">
        <v>848</v>
      </c>
      <c r="E491" s="629">
        <v>52</v>
      </c>
      <c r="F491" s="629">
        <v>6</v>
      </c>
      <c r="G491" s="629" t="s">
        <v>1480</v>
      </c>
      <c r="H491" s="629">
        <v>844</v>
      </c>
      <c r="I491" s="629" t="s">
        <v>1479</v>
      </c>
      <c r="J491" s="629" t="s">
        <v>1478</v>
      </c>
      <c r="K491" s="629" t="s">
        <v>1144</v>
      </c>
      <c r="L491" s="629" t="s">
        <v>1184</v>
      </c>
      <c r="M491" s="629" t="s">
        <v>1183</v>
      </c>
      <c r="N491" s="629">
        <v>8</v>
      </c>
    </row>
    <row r="492" spans="1:14">
      <c r="A492" s="629">
        <v>14</v>
      </c>
      <c r="B492" s="629" t="s">
        <v>1458</v>
      </c>
      <c r="C492" s="629" t="s">
        <v>603</v>
      </c>
      <c r="D492" s="629" t="s">
        <v>849</v>
      </c>
      <c r="E492" s="629">
        <v>53</v>
      </c>
      <c r="F492" s="629">
        <v>2</v>
      </c>
      <c r="G492" s="629" t="s">
        <v>1477</v>
      </c>
      <c r="H492" s="629">
        <v>844.2</v>
      </c>
      <c r="I492" s="629" t="s">
        <v>1467</v>
      </c>
      <c r="J492" s="629" t="s">
        <v>1466</v>
      </c>
      <c r="K492" s="629" t="s">
        <v>1144</v>
      </c>
      <c r="L492" s="629" t="s">
        <v>1184</v>
      </c>
      <c r="M492" s="629" t="s">
        <v>1183</v>
      </c>
      <c r="N492" s="629">
        <v>8</v>
      </c>
    </row>
    <row r="493" spans="1:14">
      <c r="A493" s="629">
        <v>14</v>
      </c>
      <c r="B493" s="629" t="s">
        <v>1458</v>
      </c>
      <c r="C493" s="629" t="s">
        <v>603</v>
      </c>
      <c r="D493" s="629" t="s">
        <v>850</v>
      </c>
      <c r="E493" s="629">
        <v>53</v>
      </c>
      <c r="F493" s="629">
        <v>3</v>
      </c>
      <c r="G493" s="629" t="s">
        <v>1476</v>
      </c>
      <c r="H493" s="629">
        <v>844.2</v>
      </c>
      <c r="I493" s="629" t="s">
        <v>1467</v>
      </c>
      <c r="J493" s="629" t="s">
        <v>1466</v>
      </c>
      <c r="K493" s="629" t="s">
        <v>1144</v>
      </c>
      <c r="L493" s="629" t="s">
        <v>1184</v>
      </c>
      <c r="M493" s="629" t="s">
        <v>1183</v>
      </c>
      <c r="N493" s="629">
        <v>8</v>
      </c>
    </row>
    <row r="494" spans="1:14">
      <c r="A494" s="629">
        <v>14</v>
      </c>
      <c r="B494" s="629" t="s">
        <v>1458</v>
      </c>
      <c r="C494" s="629" t="s">
        <v>603</v>
      </c>
      <c r="D494" s="629" t="s">
        <v>851</v>
      </c>
      <c r="E494" s="629">
        <v>53</v>
      </c>
      <c r="F494" s="629">
        <v>5</v>
      </c>
      <c r="G494" s="629" t="s">
        <v>1475</v>
      </c>
      <c r="H494" s="629">
        <v>844.2</v>
      </c>
      <c r="I494" s="629" t="s">
        <v>1467</v>
      </c>
      <c r="J494" s="629" t="s">
        <v>1466</v>
      </c>
      <c r="K494" s="629" t="s">
        <v>1144</v>
      </c>
      <c r="L494" s="629" t="s">
        <v>1184</v>
      </c>
      <c r="M494" s="629" t="s">
        <v>1183</v>
      </c>
      <c r="N494" s="629">
        <v>8</v>
      </c>
    </row>
    <row r="495" spans="1:14">
      <c r="A495" s="629">
        <v>14</v>
      </c>
      <c r="B495" s="629" t="s">
        <v>1458</v>
      </c>
      <c r="C495" s="629" t="s">
        <v>603</v>
      </c>
      <c r="D495" s="629" t="s">
        <v>852</v>
      </c>
      <c r="E495" s="629">
        <v>53</v>
      </c>
      <c r="F495" s="629">
        <v>6</v>
      </c>
      <c r="G495" s="629" t="s">
        <v>1474</v>
      </c>
      <c r="H495" s="629">
        <v>844.2</v>
      </c>
      <c r="I495" s="629" t="s">
        <v>1467</v>
      </c>
      <c r="J495" s="629" t="s">
        <v>1466</v>
      </c>
      <c r="K495" s="629" t="s">
        <v>1144</v>
      </c>
      <c r="L495" s="629" t="s">
        <v>1184</v>
      </c>
      <c r="M495" s="629" t="s">
        <v>1183</v>
      </c>
      <c r="N495" s="629">
        <v>8</v>
      </c>
    </row>
    <row r="496" spans="1:14">
      <c r="A496" s="629">
        <v>14</v>
      </c>
      <c r="B496" s="629" t="s">
        <v>1458</v>
      </c>
      <c r="C496" s="629" t="s">
        <v>603</v>
      </c>
      <c r="D496" s="629" t="s">
        <v>853</v>
      </c>
      <c r="E496" s="629">
        <v>53</v>
      </c>
      <c r="F496" s="629">
        <v>9</v>
      </c>
      <c r="G496" s="629" t="s">
        <v>1473</v>
      </c>
      <c r="H496" s="629">
        <v>844.2</v>
      </c>
      <c r="I496" s="629" t="s">
        <v>1467</v>
      </c>
      <c r="J496" s="629" t="s">
        <v>1466</v>
      </c>
      <c r="K496" s="629" t="s">
        <v>1144</v>
      </c>
      <c r="L496" s="629" t="s">
        <v>1184</v>
      </c>
      <c r="M496" s="629" t="s">
        <v>1183</v>
      </c>
      <c r="N496" s="629">
        <v>8</v>
      </c>
    </row>
    <row r="497" spans="1:14">
      <c r="A497" s="629">
        <v>14</v>
      </c>
      <c r="B497" s="629" t="s">
        <v>1458</v>
      </c>
      <c r="C497" s="629" t="s">
        <v>603</v>
      </c>
      <c r="D497" s="629" t="s">
        <v>854</v>
      </c>
      <c r="E497" s="629">
        <v>53</v>
      </c>
      <c r="F497" s="629">
        <v>51</v>
      </c>
      <c r="G497" s="629" t="s">
        <v>1472</v>
      </c>
      <c r="H497" s="629">
        <v>844.2</v>
      </c>
      <c r="I497" s="629" t="s">
        <v>1467</v>
      </c>
      <c r="J497" s="629" t="s">
        <v>1466</v>
      </c>
      <c r="K497" s="629" t="s">
        <v>1144</v>
      </c>
      <c r="L497" s="629" t="s">
        <v>1184</v>
      </c>
      <c r="M497" s="629" t="s">
        <v>1183</v>
      </c>
      <c r="N497" s="629">
        <v>8</v>
      </c>
    </row>
    <row r="498" spans="1:14">
      <c r="A498" s="629">
        <v>14</v>
      </c>
      <c r="B498" s="629" t="s">
        <v>1458</v>
      </c>
      <c r="C498" s="629" t="s">
        <v>603</v>
      </c>
      <c r="D498" s="629" t="s">
        <v>855</v>
      </c>
      <c r="E498" s="629">
        <v>54</v>
      </c>
      <c r="F498" s="629">
        <v>2</v>
      </c>
      <c r="G498" s="629" t="s">
        <v>1471</v>
      </c>
      <c r="H498" s="629">
        <v>844.2</v>
      </c>
      <c r="I498" s="629" t="s">
        <v>1467</v>
      </c>
      <c r="J498" s="629" t="s">
        <v>1466</v>
      </c>
      <c r="K498" s="629" t="s">
        <v>1144</v>
      </c>
      <c r="L498" s="629" t="s">
        <v>1184</v>
      </c>
      <c r="M498" s="629" t="s">
        <v>1183</v>
      </c>
      <c r="N498" s="629">
        <v>8</v>
      </c>
    </row>
    <row r="499" spans="1:14">
      <c r="A499" s="629">
        <v>14</v>
      </c>
      <c r="B499" s="629" t="s">
        <v>1458</v>
      </c>
      <c r="C499" s="629" t="s">
        <v>603</v>
      </c>
      <c r="D499" s="629" t="s">
        <v>856</v>
      </c>
      <c r="E499" s="629">
        <v>54</v>
      </c>
      <c r="F499" s="629">
        <v>3</v>
      </c>
      <c r="G499" s="629" t="s">
        <v>1470</v>
      </c>
      <c r="H499" s="629">
        <v>844.2</v>
      </c>
      <c r="I499" s="629" t="s">
        <v>1467</v>
      </c>
      <c r="J499" s="629" t="s">
        <v>1466</v>
      </c>
      <c r="K499" s="629" t="s">
        <v>1144</v>
      </c>
      <c r="L499" s="629" t="s">
        <v>1184</v>
      </c>
      <c r="M499" s="629" t="s">
        <v>1183</v>
      </c>
      <c r="N499" s="629">
        <v>8</v>
      </c>
    </row>
    <row r="500" spans="1:14">
      <c r="A500" s="629">
        <v>14</v>
      </c>
      <c r="B500" s="629" t="s">
        <v>1458</v>
      </c>
      <c r="C500" s="629" t="s">
        <v>603</v>
      </c>
      <c r="D500" s="629" t="s">
        <v>857</v>
      </c>
      <c r="E500" s="629">
        <v>54</v>
      </c>
      <c r="F500" s="629">
        <v>5</v>
      </c>
      <c r="G500" s="629" t="s">
        <v>1469</v>
      </c>
      <c r="H500" s="629">
        <v>844.2</v>
      </c>
      <c r="I500" s="629" t="s">
        <v>1467</v>
      </c>
      <c r="J500" s="629" t="s">
        <v>1466</v>
      </c>
      <c r="K500" s="629" t="s">
        <v>1144</v>
      </c>
      <c r="L500" s="629" t="s">
        <v>1184</v>
      </c>
      <c r="M500" s="629" t="s">
        <v>1183</v>
      </c>
      <c r="N500" s="629">
        <v>8</v>
      </c>
    </row>
    <row r="501" spans="1:14">
      <c r="A501" s="629">
        <v>14</v>
      </c>
      <c r="B501" s="629" t="s">
        <v>1458</v>
      </c>
      <c r="C501" s="629" t="s">
        <v>603</v>
      </c>
      <c r="D501" s="629" t="s">
        <v>858</v>
      </c>
      <c r="E501" s="629">
        <v>54</v>
      </c>
      <c r="F501" s="629">
        <v>6</v>
      </c>
      <c r="G501" s="629" t="s">
        <v>1468</v>
      </c>
      <c r="H501" s="629">
        <v>844.2</v>
      </c>
      <c r="I501" s="629" t="s">
        <v>1467</v>
      </c>
      <c r="J501" s="629" t="s">
        <v>1466</v>
      </c>
      <c r="K501" s="629" t="s">
        <v>1144</v>
      </c>
      <c r="L501" s="629" t="s">
        <v>1184</v>
      </c>
      <c r="M501" s="629" t="s">
        <v>1183</v>
      </c>
      <c r="N501" s="629">
        <v>8</v>
      </c>
    </row>
    <row r="502" spans="1:14">
      <c r="A502" s="629">
        <v>14</v>
      </c>
      <c r="B502" s="629" t="s">
        <v>1458</v>
      </c>
      <c r="C502" s="629" t="s">
        <v>349</v>
      </c>
      <c r="D502" s="629" t="s">
        <v>859</v>
      </c>
      <c r="E502" s="629">
        <v>61</v>
      </c>
      <c r="F502" s="629">
        <v>29</v>
      </c>
      <c r="G502" s="629" t="s">
        <v>1465</v>
      </c>
      <c r="H502" s="629">
        <v>844.8</v>
      </c>
      <c r="I502" s="629" t="s">
        <v>1464</v>
      </c>
      <c r="J502" s="629" t="s">
        <v>1180</v>
      </c>
      <c r="K502" s="629" t="s">
        <v>1165</v>
      </c>
      <c r="L502" s="629" t="s">
        <v>1156</v>
      </c>
      <c r="M502" s="629" t="s">
        <v>1179</v>
      </c>
      <c r="N502" s="629">
        <v>12</v>
      </c>
    </row>
    <row r="503" spans="1:14">
      <c r="A503" s="629">
        <v>14</v>
      </c>
      <c r="B503" s="629" t="s">
        <v>1458</v>
      </c>
      <c r="C503" s="629" t="s">
        <v>349</v>
      </c>
      <c r="D503" s="629" t="s">
        <v>860</v>
      </c>
      <c r="E503" s="629">
        <v>62</v>
      </c>
      <c r="F503" s="629">
        <v>29</v>
      </c>
      <c r="G503" s="629" t="s">
        <v>1463</v>
      </c>
      <c r="H503" s="629">
        <v>844.8</v>
      </c>
      <c r="I503" s="629" t="s">
        <v>1459</v>
      </c>
      <c r="J503" s="629" t="s">
        <v>1180</v>
      </c>
      <c r="K503" s="629" t="s">
        <v>1165</v>
      </c>
      <c r="L503" s="629" t="s">
        <v>1156</v>
      </c>
      <c r="M503" s="629" t="s">
        <v>1179</v>
      </c>
      <c r="N503" s="629">
        <v>12</v>
      </c>
    </row>
    <row r="504" spans="1:14">
      <c r="A504" s="629">
        <v>14</v>
      </c>
      <c r="B504" s="629" t="s">
        <v>1458</v>
      </c>
      <c r="C504" s="629" t="s">
        <v>349</v>
      </c>
      <c r="D504" s="629" t="s">
        <v>861</v>
      </c>
      <c r="E504" s="629">
        <v>63</v>
      </c>
      <c r="F504" s="629">
        <v>29</v>
      </c>
      <c r="G504" s="629" t="s">
        <v>1462</v>
      </c>
      <c r="H504" s="629">
        <v>844.8</v>
      </c>
      <c r="I504" s="629" t="s">
        <v>1459</v>
      </c>
      <c r="J504" s="629" t="s">
        <v>1180</v>
      </c>
      <c r="K504" s="629" t="s">
        <v>1165</v>
      </c>
      <c r="L504" s="629" t="s">
        <v>1156</v>
      </c>
      <c r="M504" s="629" t="s">
        <v>1179</v>
      </c>
      <c r="N504" s="629">
        <v>12</v>
      </c>
    </row>
    <row r="505" spans="1:14">
      <c r="A505" s="629">
        <v>14</v>
      </c>
      <c r="B505" s="629" t="s">
        <v>1458</v>
      </c>
      <c r="C505" s="629" t="s">
        <v>349</v>
      </c>
      <c r="D505" s="629" t="s">
        <v>862</v>
      </c>
      <c r="E505" s="629">
        <v>64</v>
      </c>
      <c r="F505" s="629">
        <v>29</v>
      </c>
      <c r="G505" s="629" t="s">
        <v>1461</v>
      </c>
      <c r="H505" s="629">
        <v>844.8</v>
      </c>
      <c r="I505" s="629" t="s">
        <v>1459</v>
      </c>
      <c r="J505" s="629" t="s">
        <v>1180</v>
      </c>
      <c r="K505" s="629" t="s">
        <v>1165</v>
      </c>
      <c r="L505" s="629" t="s">
        <v>1156</v>
      </c>
      <c r="M505" s="629" t="s">
        <v>1179</v>
      </c>
      <c r="N505" s="629">
        <v>12</v>
      </c>
    </row>
    <row r="506" spans="1:14">
      <c r="A506" s="629">
        <v>14</v>
      </c>
      <c r="B506" s="629" t="s">
        <v>1458</v>
      </c>
      <c r="C506" s="629" t="s">
        <v>349</v>
      </c>
      <c r="D506" s="629" t="s">
        <v>863</v>
      </c>
      <c r="E506" s="629">
        <v>65</v>
      </c>
      <c r="F506" s="629">
        <v>29</v>
      </c>
      <c r="G506" s="629" t="s">
        <v>1460</v>
      </c>
      <c r="H506" s="629">
        <v>844.8</v>
      </c>
      <c r="I506" s="629" t="s">
        <v>1459</v>
      </c>
      <c r="J506" s="629" t="s">
        <v>1180</v>
      </c>
      <c r="K506" s="629" t="s">
        <v>1165</v>
      </c>
      <c r="L506" s="629" t="s">
        <v>1156</v>
      </c>
      <c r="M506" s="629" t="s">
        <v>1179</v>
      </c>
      <c r="N506" s="629">
        <v>12</v>
      </c>
    </row>
    <row r="507" spans="1:14">
      <c r="A507" s="629">
        <v>14</v>
      </c>
      <c r="B507" s="629" t="s">
        <v>1458</v>
      </c>
      <c r="C507" s="629" t="s">
        <v>349</v>
      </c>
      <c r="D507" s="629" t="s">
        <v>864</v>
      </c>
      <c r="E507" s="629">
        <v>66</v>
      </c>
      <c r="F507" s="629">
        <v>51</v>
      </c>
      <c r="G507" s="629" t="s">
        <v>1457</v>
      </c>
      <c r="H507" s="629">
        <v>844.8</v>
      </c>
      <c r="I507" s="629" t="s">
        <v>1456</v>
      </c>
      <c r="J507" s="629" t="s">
        <v>1246</v>
      </c>
      <c r="K507" s="629" t="s">
        <v>1165</v>
      </c>
      <c r="L507" s="629" t="s">
        <v>74</v>
      </c>
      <c r="M507" s="629" t="s">
        <v>1143</v>
      </c>
      <c r="N507" s="629">
        <v>18</v>
      </c>
    </row>
    <row r="508" spans="1:14">
      <c r="A508" s="629">
        <v>15</v>
      </c>
      <c r="B508" s="629" t="s">
        <v>1387</v>
      </c>
      <c r="C508" s="629" t="s">
        <v>349</v>
      </c>
      <c r="D508" s="629" t="s">
        <v>865</v>
      </c>
      <c r="E508" s="629">
        <v>0</v>
      </c>
      <c r="F508" s="629">
        <v>0</v>
      </c>
      <c r="G508" s="629" t="s">
        <v>1455</v>
      </c>
      <c r="H508" s="629">
        <v>844.9</v>
      </c>
      <c r="I508" s="629" t="s">
        <v>1454</v>
      </c>
      <c r="J508" s="629" t="s">
        <v>1166</v>
      </c>
      <c r="K508" s="629" t="s">
        <v>1144</v>
      </c>
      <c r="L508" s="629" t="s">
        <v>74</v>
      </c>
      <c r="M508" s="629" t="s">
        <v>1143</v>
      </c>
      <c r="N508" s="629">
        <v>18</v>
      </c>
    </row>
    <row r="509" spans="1:14">
      <c r="A509" s="629">
        <v>15</v>
      </c>
      <c r="B509" s="629" t="s">
        <v>1387</v>
      </c>
      <c r="C509" s="629" t="s">
        <v>349</v>
      </c>
      <c r="D509" s="629" t="s">
        <v>866</v>
      </c>
      <c r="E509" s="629">
        <v>0</v>
      </c>
      <c r="F509" s="629">
        <v>23</v>
      </c>
      <c r="G509" s="629" t="s">
        <v>1453</v>
      </c>
      <c r="H509" s="629">
        <v>924.1</v>
      </c>
      <c r="I509" s="629" t="s">
        <v>1452</v>
      </c>
      <c r="J509" s="629" t="s">
        <v>1171</v>
      </c>
      <c r="K509" s="629" t="s">
        <v>1144</v>
      </c>
      <c r="L509" s="629" t="s">
        <v>1151</v>
      </c>
      <c r="M509" s="629" t="s">
        <v>1150</v>
      </c>
      <c r="N509" s="629">
        <v>15</v>
      </c>
    </row>
    <row r="510" spans="1:14">
      <c r="A510" s="629">
        <v>15</v>
      </c>
      <c r="B510" s="629" t="s">
        <v>1387</v>
      </c>
      <c r="C510" s="629" t="s">
        <v>349</v>
      </c>
      <c r="D510" s="629" t="s">
        <v>867</v>
      </c>
      <c r="E510" s="629">
        <v>0</v>
      </c>
      <c r="F510" s="629">
        <v>24</v>
      </c>
      <c r="G510" s="629" t="s">
        <v>1451</v>
      </c>
      <c r="H510" s="629">
        <v>873</v>
      </c>
      <c r="I510" s="629" t="s">
        <v>1450</v>
      </c>
      <c r="J510" s="629" t="s">
        <v>1278</v>
      </c>
      <c r="K510" s="629" t="s">
        <v>1144</v>
      </c>
      <c r="L510" s="629" t="s">
        <v>1274</v>
      </c>
      <c r="M510" s="629" t="s">
        <v>53</v>
      </c>
      <c r="N510" s="629">
        <v>13</v>
      </c>
    </row>
    <row r="511" spans="1:14">
      <c r="A511" s="629">
        <v>15</v>
      </c>
      <c r="B511" s="629" t="s">
        <v>1387</v>
      </c>
      <c r="C511" s="629" t="s">
        <v>349</v>
      </c>
      <c r="D511" s="629" t="s">
        <v>868</v>
      </c>
      <c r="E511" s="629">
        <v>0</v>
      </c>
      <c r="F511" s="629">
        <v>25</v>
      </c>
      <c r="G511" s="629" t="s">
        <v>1449</v>
      </c>
      <c r="H511" s="629">
        <v>916</v>
      </c>
      <c r="I511" s="629" t="s">
        <v>1448</v>
      </c>
      <c r="J511" s="629" t="s">
        <v>1275</v>
      </c>
      <c r="K511" s="629" t="s">
        <v>1144</v>
      </c>
      <c r="L511" s="629" t="s">
        <v>1274</v>
      </c>
      <c r="M511" s="629" t="s">
        <v>52</v>
      </c>
      <c r="N511" s="629">
        <v>14</v>
      </c>
    </row>
    <row r="512" spans="1:14">
      <c r="A512" s="629">
        <v>15</v>
      </c>
      <c r="B512" s="629" t="s">
        <v>1387</v>
      </c>
      <c r="C512" s="629" t="s">
        <v>389</v>
      </c>
      <c r="D512" s="629" t="s">
        <v>869</v>
      </c>
      <c r="E512" s="629">
        <v>10</v>
      </c>
      <c r="F512" s="629">
        <v>7</v>
      </c>
      <c r="G512" s="629" t="s">
        <v>1447</v>
      </c>
      <c r="H512" s="629">
        <v>844.8</v>
      </c>
      <c r="I512" s="629" t="s">
        <v>1446</v>
      </c>
      <c r="J512" s="629" t="s">
        <v>1166</v>
      </c>
      <c r="K512" s="629" t="s">
        <v>1144</v>
      </c>
      <c r="L512" s="629" t="s">
        <v>1156</v>
      </c>
      <c r="M512" s="629" t="s">
        <v>1155</v>
      </c>
      <c r="N512" s="629">
        <v>10</v>
      </c>
    </row>
    <row r="513" spans="1:14">
      <c r="A513" s="629">
        <v>15</v>
      </c>
      <c r="B513" s="629" t="s">
        <v>1387</v>
      </c>
      <c r="C513" s="629" t="s">
        <v>389</v>
      </c>
      <c r="D513" s="629" t="s">
        <v>870</v>
      </c>
      <c r="E513" s="629">
        <v>11</v>
      </c>
      <c r="F513" s="629">
        <v>7</v>
      </c>
      <c r="G513" s="629" t="s">
        <v>1445</v>
      </c>
      <c r="H513" s="629">
        <v>844.8</v>
      </c>
      <c r="I513" s="629" t="s">
        <v>1373</v>
      </c>
      <c r="J513" s="629" t="s">
        <v>1166</v>
      </c>
      <c r="K513" s="629" t="s">
        <v>1144</v>
      </c>
      <c r="L513" s="629" t="s">
        <v>1156</v>
      </c>
      <c r="M513" s="629" t="s">
        <v>1155</v>
      </c>
      <c r="N513" s="629">
        <v>10</v>
      </c>
    </row>
    <row r="514" spans="1:14">
      <c r="A514" s="629">
        <v>15</v>
      </c>
      <c r="B514" s="629" t="s">
        <v>1387</v>
      </c>
      <c r="C514" s="629" t="s">
        <v>389</v>
      </c>
      <c r="D514" s="629" t="s">
        <v>871</v>
      </c>
      <c r="E514" s="629">
        <v>11</v>
      </c>
      <c r="F514" s="629">
        <v>8</v>
      </c>
      <c r="G514" s="629" t="s">
        <v>1444</v>
      </c>
      <c r="H514" s="629">
        <v>844.8</v>
      </c>
      <c r="I514" s="629" t="s">
        <v>1438</v>
      </c>
      <c r="J514" s="629" t="s">
        <v>1437</v>
      </c>
      <c r="K514" s="629" t="s">
        <v>1144</v>
      </c>
      <c r="L514" s="629" t="s">
        <v>1156</v>
      </c>
      <c r="M514" s="629" t="s">
        <v>1155</v>
      </c>
      <c r="N514" s="629">
        <v>10</v>
      </c>
    </row>
    <row r="515" spans="1:14">
      <c r="A515" s="629">
        <v>15</v>
      </c>
      <c r="B515" s="629" t="s">
        <v>1387</v>
      </c>
      <c r="C515" s="629" t="s">
        <v>389</v>
      </c>
      <c r="D515" s="629" t="s">
        <v>872</v>
      </c>
      <c r="E515" s="629">
        <v>11</v>
      </c>
      <c r="F515" s="629">
        <v>9</v>
      </c>
      <c r="G515" s="629" t="s">
        <v>1443</v>
      </c>
      <c r="H515" s="629">
        <v>844.8</v>
      </c>
      <c r="I515" s="629" t="s">
        <v>1373</v>
      </c>
      <c r="J515" s="629" t="s">
        <v>1166</v>
      </c>
      <c r="K515" s="629" t="s">
        <v>1144</v>
      </c>
      <c r="L515" s="629" t="s">
        <v>1156</v>
      </c>
      <c r="M515" s="629" t="s">
        <v>1155</v>
      </c>
      <c r="N515" s="629">
        <v>10</v>
      </c>
    </row>
    <row r="516" spans="1:14">
      <c r="A516" s="629">
        <v>15</v>
      </c>
      <c r="B516" s="629" t="s">
        <v>1387</v>
      </c>
      <c r="C516" s="629" t="s">
        <v>389</v>
      </c>
      <c r="D516" s="629" t="s">
        <v>873</v>
      </c>
      <c r="E516" s="629">
        <v>11</v>
      </c>
      <c r="F516" s="629">
        <v>51</v>
      </c>
      <c r="G516" s="629" t="s">
        <v>1442</v>
      </c>
      <c r="H516" s="629">
        <v>844.8</v>
      </c>
      <c r="I516" s="629" t="s">
        <v>1441</v>
      </c>
      <c r="J516" s="629" t="s">
        <v>1246</v>
      </c>
      <c r="K516" s="629" t="s">
        <v>1165</v>
      </c>
      <c r="L516" s="629" t="s">
        <v>1156</v>
      </c>
      <c r="M516" s="629" t="s">
        <v>1155</v>
      </c>
      <c r="N516" s="629">
        <v>10</v>
      </c>
    </row>
    <row r="517" spans="1:14">
      <c r="A517" s="629">
        <v>15</v>
      </c>
      <c r="B517" s="629" t="s">
        <v>1387</v>
      </c>
      <c r="C517" s="629" t="s">
        <v>389</v>
      </c>
      <c r="D517" s="629" t="s">
        <v>874</v>
      </c>
      <c r="E517" s="629">
        <v>12</v>
      </c>
      <c r="F517" s="629">
        <v>7</v>
      </c>
      <c r="G517" s="629" t="s">
        <v>1440</v>
      </c>
      <c r="H517" s="629">
        <v>844.8</v>
      </c>
      <c r="I517" s="629" t="s">
        <v>1373</v>
      </c>
      <c r="J517" s="629" t="s">
        <v>1166</v>
      </c>
      <c r="K517" s="629" t="s">
        <v>1144</v>
      </c>
      <c r="L517" s="629" t="s">
        <v>1156</v>
      </c>
      <c r="M517" s="629" t="s">
        <v>1155</v>
      </c>
      <c r="N517" s="629">
        <v>10</v>
      </c>
    </row>
    <row r="518" spans="1:14">
      <c r="A518" s="629">
        <v>15</v>
      </c>
      <c r="B518" s="629" t="s">
        <v>1387</v>
      </c>
      <c r="C518" s="629" t="s">
        <v>389</v>
      </c>
      <c r="D518" s="629" t="s">
        <v>875</v>
      </c>
      <c r="E518" s="629">
        <v>12</v>
      </c>
      <c r="F518" s="629">
        <v>8</v>
      </c>
      <c r="G518" s="629" t="s">
        <v>1439</v>
      </c>
      <c r="H518" s="629">
        <v>844.8</v>
      </c>
      <c r="I518" s="629" t="s">
        <v>1438</v>
      </c>
      <c r="J518" s="629" t="s">
        <v>1437</v>
      </c>
      <c r="K518" s="629" t="s">
        <v>1144</v>
      </c>
      <c r="L518" s="629" t="s">
        <v>1156</v>
      </c>
      <c r="M518" s="629" t="s">
        <v>1155</v>
      </c>
      <c r="N518" s="629">
        <v>10</v>
      </c>
    </row>
    <row r="519" spans="1:14">
      <c r="A519" s="629">
        <v>15</v>
      </c>
      <c r="B519" s="629" t="s">
        <v>1387</v>
      </c>
      <c r="C519" s="629" t="s">
        <v>389</v>
      </c>
      <c r="D519" s="629" t="s">
        <v>876</v>
      </c>
      <c r="E519" s="629">
        <v>13</v>
      </c>
      <c r="F519" s="629">
        <v>7</v>
      </c>
      <c r="G519" s="629" t="s">
        <v>1436</v>
      </c>
      <c r="H519" s="629">
        <v>844.8</v>
      </c>
      <c r="I519" s="629" t="s">
        <v>1373</v>
      </c>
      <c r="J519" s="629" t="s">
        <v>1166</v>
      </c>
      <c r="K519" s="629" t="s">
        <v>1144</v>
      </c>
      <c r="L519" s="629" t="s">
        <v>1156</v>
      </c>
      <c r="M519" s="629" t="s">
        <v>1155</v>
      </c>
      <c r="N519" s="629">
        <v>10</v>
      </c>
    </row>
    <row r="520" spans="1:14">
      <c r="A520" s="629">
        <v>15</v>
      </c>
      <c r="B520" s="629" t="s">
        <v>1387</v>
      </c>
      <c r="C520" s="629" t="s">
        <v>389</v>
      </c>
      <c r="D520" s="629" t="s">
        <v>877</v>
      </c>
      <c r="E520" s="629">
        <v>14</v>
      </c>
      <c r="F520" s="629">
        <v>7</v>
      </c>
      <c r="G520" s="629" t="s">
        <v>1435</v>
      </c>
      <c r="H520" s="629">
        <v>844.8</v>
      </c>
      <c r="I520" s="629" t="s">
        <v>1379</v>
      </c>
      <c r="J520" s="629" t="s">
        <v>1166</v>
      </c>
      <c r="K520" s="629" t="s">
        <v>1144</v>
      </c>
      <c r="L520" s="629" t="s">
        <v>1156</v>
      </c>
      <c r="M520" s="629" t="s">
        <v>1155</v>
      </c>
      <c r="N520" s="629">
        <v>10</v>
      </c>
    </row>
    <row r="521" spans="1:14">
      <c r="A521" s="629">
        <v>15</v>
      </c>
      <c r="B521" s="629" t="s">
        <v>1387</v>
      </c>
      <c r="C521" s="629" t="s">
        <v>389</v>
      </c>
      <c r="D521" s="629" t="s">
        <v>878</v>
      </c>
      <c r="E521" s="629">
        <v>14</v>
      </c>
      <c r="F521" s="629">
        <v>9</v>
      </c>
      <c r="G521" s="629" t="s">
        <v>1434</v>
      </c>
      <c r="H521" s="629">
        <v>844.8</v>
      </c>
      <c r="I521" s="629" t="s">
        <v>1373</v>
      </c>
      <c r="J521" s="629" t="s">
        <v>1166</v>
      </c>
      <c r="K521" s="629" t="s">
        <v>1144</v>
      </c>
      <c r="L521" s="629" t="s">
        <v>1156</v>
      </c>
      <c r="M521" s="629" t="s">
        <v>1155</v>
      </c>
      <c r="N521" s="629">
        <v>10</v>
      </c>
    </row>
    <row r="522" spans="1:14">
      <c r="A522" s="629">
        <v>15</v>
      </c>
      <c r="B522" s="629" t="s">
        <v>1387</v>
      </c>
      <c r="C522" s="629" t="s">
        <v>389</v>
      </c>
      <c r="D522" s="629" t="s">
        <v>879</v>
      </c>
      <c r="E522" s="629">
        <v>15</v>
      </c>
      <c r="F522" s="629">
        <v>7</v>
      </c>
      <c r="G522" s="629" t="s">
        <v>1433</v>
      </c>
      <c r="H522" s="629">
        <v>844.8</v>
      </c>
      <c r="I522" s="629" t="s">
        <v>1366</v>
      </c>
      <c r="J522" s="629" t="s">
        <v>1166</v>
      </c>
      <c r="K522" s="629" t="s">
        <v>1144</v>
      </c>
      <c r="L522" s="629" t="s">
        <v>1156</v>
      </c>
      <c r="M522" s="629" t="s">
        <v>1155</v>
      </c>
      <c r="N522" s="629">
        <v>10</v>
      </c>
    </row>
    <row r="523" spans="1:14">
      <c r="A523" s="629">
        <v>15</v>
      </c>
      <c r="B523" s="629" t="s">
        <v>1387</v>
      </c>
      <c r="C523" s="629" t="s">
        <v>415</v>
      </c>
      <c r="D523" s="629" t="s">
        <v>880</v>
      </c>
      <c r="E523" s="629">
        <v>16</v>
      </c>
      <c r="F523" s="629">
        <v>9</v>
      </c>
      <c r="G523" s="629" t="s">
        <v>1432</v>
      </c>
      <c r="H523" s="629">
        <v>844.8</v>
      </c>
      <c r="I523" s="629" t="s">
        <v>1431</v>
      </c>
      <c r="J523" s="629" t="s">
        <v>1166</v>
      </c>
      <c r="K523" s="629" t="s">
        <v>1144</v>
      </c>
      <c r="L523" s="629" t="s">
        <v>1156</v>
      </c>
      <c r="M523" s="629" t="s">
        <v>1368</v>
      </c>
      <c r="N523" s="629">
        <v>11</v>
      </c>
    </row>
    <row r="524" spans="1:14">
      <c r="A524" s="629">
        <v>15</v>
      </c>
      <c r="B524" s="629" t="s">
        <v>1387</v>
      </c>
      <c r="C524" s="629" t="s">
        <v>415</v>
      </c>
      <c r="D524" s="629" t="s">
        <v>881</v>
      </c>
      <c r="E524" s="629">
        <v>16</v>
      </c>
      <c r="F524" s="629">
        <v>26</v>
      </c>
      <c r="G524" s="629" t="s">
        <v>1430</v>
      </c>
      <c r="H524" s="629">
        <v>844.8</v>
      </c>
      <c r="I524" s="629" t="s">
        <v>1425</v>
      </c>
      <c r="J524" s="629" t="s">
        <v>1180</v>
      </c>
      <c r="K524" s="629" t="s">
        <v>1165</v>
      </c>
      <c r="L524" s="629" t="s">
        <v>1156</v>
      </c>
      <c r="M524" s="629" t="s">
        <v>1179</v>
      </c>
      <c r="N524" s="629">
        <v>12</v>
      </c>
    </row>
    <row r="525" spans="1:14">
      <c r="A525" s="629">
        <v>15</v>
      </c>
      <c r="B525" s="629" t="s">
        <v>1387</v>
      </c>
      <c r="C525" s="629" t="s">
        <v>415</v>
      </c>
      <c r="D525" s="629" t="s">
        <v>882</v>
      </c>
      <c r="E525" s="629">
        <v>16</v>
      </c>
      <c r="F525" s="629">
        <v>27</v>
      </c>
      <c r="G525" s="629" t="s">
        <v>1429</v>
      </c>
      <c r="H525" s="629">
        <v>844.8</v>
      </c>
      <c r="I525" s="629" t="s">
        <v>1428</v>
      </c>
      <c r="J525" s="629" t="s">
        <v>1180</v>
      </c>
      <c r="K525" s="629" t="s">
        <v>1165</v>
      </c>
      <c r="L525" s="629" t="s">
        <v>1156</v>
      </c>
      <c r="M525" s="629" t="s">
        <v>1179</v>
      </c>
      <c r="N525" s="629">
        <v>12</v>
      </c>
    </row>
    <row r="526" spans="1:14">
      <c r="A526" s="629">
        <v>15</v>
      </c>
      <c r="B526" s="629" t="s">
        <v>1387</v>
      </c>
      <c r="C526" s="629" t="s">
        <v>415</v>
      </c>
      <c r="D526" s="629" t="s">
        <v>883</v>
      </c>
      <c r="E526" s="629">
        <v>16</v>
      </c>
      <c r="F526" s="629">
        <v>51</v>
      </c>
      <c r="G526" s="629" t="s">
        <v>1427</v>
      </c>
      <c r="H526" s="629">
        <v>844.8</v>
      </c>
      <c r="I526" s="629" t="s">
        <v>1370</v>
      </c>
      <c r="J526" s="629" t="s">
        <v>1180</v>
      </c>
      <c r="K526" s="629" t="s">
        <v>1165</v>
      </c>
      <c r="L526" s="629" t="s">
        <v>1156</v>
      </c>
      <c r="M526" s="629" t="s">
        <v>1179</v>
      </c>
      <c r="N526" s="629">
        <v>12</v>
      </c>
    </row>
    <row r="527" spans="1:14">
      <c r="A527" s="629">
        <v>15</v>
      </c>
      <c r="B527" s="629" t="s">
        <v>1387</v>
      </c>
      <c r="C527" s="629" t="s">
        <v>415</v>
      </c>
      <c r="D527" s="629" t="s">
        <v>884</v>
      </c>
      <c r="E527" s="629">
        <v>16</v>
      </c>
      <c r="F527" s="629">
        <v>52</v>
      </c>
      <c r="G527" s="629" t="s">
        <v>1426</v>
      </c>
      <c r="H527" s="629">
        <v>844.8</v>
      </c>
      <c r="I527" s="629" t="s">
        <v>1425</v>
      </c>
      <c r="J527" s="629" t="s">
        <v>1180</v>
      </c>
      <c r="K527" s="629" t="s">
        <v>1165</v>
      </c>
      <c r="L527" s="629" t="s">
        <v>1156</v>
      </c>
      <c r="M527" s="629" t="s">
        <v>1179</v>
      </c>
      <c r="N527" s="629">
        <v>12</v>
      </c>
    </row>
    <row r="528" spans="1:14">
      <c r="A528" s="629">
        <v>15</v>
      </c>
      <c r="B528" s="629" t="s">
        <v>1387</v>
      </c>
      <c r="C528" s="629" t="s">
        <v>377</v>
      </c>
      <c r="D528" s="629" t="s">
        <v>885</v>
      </c>
      <c r="E528" s="629">
        <v>20</v>
      </c>
      <c r="F528" s="629">
        <v>41</v>
      </c>
      <c r="G528" s="629" t="s">
        <v>1424</v>
      </c>
      <c r="H528" s="629">
        <v>956.3</v>
      </c>
      <c r="I528" s="629" t="s">
        <v>1362</v>
      </c>
      <c r="J528" s="629" t="s">
        <v>1246</v>
      </c>
      <c r="K528" s="629" t="s">
        <v>1165</v>
      </c>
      <c r="L528" s="629" t="s">
        <v>1261</v>
      </c>
      <c r="M528" s="629" t="s">
        <v>54</v>
      </c>
      <c r="N528" s="629">
        <v>4</v>
      </c>
    </row>
    <row r="529" spans="1:14">
      <c r="A529" s="629">
        <v>15</v>
      </c>
      <c r="B529" s="629" t="s">
        <v>1387</v>
      </c>
      <c r="C529" s="629" t="s">
        <v>377</v>
      </c>
      <c r="D529" s="629" t="s">
        <v>886</v>
      </c>
      <c r="E529" s="629">
        <v>21</v>
      </c>
      <c r="F529" s="629">
        <v>51</v>
      </c>
      <c r="G529" s="629" t="s">
        <v>1423</v>
      </c>
      <c r="H529" s="629">
        <v>956.3</v>
      </c>
      <c r="I529" s="629" t="s">
        <v>1420</v>
      </c>
      <c r="J529" s="629" t="s">
        <v>1266</v>
      </c>
      <c r="K529" s="629" t="s">
        <v>1165</v>
      </c>
      <c r="L529" s="629" t="s">
        <v>1261</v>
      </c>
      <c r="M529" s="629" t="s">
        <v>54</v>
      </c>
      <c r="N529" s="629">
        <v>4</v>
      </c>
    </row>
    <row r="530" spans="1:14">
      <c r="A530" s="629">
        <v>15</v>
      </c>
      <c r="B530" s="629" t="s">
        <v>1387</v>
      </c>
      <c r="C530" s="629" t="s">
        <v>377</v>
      </c>
      <c r="D530" s="629" t="s">
        <v>887</v>
      </c>
      <c r="E530" s="629">
        <v>22</v>
      </c>
      <c r="F530" s="629">
        <v>51</v>
      </c>
      <c r="G530" s="629" t="s">
        <v>1422</v>
      </c>
      <c r="H530" s="629">
        <v>956.3</v>
      </c>
      <c r="I530" s="629" t="s">
        <v>1420</v>
      </c>
      <c r="J530" s="629" t="s">
        <v>1266</v>
      </c>
      <c r="K530" s="629" t="s">
        <v>1165</v>
      </c>
      <c r="L530" s="629" t="s">
        <v>1261</v>
      </c>
      <c r="M530" s="629" t="s">
        <v>54</v>
      </c>
      <c r="N530" s="629">
        <v>4</v>
      </c>
    </row>
    <row r="531" spans="1:14">
      <c r="A531" s="629">
        <v>15</v>
      </c>
      <c r="B531" s="629" t="s">
        <v>1387</v>
      </c>
      <c r="C531" s="629" t="s">
        <v>377</v>
      </c>
      <c r="D531" s="629" t="s">
        <v>888</v>
      </c>
      <c r="E531" s="629">
        <v>23</v>
      </c>
      <c r="F531" s="629">
        <v>51</v>
      </c>
      <c r="G531" s="629" t="s">
        <v>1421</v>
      </c>
      <c r="H531" s="629">
        <v>956.3</v>
      </c>
      <c r="I531" s="629" t="s">
        <v>1420</v>
      </c>
      <c r="J531" s="629" t="s">
        <v>1266</v>
      </c>
      <c r="K531" s="629" t="s">
        <v>1165</v>
      </c>
      <c r="L531" s="629" t="s">
        <v>1261</v>
      </c>
      <c r="M531" s="629" t="s">
        <v>54</v>
      </c>
      <c r="N531" s="629">
        <v>4</v>
      </c>
    </row>
    <row r="532" spans="1:14">
      <c r="A532" s="629">
        <v>15</v>
      </c>
      <c r="B532" s="629" t="s">
        <v>1387</v>
      </c>
      <c r="C532" s="629" t="s">
        <v>377</v>
      </c>
      <c r="D532" s="629" t="s">
        <v>889</v>
      </c>
      <c r="E532" s="629">
        <v>24</v>
      </c>
      <c r="F532" s="629">
        <v>51</v>
      </c>
      <c r="G532" s="629" t="s">
        <v>1419</v>
      </c>
      <c r="H532" s="629">
        <v>956.3</v>
      </c>
      <c r="I532" s="629" t="s">
        <v>1418</v>
      </c>
      <c r="J532" s="629" t="s">
        <v>1266</v>
      </c>
      <c r="K532" s="629" t="s">
        <v>1165</v>
      </c>
      <c r="L532" s="629" t="s">
        <v>1261</v>
      </c>
      <c r="M532" s="629" t="s">
        <v>54</v>
      </c>
      <c r="N532" s="629">
        <v>4</v>
      </c>
    </row>
    <row r="533" spans="1:14">
      <c r="A533" s="629">
        <v>15</v>
      </c>
      <c r="B533" s="629" t="s">
        <v>1387</v>
      </c>
      <c r="C533" s="629" t="s">
        <v>369</v>
      </c>
      <c r="D533" s="629" t="s">
        <v>890</v>
      </c>
      <c r="E533" s="629">
        <v>32</v>
      </c>
      <c r="F533" s="629">
        <v>13</v>
      </c>
      <c r="G533" s="629" t="s">
        <v>1417</v>
      </c>
      <c r="H533" s="629">
        <v>823.2</v>
      </c>
      <c r="I533" s="629" t="s">
        <v>1413</v>
      </c>
      <c r="J533" s="629" t="s">
        <v>1345</v>
      </c>
      <c r="K533" s="629" t="s">
        <v>1144</v>
      </c>
      <c r="L533" s="629" t="s">
        <v>369</v>
      </c>
      <c r="M533" s="629" t="s">
        <v>43</v>
      </c>
      <c r="N533" s="629">
        <v>5</v>
      </c>
    </row>
    <row r="534" spans="1:14">
      <c r="A534" s="629">
        <v>15</v>
      </c>
      <c r="B534" s="629" t="s">
        <v>1387</v>
      </c>
      <c r="C534" s="629" t="s">
        <v>369</v>
      </c>
      <c r="D534" s="629" t="s">
        <v>891</v>
      </c>
      <c r="E534" s="629">
        <v>32</v>
      </c>
      <c r="F534" s="629">
        <v>15</v>
      </c>
      <c r="G534" s="629" t="s">
        <v>1416</v>
      </c>
      <c r="H534" s="629">
        <v>823.2</v>
      </c>
      <c r="I534" s="629" t="s">
        <v>1413</v>
      </c>
      <c r="J534" s="629" t="s">
        <v>1345</v>
      </c>
      <c r="K534" s="629" t="s">
        <v>1144</v>
      </c>
      <c r="L534" s="629" t="s">
        <v>369</v>
      </c>
      <c r="M534" s="629" t="s">
        <v>43</v>
      </c>
      <c r="N534" s="629">
        <v>5</v>
      </c>
    </row>
    <row r="535" spans="1:14">
      <c r="A535" s="629">
        <v>15</v>
      </c>
      <c r="B535" s="629" t="s">
        <v>1387</v>
      </c>
      <c r="C535" s="629" t="s">
        <v>369</v>
      </c>
      <c r="D535" s="629" t="s">
        <v>892</v>
      </c>
      <c r="E535" s="629">
        <v>32</v>
      </c>
      <c r="F535" s="629">
        <v>18</v>
      </c>
      <c r="G535" s="629" t="s">
        <v>1415</v>
      </c>
      <c r="H535" s="629">
        <v>823.2</v>
      </c>
      <c r="I535" s="629" t="s">
        <v>1413</v>
      </c>
      <c r="J535" s="629" t="s">
        <v>1345</v>
      </c>
      <c r="K535" s="629" t="s">
        <v>1144</v>
      </c>
      <c r="L535" s="629" t="s">
        <v>369</v>
      </c>
      <c r="M535" s="629" t="s">
        <v>43</v>
      </c>
      <c r="N535" s="629">
        <v>5</v>
      </c>
    </row>
    <row r="536" spans="1:14">
      <c r="A536" s="629">
        <v>15</v>
      </c>
      <c r="B536" s="629" t="s">
        <v>1387</v>
      </c>
      <c r="C536" s="629" t="s">
        <v>369</v>
      </c>
      <c r="D536" s="629" t="s">
        <v>893</v>
      </c>
      <c r="E536" s="629">
        <v>32</v>
      </c>
      <c r="F536" s="629">
        <v>19</v>
      </c>
      <c r="G536" s="629" t="s">
        <v>1414</v>
      </c>
      <c r="H536" s="629">
        <v>823.2</v>
      </c>
      <c r="I536" s="629" t="s">
        <v>1413</v>
      </c>
      <c r="J536" s="629" t="s">
        <v>1345</v>
      </c>
      <c r="K536" s="629" t="s">
        <v>1144</v>
      </c>
      <c r="L536" s="629" t="s">
        <v>369</v>
      </c>
      <c r="M536" s="629" t="s">
        <v>43</v>
      </c>
      <c r="N536" s="629">
        <v>5</v>
      </c>
    </row>
    <row r="537" spans="1:14">
      <c r="A537" s="629">
        <v>15</v>
      </c>
      <c r="B537" s="629" t="s">
        <v>1387</v>
      </c>
      <c r="C537" s="629" t="s">
        <v>369</v>
      </c>
      <c r="D537" s="629" t="s">
        <v>894</v>
      </c>
      <c r="E537" s="629">
        <v>32</v>
      </c>
      <c r="F537" s="629">
        <v>37</v>
      </c>
      <c r="G537" s="629" t="s">
        <v>1412</v>
      </c>
      <c r="H537" s="629">
        <v>823.2</v>
      </c>
      <c r="I537" s="629" t="s">
        <v>1411</v>
      </c>
      <c r="J537" s="629" t="s">
        <v>1410</v>
      </c>
      <c r="K537" s="629" t="s">
        <v>1165</v>
      </c>
      <c r="L537" s="629" t="s">
        <v>369</v>
      </c>
      <c r="M537" s="629" t="s">
        <v>1224</v>
      </c>
      <c r="N537" s="629">
        <v>6</v>
      </c>
    </row>
    <row r="538" spans="1:14">
      <c r="A538" s="629">
        <v>15</v>
      </c>
      <c r="B538" s="629" t="s">
        <v>1387</v>
      </c>
      <c r="C538" s="629" t="s">
        <v>369</v>
      </c>
      <c r="D538" s="629" t="s">
        <v>895</v>
      </c>
      <c r="E538" s="629">
        <v>32</v>
      </c>
      <c r="F538" s="629">
        <v>51</v>
      </c>
      <c r="G538" s="629" t="s">
        <v>1409</v>
      </c>
      <c r="H538" s="629">
        <v>823.2</v>
      </c>
      <c r="I538" s="629" t="s">
        <v>1370</v>
      </c>
      <c r="J538" s="629" t="s">
        <v>1180</v>
      </c>
      <c r="K538" s="629" t="s">
        <v>1165</v>
      </c>
      <c r="L538" s="629" t="s">
        <v>369</v>
      </c>
      <c r="M538" s="629" t="s">
        <v>1224</v>
      </c>
      <c r="N538" s="629">
        <v>6</v>
      </c>
    </row>
    <row r="539" spans="1:14">
      <c r="A539" s="629">
        <v>15</v>
      </c>
      <c r="B539" s="629" t="s">
        <v>1387</v>
      </c>
      <c r="C539" s="629" t="s">
        <v>369</v>
      </c>
      <c r="D539" s="629" t="s">
        <v>896</v>
      </c>
      <c r="E539" s="629">
        <v>33</v>
      </c>
      <c r="F539" s="629">
        <v>13</v>
      </c>
      <c r="G539" s="629" t="s">
        <v>1408</v>
      </c>
      <c r="H539" s="629">
        <v>823.2</v>
      </c>
      <c r="I539" s="629" t="s">
        <v>1405</v>
      </c>
      <c r="J539" s="629" t="s">
        <v>1345</v>
      </c>
      <c r="K539" s="629" t="s">
        <v>1144</v>
      </c>
      <c r="L539" s="629" t="s">
        <v>369</v>
      </c>
      <c r="M539" s="629" t="s">
        <v>43</v>
      </c>
      <c r="N539" s="629">
        <v>5</v>
      </c>
    </row>
    <row r="540" spans="1:14">
      <c r="A540" s="629">
        <v>15</v>
      </c>
      <c r="B540" s="629" t="s">
        <v>1387</v>
      </c>
      <c r="C540" s="629" t="s">
        <v>369</v>
      </c>
      <c r="D540" s="629" t="s">
        <v>897</v>
      </c>
      <c r="E540" s="629">
        <v>33</v>
      </c>
      <c r="F540" s="629">
        <v>18</v>
      </c>
      <c r="G540" s="629" t="s">
        <v>1407</v>
      </c>
      <c r="H540" s="629">
        <v>823.2</v>
      </c>
      <c r="I540" s="629" t="s">
        <v>1405</v>
      </c>
      <c r="J540" s="629" t="s">
        <v>1345</v>
      </c>
      <c r="K540" s="629" t="s">
        <v>1144</v>
      </c>
      <c r="L540" s="629" t="s">
        <v>369</v>
      </c>
      <c r="M540" s="629" t="s">
        <v>43</v>
      </c>
      <c r="N540" s="629">
        <v>5</v>
      </c>
    </row>
    <row r="541" spans="1:14">
      <c r="A541" s="629">
        <v>15</v>
      </c>
      <c r="B541" s="629" t="s">
        <v>1387</v>
      </c>
      <c r="C541" s="629" t="s">
        <v>369</v>
      </c>
      <c r="D541" s="629" t="s">
        <v>898</v>
      </c>
      <c r="E541" s="629">
        <v>33</v>
      </c>
      <c r="F541" s="629">
        <v>19</v>
      </c>
      <c r="G541" s="629" t="s">
        <v>1406</v>
      </c>
      <c r="H541" s="629">
        <v>823.2</v>
      </c>
      <c r="I541" s="629" t="s">
        <v>1405</v>
      </c>
      <c r="J541" s="629" t="s">
        <v>1345</v>
      </c>
      <c r="K541" s="629" t="s">
        <v>1144</v>
      </c>
      <c r="L541" s="629" t="s">
        <v>369</v>
      </c>
      <c r="M541" s="629" t="s">
        <v>43</v>
      </c>
      <c r="N541" s="629">
        <v>5</v>
      </c>
    </row>
    <row r="542" spans="1:14">
      <c r="A542" s="629">
        <v>15</v>
      </c>
      <c r="B542" s="629" t="s">
        <v>1387</v>
      </c>
      <c r="C542" s="629" t="s">
        <v>369</v>
      </c>
      <c r="D542" s="629" t="s">
        <v>899</v>
      </c>
      <c r="E542" s="629">
        <v>33</v>
      </c>
      <c r="F542" s="629">
        <v>30</v>
      </c>
      <c r="G542" s="629" t="s">
        <v>1404</v>
      </c>
      <c r="H542" s="629">
        <v>823.2</v>
      </c>
      <c r="I542" s="629" t="s">
        <v>1403</v>
      </c>
      <c r="J542" s="629" t="s">
        <v>1402</v>
      </c>
      <c r="K542" s="629" t="s">
        <v>1165</v>
      </c>
      <c r="L542" s="629" t="s">
        <v>369</v>
      </c>
      <c r="M542" s="629" t="s">
        <v>1224</v>
      </c>
      <c r="N542" s="629">
        <v>6</v>
      </c>
    </row>
    <row r="543" spans="1:14">
      <c r="A543" s="629">
        <v>15</v>
      </c>
      <c r="B543" s="629" t="s">
        <v>1387</v>
      </c>
      <c r="C543" s="629" t="s">
        <v>900</v>
      </c>
      <c r="D543" s="629" t="s">
        <v>901</v>
      </c>
      <c r="E543" s="629">
        <v>71</v>
      </c>
      <c r="F543" s="629">
        <v>51</v>
      </c>
      <c r="G543" s="629" t="s">
        <v>1401</v>
      </c>
      <c r="H543" s="629">
        <v>904.4</v>
      </c>
      <c r="I543" s="629" t="s">
        <v>1400</v>
      </c>
      <c r="J543" s="629" t="s">
        <v>1399</v>
      </c>
      <c r="K543" s="629" t="s">
        <v>1165</v>
      </c>
      <c r="L543" s="629" t="s">
        <v>74</v>
      </c>
      <c r="M543" s="629" t="s">
        <v>1143</v>
      </c>
      <c r="N543" s="629">
        <v>18</v>
      </c>
    </row>
    <row r="544" spans="1:14">
      <c r="A544" s="629">
        <v>15</v>
      </c>
      <c r="B544" s="629" t="s">
        <v>1387</v>
      </c>
      <c r="C544" s="629" t="s">
        <v>900</v>
      </c>
      <c r="D544" s="629" t="s">
        <v>902</v>
      </c>
      <c r="E544" s="629">
        <v>72</v>
      </c>
      <c r="F544" s="629">
        <v>51</v>
      </c>
      <c r="G544" s="629" t="s">
        <v>1398</v>
      </c>
      <c r="H544" s="629">
        <v>904.4</v>
      </c>
      <c r="I544" s="629" t="s">
        <v>1397</v>
      </c>
      <c r="J544" s="629" t="s">
        <v>1396</v>
      </c>
      <c r="K544" s="629" t="s">
        <v>1165</v>
      </c>
      <c r="L544" s="629" t="s">
        <v>74</v>
      </c>
      <c r="M544" s="629" t="s">
        <v>1143</v>
      </c>
      <c r="N544" s="629">
        <v>18</v>
      </c>
    </row>
    <row r="545" spans="1:14">
      <c r="A545" s="629">
        <v>15</v>
      </c>
      <c r="B545" s="629" t="s">
        <v>1387</v>
      </c>
      <c r="C545" s="629" t="s">
        <v>900</v>
      </c>
      <c r="D545" s="629" t="s">
        <v>903</v>
      </c>
      <c r="E545" s="629">
        <v>72</v>
      </c>
      <c r="F545" s="629">
        <v>52</v>
      </c>
      <c r="G545" s="629" t="s">
        <v>1395</v>
      </c>
      <c r="H545" s="629">
        <v>904.4</v>
      </c>
      <c r="I545" s="629" t="s">
        <v>1394</v>
      </c>
      <c r="J545" s="629" t="s">
        <v>1393</v>
      </c>
      <c r="K545" s="629" t="s">
        <v>1165</v>
      </c>
      <c r="L545" s="629" t="s">
        <v>74</v>
      </c>
      <c r="M545" s="629" t="s">
        <v>1143</v>
      </c>
      <c r="N545" s="629">
        <v>18</v>
      </c>
    </row>
    <row r="546" spans="1:14">
      <c r="A546" s="629">
        <v>15</v>
      </c>
      <c r="B546" s="629" t="s">
        <v>1387</v>
      </c>
      <c r="C546" s="629" t="s">
        <v>768</v>
      </c>
      <c r="D546" s="629" t="s">
        <v>904</v>
      </c>
      <c r="E546" s="629">
        <v>81</v>
      </c>
      <c r="F546" s="629">
        <v>36</v>
      </c>
      <c r="G546" s="629" t="s">
        <v>1392</v>
      </c>
      <c r="H546" s="629">
        <v>844.8</v>
      </c>
      <c r="I546" s="629" t="s">
        <v>1388</v>
      </c>
      <c r="J546" s="629" t="s">
        <v>1246</v>
      </c>
      <c r="K546" s="629" t="s">
        <v>1165</v>
      </c>
      <c r="L546" s="629" t="s">
        <v>74</v>
      </c>
      <c r="M546" s="629" t="s">
        <v>1143</v>
      </c>
      <c r="N546" s="629">
        <v>18</v>
      </c>
    </row>
    <row r="547" spans="1:14">
      <c r="A547" s="629">
        <v>15</v>
      </c>
      <c r="B547" s="629" t="s">
        <v>1387</v>
      </c>
      <c r="C547" s="629" t="s">
        <v>768</v>
      </c>
      <c r="D547" s="629" t="s">
        <v>905</v>
      </c>
      <c r="E547" s="629">
        <v>82</v>
      </c>
      <c r="F547" s="629">
        <v>36</v>
      </c>
      <c r="G547" s="629" t="s">
        <v>1391</v>
      </c>
      <c r="H547" s="629">
        <v>844.8</v>
      </c>
      <c r="I547" s="629" t="s">
        <v>1388</v>
      </c>
      <c r="J547" s="629" t="s">
        <v>1246</v>
      </c>
      <c r="K547" s="629" t="s">
        <v>1165</v>
      </c>
      <c r="L547" s="629" t="s">
        <v>74</v>
      </c>
      <c r="M547" s="629" t="s">
        <v>1143</v>
      </c>
      <c r="N547" s="629">
        <v>18</v>
      </c>
    </row>
    <row r="548" spans="1:14">
      <c r="A548" s="629">
        <v>15</v>
      </c>
      <c r="B548" s="629" t="s">
        <v>1387</v>
      </c>
      <c r="C548" s="629" t="s">
        <v>768</v>
      </c>
      <c r="D548" s="629" t="s">
        <v>906</v>
      </c>
      <c r="E548" s="629">
        <v>83</v>
      </c>
      <c r="F548" s="629">
        <v>36</v>
      </c>
      <c r="G548" s="629" t="s">
        <v>1390</v>
      </c>
      <c r="H548" s="629">
        <v>844.8</v>
      </c>
      <c r="I548" s="629" t="s">
        <v>1388</v>
      </c>
      <c r="J548" s="629" t="s">
        <v>1246</v>
      </c>
      <c r="K548" s="629" t="s">
        <v>1165</v>
      </c>
      <c r="L548" s="629" t="s">
        <v>74</v>
      </c>
      <c r="M548" s="629" t="s">
        <v>1143</v>
      </c>
      <c r="N548" s="629">
        <v>18</v>
      </c>
    </row>
    <row r="549" spans="1:14">
      <c r="A549" s="629">
        <v>15</v>
      </c>
      <c r="B549" s="629" t="s">
        <v>1387</v>
      </c>
      <c r="C549" s="629" t="s">
        <v>768</v>
      </c>
      <c r="D549" s="629" t="s">
        <v>907</v>
      </c>
      <c r="E549" s="629">
        <v>84</v>
      </c>
      <c r="F549" s="629">
        <v>36</v>
      </c>
      <c r="G549" s="629" t="s">
        <v>1389</v>
      </c>
      <c r="H549" s="629">
        <v>844.8</v>
      </c>
      <c r="I549" s="629" t="s">
        <v>1388</v>
      </c>
      <c r="J549" s="629" t="s">
        <v>1246</v>
      </c>
      <c r="K549" s="629" t="s">
        <v>1165</v>
      </c>
      <c r="L549" s="629" t="s">
        <v>74</v>
      </c>
      <c r="M549" s="629" t="s">
        <v>1143</v>
      </c>
      <c r="N549" s="629">
        <v>18</v>
      </c>
    </row>
    <row r="550" spans="1:14">
      <c r="A550" s="629">
        <v>15</v>
      </c>
      <c r="B550" s="629" t="s">
        <v>1387</v>
      </c>
      <c r="C550" s="629" t="s">
        <v>768</v>
      </c>
      <c r="D550" s="629" t="s">
        <v>908</v>
      </c>
      <c r="E550" s="629">
        <v>84</v>
      </c>
      <c r="F550" s="629">
        <v>51</v>
      </c>
      <c r="G550" s="629" t="s">
        <v>1386</v>
      </c>
      <c r="H550" s="629">
        <v>844.8</v>
      </c>
      <c r="I550" s="629" t="s">
        <v>1385</v>
      </c>
      <c r="J550" s="629" t="s">
        <v>1246</v>
      </c>
      <c r="K550" s="629" t="s">
        <v>1165</v>
      </c>
      <c r="L550" s="629" t="s">
        <v>74</v>
      </c>
      <c r="M550" s="629" t="s">
        <v>1143</v>
      </c>
      <c r="N550" s="629">
        <v>18</v>
      </c>
    </row>
    <row r="551" spans="1:14">
      <c r="A551" s="629">
        <v>16</v>
      </c>
      <c r="B551" s="629" t="s">
        <v>1286</v>
      </c>
      <c r="C551" s="629" t="s">
        <v>349</v>
      </c>
      <c r="D551" s="629" t="s">
        <v>909</v>
      </c>
      <c r="E551" s="629">
        <v>0</v>
      </c>
      <c r="F551" s="629">
        <v>0</v>
      </c>
      <c r="G551" s="629" t="s">
        <v>1384</v>
      </c>
      <c r="H551" s="629">
        <v>845</v>
      </c>
      <c r="I551" s="629" t="s">
        <v>1282</v>
      </c>
      <c r="J551" s="629" t="s">
        <v>1166</v>
      </c>
      <c r="K551" s="629" t="s">
        <v>1144</v>
      </c>
      <c r="L551" s="629" t="s">
        <v>74</v>
      </c>
      <c r="M551" s="629" t="s">
        <v>1143</v>
      </c>
      <c r="N551" s="629">
        <v>18</v>
      </c>
    </row>
    <row r="552" spans="1:14">
      <c r="A552" s="629">
        <v>16</v>
      </c>
      <c r="B552" s="629" t="s">
        <v>1286</v>
      </c>
      <c r="C552" s="629" t="s">
        <v>349</v>
      </c>
      <c r="D552" s="629" t="s">
        <v>910</v>
      </c>
      <c r="E552" s="629">
        <v>0</v>
      </c>
      <c r="F552" s="629">
        <v>23</v>
      </c>
      <c r="G552" s="629" t="s">
        <v>1383</v>
      </c>
      <c r="H552" s="629">
        <v>824</v>
      </c>
      <c r="I552" s="629" t="s">
        <v>1343</v>
      </c>
      <c r="J552" s="629" t="s">
        <v>1171</v>
      </c>
      <c r="K552" s="629" t="s">
        <v>1144</v>
      </c>
      <c r="L552" s="629" t="s">
        <v>1151</v>
      </c>
      <c r="M552" s="629" t="s">
        <v>1150</v>
      </c>
      <c r="N552" s="629">
        <v>15</v>
      </c>
    </row>
    <row r="553" spans="1:14">
      <c r="A553" s="629">
        <v>16</v>
      </c>
      <c r="B553" s="629" t="s">
        <v>1286</v>
      </c>
      <c r="C553" s="629" t="s">
        <v>349</v>
      </c>
      <c r="D553" s="629" t="s">
        <v>911</v>
      </c>
      <c r="E553" s="629">
        <v>0</v>
      </c>
      <c r="F553" s="629">
        <v>24</v>
      </c>
      <c r="G553" s="629" t="s">
        <v>1382</v>
      </c>
      <c r="H553" s="629">
        <v>873</v>
      </c>
      <c r="I553" s="629" t="s">
        <v>1279</v>
      </c>
      <c r="J553" s="629" t="s">
        <v>1278</v>
      </c>
      <c r="K553" s="629" t="s">
        <v>1144</v>
      </c>
      <c r="L553" s="629" t="s">
        <v>1274</v>
      </c>
      <c r="M553" s="629" t="s">
        <v>53</v>
      </c>
      <c r="N553" s="629">
        <v>13</v>
      </c>
    </row>
    <row r="554" spans="1:14">
      <c r="A554" s="629">
        <v>16</v>
      </c>
      <c r="B554" s="629" t="s">
        <v>1286</v>
      </c>
      <c r="C554" s="629" t="s">
        <v>349</v>
      </c>
      <c r="D554" s="629" t="s">
        <v>912</v>
      </c>
      <c r="E554" s="629">
        <v>0</v>
      </c>
      <c r="F554" s="629">
        <v>25</v>
      </c>
      <c r="G554" s="629" t="s">
        <v>1381</v>
      </c>
      <c r="H554" s="629">
        <v>916</v>
      </c>
      <c r="I554" s="629" t="s">
        <v>1276</v>
      </c>
      <c r="J554" s="629" t="s">
        <v>1275</v>
      </c>
      <c r="K554" s="629" t="s">
        <v>1144</v>
      </c>
      <c r="L554" s="629" t="s">
        <v>1274</v>
      </c>
      <c r="M554" s="629" t="s">
        <v>52</v>
      </c>
      <c r="N554" s="629">
        <v>14</v>
      </c>
    </row>
    <row r="555" spans="1:14">
      <c r="A555" s="629">
        <v>16</v>
      </c>
      <c r="B555" s="629" t="s">
        <v>1286</v>
      </c>
      <c r="C555" s="629" t="s">
        <v>415</v>
      </c>
      <c r="D555" s="629" t="s">
        <v>913</v>
      </c>
      <c r="E555" s="629">
        <v>11</v>
      </c>
      <c r="F555" s="629">
        <v>9</v>
      </c>
      <c r="G555" s="629" t="s">
        <v>1380</v>
      </c>
      <c r="H555" s="629">
        <v>845</v>
      </c>
      <c r="I555" s="629" t="s">
        <v>1379</v>
      </c>
      <c r="J555" s="629" t="s">
        <v>1166</v>
      </c>
      <c r="K555" s="629" t="s">
        <v>1144</v>
      </c>
      <c r="L555" s="629" t="s">
        <v>1156</v>
      </c>
      <c r="M555" s="629" t="s">
        <v>1368</v>
      </c>
      <c r="N555" s="629">
        <v>11</v>
      </c>
    </row>
    <row r="556" spans="1:14">
      <c r="A556" s="629">
        <v>16</v>
      </c>
      <c r="B556" s="629" t="s">
        <v>1286</v>
      </c>
      <c r="C556" s="629" t="s">
        <v>415</v>
      </c>
      <c r="D556" s="629" t="s">
        <v>914</v>
      </c>
      <c r="E556" s="629">
        <v>11</v>
      </c>
      <c r="F556" s="629">
        <v>26</v>
      </c>
      <c r="G556" s="629" t="s">
        <v>1378</v>
      </c>
      <c r="H556" s="629">
        <v>845</v>
      </c>
      <c r="I556" s="629" t="s">
        <v>1375</v>
      </c>
      <c r="J556" s="629" t="s">
        <v>1180</v>
      </c>
      <c r="K556" s="629" t="s">
        <v>1165</v>
      </c>
      <c r="L556" s="629" t="s">
        <v>1156</v>
      </c>
      <c r="M556" s="629" t="s">
        <v>1179</v>
      </c>
      <c r="N556" s="629">
        <v>12</v>
      </c>
    </row>
    <row r="557" spans="1:14">
      <c r="A557" s="629">
        <v>16</v>
      </c>
      <c r="B557" s="629" t="s">
        <v>1286</v>
      </c>
      <c r="C557" s="629" t="s">
        <v>415</v>
      </c>
      <c r="D557" s="629" t="s">
        <v>915</v>
      </c>
      <c r="E557" s="629">
        <v>11</v>
      </c>
      <c r="F557" s="629">
        <v>27</v>
      </c>
      <c r="G557" s="629" t="s">
        <v>1377</v>
      </c>
      <c r="H557" s="629">
        <v>845</v>
      </c>
      <c r="I557" s="629" t="s">
        <v>1375</v>
      </c>
      <c r="J557" s="629" t="s">
        <v>1180</v>
      </c>
      <c r="K557" s="629" t="s">
        <v>1165</v>
      </c>
      <c r="L557" s="629" t="s">
        <v>1156</v>
      </c>
      <c r="M557" s="629" t="s">
        <v>1179</v>
      </c>
      <c r="N557" s="629">
        <v>12</v>
      </c>
    </row>
    <row r="558" spans="1:14">
      <c r="A558" s="629">
        <v>16</v>
      </c>
      <c r="B558" s="629" t="s">
        <v>1286</v>
      </c>
      <c r="C558" s="629" t="s">
        <v>415</v>
      </c>
      <c r="D558" s="629" t="s">
        <v>916</v>
      </c>
      <c r="E558" s="629">
        <v>12</v>
      </c>
      <c r="F558" s="629">
        <v>26</v>
      </c>
      <c r="G558" s="629" t="s">
        <v>1376</v>
      </c>
      <c r="H558" s="629">
        <v>845</v>
      </c>
      <c r="I558" s="629" t="s">
        <v>1375</v>
      </c>
      <c r="J558" s="629" t="s">
        <v>1180</v>
      </c>
      <c r="K558" s="629" t="s">
        <v>1165</v>
      </c>
      <c r="L558" s="629" t="s">
        <v>1156</v>
      </c>
      <c r="M558" s="629" t="s">
        <v>1179</v>
      </c>
      <c r="N558" s="629">
        <v>12</v>
      </c>
    </row>
    <row r="559" spans="1:14">
      <c r="A559" s="629">
        <v>16</v>
      </c>
      <c r="B559" s="629" t="s">
        <v>1286</v>
      </c>
      <c r="C559" s="629" t="s">
        <v>415</v>
      </c>
      <c r="D559" s="629" t="s">
        <v>917</v>
      </c>
      <c r="E559" s="629">
        <v>13</v>
      </c>
      <c r="F559" s="629">
        <v>9</v>
      </c>
      <c r="G559" s="629" t="s">
        <v>1374</v>
      </c>
      <c r="H559" s="629">
        <v>845</v>
      </c>
      <c r="I559" s="629" t="s">
        <v>1373</v>
      </c>
      <c r="J559" s="629" t="s">
        <v>1166</v>
      </c>
      <c r="K559" s="629" t="s">
        <v>1144</v>
      </c>
      <c r="L559" s="629" t="s">
        <v>1156</v>
      </c>
      <c r="M559" s="629" t="s">
        <v>1368</v>
      </c>
      <c r="N559" s="629">
        <v>11</v>
      </c>
    </row>
    <row r="560" spans="1:14">
      <c r="A560" s="629">
        <v>16</v>
      </c>
      <c r="B560" s="629" t="s">
        <v>1286</v>
      </c>
      <c r="C560" s="629" t="s">
        <v>415</v>
      </c>
      <c r="D560" s="629" t="s">
        <v>918</v>
      </c>
      <c r="E560" s="629">
        <v>13</v>
      </c>
      <c r="F560" s="629">
        <v>26</v>
      </c>
      <c r="G560" s="629" t="s">
        <v>1372</v>
      </c>
      <c r="H560" s="629">
        <v>845</v>
      </c>
      <c r="I560" s="629" t="s">
        <v>1370</v>
      </c>
      <c r="J560" s="629" t="s">
        <v>1180</v>
      </c>
      <c r="K560" s="629" t="s">
        <v>1165</v>
      </c>
      <c r="L560" s="629" t="s">
        <v>1156</v>
      </c>
      <c r="M560" s="629" t="s">
        <v>1179</v>
      </c>
      <c r="N560" s="629">
        <v>12</v>
      </c>
    </row>
    <row r="561" spans="1:14">
      <c r="A561" s="629">
        <v>16</v>
      </c>
      <c r="B561" s="629" t="s">
        <v>1286</v>
      </c>
      <c r="C561" s="629" t="s">
        <v>415</v>
      </c>
      <c r="D561" s="629" t="s">
        <v>919</v>
      </c>
      <c r="E561" s="629">
        <v>14</v>
      </c>
      <c r="F561" s="629">
        <v>26</v>
      </c>
      <c r="G561" s="629" t="s">
        <v>1371</v>
      </c>
      <c r="H561" s="629">
        <v>845</v>
      </c>
      <c r="I561" s="629" t="s">
        <v>1370</v>
      </c>
      <c r="J561" s="629" t="s">
        <v>1180</v>
      </c>
      <c r="K561" s="629" t="s">
        <v>1165</v>
      </c>
      <c r="L561" s="629" t="s">
        <v>1156</v>
      </c>
      <c r="M561" s="629" t="s">
        <v>1179</v>
      </c>
      <c r="N561" s="629">
        <v>12</v>
      </c>
    </row>
    <row r="562" spans="1:14">
      <c r="A562" s="629">
        <v>16</v>
      </c>
      <c r="B562" s="629" t="s">
        <v>1286</v>
      </c>
      <c r="C562" s="629" t="s">
        <v>415</v>
      </c>
      <c r="D562" s="629" t="s">
        <v>920</v>
      </c>
      <c r="E562" s="629">
        <v>15</v>
      </c>
      <c r="F562" s="629">
        <v>9</v>
      </c>
      <c r="G562" s="629" t="s">
        <v>1369</v>
      </c>
      <c r="H562" s="629">
        <v>845</v>
      </c>
      <c r="I562" s="629" t="s">
        <v>1366</v>
      </c>
      <c r="J562" s="629" t="s">
        <v>1166</v>
      </c>
      <c r="K562" s="629" t="s">
        <v>1144</v>
      </c>
      <c r="L562" s="629" t="s">
        <v>1156</v>
      </c>
      <c r="M562" s="629" t="s">
        <v>1368</v>
      </c>
      <c r="N562" s="629">
        <v>11</v>
      </c>
    </row>
    <row r="563" spans="1:14">
      <c r="A563" s="629">
        <v>16</v>
      </c>
      <c r="B563" s="629" t="s">
        <v>1286</v>
      </c>
      <c r="C563" s="629" t="s">
        <v>415</v>
      </c>
      <c r="D563" s="629" t="s">
        <v>921</v>
      </c>
      <c r="E563" s="629">
        <v>15</v>
      </c>
      <c r="F563" s="629">
        <v>11</v>
      </c>
      <c r="G563" s="629" t="s">
        <v>1367</v>
      </c>
      <c r="H563" s="629">
        <v>845</v>
      </c>
      <c r="I563" s="629" t="s">
        <v>1366</v>
      </c>
      <c r="J563" s="629" t="s">
        <v>1166</v>
      </c>
      <c r="K563" s="629" t="s">
        <v>1144</v>
      </c>
      <c r="L563" s="629" t="s">
        <v>1184</v>
      </c>
      <c r="M563" s="629" t="s">
        <v>1193</v>
      </c>
      <c r="N563" s="629">
        <v>7</v>
      </c>
    </row>
    <row r="564" spans="1:14">
      <c r="A564" s="629">
        <v>16</v>
      </c>
      <c r="B564" s="629" t="s">
        <v>1286</v>
      </c>
      <c r="C564" s="629" t="s">
        <v>415</v>
      </c>
      <c r="D564" s="629" t="s">
        <v>922</v>
      </c>
      <c r="E564" s="629">
        <v>15</v>
      </c>
      <c r="F564" s="629">
        <v>26</v>
      </c>
      <c r="G564" s="629" t="s">
        <v>1365</v>
      </c>
      <c r="H564" s="629">
        <v>845</v>
      </c>
      <c r="I564" s="629" t="s">
        <v>1364</v>
      </c>
      <c r="J564" s="629" t="s">
        <v>1180</v>
      </c>
      <c r="K564" s="629" t="s">
        <v>1165</v>
      </c>
      <c r="L564" s="629" t="s">
        <v>1156</v>
      </c>
      <c r="M564" s="629" t="s">
        <v>1179</v>
      </c>
      <c r="N564" s="629">
        <v>12</v>
      </c>
    </row>
    <row r="565" spans="1:14">
      <c r="A565" s="629">
        <v>16</v>
      </c>
      <c r="B565" s="629" t="s">
        <v>1286</v>
      </c>
      <c r="C565" s="629" t="s">
        <v>377</v>
      </c>
      <c r="D565" s="629" t="s">
        <v>923</v>
      </c>
      <c r="E565" s="629">
        <v>20</v>
      </c>
      <c r="F565" s="629">
        <v>41</v>
      </c>
      <c r="G565" s="629" t="s">
        <v>1363</v>
      </c>
      <c r="H565" s="629">
        <v>956.5</v>
      </c>
      <c r="I565" s="629" t="s">
        <v>1362</v>
      </c>
      <c r="J565" s="629" t="s">
        <v>1246</v>
      </c>
      <c r="K565" s="629" t="s">
        <v>1165</v>
      </c>
      <c r="L565" s="629" t="s">
        <v>1261</v>
      </c>
      <c r="M565" s="629" t="s">
        <v>54</v>
      </c>
      <c r="N565" s="629">
        <v>4</v>
      </c>
    </row>
    <row r="566" spans="1:14">
      <c r="A566" s="629">
        <v>16</v>
      </c>
      <c r="B566" s="629" t="s">
        <v>1286</v>
      </c>
      <c r="C566" s="629" t="s">
        <v>377</v>
      </c>
      <c r="D566" s="629" t="s">
        <v>924</v>
      </c>
      <c r="E566" s="629">
        <v>20</v>
      </c>
      <c r="F566" s="629">
        <v>44</v>
      </c>
      <c r="G566" s="629" t="s">
        <v>1361</v>
      </c>
      <c r="H566" s="629">
        <v>956.5</v>
      </c>
      <c r="I566" s="629" t="s">
        <v>1360</v>
      </c>
      <c r="J566" s="629" t="s">
        <v>1266</v>
      </c>
      <c r="K566" s="629" t="s">
        <v>1165</v>
      </c>
      <c r="L566" s="629" t="s">
        <v>1261</v>
      </c>
      <c r="M566" s="629" t="s">
        <v>54</v>
      </c>
      <c r="N566" s="629">
        <v>4</v>
      </c>
    </row>
    <row r="567" spans="1:14">
      <c r="A567" s="629">
        <v>16</v>
      </c>
      <c r="B567" s="629" t="s">
        <v>1286</v>
      </c>
      <c r="C567" s="629" t="s">
        <v>377</v>
      </c>
      <c r="D567" s="629" t="s">
        <v>925</v>
      </c>
      <c r="E567" s="629">
        <v>21</v>
      </c>
      <c r="F567" s="629">
        <v>51</v>
      </c>
      <c r="G567" s="629" t="s">
        <v>1359</v>
      </c>
      <c r="H567" s="629">
        <v>355.5</v>
      </c>
      <c r="I567" s="629" t="s">
        <v>1358</v>
      </c>
      <c r="J567" s="629" t="s">
        <v>1266</v>
      </c>
      <c r="K567" s="629" t="s">
        <v>1144</v>
      </c>
      <c r="L567" s="629" t="s">
        <v>1261</v>
      </c>
      <c r="M567" s="629" t="s">
        <v>54</v>
      </c>
      <c r="N567" s="629">
        <v>4</v>
      </c>
    </row>
    <row r="568" spans="1:14">
      <c r="A568" s="629">
        <v>16</v>
      </c>
      <c r="B568" s="629" t="s">
        <v>1286</v>
      </c>
      <c r="C568" s="629" t="s">
        <v>369</v>
      </c>
      <c r="D568" s="629" t="s">
        <v>926</v>
      </c>
      <c r="E568" s="629">
        <v>30</v>
      </c>
      <c r="F568" s="629">
        <v>13</v>
      </c>
      <c r="G568" s="629" t="s">
        <v>1357</v>
      </c>
      <c r="H568" s="629">
        <v>824.8</v>
      </c>
      <c r="I568" s="629" t="s">
        <v>1356</v>
      </c>
      <c r="J568" s="629" t="s">
        <v>1345</v>
      </c>
      <c r="K568" s="629" t="s">
        <v>1144</v>
      </c>
      <c r="L568" s="629" t="s">
        <v>369</v>
      </c>
      <c r="M568" s="629" t="s">
        <v>43</v>
      </c>
      <c r="N568" s="629">
        <v>5</v>
      </c>
    </row>
    <row r="569" spans="1:14">
      <c r="A569" s="629">
        <v>16</v>
      </c>
      <c r="B569" s="629" t="s">
        <v>1286</v>
      </c>
      <c r="C569" s="629" t="s">
        <v>369</v>
      </c>
      <c r="D569" s="629" t="s">
        <v>927</v>
      </c>
      <c r="E569" s="629">
        <v>32</v>
      </c>
      <c r="F569" s="629">
        <v>13</v>
      </c>
      <c r="G569" s="629" t="s">
        <v>1355</v>
      </c>
      <c r="H569" s="629">
        <v>824</v>
      </c>
      <c r="I569" s="629" t="s">
        <v>1353</v>
      </c>
      <c r="J569" s="629" t="s">
        <v>1345</v>
      </c>
      <c r="K569" s="629" t="s">
        <v>1144</v>
      </c>
      <c r="L569" s="629" t="s">
        <v>369</v>
      </c>
      <c r="M569" s="629" t="s">
        <v>43</v>
      </c>
      <c r="N569" s="629">
        <v>5</v>
      </c>
    </row>
    <row r="570" spans="1:14">
      <c r="A570" s="629">
        <v>16</v>
      </c>
      <c r="B570" s="629" t="s">
        <v>1286</v>
      </c>
      <c r="C570" s="629" t="s">
        <v>369</v>
      </c>
      <c r="D570" s="629" t="s">
        <v>928</v>
      </c>
      <c r="E570" s="629">
        <v>32</v>
      </c>
      <c r="F570" s="629">
        <v>14</v>
      </c>
      <c r="G570" s="629" t="s">
        <v>1354</v>
      </c>
      <c r="H570" s="629">
        <v>824</v>
      </c>
      <c r="I570" s="629" t="s">
        <v>1353</v>
      </c>
      <c r="J570" s="629" t="s">
        <v>1345</v>
      </c>
      <c r="K570" s="629" t="s">
        <v>1144</v>
      </c>
      <c r="L570" s="629" t="s">
        <v>369</v>
      </c>
      <c r="M570" s="629" t="s">
        <v>43</v>
      </c>
      <c r="N570" s="629">
        <v>5</v>
      </c>
    </row>
    <row r="571" spans="1:14">
      <c r="A571" s="629">
        <v>16</v>
      </c>
      <c r="B571" s="629" t="s">
        <v>1286</v>
      </c>
      <c r="C571" s="629" t="s">
        <v>369</v>
      </c>
      <c r="D571" s="629" t="s">
        <v>929</v>
      </c>
      <c r="E571" s="629">
        <v>32</v>
      </c>
      <c r="F571" s="629">
        <v>20</v>
      </c>
      <c r="G571" s="629" t="s">
        <v>1352</v>
      </c>
      <c r="H571" s="629">
        <v>824</v>
      </c>
      <c r="I571" s="629" t="s">
        <v>1346</v>
      </c>
      <c r="J571" s="629" t="s">
        <v>1345</v>
      </c>
      <c r="K571" s="629" t="s">
        <v>1144</v>
      </c>
      <c r="L571" s="629" t="s">
        <v>369</v>
      </c>
      <c r="M571" s="629" t="s">
        <v>43</v>
      </c>
      <c r="N571" s="629">
        <v>5</v>
      </c>
    </row>
    <row r="572" spans="1:14">
      <c r="A572" s="629">
        <v>16</v>
      </c>
      <c r="B572" s="629" t="s">
        <v>1286</v>
      </c>
      <c r="C572" s="629" t="s">
        <v>369</v>
      </c>
      <c r="D572" s="629" t="s">
        <v>930</v>
      </c>
      <c r="E572" s="629">
        <v>32</v>
      </c>
      <c r="F572" s="629">
        <v>23</v>
      </c>
      <c r="G572" s="629" t="s">
        <v>1351</v>
      </c>
      <c r="H572" s="629">
        <v>824</v>
      </c>
      <c r="I572" s="629" t="s">
        <v>1343</v>
      </c>
      <c r="J572" s="629" t="s">
        <v>1171</v>
      </c>
      <c r="K572" s="629" t="s">
        <v>1144</v>
      </c>
      <c r="L572" s="629" t="s">
        <v>1151</v>
      </c>
      <c r="M572" s="629" t="s">
        <v>1150</v>
      </c>
      <c r="N572" s="629">
        <v>15</v>
      </c>
    </row>
    <row r="573" spans="1:14">
      <c r="A573" s="629">
        <v>16</v>
      </c>
      <c r="B573" s="629" t="s">
        <v>1286</v>
      </c>
      <c r="C573" s="629" t="s">
        <v>369</v>
      </c>
      <c r="D573" s="629" t="s">
        <v>931</v>
      </c>
      <c r="E573" s="629">
        <v>33</v>
      </c>
      <c r="F573" s="629">
        <v>13</v>
      </c>
      <c r="G573" s="629" t="s">
        <v>1350</v>
      </c>
      <c r="H573" s="629">
        <v>824.2</v>
      </c>
      <c r="I573" s="629" t="s">
        <v>1348</v>
      </c>
      <c r="J573" s="629" t="s">
        <v>1345</v>
      </c>
      <c r="K573" s="629" t="s">
        <v>1144</v>
      </c>
      <c r="L573" s="629" t="s">
        <v>369</v>
      </c>
      <c r="M573" s="629" t="s">
        <v>43</v>
      </c>
      <c r="N573" s="629">
        <v>5</v>
      </c>
    </row>
    <row r="574" spans="1:14">
      <c r="A574" s="629">
        <v>16</v>
      </c>
      <c r="B574" s="629" t="s">
        <v>1286</v>
      </c>
      <c r="C574" s="629" t="s">
        <v>369</v>
      </c>
      <c r="D574" s="629" t="s">
        <v>932</v>
      </c>
      <c r="E574" s="629">
        <v>33</v>
      </c>
      <c r="F574" s="629">
        <v>14</v>
      </c>
      <c r="G574" s="629" t="s">
        <v>1349</v>
      </c>
      <c r="H574" s="629">
        <v>824.2</v>
      </c>
      <c r="I574" s="629" t="s">
        <v>1348</v>
      </c>
      <c r="J574" s="629" t="s">
        <v>1345</v>
      </c>
      <c r="K574" s="629" t="s">
        <v>1144</v>
      </c>
      <c r="L574" s="629" t="s">
        <v>369</v>
      </c>
      <c r="M574" s="629" t="s">
        <v>43</v>
      </c>
      <c r="N574" s="629">
        <v>5</v>
      </c>
    </row>
    <row r="575" spans="1:14">
      <c r="A575" s="629">
        <v>16</v>
      </c>
      <c r="B575" s="629" t="s">
        <v>1286</v>
      </c>
      <c r="C575" s="629" t="s">
        <v>369</v>
      </c>
      <c r="D575" s="629" t="s">
        <v>933</v>
      </c>
      <c r="E575" s="629">
        <v>33</v>
      </c>
      <c r="F575" s="629">
        <v>20</v>
      </c>
      <c r="G575" s="629" t="s">
        <v>1347</v>
      </c>
      <c r="H575" s="629">
        <v>824.2</v>
      </c>
      <c r="I575" s="629" t="s">
        <v>1346</v>
      </c>
      <c r="J575" s="629" t="s">
        <v>1345</v>
      </c>
      <c r="K575" s="629" t="s">
        <v>1144</v>
      </c>
      <c r="L575" s="629" t="s">
        <v>369</v>
      </c>
      <c r="M575" s="629" t="s">
        <v>43</v>
      </c>
      <c r="N575" s="629">
        <v>5</v>
      </c>
    </row>
    <row r="576" spans="1:14">
      <c r="A576" s="629">
        <v>16</v>
      </c>
      <c r="B576" s="629" t="s">
        <v>1286</v>
      </c>
      <c r="C576" s="629" t="s">
        <v>369</v>
      </c>
      <c r="D576" s="629" t="s">
        <v>934</v>
      </c>
      <c r="E576" s="629">
        <v>33</v>
      </c>
      <c r="F576" s="629">
        <v>23</v>
      </c>
      <c r="G576" s="629" t="s">
        <v>1344</v>
      </c>
      <c r="H576" s="629">
        <v>824.2</v>
      </c>
      <c r="I576" s="629" t="s">
        <v>1343</v>
      </c>
      <c r="J576" s="629" t="s">
        <v>1171</v>
      </c>
      <c r="K576" s="629" t="s">
        <v>1144</v>
      </c>
      <c r="L576" s="629" t="s">
        <v>1151</v>
      </c>
      <c r="M576" s="629" t="s">
        <v>1150</v>
      </c>
      <c r="N576" s="629">
        <v>15</v>
      </c>
    </row>
    <row r="577" spans="1:14">
      <c r="A577" s="629">
        <v>16</v>
      </c>
      <c r="B577" s="629" t="s">
        <v>1286</v>
      </c>
      <c r="C577" s="629" t="s">
        <v>369</v>
      </c>
      <c r="D577" s="629" t="s">
        <v>935</v>
      </c>
      <c r="E577" s="629">
        <v>34</v>
      </c>
      <c r="F577" s="629">
        <v>13</v>
      </c>
      <c r="G577" s="629" t="s">
        <v>1342</v>
      </c>
      <c r="H577" s="629">
        <v>825.2</v>
      </c>
      <c r="I577" s="629" t="s">
        <v>1338</v>
      </c>
      <c r="J577" s="629" t="s">
        <v>1221</v>
      </c>
      <c r="K577" s="629" t="s">
        <v>1144</v>
      </c>
      <c r="L577" s="629" t="s">
        <v>369</v>
      </c>
      <c r="M577" s="629" t="s">
        <v>43</v>
      </c>
      <c r="N577" s="629">
        <v>5</v>
      </c>
    </row>
    <row r="578" spans="1:14">
      <c r="A578" s="629">
        <v>16</v>
      </c>
      <c r="B578" s="629" t="s">
        <v>1286</v>
      </c>
      <c r="C578" s="629" t="s">
        <v>369</v>
      </c>
      <c r="D578" s="629" t="s">
        <v>936</v>
      </c>
      <c r="E578" s="629">
        <v>34</v>
      </c>
      <c r="F578" s="629">
        <v>17</v>
      </c>
      <c r="G578" s="629" t="s">
        <v>1341</v>
      </c>
      <c r="H578" s="629">
        <v>825.2</v>
      </c>
      <c r="I578" s="629" t="s">
        <v>1338</v>
      </c>
      <c r="J578" s="629" t="s">
        <v>1221</v>
      </c>
      <c r="K578" s="629" t="s">
        <v>1144</v>
      </c>
      <c r="L578" s="629" t="s">
        <v>369</v>
      </c>
      <c r="M578" s="629" t="s">
        <v>43</v>
      </c>
      <c r="N578" s="629">
        <v>5</v>
      </c>
    </row>
    <row r="579" spans="1:14">
      <c r="A579" s="629">
        <v>16</v>
      </c>
      <c r="B579" s="629" t="s">
        <v>1286</v>
      </c>
      <c r="C579" s="629" t="s">
        <v>369</v>
      </c>
      <c r="D579" s="629" t="s">
        <v>937</v>
      </c>
      <c r="E579" s="629">
        <v>34</v>
      </c>
      <c r="F579" s="629">
        <v>18</v>
      </c>
      <c r="G579" s="629" t="s">
        <v>1340</v>
      </c>
      <c r="H579" s="629">
        <v>825.2</v>
      </c>
      <c r="I579" s="629" t="s">
        <v>1338</v>
      </c>
      <c r="J579" s="629" t="s">
        <v>1221</v>
      </c>
      <c r="K579" s="629" t="s">
        <v>1144</v>
      </c>
      <c r="L579" s="629" t="s">
        <v>369</v>
      </c>
      <c r="M579" s="629" t="s">
        <v>43</v>
      </c>
      <c r="N579" s="629">
        <v>5</v>
      </c>
    </row>
    <row r="580" spans="1:14">
      <c r="A580" s="629">
        <v>16</v>
      </c>
      <c r="B580" s="629" t="s">
        <v>1286</v>
      </c>
      <c r="C580" s="629" t="s">
        <v>369</v>
      </c>
      <c r="D580" s="629" t="s">
        <v>938</v>
      </c>
      <c r="E580" s="629">
        <v>34</v>
      </c>
      <c r="F580" s="629">
        <v>23</v>
      </c>
      <c r="G580" s="629" t="s">
        <v>1339</v>
      </c>
      <c r="H580" s="629">
        <v>825.2</v>
      </c>
      <c r="I580" s="629" t="s">
        <v>1338</v>
      </c>
      <c r="J580" s="629" t="s">
        <v>1221</v>
      </c>
      <c r="K580" s="629" t="s">
        <v>1144</v>
      </c>
      <c r="L580" s="629" t="s">
        <v>1151</v>
      </c>
      <c r="M580" s="629" t="s">
        <v>1150</v>
      </c>
      <c r="N580" s="629">
        <v>15</v>
      </c>
    </row>
    <row r="581" spans="1:14">
      <c r="A581" s="629">
        <v>16</v>
      </c>
      <c r="B581" s="629" t="s">
        <v>1286</v>
      </c>
      <c r="C581" s="629" t="s">
        <v>369</v>
      </c>
      <c r="D581" s="629" t="s">
        <v>939</v>
      </c>
      <c r="E581" s="629">
        <v>34</v>
      </c>
      <c r="F581" s="629">
        <v>34</v>
      </c>
      <c r="G581" s="629" t="s">
        <v>1337</v>
      </c>
      <c r="H581" s="629">
        <v>825.2</v>
      </c>
      <c r="I581" s="629" t="s">
        <v>1336</v>
      </c>
      <c r="J581" s="629" t="s">
        <v>1246</v>
      </c>
      <c r="K581" s="629" t="s">
        <v>1165</v>
      </c>
      <c r="L581" s="629" t="s">
        <v>369</v>
      </c>
      <c r="M581" s="629" t="s">
        <v>1224</v>
      </c>
      <c r="N581" s="629">
        <v>6</v>
      </c>
    </row>
    <row r="582" spans="1:14">
      <c r="A582" s="629">
        <v>16</v>
      </c>
      <c r="B582" s="629" t="s">
        <v>1286</v>
      </c>
      <c r="C582" s="629" t="s">
        <v>369</v>
      </c>
      <c r="D582" s="629" t="s">
        <v>940</v>
      </c>
      <c r="E582" s="629">
        <v>34</v>
      </c>
      <c r="F582" s="629">
        <v>51</v>
      </c>
      <c r="G582" s="629" t="s">
        <v>1335</v>
      </c>
      <c r="H582" s="629">
        <v>825.2</v>
      </c>
      <c r="I582" s="629" t="s">
        <v>1225</v>
      </c>
      <c r="J582" s="629" t="s">
        <v>1210</v>
      </c>
      <c r="K582" s="629" t="s">
        <v>1165</v>
      </c>
      <c r="L582" s="629" t="s">
        <v>369</v>
      </c>
      <c r="M582" s="629" t="s">
        <v>1224</v>
      </c>
      <c r="N582" s="629">
        <v>6</v>
      </c>
    </row>
    <row r="583" spans="1:14">
      <c r="A583" s="629">
        <v>16</v>
      </c>
      <c r="B583" s="629" t="s">
        <v>1286</v>
      </c>
      <c r="C583" s="629" t="s">
        <v>383</v>
      </c>
      <c r="D583" s="629" t="s">
        <v>941</v>
      </c>
      <c r="E583" s="629">
        <v>40</v>
      </c>
      <c r="F583" s="629">
        <v>12</v>
      </c>
      <c r="G583" s="629" t="s">
        <v>1334</v>
      </c>
      <c r="H583" s="629">
        <v>715.1</v>
      </c>
      <c r="I583" s="629" t="s">
        <v>1333</v>
      </c>
      <c r="J583" s="629" t="s">
        <v>1246</v>
      </c>
      <c r="K583" s="629" t="s">
        <v>1144</v>
      </c>
      <c r="L583" s="629" t="s">
        <v>1184</v>
      </c>
      <c r="M583" s="629" t="s">
        <v>1183</v>
      </c>
      <c r="N583" s="629">
        <v>8</v>
      </c>
    </row>
    <row r="584" spans="1:14">
      <c r="A584" s="629">
        <v>16</v>
      </c>
      <c r="B584" s="629" t="s">
        <v>1286</v>
      </c>
      <c r="C584" s="629" t="s">
        <v>383</v>
      </c>
      <c r="D584" s="629" t="s">
        <v>942</v>
      </c>
      <c r="E584" s="629">
        <v>40</v>
      </c>
      <c r="F584" s="629">
        <v>32</v>
      </c>
      <c r="G584" s="629" t="s">
        <v>1332</v>
      </c>
      <c r="H584" s="629">
        <v>715.1</v>
      </c>
      <c r="I584" s="629" t="s">
        <v>1200</v>
      </c>
      <c r="J584" s="629" t="s">
        <v>1199</v>
      </c>
      <c r="K584" s="629" t="s">
        <v>1165</v>
      </c>
      <c r="L584" s="629" t="s">
        <v>74</v>
      </c>
      <c r="M584" s="629" t="s">
        <v>1143</v>
      </c>
      <c r="N584" s="629">
        <v>18</v>
      </c>
    </row>
    <row r="585" spans="1:14">
      <c r="A585" s="629">
        <v>16</v>
      </c>
      <c r="B585" s="629" t="s">
        <v>1286</v>
      </c>
      <c r="C585" s="629" t="s">
        <v>383</v>
      </c>
      <c r="D585" s="629" t="s">
        <v>943</v>
      </c>
      <c r="E585" s="629">
        <v>40</v>
      </c>
      <c r="F585" s="629">
        <v>51</v>
      </c>
      <c r="G585" s="629" t="s">
        <v>1331</v>
      </c>
      <c r="H585" s="629">
        <v>715.1</v>
      </c>
      <c r="I585" s="629" t="s">
        <v>1167</v>
      </c>
      <c r="J585" s="629" t="s">
        <v>1166</v>
      </c>
      <c r="K585" s="629" t="s">
        <v>1165</v>
      </c>
      <c r="L585" s="629" t="s">
        <v>74</v>
      </c>
      <c r="M585" s="629" t="s">
        <v>1143</v>
      </c>
      <c r="N585" s="629">
        <v>18</v>
      </c>
    </row>
    <row r="586" spans="1:14">
      <c r="A586" s="629">
        <v>16</v>
      </c>
      <c r="B586" s="629" t="s">
        <v>1286</v>
      </c>
      <c r="C586" s="629" t="s">
        <v>383</v>
      </c>
      <c r="D586" s="629" t="s">
        <v>944</v>
      </c>
      <c r="E586" s="629">
        <v>40</v>
      </c>
      <c r="F586" s="629">
        <v>52</v>
      </c>
      <c r="G586" s="629" t="s">
        <v>1330</v>
      </c>
      <c r="H586" s="629">
        <v>715.1</v>
      </c>
      <c r="I586" s="629" t="s">
        <v>1167</v>
      </c>
      <c r="J586" s="629" t="s">
        <v>1166</v>
      </c>
      <c r="K586" s="629" t="s">
        <v>1165</v>
      </c>
      <c r="L586" s="629" t="s">
        <v>1184</v>
      </c>
      <c r="M586" s="629" t="s">
        <v>1183</v>
      </c>
      <c r="N586" s="629">
        <v>8</v>
      </c>
    </row>
    <row r="587" spans="1:14">
      <c r="A587" s="629">
        <v>16</v>
      </c>
      <c r="B587" s="629" t="s">
        <v>1286</v>
      </c>
      <c r="C587" s="629" t="s">
        <v>603</v>
      </c>
      <c r="D587" s="629" t="s">
        <v>945</v>
      </c>
      <c r="E587" s="629">
        <v>51</v>
      </c>
      <c r="F587" s="629">
        <v>0</v>
      </c>
      <c r="G587" s="629" t="s">
        <v>1329</v>
      </c>
      <c r="H587" s="629">
        <v>845</v>
      </c>
      <c r="I587" s="629" t="s">
        <v>1289</v>
      </c>
      <c r="J587" s="629" t="s">
        <v>1288</v>
      </c>
      <c r="K587" s="629" t="s">
        <v>1144</v>
      </c>
      <c r="L587" s="629" t="s">
        <v>1184</v>
      </c>
      <c r="M587" s="629" t="s">
        <v>1183</v>
      </c>
      <c r="N587" s="629">
        <v>8</v>
      </c>
    </row>
    <row r="588" spans="1:14">
      <c r="A588" s="629">
        <v>16</v>
      </c>
      <c r="B588" s="629" t="s">
        <v>1286</v>
      </c>
      <c r="C588" s="629" t="s">
        <v>603</v>
      </c>
      <c r="D588" s="629" t="s">
        <v>946</v>
      </c>
      <c r="E588" s="629">
        <v>51</v>
      </c>
      <c r="F588" s="629">
        <v>1</v>
      </c>
      <c r="G588" s="629" t="s">
        <v>1328</v>
      </c>
      <c r="H588" s="629">
        <v>845</v>
      </c>
      <c r="I588" s="629" t="s">
        <v>1289</v>
      </c>
      <c r="J588" s="629" t="s">
        <v>1288</v>
      </c>
      <c r="K588" s="629" t="s">
        <v>1144</v>
      </c>
      <c r="L588" s="629" t="s">
        <v>1184</v>
      </c>
      <c r="M588" s="629" t="s">
        <v>1183</v>
      </c>
      <c r="N588" s="629">
        <v>8</v>
      </c>
    </row>
    <row r="589" spans="1:14">
      <c r="A589" s="629">
        <v>16</v>
      </c>
      <c r="B589" s="629" t="s">
        <v>1286</v>
      </c>
      <c r="C589" s="629" t="s">
        <v>603</v>
      </c>
      <c r="D589" s="629" t="s">
        <v>947</v>
      </c>
      <c r="E589" s="629">
        <v>51</v>
      </c>
      <c r="F589" s="629">
        <v>2</v>
      </c>
      <c r="G589" s="629" t="s">
        <v>1327</v>
      </c>
      <c r="H589" s="629">
        <v>845</v>
      </c>
      <c r="I589" s="629" t="s">
        <v>1289</v>
      </c>
      <c r="J589" s="629" t="s">
        <v>1288</v>
      </c>
      <c r="K589" s="629" t="s">
        <v>1144</v>
      </c>
      <c r="L589" s="629" t="s">
        <v>1184</v>
      </c>
      <c r="M589" s="629" t="s">
        <v>1183</v>
      </c>
      <c r="N589" s="629">
        <v>8</v>
      </c>
    </row>
    <row r="590" spans="1:14">
      <c r="A590" s="629">
        <v>16</v>
      </c>
      <c r="B590" s="629" t="s">
        <v>1286</v>
      </c>
      <c r="C590" s="629" t="s">
        <v>603</v>
      </c>
      <c r="D590" s="629" t="s">
        <v>948</v>
      </c>
      <c r="E590" s="629">
        <v>51</v>
      </c>
      <c r="F590" s="629">
        <v>3</v>
      </c>
      <c r="G590" s="629" t="s">
        <v>1326</v>
      </c>
      <c r="H590" s="629">
        <v>845</v>
      </c>
      <c r="I590" s="629" t="s">
        <v>1289</v>
      </c>
      <c r="J590" s="629" t="s">
        <v>1288</v>
      </c>
      <c r="K590" s="629" t="s">
        <v>1144</v>
      </c>
      <c r="L590" s="629" t="s">
        <v>1184</v>
      </c>
      <c r="M590" s="629" t="s">
        <v>1183</v>
      </c>
      <c r="N590" s="629">
        <v>8</v>
      </c>
    </row>
    <row r="591" spans="1:14">
      <c r="A591" s="629">
        <v>16</v>
      </c>
      <c r="B591" s="629" t="s">
        <v>1286</v>
      </c>
      <c r="C591" s="629" t="s">
        <v>603</v>
      </c>
      <c r="D591" s="629" t="s">
        <v>949</v>
      </c>
      <c r="E591" s="629">
        <v>51</v>
      </c>
      <c r="F591" s="629">
        <v>4</v>
      </c>
      <c r="G591" s="629" t="s">
        <v>1325</v>
      </c>
      <c r="H591" s="629">
        <v>845</v>
      </c>
      <c r="I591" s="629" t="s">
        <v>1289</v>
      </c>
      <c r="J591" s="629" t="s">
        <v>1288</v>
      </c>
      <c r="K591" s="629" t="s">
        <v>1144</v>
      </c>
      <c r="L591" s="629" t="s">
        <v>1184</v>
      </c>
      <c r="M591" s="629" t="s">
        <v>1183</v>
      </c>
      <c r="N591" s="629">
        <v>8</v>
      </c>
    </row>
    <row r="592" spans="1:14">
      <c r="A592" s="629">
        <v>16</v>
      </c>
      <c r="B592" s="629" t="s">
        <v>1286</v>
      </c>
      <c r="C592" s="629" t="s">
        <v>603</v>
      </c>
      <c r="D592" s="629" t="s">
        <v>950</v>
      </c>
      <c r="E592" s="629">
        <v>51</v>
      </c>
      <c r="F592" s="629">
        <v>5</v>
      </c>
      <c r="G592" s="629" t="s">
        <v>1324</v>
      </c>
      <c r="H592" s="629">
        <v>845</v>
      </c>
      <c r="I592" s="629" t="s">
        <v>1289</v>
      </c>
      <c r="J592" s="629" t="s">
        <v>1288</v>
      </c>
      <c r="K592" s="629" t="s">
        <v>1144</v>
      </c>
      <c r="L592" s="629" t="s">
        <v>1184</v>
      </c>
      <c r="M592" s="629" t="s">
        <v>1183</v>
      </c>
      <c r="N592" s="629">
        <v>8</v>
      </c>
    </row>
    <row r="593" spans="1:14">
      <c r="A593" s="629">
        <v>16</v>
      </c>
      <c r="B593" s="629" t="s">
        <v>1286</v>
      </c>
      <c r="C593" s="629" t="s">
        <v>603</v>
      </c>
      <c r="D593" s="629" t="s">
        <v>951</v>
      </c>
      <c r="E593" s="629">
        <v>51</v>
      </c>
      <c r="F593" s="629">
        <v>6</v>
      </c>
      <c r="G593" s="629" t="s">
        <v>1323</v>
      </c>
      <c r="H593" s="629">
        <v>845</v>
      </c>
      <c r="I593" s="629" t="s">
        <v>1289</v>
      </c>
      <c r="J593" s="629" t="s">
        <v>1288</v>
      </c>
      <c r="K593" s="629" t="s">
        <v>1144</v>
      </c>
      <c r="L593" s="629" t="s">
        <v>1184</v>
      </c>
      <c r="M593" s="629" t="s">
        <v>1183</v>
      </c>
      <c r="N593" s="629">
        <v>8</v>
      </c>
    </row>
    <row r="594" spans="1:14">
      <c r="A594" s="629">
        <v>16</v>
      </c>
      <c r="B594" s="629" t="s">
        <v>1286</v>
      </c>
      <c r="C594" s="629" t="s">
        <v>603</v>
      </c>
      <c r="D594" s="629" t="s">
        <v>952</v>
      </c>
      <c r="E594" s="629">
        <v>52</v>
      </c>
      <c r="F594" s="629">
        <v>0</v>
      </c>
      <c r="G594" s="629" t="s">
        <v>1322</v>
      </c>
      <c r="H594" s="629">
        <v>845</v>
      </c>
      <c r="I594" s="629" t="s">
        <v>1289</v>
      </c>
      <c r="J594" s="629" t="s">
        <v>1288</v>
      </c>
      <c r="K594" s="629" t="s">
        <v>1144</v>
      </c>
      <c r="L594" s="629" t="s">
        <v>1184</v>
      </c>
      <c r="M594" s="629" t="s">
        <v>1183</v>
      </c>
      <c r="N594" s="629">
        <v>8</v>
      </c>
    </row>
    <row r="595" spans="1:14">
      <c r="A595" s="629">
        <v>16</v>
      </c>
      <c r="B595" s="629" t="s">
        <v>1286</v>
      </c>
      <c r="C595" s="629" t="s">
        <v>603</v>
      </c>
      <c r="D595" s="629" t="s">
        <v>953</v>
      </c>
      <c r="E595" s="629">
        <v>52</v>
      </c>
      <c r="F595" s="629">
        <v>1</v>
      </c>
      <c r="G595" s="629" t="s">
        <v>1321</v>
      </c>
      <c r="H595" s="629">
        <v>845</v>
      </c>
      <c r="I595" s="629" t="s">
        <v>1289</v>
      </c>
      <c r="J595" s="629" t="s">
        <v>1288</v>
      </c>
      <c r="K595" s="629" t="s">
        <v>1144</v>
      </c>
      <c r="L595" s="629" t="s">
        <v>1184</v>
      </c>
      <c r="M595" s="629" t="s">
        <v>1183</v>
      </c>
      <c r="N595" s="629">
        <v>8</v>
      </c>
    </row>
    <row r="596" spans="1:14">
      <c r="A596" s="629">
        <v>16</v>
      </c>
      <c r="B596" s="629" t="s">
        <v>1286</v>
      </c>
      <c r="C596" s="629" t="s">
        <v>603</v>
      </c>
      <c r="D596" s="629" t="s">
        <v>954</v>
      </c>
      <c r="E596" s="629">
        <v>52</v>
      </c>
      <c r="F596" s="629">
        <v>2</v>
      </c>
      <c r="G596" s="629" t="s">
        <v>1320</v>
      </c>
      <c r="H596" s="629">
        <v>845</v>
      </c>
      <c r="I596" s="629" t="s">
        <v>1289</v>
      </c>
      <c r="J596" s="629" t="s">
        <v>1288</v>
      </c>
      <c r="K596" s="629" t="s">
        <v>1144</v>
      </c>
      <c r="L596" s="629" t="s">
        <v>1184</v>
      </c>
      <c r="M596" s="629" t="s">
        <v>1183</v>
      </c>
      <c r="N596" s="629">
        <v>8</v>
      </c>
    </row>
    <row r="597" spans="1:14">
      <c r="A597" s="629">
        <v>16</v>
      </c>
      <c r="B597" s="629" t="s">
        <v>1286</v>
      </c>
      <c r="C597" s="629" t="s">
        <v>603</v>
      </c>
      <c r="D597" s="629" t="s">
        <v>955</v>
      </c>
      <c r="E597" s="629">
        <v>52</v>
      </c>
      <c r="F597" s="629">
        <v>3</v>
      </c>
      <c r="G597" s="629" t="s">
        <v>1319</v>
      </c>
      <c r="H597" s="629">
        <v>845</v>
      </c>
      <c r="I597" s="629" t="s">
        <v>1289</v>
      </c>
      <c r="J597" s="629" t="s">
        <v>1288</v>
      </c>
      <c r="K597" s="629" t="s">
        <v>1144</v>
      </c>
      <c r="L597" s="629" t="s">
        <v>1184</v>
      </c>
      <c r="M597" s="629" t="s">
        <v>1183</v>
      </c>
      <c r="N597" s="629">
        <v>8</v>
      </c>
    </row>
    <row r="598" spans="1:14">
      <c r="A598" s="629">
        <v>16</v>
      </c>
      <c r="B598" s="629" t="s">
        <v>1286</v>
      </c>
      <c r="C598" s="629" t="s">
        <v>603</v>
      </c>
      <c r="D598" s="629" t="s">
        <v>956</v>
      </c>
      <c r="E598" s="629">
        <v>52</v>
      </c>
      <c r="F598" s="629">
        <v>4</v>
      </c>
      <c r="G598" s="629" t="s">
        <v>1318</v>
      </c>
      <c r="H598" s="629">
        <v>845</v>
      </c>
      <c r="I598" s="629" t="s">
        <v>1289</v>
      </c>
      <c r="J598" s="629" t="s">
        <v>1288</v>
      </c>
      <c r="K598" s="629" t="s">
        <v>1144</v>
      </c>
      <c r="L598" s="629" t="s">
        <v>1184</v>
      </c>
      <c r="M598" s="629" t="s">
        <v>1183</v>
      </c>
      <c r="N598" s="629">
        <v>8</v>
      </c>
    </row>
    <row r="599" spans="1:14">
      <c r="A599" s="629">
        <v>16</v>
      </c>
      <c r="B599" s="629" t="s">
        <v>1286</v>
      </c>
      <c r="C599" s="629" t="s">
        <v>603</v>
      </c>
      <c r="D599" s="629" t="s">
        <v>957</v>
      </c>
      <c r="E599" s="629">
        <v>52</v>
      </c>
      <c r="F599" s="629">
        <v>5</v>
      </c>
      <c r="G599" s="629" t="s">
        <v>1317</v>
      </c>
      <c r="H599" s="629">
        <v>845</v>
      </c>
      <c r="I599" s="629" t="s">
        <v>1289</v>
      </c>
      <c r="J599" s="629" t="s">
        <v>1288</v>
      </c>
      <c r="K599" s="629" t="s">
        <v>1144</v>
      </c>
      <c r="L599" s="629" t="s">
        <v>1184</v>
      </c>
      <c r="M599" s="629" t="s">
        <v>1183</v>
      </c>
      <c r="N599" s="629">
        <v>8</v>
      </c>
    </row>
    <row r="600" spans="1:14">
      <c r="A600" s="629">
        <v>16</v>
      </c>
      <c r="B600" s="629" t="s">
        <v>1286</v>
      </c>
      <c r="C600" s="629" t="s">
        <v>603</v>
      </c>
      <c r="D600" s="629" t="s">
        <v>958</v>
      </c>
      <c r="E600" s="629">
        <v>52</v>
      </c>
      <c r="F600" s="629">
        <v>6</v>
      </c>
      <c r="G600" s="629" t="s">
        <v>1316</v>
      </c>
      <c r="H600" s="629">
        <v>845</v>
      </c>
      <c r="I600" s="629" t="s">
        <v>1289</v>
      </c>
      <c r="J600" s="629" t="s">
        <v>1288</v>
      </c>
      <c r="K600" s="629" t="s">
        <v>1144</v>
      </c>
      <c r="L600" s="629" t="s">
        <v>1184</v>
      </c>
      <c r="M600" s="629" t="s">
        <v>1183</v>
      </c>
      <c r="N600" s="629">
        <v>8</v>
      </c>
    </row>
    <row r="601" spans="1:14">
      <c r="A601" s="629">
        <v>16</v>
      </c>
      <c r="B601" s="629" t="s">
        <v>1286</v>
      </c>
      <c r="C601" s="629" t="s">
        <v>603</v>
      </c>
      <c r="D601" s="629" t="s">
        <v>959</v>
      </c>
      <c r="E601" s="629">
        <v>53</v>
      </c>
      <c r="F601" s="629">
        <v>1</v>
      </c>
      <c r="G601" s="629" t="s">
        <v>1315</v>
      </c>
      <c r="H601" s="629">
        <v>845</v>
      </c>
      <c r="I601" s="629" t="s">
        <v>1289</v>
      </c>
      <c r="J601" s="629" t="s">
        <v>1288</v>
      </c>
      <c r="K601" s="629" t="s">
        <v>1144</v>
      </c>
      <c r="L601" s="629" t="s">
        <v>1184</v>
      </c>
      <c r="M601" s="629" t="s">
        <v>1183</v>
      </c>
      <c r="N601" s="629">
        <v>8</v>
      </c>
    </row>
    <row r="602" spans="1:14">
      <c r="A602" s="629">
        <v>16</v>
      </c>
      <c r="B602" s="629" t="s">
        <v>1286</v>
      </c>
      <c r="C602" s="629" t="s">
        <v>603</v>
      </c>
      <c r="D602" s="629" t="s">
        <v>960</v>
      </c>
      <c r="E602" s="629">
        <v>53</v>
      </c>
      <c r="F602" s="629">
        <v>1</v>
      </c>
      <c r="G602" s="629" t="s">
        <v>1315</v>
      </c>
      <c r="H602" s="629">
        <v>845</v>
      </c>
      <c r="I602" s="629" t="s">
        <v>1289</v>
      </c>
      <c r="J602" s="629" t="s">
        <v>1288</v>
      </c>
      <c r="K602" s="629" t="s">
        <v>1144</v>
      </c>
      <c r="L602" s="629" t="s">
        <v>1184</v>
      </c>
      <c r="M602" s="629" t="s">
        <v>1183</v>
      </c>
      <c r="N602" s="629">
        <v>8</v>
      </c>
    </row>
    <row r="603" spans="1:14">
      <c r="A603" s="629">
        <v>16</v>
      </c>
      <c r="B603" s="629" t="s">
        <v>1286</v>
      </c>
      <c r="C603" s="629" t="s">
        <v>603</v>
      </c>
      <c r="D603" s="629" t="s">
        <v>961</v>
      </c>
      <c r="E603" s="629">
        <v>53</v>
      </c>
      <c r="F603" s="629">
        <v>2</v>
      </c>
      <c r="G603" s="629" t="s">
        <v>1314</v>
      </c>
      <c r="H603" s="629">
        <v>845</v>
      </c>
      <c r="I603" s="629" t="s">
        <v>1289</v>
      </c>
      <c r="J603" s="629" t="s">
        <v>1288</v>
      </c>
      <c r="K603" s="629" t="s">
        <v>1144</v>
      </c>
      <c r="L603" s="629" t="s">
        <v>1184</v>
      </c>
      <c r="M603" s="629" t="s">
        <v>1183</v>
      </c>
      <c r="N603" s="629">
        <v>8</v>
      </c>
    </row>
    <row r="604" spans="1:14">
      <c r="A604" s="629">
        <v>16</v>
      </c>
      <c r="B604" s="629" t="s">
        <v>1286</v>
      </c>
      <c r="C604" s="629" t="s">
        <v>603</v>
      </c>
      <c r="D604" s="629" t="s">
        <v>962</v>
      </c>
      <c r="E604" s="629">
        <v>53</v>
      </c>
      <c r="F604" s="629">
        <v>3</v>
      </c>
      <c r="G604" s="629" t="s">
        <v>1313</v>
      </c>
      <c r="H604" s="629">
        <v>845</v>
      </c>
      <c r="I604" s="629" t="s">
        <v>1289</v>
      </c>
      <c r="J604" s="629" t="s">
        <v>1288</v>
      </c>
      <c r="K604" s="629" t="s">
        <v>1144</v>
      </c>
      <c r="L604" s="629" t="s">
        <v>1184</v>
      </c>
      <c r="M604" s="629" t="s">
        <v>1183</v>
      </c>
      <c r="N604" s="629">
        <v>8</v>
      </c>
    </row>
    <row r="605" spans="1:14">
      <c r="A605" s="629">
        <v>16</v>
      </c>
      <c r="B605" s="629" t="s">
        <v>1286</v>
      </c>
      <c r="C605" s="629" t="s">
        <v>603</v>
      </c>
      <c r="D605" s="629" t="s">
        <v>963</v>
      </c>
      <c r="E605" s="629">
        <v>53</v>
      </c>
      <c r="F605" s="629">
        <v>4</v>
      </c>
      <c r="G605" s="629" t="s">
        <v>1312</v>
      </c>
      <c r="H605" s="629">
        <v>845</v>
      </c>
      <c r="I605" s="629" t="s">
        <v>1289</v>
      </c>
      <c r="J605" s="629" t="s">
        <v>1288</v>
      </c>
      <c r="K605" s="629" t="s">
        <v>1144</v>
      </c>
      <c r="L605" s="629" t="s">
        <v>1184</v>
      </c>
      <c r="M605" s="629" t="s">
        <v>1183</v>
      </c>
      <c r="N605" s="629">
        <v>8</v>
      </c>
    </row>
    <row r="606" spans="1:14">
      <c r="A606" s="629">
        <v>16</v>
      </c>
      <c r="B606" s="629" t="s">
        <v>1286</v>
      </c>
      <c r="C606" s="629" t="s">
        <v>603</v>
      </c>
      <c r="D606" s="629" t="s">
        <v>964</v>
      </c>
      <c r="E606" s="629">
        <v>53</v>
      </c>
      <c r="F606" s="629">
        <v>5</v>
      </c>
      <c r="G606" s="629" t="s">
        <v>1311</v>
      </c>
      <c r="H606" s="629">
        <v>845</v>
      </c>
      <c r="I606" s="629" t="s">
        <v>1289</v>
      </c>
      <c r="J606" s="629" t="s">
        <v>1288</v>
      </c>
      <c r="K606" s="629" t="s">
        <v>1144</v>
      </c>
      <c r="L606" s="629" t="s">
        <v>1184</v>
      </c>
      <c r="M606" s="629" t="s">
        <v>1183</v>
      </c>
      <c r="N606" s="629">
        <v>8</v>
      </c>
    </row>
    <row r="607" spans="1:14">
      <c r="A607" s="629">
        <v>16</v>
      </c>
      <c r="B607" s="629" t="s">
        <v>1286</v>
      </c>
      <c r="C607" s="629" t="s">
        <v>603</v>
      </c>
      <c r="D607" s="629" t="s">
        <v>965</v>
      </c>
      <c r="E607" s="629">
        <v>53</v>
      </c>
      <c r="F607" s="629">
        <v>6</v>
      </c>
      <c r="G607" s="629" t="s">
        <v>1310</v>
      </c>
      <c r="H607" s="629">
        <v>845</v>
      </c>
      <c r="I607" s="629" t="s">
        <v>1289</v>
      </c>
      <c r="J607" s="629" t="s">
        <v>1288</v>
      </c>
      <c r="K607" s="629" t="s">
        <v>1144</v>
      </c>
      <c r="L607" s="629" t="s">
        <v>1184</v>
      </c>
      <c r="M607" s="629" t="s">
        <v>1183</v>
      </c>
      <c r="N607" s="629">
        <v>8</v>
      </c>
    </row>
    <row r="608" spans="1:14">
      <c r="A608" s="629">
        <v>16</v>
      </c>
      <c r="B608" s="629" t="s">
        <v>1286</v>
      </c>
      <c r="C608" s="629" t="s">
        <v>603</v>
      </c>
      <c r="D608" s="629" t="s">
        <v>966</v>
      </c>
      <c r="E608" s="629">
        <v>54</v>
      </c>
      <c r="F608" s="629">
        <v>0</v>
      </c>
      <c r="G608" s="629" t="s">
        <v>1309</v>
      </c>
      <c r="H608" s="629">
        <v>845</v>
      </c>
      <c r="I608" s="629" t="s">
        <v>1289</v>
      </c>
      <c r="J608" s="629" t="s">
        <v>1288</v>
      </c>
      <c r="K608" s="629" t="s">
        <v>1144</v>
      </c>
      <c r="L608" s="629" t="s">
        <v>1184</v>
      </c>
      <c r="M608" s="629" t="s">
        <v>1183</v>
      </c>
      <c r="N608" s="629">
        <v>8</v>
      </c>
    </row>
    <row r="609" spans="1:14">
      <c r="A609" s="629">
        <v>16</v>
      </c>
      <c r="B609" s="629" t="s">
        <v>1286</v>
      </c>
      <c r="C609" s="629" t="s">
        <v>603</v>
      </c>
      <c r="D609" s="629" t="s">
        <v>967</v>
      </c>
      <c r="E609" s="629">
        <v>54</v>
      </c>
      <c r="F609" s="629">
        <v>1</v>
      </c>
      <c r="G609" s="629" t="s">
        <v>1308</v>
      </c>
      <c r="H609" s="629">
        <v>845</v>
      </c>
      <c r="I609" s="629" t="s">
        <v>1289</v>
      </c>
      <c r="J609" s="629" t="s">
        <v>1288</v>
      </c>
      <c r="K609" s="629" t="s">
        <v>1144</v>
      </c>
      <c r="L609" s="629" t="s">
        <v>1184</v>
      </c>
      <c r="M609" s="629" t="s">
        <v>1183</v>
      </c>
      <c r="N609" s="629">
        <v>8</v>
      </c>
    </row>
    <row r="610" spans="1:14">
      <c r="A610" s="629">
        <v>16</v>
      </c>
      <c r="B610" s="629" t="s">
        <v>1286</v>
      </c>
      <c r="C610" s="629" t="s">
        <v>603</v>
      </c>
      <c r="D610" s="629" t="s">
        <v>968</v>
      </c>
      <c r="E610" s="629">
        <v>54</v>
      </c>
      <c r="F610" s="629">
        <v>2</v>
      </c>
      <c r="G610" s="629" t="s">
        <v>1307</v>
      </c>
      <c r="H610" s="629">
        <v>845</v>
      </c>
      <c r="I610" s="629" t="s">
        <v>1289</v>
      </c>
      <c r="J610" s="629" t="s">
        <v>1288</v>
      </c>
      <c r="K610" s="629" t="s">
        <v>1144</v>
      </c>
      <c r="L610" s="629" t="s">
        <v>1184</v>
      </c>
      <c r="M610" s="629" t="s">
        <v>1183</v>
      </c>
      <c r="N610" s="629">
        <v>8</v>
      </c>
    </row>
    <row r="611" spans="1:14">
      <c r="A611" s="629">
        <v>16</v>
      </c>
      <c r="B611" s="629" t="s">
        <v>1286</v>
      </c>
      <c r="C611" s="629" t="s">
        <v>603</v>
      </c>
      <c r="D611" s="629" t="s">
        <v>969</v>
      </c>
      <c r="E611" s="629">
        <v>54</v>
      </c>
      <c r="F611" s="629">
        <v>3</v>
      </c>
      <c r="G611" s="629" t="s">
        <v>1306</v>
      </c>
      <c r="H611" s="629">
        <v>845</v>
      </c>
      <c r="I611" s="629" t="s">
        <v>1289</v>
      </c>
      <c r="J611" s="629" t="s">
        <v>1288</v>
      </c>
      <c r="K611" s="629" t="s">
        <v>1144</v>
      </c>
      <c r="L611" s="629" t="s">
        <v>1184</v>
      </c>
      <c r="M611" s="629" t="s">
        <v>1183</v>
      </c>
      <c r="N611" s="629">
        <v>8</v>
      </c>
    </row>
    <row r="612" spans="1:14">
      <c r="A612" s="629">
        <v>16</v>
      </c>
      <c r="B612" s="629" t="s">
        <v>1286</v>
      </c>
      <c r="C612" s="629" t="s">
        <v>603</v>
      </c>
      <c r="D612" s="629" t="s">
        <v>970</v>
      </c>
      <c r="E612" s="629">
        <v>54</v>
      </c>
      <c r="F612" s="629">
        <v>4</v>
      </c>
      <c r="G612" s="629" t="s">
        <v>1305</v>
      </c>
      <c r="H612" s="629">
        <v>845</v>
      </c>
      <c r="I612" s="629" t="s">
        <v>1289</v>
      </c>
      <c r="J612" s="629" t="s">
        <v>1288</v>
      </c>
      <c r="K612" s="629" t="s">
        <v>1144</v>
      </c>
      <c r="L612" s="629" t="s">
        <v>1184</v>
      </c>
      <c r="M612" s="629" t="s">
        <v>1183</v>
      </c>
      <c r="N612" s="629">
        <v>8</v>
      </c>
    </row>
    <row r="613" spans="1:14">
      <c r="A613" s="629">
        <v>16</v>
      </c>
      <c r="B613" s="629" t="s">
        <v>1286</v>
      </c>
      <c r="C613" s="629" t="s">
        <v>603</v>
      </c>
      <c r="D613" s="629" t="s">
        <v>971</v>
      </c>
      <c r="E613" s="629">
        <v>54</v>
      </c>
      <c r="F613" s="629">
        <v>5</v>
      </c>
      <c r="G613" s="629" t="s">
        <v>1304</v>
      </c>
      <c r="H613" s="629">
        <v>845</v>
      </c>
      <c r="I613" s="629" t="s">
        <v>1289</v>
      </c>
      <c r="J613" s="629" t="s">
        <v>1288</v>
      </c>
      <c r="K613" s="629" t="s">
        <v>1144</v>
      </c>
      <c r="L613" s="629" t="s">
        <v>1184</v>
      </c>
      <c r="M613" s="629" t="s">
        <v>1183</v>
      </c>
      <c r="N613" s="629">
        <v>8</v>
      </c>
    </row>
    <row r="614" spans="1:14">
      <c r="A614" s="629">
        <v>16</v>
      </c>
      <c r="B614" s="629" t="s">
        <v>1286</v>
      </c>
      <c r="C614" s="629" t="s">
        <v>603</v>
      </c>
      <c r="D614" s="629" t="s">
        <v>972</v>
      </c>
      <c r="E614" s="629">
        <v>54</v>
      </c>
      <c r="F614" s="629">
        <v>6</v>
      </c>
      <c r="G614" s="629" t="s">
        <v>1303</v>
      </c>
      <c r="H614" s="629">
        <v>845</v>
      </c>
      <c r="I614" s="629" t="s">
        <v>1289</v>
      </c>
      <c r="J614" s="629" t="s">
        <v>1288</v>
      </c>
      <c r="K614" s="629" t="s">
        <v>1144</v>
      </c>
      <c r="L614" s="629" t="s">
        <v>1184</v>
      </c>
      <c r="M614" s="629" t="s">
        <v>1183</v>
      </c>
      <c r="N614" s="629">
        <v>8</v>
      </c>
    </row>
    <row r="615" spans="1:14">
      <c r="A615" s="629">
        <v>16</v>
      </c>
      <c r="B615" s="629" t="s">
        <v>1286</v>
      </c>
      <c r="C615" s="629" t="s">
        <v>603</v>
      </c>
      <c r="D615" s="629" t="s">
        <v>973</v>
      </c>
      <c r="E615" s="629">
        <v>55</v>
      </c>
      <c r="F615" s="629">
        <v>0</v>
      </c>
      <c r="G615" s="629" t="s">
        <v>1302</v>
      </c>
      <c r="H615" s="629">
        <v>845</v>
      </c>
      <c r="I615" s="629" t="s">
        <v>1289</v>
      </c>
      <c r="J615" s="629" t="s">
        <v>1288</v>
      </c>
      <c r="K615" s="629" t="s">
        <v>1144</v>
      </c>
      <c r="L615" s="629" t="s">
        <v>1184</v>
      </c>
      <c r="M615" s="629" t="s">
        <v>1183</v>
      </c>
      <c r="N615" s="629">
        <v>8</v>
      </c>
    </row>
    <row r="616" spans="1:14">
      <c r="A616" s="629">
        <v>16</v>
      </c>
      <c r="B616" s="629" t="s">
        <v>1286</v>
      </c>
      <c r="C616" s="629" t="s">
        <v>603</v>
      </c>
      <c r="D616" s="629" t="s">
        <v>974</v>
      </c>
      <c r="E616" s="629">
        <v>55</v>
      </c>
      <c r="F616" s="629">
        <v>1</v>
      </c>
      <c r="G616" s="629" t="s">
        <v>1301</v>
      </c>
      <c r="H616" s="629">
        <v>845</v>
      </c>
      <c r="I616" s="629" t="s">
        <v>1289</v>
      </c>
      <c r="J616" s="629" t="s">
        <v>1288</v>
      </c>
      <c r="K616" s="629" t="s">
        <v>1144</v>
      </c>
      <c r="L616" s="629" t="s">
        <v>1184</v>
      </c>
      <c r="M616" s="629" t="s">
        <v>1183</v>
      </c>
      <c r="N616" s="629">
        <v>8</v>
      </c>
    </row>
    <row r="617" spans="1:14">
      <c r="A617" s="629">
        <v>16</v>
      </c>
      <c r="B617" s="629" t="s">
        <v>1286</v>
      </c>
      <c r="C617" s="629" t="s">
        <v>603</v>
      </c>
      <c r="D617" s="629" t="s">
        <v>975</v>
      </c>
      <c r="E617" s="629">
        <v>55</v>
      </c>
      <c r="F617" s="629">
        <v>2</v>
      </c>
      <c r="G617" s="629" t="s">
        <v>1300</v>
      </c>
      <c r="H617" s="629">
        <v>845</v>
      </c>
      <c r="I617" s="629" t="s">
        <v>1289</v>
      </c>
      <c r="J617" s="629" t="s">
        <v>1288</v>
      </c>
      <c r="K617" s="629" t="s">
        <v>1144</v>
      </c>
      <c r="L617" s="629" t="s">
        <v>1184</v>
      </c>
      <c r="M617" s="629" t="s">
        <v>1183</v>
      </c>
      <c r="N617" s="629">
        <v>8</v>
      </c>
    </row>
    <row r="618" spans="1:14">
      <c r="A618" s="629">
        <v>16</v>
      </c>
      <c r="B618" s="629" t="s">
        <v>1286</v>
      </c>
      <c r="C618" s="629" t="s">
        <v>603</v>
      </c>
      <c r="D618" s="629" t="s">
        <v>976</v>
      </c>
      <c r="E618" s="629">
        <v>55</v>
      </c>
      <c r="F618" s="629">
        <v>3</v>
      </c>
      <c r="G618" s="629" t="s">
        <v>1299</v>
      </c>
      <c r="H618" s="629">
        <v>845</v>
      </c>
      <c r="I618" s="629" t="s">
        <v>1289</v>
      </c>
      <c r="J618" s="629" t="s">
        <v>1288</v>
      </c>
      <c r="K618" s="629" t="s">
        <v>1144</v>
      </c>
      <c r="L618" s="629" t="s">
        <v>1184</v>
      </c>
      <c r="M618" s="629" t="s">
        <v>1183</v>
      </c>
      <c r="N618" s="629">
        <v>8</v>
      </c>
    </row>
    <row r="619" spans="1:14">
      <c r="A619" s="629">
        <v>16</v>
      </c>
      <c r="B619" s="629" t="s">
        <v>1286</v>
      </c>
      <c r="C619" s="629" t="s">
        <v>603</v>
      </c>
      <c r="D619" s="629" t="s">
        <v>977</v>
      </c>
      <c r="E619" s="629">
        <v>55</v>
      </c>
      <c r="F619" s="629">
        <v>4</v>
      </c>
      <c r="G619" s="629" t="s">
        <v>1298</v>
      </c>
      <c r="H619" s="629">
        <v>845</v>
      </c>
      <c r="I619" s="629" t="s">
        <v>1289</v>
      </c>
      <c r="J619" s="629" t="s">
        <v>1288</v>
      </c>
      <c r="K619" s="629" t="s">
        <v>1144</v>
      </c>
      <c r="L619" s="629" t="s">
        <v>1184</v>
      </c>
      <c r="M619" s="629" t="s">
        <v>1183</v>
      </c>
      <c r="N619" s="629">
        <v>8</v>
      </c>
    </row>
    <row r="620" spans="1:14">
      <c r="A620" s="629">
        <v>16</v>
      </c>
      <c r="B620" s="629" t="s">
        <v>1286</v>
      </c>
      <c r="C620" s="629" t="s">
        <v>603</v>
      </c>
      <c r="D620" s="629" t="s">
        <v>978</v>
      </c>
      <c r="E620" s="629">
        <v>55</v>
      </c>
      <c r="F620" s="629">
        <v>5</v>
      </c>
      <c r="G620" s="629" t="s">
        <v>1297</v>
      </c>
      <c r="H620" s="629">
        <v>845</v>
      </c>
      <c r="I620" s="629" t="s">
        <v>1289</v>
      </c>
      <c r="J620" s="629" t="s">
        <v>1288</v>
      </c>
      <c r="K620" s="629" t="s">
        <v>1144</v>
      </c>
      <c r="L620" s="629" t="s">
        <v>1184</v>
      </c>
      <c r="M620" s="629" t="s">
        <v>1183</v>
      </c>
      <c r="N620" s="629">
        <v>8</v>
      </c>
    </row>
    <row r="621" spans="1:14">
      <c r="A621" s="629">
        <v>16</v>
      </c>
      <c r="B621" s="629" t="s">
        <v>1286</v>
      </c>
      <c r="C621" s="629" t="s">
        <v>603</v>
      </c>
      <c r="D621" s="629" t="s">
        <v>979</v>
      </c>
      <c r="E621" s="629">
        <v>55</v>
      </c>
      <c r="F621" s="629">
        <v>6</v>
      </c>
      <c r="G621" s="629" t="s">
        <v>1296</v>
      </c>
      <c r="H621" s="629">
        <v>845</v>
      </c>
      <c r="I621" s="629" t="s">
        <v>1289</v>
      </c>
      <c r="J621" s="629" t="s">
        <v>1288</v>
      </c>
      <c r="K621" s="629" t="s">
        <v>1144</v>
      </c>
      <c r="L621" s="629" t="s">
        <v>1184</v>
      </c>
      <c r="M621" s="629" t="s">
        <v>1183</v>
      </c>
      <c r="N621" s="629">
        <v>8</v>
      </c>
    </row>
    <row r="622" spans="1:14">
      <c r="A622" s="629">
        <v>16</v>
      </c>
      <c r="B622" s="629" t="s">
        <v>1286</v>
      </c>
      <c r="C622" s="629" t="s">
        <v>603</v>
      </c>
      <c r="D622" s="629" t="s">
        <v>980</v>
      </c>
      <c r="E622" s="629">
        <v>56</v>
      </c>
      <c r="F622" s="629">
        <v>0</v>
      </c>
      <c r="G622" s="629" t="s">
        <v>1295</v>
      </c>
      <c r="H622" s="629">
        <v>845</v>
      </c>
      <c r="I622" s="629" t="s">
        <v>1289</v>
      </c>
      <c r="J622" s="629" t="s">
        <v>1288</v>
      </c>
      <c r="K622" s="629" t="s">
        <v>1144</v>
      </c>
      <c r="L622" s="629" t="s">
        <v>1184</v>
      </c>
      <c r="M622" s="629" t="s">
        <v>1183</v>
      </c>
      <c r="N622" s="629">
        <v>8</v>
      </c>
    </row>
    <row r="623" spans="1:14">
      <c r="A623" s="629">
        <v>16</v>
      </c>
      <c r="B623" s="629" t="s">
        <v>1286</v>
      </c>
      <c r="C623" s="629" t="s">
        <v>603</v>
      </c>
      <c r="D623" s="629" t="s">
        <v>1294</v>
      </c>
      <c r="E623" s="629">
        <v>56</v>
      </c>
      <c r="F623" s="629">
        <v>1</v>
      </c>
      <c r="G623" s="629" t="s">
        <v>1293</v>
      </c>
      <c r="H623" s="629">
        <v>845</v>
      </c>
      <c r="I623" s="629" t="s">
        <v>1289</v>
      </c>
      <c r="J623" s="629" t="s">
        <v>1288</v>
      </c>
      <c r="K623" s="629" t="s">
        <v>1144</v>
      </c>
      <c r="L623" s="629" t="s">
        <v>1184</v>
      </c>
      <c r="M623" s="629" t="s">
        <v>1183</v>
      </c>
      <c r="N623" s="629">
        <v>8</v>
      </c>
    </row>
    <row r="624" spans="1:14">
      <c r="A624" s="629">
        <v>16</v>
      </c>
      <c r="B624" s="629" t="s">
        <v>1286</v>
      </c>
      <c r="C624" s="629" t="s">
        <v>603</v>
      </c>
      <c r="D624" s="629" t="s">
        <v>1292</v>
      </c>
      <c r="E624" s="629">
        <v>56</v>
      </c>
      <c r="F624" s="629">
        <v>2</v>
      </c>
      <c r="G624" s="629" t="s">
        <v>1291</v>
      </c>
      <c r="H624" s="629">
        <v>845</v>
      </c>
      <c r="I624" s="629" t="s">
        <v>1289</v>
      </c>
      <c r="J624" s="629" t="s">
        <v>1288</v>
      </c>
      <c r="K624" s="629" t="s">
        <v>1144</v>
      </c>
      <c r="L624" s="629" t="s">
        <v>1184</v>
      </c>
      <c r="M624" s="629" t="s">
        <v>1183</v>
      </c>
      <c r="N624" s="629">
        <v>8</v>
      </c>
    </row>
    <row r="625" spans="1:14">
      <c r="A625" s="629">
        <v>16</v>
      </c>
      <c r="B625" s="629" t="s">
        <v>1286</v>
      </c>
      <c r="C625" s="629" t="s">
        <v>603</v>
      </c>
      <c r="D625" s="629" t="s">
        <v>983</v>
      </c>
      <c r="E625" s="629">
        <v>56</v>
      </c>
      <c r="F625" s="629">
        <v>51</v>
      </c>
      <c r="G625" s="629" t="s">
        <v>1290</v>
      </c>
      <c r="H625" s="629">
        <v>845</v>
      </c>
      <c r="I625" s="629" t="s">
        <v>1289</v>
      </c>
      <c r="J625" s="629" t="s">
        <v>1288</v>
      </c>
      <c r="K625" s="629" t="s">
        <v>1144</v>
      </c>
      <c r="L625" s="629" t="s">
        <v>1184</v>
      </c>
      <c r="M625" s="629" t="s">
        <v>1183</v>
      </c>
      <c r="N625" s="629">
        <v>8</v>
      </c>
    </row>
    <row r="626" spans="1:14">
      <c r="A626" s="629">
        <v>16</v>
      </c>
      <c r="B626" s="629" t="s">
        <v>1286</v>
      </c>
      <c r="C626" s="629" t="s">
        <v>349</v>
      </c>
      <c r="D626" s="629" t="s">
        <v>984</v>
      </c>
      <c r="E626" s="629">
        <v>61</v>
      </c>
      <c r="F626" s="629">
        <v>29</v>
      </c>
      <c r="G626" s="629" t="s">
        <v>1287</v>
      </c>
      <c r="H626" s="629">
        <v>845</v>
      </c>
      <c r="I626" s="629" t="s">
        <v>1284</v>
      </c>
      <c r="J626" s="629" t="s">
        <v>1180</v>
      </c>
      <c r="K626" s="629" t="s">
        <v>1165</v>
      </c>
      <c r="L626" s="629" t="s">
        <v>1156</v>
      </c>
      <c r="M626" s="629" t="s">
        <v>1179</v>
      </c>
      <c r="N626" s="629">
        <v>12</v>
      </c>
    </row>
    <row r="627" spans="1:14">
      <c r="A627" s="629">
        <v>16</v>
      </c>
      <c r="B627" s="629" t="s">
        <v>1286</v>
      </c>
      <c r="C627" s="629" t="s">
        <v>349</v>
      </c>
      <c r="D627" s="629" t="s">
        <v>985</v>
      </c>
      <c r="E627" s="629">
        <v>62</v>
      </c>
      <c r="F627" s="629">
        <v>29</v>
      </c>
      <c r="G627" s="629" t="s">
        <v>1285</v>
      </c>
      <c r="H627" s="629">
        <v>845</v>
      </c>
      <c r="I627" s="629" t="s">
        <v>1284</v>
      </c>
      <c r="J627" s="629" t="s">
        <v>1180</v>
      </c>
      <c r="K627" s="629" t="s">
        <v>1165</v>
      </c>
      <c r="L627" s="629" t="s">
        <v>1156</v>
      </c>
      <c r="M627" s="629" t="s">
        <v>1179</v>
      </c>
      <c r="N627" s="629">
        <v>12</v>
      </c>
    </row>
    <row r="628" spans="1:14">
      <c r="A628" s="629">
        <v>17</v>
      </c>
      <c r="B628" s="629" t="s">
        <v>1162</v>
      </c>
      <c r="C628" s="629" t="s">
        <v>349</v>
      </c>
      <c r="D628" s="629" t="s">
        <v>986</v>
      </c>
      <c r="E628" s="629">
        <v>0</v>
      </c>
      <c r="F628" s="629">
        <v>0</v>
      </c>
      <c r="G628" s="629" t="s">
        <v>1283</v>
      </c>
      <c r="H628" s="629">
        <v>845.1</v>
      </c>
      <c r="I628" s="629" t="s">
        <v>1282</v>
      </c>
      <c r="J628" s="629" t="s">
        <v>1166</v>
      </c>
      <c r="K628" s="629" t="s">
        <v>1144</v>
      </c>
      <c r="L628" s="629" t="s">
        <v>74</v>
      </c>
      <c r="M628" s="629" t="s">
        <v>1143</v>
      </c>
      <c r="N628" s="629">
        <v>18</v>
      </c>
    </row>
    <row r="629" spans="1:14">
      <c r="A629" s="629">
        <v>17</v>
      </c>
      <c r="B629" s="629" t="s">
        <v>1162</v>
      </c>
      <c r="C629" s="629" t="s">
        <v>349</v>
      </c>
      <c r="D629" s="629" t="s">
        <v>987</v>
      </c>
      <c r="E629" s="629">
        <v>0</v>
      </c>
      <c r="F629" s="629">
        <v>23</v>
      </c>
      <c r="G629" s="629" t="s">
        <v>1281</v>
      </c>
      <c r="H629" s="629">
        <v>845.1</v>
      </c>
      <c r="I629" s="629" t="s">
        <v>1167</v>
      </c>
      <c r="J629" s="629" t="s">
        <v>1171</v>
      </c>
      <c r="K629" s="629" t="s">
        <v>1144</v>
      </c>
      <c r="L629" s="629" t="s">
        <v>1151</v>
      </c>
      <c r="M629" s="629" t="s">
        <v>1150</v>
      </c>
      <c r="N629" s="629">
        <v>15</v>
      </c>
    </row>
    <row r="630" spans="1:14">
      <c r="A630" s="629">
        <v>17</v>
      </c>
      <c r="B630" s="629" t="s">
        <v>1162</v>
      </c>
      <c r="C630" s="629" t="s">
        <v>349</v>
      </c>
      <c r="D630" s="629" t="s">
        <v>988</v>
      </c>
      <c r="E630" s="629">
        <v>0</v>
      </c>
      <c r="F630" s="629">
        <v>24</v>
      </c>
      <c r="G630" s="629" t="s">
        <v>1280</v>
      </c>
      <c r="H630" s="629">
        <v>873</v>
      </c>
      <c r="I630" s="629" t="s">
        <v>1279</v>
      </c>
      <c r="J630" s="629" t="s">
        <v>1278</v>
      </c>
      <c r="K630" s="629" t="s">
        <v>1144</v>
      </c>
      <c r="L630" s="629" t="s">
        <v>1274</v>
      </c>
      <c r="M630" s="629" t="s">
        <v>53</v>
      </c>
      <c r="N630" s="629">
        <v>13</v>
      </c>
    </row>
    <row r="631" spans="1:14">
      <c r="A631" s="629">
        <v>17</v>
      </c>
      <c r="B631" s="629" t="s">
        <v>1162</v>
      </c>
      <c r="C631" s="629" t="s">
        <v>349</v>
      </c>
      <c r="D631" s="629" t="s">
        <v>989</v>
      </c>
      <c r="E631" s="629">
        <v>0</v>
      </c>
      <c r="F631" s="629">
        <v>25</v>
      </c>
      <c r="G631" s="629" t="s">
        <v>1277</v>
      </c>
      <c r="H631" s="629">
        <v>916</v>
      </c>
      <c r="I631" s="629" t="s">
        <v>1276</v>
      </c>
      <c r="J631" s="629" t="s">
        <v>1275</v>
      </c>
      <c r="K631" s="629" t="s">
        <v>1144</v>
      </c>
      <c r="L631" s="629" t="s">
        <v>1274</v>
      </c>
      <c r="M631" s="629" t="s">
        <v>52</v>
      </c>
      <c r="N631" s="629">
        <v>14</v>
      </c>
    </row>
    <row r="632" spans="1:14">
      <c r="A632" s="629">
        <v>17</v>
      </c>
      <c r="B632" s="629" t="s">
        <v>1162</v>
      </c>
      <c r="C632" s="629" t="s">
        <v>389</v>
      </c>
      <c r="D632" s="629" t="s">
        <v>990</v>
      </c>
      <c r="E632" s="629">
        <v>11</v>
      </c>
      <c r="F632" s="629">
        <v>7</v>
      </c>
      <c r="G632" s="629" t="s">
        <v>1273</v>
      </c>
      <c r="H632" s="629">
        <v>845.1</v>
      </c>
      <c r="I632" s="629" t="s">
        <v>1271</v>
      </c>
      <c r="J632" s="629" t="s">
        <v>1166</v>
      </c>
      <c r="K632" s="629" t="s">
        <v>1144</v>
      </c>
      <c r="L632" s="629" t="s">
        <v>1156</v>
      </c>
      <c r="M632" s="629" t="s">
        <v>1155</v>
      </c>
      <c r="N632" s="629">
        <v>10</v>
      </c>
    </row>
    <row r="633" spans="1:14">
      <c r="A633" s="629">
        <v>17</v>
      </c>
      <c r="B633" s="629" t="s">
        <v>1162</v>
      </c>
      <c r="C633" s="629" t="s">
        <v>389</v>
      </c>
      <c r="D633" s="629" t="s">
        <v>991</v>
      </c>
      <c r="E633" s="629">
        <v>11</v>
      </c>
      <c r="F633" s="629">
        <v>23</v>
      </c>
      <c r="G633" s="629" t="s">
        <v>1272</v>
      </c>
      <c r="H633" s="629">
        <v>845.1</v>
      </c>
      <c r="I633" s="629" t="s">
        <v>1271</v>
      </c>
      <c r="J633" s="629" t="s">
        <v>1166</v>
      </c>
      <c r="K633" s="629" t="s">
        <v>1144</v>
      </c>
      <c r="L633" s="629" t="s">
        <v>1151</v>
      </c>
      <c r="M633" s="629" t="s">
        <v>1150</v>
      </c>
      <c r="N633" s="629">
        <v>15</v>
      </c>
    </row>
    <row r="634" spans="1:14">
      <c r="A634" s="629">
        <v>17</v>
      </c>
      <c r="B634" s="629" t="s">
        <v>1162</v>
      </c>
      <c r="C634" s="629" t="s">
        <v>389</v>
      </c>
      <c r="D634" s="629" t="s">
        <v>992</v>
      </c>
      <c r="E634" s="629">
        <v>12</v>
      </c>
      <c r="F634" s="629">
        <v>7</v>
      </c>
      <c r="G634" s="629" t="s">
        <v>1270</v>
      </c>
      <c r="H634" s="629">
        <v>845.1</v>
      </c>
      <c r="I634" s="629" t="s">
        <v>1269</v>
      </c>
      <c r="J634" s="629" t="s">
        <v>1166</v>
      </c>
      <c r="K634" s="629" t="s">
        <v>1144</v>
      </c>
      <c r="L634" s="629" t="s">
        <v>1156</v>
      </c>
      <c r="M634" s="629" t="s">
        <v>1155</v>
      </c>
      <c r="N634" s="629">
        <v>10</v>
      </c>
    </row>
    <row r="635" spans="1:14">
      <c r="A635" s="629">
        <v>17</v>
      </c>
      <c r="B635" s="629" t="s">
        <v>1162</v>
      </c>
      <c r="C635" s="629" t="s">
        <v>377</v>
      </c>
      <c r="D635" s="629" t="s">
        <v>993</v>
      </c>
      <c r="E635" s="629">
        <v>21</v>
      </c>
      <c r="F635" s="629">
        <v>44</v>
      </c>
      <c r="G635" s="629" t="s">
        <v>1268</v>
      </c>
      <c r="H635" s="629">
        <v>956.5</v>
      </c>
      <c r="I635" s="629" t="s">
        <v>1267</v>
      </c>
      <c r="J635" s="629" t="s">
        <v>1266</v>
      </c>
      <c r="K635" s="629" t="s">
        <v>1165</v>
      </c>
      <c r="L635" s="629" t="s">
        <v>1261</v>
      </c>
      <c r="M635" s="629" t="s">
        <v>54</v>
      </c>
      <c r="N635" s="629">
        <v>4</v>
      </c>
    </row>
    <row r="636" spans="1:14">
      <c r="A636" s="629">
        <v>17</v>
      </c>
      <c r="B636" s="629" t="s">
        <v>1162</v>
      </c>
      <c r="C636" s="629" t="s">
        <v>377</v>
      </c>
      <c r="D636" s="629" t="s">
        <v>994</v>
      </c>
      <c r="E636" s="629">
        <v>22</v>
      </c>
      <c r="F636" s="629">
        <v>51</v>
      </c>
      <c r="G636" s="629" t="s">
        <v>1264</v>
      </c>
      <c r="H636" s="629">
        <v>355.6</v>
      </c>
      <c r="I636" s="629" t="s">
        <v>1265</v>
      </c>
      <c r="J636" s="629" t="s">
        <v>1262</v>
      </c>
      <c r="K636" s="629" t="s">
        <v>1165</v>
      </c>
      <c r="L636" s="629" t="s">
        <v>1261</v>
      </c>
      <c r="M636" s="629" t="s">
        <v>54</v>
      </c>
      <c r="N636" s="629">
        <v>4</v>
      </c>
    </row>
    <row r="637" spans="1:14">
      <c r="A637" s="629">
        <v>17</v>
      </c>
      <c r="B637" s="629" t="s">
        <v>1162</v>
      </c>
      <c r="C637" s="629" t="s">
        <v>377</v>
      </c>
      <c r="D637" s="629" t="s">
        <v>994</v>
      </c>
      <c r="E637" s="629">
        <v>22</v>
      </c>
      <c r="F637" s="629">
        <v>51</v>
      </c>
      <c r="G637" s="629" t="s">
        <v>1264</v>
      </c>
      <c r="H637" s="629">
        <v>355.6</v>
      </c>
      <c r="I637" s="629" t="s">
        <v>1263</v>
      </c>
      <c r="J637" s="629" t="s">
        <v>1262</v>
      </c>
      <c r="K637" s="629" t="s">
        <v>1165</v>
      </c>
      <c r="L637" s="629" t="s">
        <v>1261</v>
      </c>
      <c r="M637" s="629" t="s">
        <v>54</v>
      </c>
      <c r="N637" s="629">
        <v>4</v>
      </c>
    </row>
    <row r="638" spans="1:14">
      <c r="A638" s="629">
        <v>17</v>
      </c>
      <c r="B638" s="629" t="s">
        <v>1162</v>
      </c>
      <c r="C638" s="629" t="s">
        <v>369</v>
      </c>
      <c r="D638" s="629" t="s">
        <v>995</v>
      </c>
      <c r="E638" s="629">
        <v>31</v>
      </c>
      <c r="F638" s="629">
        <v>13</v>
      </c>
      <c r="G638" s="629" t="s">
        <v>1260</v>
      </c>
      <c r="H638" s="629">
        <v>825</v>
      </c>
      <c r="I638" s="629" t="s">
        <v>1258</v>
      </c>
      <c r="J638" s="629" t="s">
        <v>1221</v>
      </c>
      <c r="K638" s="629" t="s">
        <v>1144</v>
      </c>
      <c r="L638" s="629" t="s">
        <v>369</v>
      </c>
      <c r="M638" s="629" t="s">
        <v>43</v>
      </c>
      <c r="N638" s="629">
        <v>5</v>
      </c>
    </row>
    <row r="639" spans="1:14">
      <c r="A639" s="629">
        <v>17</v>
      </c>
      <c r="B639" s="629" t="s">
        <v>1162</v>
      </c>
      <c r="C639" s="629" t="s">
        <v>369</v>
      </c>
      <c r="D639" s="629" t="s">
        <v>996</v>
      </c>
      <c r="E639" s="629">
        <v>31</v>
      </c>
      <c r="F639" s="629">
        <v>18</v>
      </c>
      <c r="G639" s="629" t="s">
        <v>1259</v>
      </c>
      <c r="H639" s="629">
        <v>825</v>
      </c>
      <c r="I639" s="629" t="s">
        <v>1258</v>
      </c>
      <c r="J639" s="629" t="s">
        <v>1221</v>
      </c>
      <c r="K639" s="629" t="s">
        <v>1144</v>
      </c>
      <c r="L639" s="629" t="s">
        <v>369</v>
      </c>
      <c r="M639" s="629" t="s">
        <v>43</v>
      </c>
      <c r="N639" s="629">
        <v>5</v>
      </c>
    </row>
    <row r="640" spans="1:14">
      <c r="A640" s="629">
        <v>17</v>
      </c>
      <c r="B640" s="629" t="s">
        <v>1162</v>
      </c>
      <c r="C640" s="629" t="s">
        <v>369</v>
      </c>
      <c r="D640" s="629" t="s">
        <v>997</v>
      </c>
      <c r="E640" s="629">
        <v>31</v>
      </c>
      <c r="F640" s="629">
        <v>20</v>
      </c>
      <c r="G640" s="629" t="s">
        <v>1257</v>
      </c>
      <c r="H640" s="629">
        <v>825</v>
      </c>
      <c r="I640" s="629" t="s">
        <v>1244</v>
      </c>
      <c r="J640" s="629" t="s">
        <v>1234</v>
      </c>
      <c r="K640" s="629" t="s">
        <v>1144</v>
      </c>
      <c r="L640" s="629" t="s">
        <v>369</v>
      </c>
      <c r="M640" s="629" t="s">
        <v>1224</v>
      </c>
      <c r="N640" s="629">
        <v>6</v>
      </c>
    </row>
    <row r="641" spans="1:14">
      <c r="A641" s="629">
        <v>17</v>
      </c>
      <c r="B641" s="629" t="s">
        <v>1162</v>
      </c>
      <c r="C641" s="629" t="s">
        <v>369</v>
      </c>
      <c r="D641" s="629" t="s">
        <v>998</v>
      </c>
      <c r="E641" s="629">
        <v>31</v>
      </c>
      <c r="F641" s="629">
        <v>37</v>
      </c>
      <c r="G641" s="629" t="s">
        <v>1256</v>
      </c>
      <c r="H641" s="629">
        <v>825</v>
      </c>
      <c r="I641" s="629" t="s">
        <v>1255</v>
      </c>
      <c r="J641" s="629" t="s">
        <v>1180</v>
      </c>
      <c r="K641" s="629" t="s">
        <v>1165</v>
      </c>
      <c r="L641" s="629" t="s">
        <v>369</v>
      </c>
      <c r="M641" s="629" t="s">
        <v>1224</v>
      </c>
      <c r="N641" s="629">
        <v>6</v>
      </c>
    </row>
    <row r="642" spans="1:14">
      <c r="A642" s="629">
        <v>17</v>
      </c>
      <c r="B642" s="629" t="s">
        <v>1162</v>
      </c>
      <c r="C642" s="629" t="s">
        <v>369</v>
      </c>
      <c r="D642" s="629" t="s">
        <v>999</v>
      </c>
      <c r="E642" s="629">
        <v>31</v>
      </c>
      <c r="F642" s="629">
        <v>51</v>
      </c>
      <c r="G642" s="629" t="s">
        <v>1254</v>
      </c>
      <c r="H642" s="629">
        <v>845.1</v>
      </c>
      <c r="I642" s="629" t="s">
        <v>1244</v>
      </c>
      <c r="J642" s="629" t="s">
        <v>1234</v>
      </c>
      <c r="K642" s="629" t="s">
        <v>1165</v>
      </c>
      <c r="L642" s="629" t="s">
        <v>369</v>
      </c>
      <c r="M642" s="629" t="s">
        <v>1224</v>
      </c>
      <c r="N642" s="629">
        <v>6</v>
      </c>
    </row>
    <row r="643" spans="1:14">
      <c r="A643" s="629">
        <v>17</v>
      </c>
      <c r="B643" s="629" t="s">
        <v>1162</v>
      </c>
      <c r="C643" s="629" t="s">
        <v>369</v>
      </c>
      <c r="D643" s="629" t="s">
        <v>1000</v>
      </c>
      <c r="E643" s="629">
        <v>32</v>
      </c>
      <c r="F643" s="629">
        <v>13</v>
      </c>
      <c r="G643" s="629" t="s">
        <v>1253</v>
      </c>
      <c r="H643" s="629">
        <v>825.2</v>
      </c>
      <c r="I643" s="629" t="s">
        <v>1240</v>
      </c>
      <c r="J643" s="629" t="s">
        <v>1221</v>
      </c>
      <c r="K643" s="629" t="s">
        <v>1144</v>
      </c>
      <c r="L643" s="629" t="s">
        <v>369</v>
      </c>
      <c r="M643" s="629" t="s">
        <v>43</v>
      </c>
      <c r="N643" s="629">
        <v>5</v>
      </c>
    </row>
    <row r="644" spans="1:14">
      <c r="A644" s="629">
        <v>17</v>
      </c>
      <c r="B644" s="629" t="s">
        <v>1162</v>
      </c>
      <c r="C644" s="629" t="s">
        <v>369</v>
      </c>
      <c r="D644" s="629" t="s">
        <v>1001</v>
      </c>
      <c r="E644" s="629">
        <v>32</v>
      </c>
      <c r="F644" s="629">
        <v>18</v>
      </c>
      <c r="G644" s="629" t="s">
        <v>1252</v>
      </c>
      <c r="H644" s="629">
        <v>825.2</v>
      </c>
      <c r="I644" s="629" t="s">
        <v>1240</v>
      </c>
      <c r="J644" s="629" t="s">
        <v>1221</v>
      </c>
      <c r="K644" s="629" t="s">
        <v>1144</v>
      </c>
      <c r="L644" s="629" t="s">
        <v>369</v>
      </c>
      <c r="M644" s="629" t="s">
        <v>43</v>
      </c>
      <c r="N644" s="629">
        <v>5</v>
      </c>
    </row>
    <row r="645" spans="1:14">
      <c r="A645" s="629">
        <v>17</v>
      </c>
      <c r="B645" s="629" t="s">
        <v>1162</v>
      </c>
      <c r="C645" s="629" t="s">
        <v>369</v>
      </c>
      <c r="D645" s="629" t="s">
        <v>1002</v>
      </c>
      <c r="E645" s="629">
        <v>33</v>
      </c>
      <c r="F645" s="629">
        <v>13</v>
      </c>
      <c r="G645" s="629" t="s">
        <v>1251</v>
      </c>
      <c r="H645" s="629">
        <v>825.2</v>
      </c>
      <c r="I645" s="629" t="s">
        <v>1240</v>
      </c>
      <c r="J645" s="629" t="s">
        <v>1221</v>
      </c>
      <c r="K645" s="629" t="s">
        <v>1144</v>
      </c>
      <c r="L645" s="629" t="s">
        <v>369</v>
      </c>
      <c r="M645" s="629" t="s">
        <v>43</v>
      </c>
      <c r="N645" s="629">
        <v>5</v>
      </c>
    </row>
    <row r="646" spans="1:14">
      <c r="A646" s="629">
        <v>17</v>
      </c>
      <c r="B646" s="629" t="s">
        <v>1162</v>
      </c>
      <c r="C646" s="629" t="s">
        <v>369</v>
      </c>
      <c r="D646" s="629" t="s">
        <v>1003</v>
      </c>
      <c r="E646" s="629">
        <v>33</v>
      </c>
      <c r="F646" s="629">
        <v>15</v>
      </c>
      <c r="G646" s="629" t="s">
        <v>1250</v>
      </c>
      <c r="H646" s="629">
        <v>825.2</v>
      </c>
      <c r="I646" s="629" t="s">
        <v>1240</v>
      </c>
      <c r="J646" s="629" t="s">
        <v>1221</v>
      </c>
      <c r="K646" s="629" t="s">
        <v>1144</v>
      </c>
      <c r="L646" s="629" t="s">
        <v>369</v>
      </c>
      <c r="M646" s="629" t="s">
        <v>43</v>
      </c>
      <c r="N646" s="629">
        <v>5</v>
      </c>
    </row>
    <row r="647" spans="1:14">
      <c r="A647" s="629">
        <v>17</v>
      </c>
      <c r="B647" s="629" t="s">
        <v>1162</v>
      </c>
      <c r="C647" s="629" t="s">
        <v>369</v>
      </c>
      <c r="D647" s="629" t="s">
        <v>1004</v>
      </c>
      <c r="E647" s="629">
        <v>33</v>
      </c>
      <c r="F647" s="629">
        <v>18</v>
      </c>
      <c r="G647" s="629" t="s">
        <v>1249</v>
      </c>
      <c r="H647" s="629">
        <v>825.2</v>
      </c>
      <c r="I647" s="629" t="s">
        <v>1240</v>
      </c>
      <c r="J647" s="629" t="s">
        <v>1221</v>
      </c>
      <c r="K647" s="629" t="s">
        <v>1144</v>
      </c>
      <c r="L647" s="629" t="s">
        <v>369</v>
      </c>
      <c r="M647" s="629" t="s">
        <v>43</v>
      </c>
      <c r="N647" s="629">
        <v>5</v>
      </c>
    </row>
    <row r="648" spans="1:14">
      <c r="A648" s="629">
        <v>17</v>
      </c>
      <c r="B648" s="629" t="s">
        <v>1162</v>
      </c>
      <c r="C648" s="629" t="s">
        <v>369</v>
      </c>
      <c r="D648" s="629" t="s">
        <v>1005</v>
      </c>
      <c r="E648" s="629">
        <v>33</v>
      </c>
      <c r="F648" s="629">
        <v>34</v>
      </c>
      <c r="G648" s="629" t="s">
        <v>1248</v>
      </c>
      <c r="H648" s="629">
        <v>825.2</v>
      </c>
      <c r="I648" s="629" t="s">
        <v>1247</v>
      </c>
      <c r="J648" s="629" t="s">
        <v>1246</v>
      </c>
      <c r="K648" s="629" t="s">
        <v>1165</v>
      </c>
      <c r="L648" s="629" t="s">
        <v>369</v>
      </c>
      <c r="M648" s="629" t="s">
        <v>1224</v>
      </c>
      <c r="N648" s="629">
        <v>6</v>
      </c>
    </row>
    <row r="649" spans="1:14">
      <c r="A649" s="629">
        <v>17</v>
      </c>
      <c r="B649" s="629" t="s">
        <v>1162</v>
      </c>
      <c r="C649" s="629" t="s">
        <v>369</v>
      </c>
      <c r="D649" s="629" t="s">
        <v>1006</v>
      </c>
      <c r="E649" s="629">
        <v>33</v>
      </c>
      <c r="F649" s="629">
        <v>40</v>
      </c>
      <c r="G649" s="629" t="s">
        <v>1245</v>
      </c>
      <c r="H649" s="629">
        <v>825.2</v>
      </c>
      <c r="I649" s="629" t="s">
        <v>1244</v>
      </c>
      <c r="J649" s="629" t="s">
        <v>1234</v>
      </c>
      <c r="K649" s="629" t="s">
        <v>1165</v>
      </c>
      <c r="L649" s="629" t="s">
        <v>74</v>
      </c>
      <c r="M649" s="629" t="s">
        <v>1143</v>
      </c>
      <c r="N649" s="629">
        <v>18</v>
      </c>
    </row>
    <row r="650" spans="1:14">
      <c r="A650" s="629">
        <v>17</v>
      </c>
      <c r="B650" s="629" t="s">
        <v>1162</v>
      </c>
      <c r="C650" s="629" t="s">
        <v>369</v>
      </c>
      <c r="D650" s="629" t="s">
        <v>1007</v>
      </c>
      <c r="E650" s="629">
        <v>33</v>
      </c>
      <c r="F650" s="629">
        <v>51</v>
      </c>
      <c r="G650" s="629" t="s">
        <v>1243</v>
      </c>
      <c r="H650" s="629">
        <v>825.2</v>
      </c>
      <c r="I650" s="629" t="s">
        <v>1225</v>
      </c>
      <c r="J650" s="629" t="s">
        <v>1210</v>
      </c>
      <c r="K650" s="629" t="s">
        <v>1165</v>
      </c>
      <c r="L650" s="629" t="s">
        <v>369</v>
      </c>
      <c r="M650" s="629" t="s">
        <v>1224</v>
      </c>
      <c r="N650" s="629">
        <v>6</v>
      </c>
    </row>
    <row r="651" spans="1:14">
      <c r="A651" s="629">
        <v>17</v>
      </c>
      <c r="B651" s="629" t="s">
        <v>1162</v>
      </c>
      <c r="C651" s="629" t="s">
        <v>369</v>
      </c>
      <c r="D651" s="629" t="s">
        <v>1008</v>
      </c>
      <c r="E651" s="629">
        <v>34</v>
      </c>
      <c r="F651" s="629">
        <v>13</v>
      </c>
      <c r="G651" s="629" t="s">
        <v>1242</v>
      </c>
      <c r="H651" s="629">
        <v>825.2</v>
      </c>
      <c r="I651" s="629" t="s">
        <v>1240</v>
      </c>
      <c r="J651" s="629" t="s">
        <v>1221</v>
      </c>
      <c r="K651" s="629" t="s">
        <v>1144</v>
      </c>
      <c r="L651" s="629" t="s">
        <v>369</v>
      </c>
      <c r="M651" s="629" t="s">
        <v>43</v>
      </c>
      <c r="N651" s="629">
        <v>5</v>
      </c>
    </row>
    <row r="652" spans="1:14">
      <c r="A652" s="629">
        <v>17</v>
      </c>
      <c r="B652" s="629" t="s">
        <v>1162</v>
      </c>
      <c r="C652" s="629" t="s">
        <v>369</v>
      </c>
      <c r="D652" s="629" t="s">
        <v>1009</v>
      </c>
      <c r="E652" s="629">
        <v>34</v>
      </c>
      <c r="F652" s="629">
        <v>18</v>
      </c>
      <c r="G652" s="629" t="s">
        <v>1241</v>
      </c>
      <c r="H652" s="629">
        <v>825.2</v>
      </c>
      <c r="I652" s="629" t="s">
        <v>1240</v>
      </c>
      <c r="J652" s="629" t="s">
        <v>1221</v>
      </c>
      <c r="K652" s="629" t="s">
        <v>1144</v>
      </c>
      <c r="L652" s="629" t="s">
        <v>369</v>
      </c>
      <c r="M652" s="629" t="s">
        <v>43</v>
      </c>
      <c r="N652" s="629">
        <v>5</v>
      </c>
    </row>
    <row r="653" spans="1:14">
      <c r="A653" s="629">
        <v>17</v>
      </c>
      <c r="B653" s="629" t="s">
        <v>1162</v>
      </c>
      <c r="C653" s="629" t="s">
        <v>369</v>
      </c>
      <c r="D653" s="629" t="s">
        <v>1010</v>
      </c>
      <c r="E653" s="629">
        <v>35</v>
      </c>
      <c r="F653" s="629">
        <v>13</v>
      </c>
      <c r="G653" s="629" t="s">
        <v>1239</v>
      </c>
      <c r="H653" s="629">
        <v>825.2</v>
      </c>
      <c r="I653" s="629" t="s">
        <v>1231</v>
      </c>
      <c r="J653" s="629" t="s">
        <v>1221</v>
      </c>
      <c r="K653" s="629" t="s">
        <v>1144</v>
      </c>
      <c r="L653" s="629" t="s">
        <v>369</v>
      </c>
      <c r="M653" s="629" t="s">
        <v>43</v>
      </c>
      <c r="N653" s="629">
        <v>5</v>
      </c>
    </row>
    <row r="654" spans="1:14">
      <c r="A654" s="629">
        <v>17</v>
      </c>
      <c r="B654" s="629" t="s">
        <v>1162</v>
      </c>
      <c r="C654" s="629" t="s">
        <v>369</v>
      </c>
      <c r="D654" s="629" t="s">
        <v>1011</v>
      </c>
      <c r="E654" s="629">
        <v>36</v>
      </c>
      <c r="F654" s="629">
        <v>13</v>
      </c>
      <c r="G654" s="629" t="s">
        <v>1238</v>
      </c>
      <c r="H654" s="629">
        <v>825.2</v>
      </c>
      <c r="I654" s="629" t="s">
        <v>1231</v>
      </c>
      <c r="J654" s="629" t="s">
        <v>1221</v>
      </c>
      <c r="K654" s="629" t="s">
        <v>1144</v>
      </c>
      <c r="L654" s="629" t="s">
        <v>369</v>
      </c>
      <c r="M654" s="629" t="s">
        <v>43</v>
      </c>
      <c r="N654" s="629">
        <v>5</v>
      </c>
    </row>
    <row r="655" spans="1:14">
      <c r="A655" s="629">
        <v>17</v>
      </c>
      <c r="B655" s="629" t="s">
        <v>1162</v>
      </c>
      <c r="C655" s="629" t="s">
        <v>369</v>
      </c>
      <c r="D655" s="629" t="s">
        <v>1012</v>
      </c>
      <c r="E655" s="629">
        <v>36</v>
      </c>
      <c r="F655" s="629">
        <v>18</v>
      </c>
      <c r="G655" s="629" t="s">
        <v>1237</v>
      </c>
      <c r="H655" s="629">
        <v>825.2</v>
      </c>
      <c r="I655" s="629" t="s">
        <v>1231</v>
      </c>
      <c r="J655" s="629" t="s">
        <v>1221</v>
      </c>
      <c r="K655" s="629" t="s">
        <v>1144</v>
      </c>
      <c r="L655" s="629" t="s">
        <v>369</v>
      </c>
      <c r="M655" s="629" t="s">
        <v>43</v>
      </c>
      <c r="N655" s="629">
        <v>5</v>
      </c>
    </row>
    <row r="656" spans="1:14">
      <c r="A656" s="629">
        <v>17</v>
      </c>
      <c r="B656" s="629" t="s">
        <v>1162</v>
      </c>
      <c r="C656" s="629" t="s">
        <v>369</v>
      </c>
      <c r="D656" s="629" t="s">
        <v>1013</v>
      </c>
      <c r="E656" s="629">
        <v>36</v>
      </c>
      <c r="F656" s="629">
        <v>34</v>
      </c>
      <c r="G656" s="629" t="s">
        <v>1236</v>
      </c>
      <c r="H656" s="629">
        <v>825.2</v>
      </c>
      <c r="I656" s="629" t="s">
        <v>1235</v>
      </c>
      <c r="J656" s="629" t="s">
        <v>1234</v>
      </c>
      <c r="K656" s="629" t="s">
        <v>1165</v>
      </c>
      <c r="L656" s="629" t="s">
        <v>369</v>
      </c>
      <c r="M656" s="629" t="s">
        <v>1224</v>
      </c>
      <c r="N656" s="629">
        <v>6</v>
      </c>
    </row>
    <row r="657" spans="1:14">
      <c r="A657" s="629">
        <v>17</v>
      </c>
      <c r="B657" s="629" t="s">
        <v>1162</v>
      </c>
      <c r="C657" s="629" t="s">
        <v>369</v>
      </c>
      <c r="D657" s="629" t="s">
        <v>1014</v>
      </c>
      <c r="E657" s="629">
        <v>37</v>
      </c>
      <c r="F657" s="629">
        <v>13</v>
      </c>
      <c r="G657" s="629" t="s">
        <v>1233</v>
      </c>
      <c r="H657" s="629">
        <v>825.2</v>
      </c>
      <c r="I657" s="629" t="s">
        <v>1231</v>
      </c>
      <c r="J657" s="629" t="s">
        <v>1221</v>
      </c>
      <c r="K657" s="629" t="s">
        <v>1144</v>
      </c>
      <c r="L657" s="629" t="s">
        <v>369</v>
      </c>
      <c r="M657" s="629" t="s">
        <v>43</v>
      </c>
      <c r="N657" s="629">
        <v>5</v>
      </c>
    </row>
    <row r="658" spans="1:14">
      <c r="A658" s="629">
        <v>17</v>
      </c>
      <c r="B658" s="629" t="s">
        <v>1162</v>
      </c>
      <c r="C658" s="629" t="s">
        <v>369</v>
      </c>
      <c r="D658" s="629" t="s">
        <v>1015</v>
      </c>
      <c r="E658" s="629">
        <v>37</v>
      </c>
      <c r="F658" s="629">
        <v>14</v>
      </c>
      <c r="G658" s="629" t="s">
        <v>1232</v>
      </c>
      <c r="H658" s="629">
        <v>825.2</v>
      </c>
      <c r="I658" s="629" t="s">
        <v>1231</v>
      </c>
      <c r="J658" s="629" t="s">
        <v>1221</v>
      </c>
      <c r="K658" s="629" t="s">
        <v>1144</v>
      </c>
      <c r="L658" s="629" t="s">
        <v>369</v>
      </c>
      <c r="M658" s="629" t="s">
        <v>43</v>
      </c>
      <c r="N658" s="629">
        <v>5</v>
      </c>
    </row>
    <row r="659" spans="1:14">
      <c r="A659" s="629">
        <v>17</v>
      </c>
      <c r="B659" s="629" t="s">
        <v>1162</v>
      </c>
      <c r="C659" s="629" t="s">
        <v>369</v>
      </c>
      <c r="D659" s="629" t="s">
        <v>1016</v>
      </c>
      <c r="E659" s="629">
        <v>38</v>
      </c>
      <c r="F659" s="629">
        <v>13</v>
      </c>
      <c r="G659" s="629" t="s">
        <v>1230</v>
      </c>
      <c r="H659" s="629">
        <v>825.2</v>
      </c>
      <c r="I659" s="629" t="s">
        <v>1227</v>
      </c>
      <c r="J659" s="629" t="s">
        <v>1221</v>
      </c>
      <c r="K659" s="629" t="s">
        <v>1144</v>
      </c>
      <c r="L659" s="629" t="s">
        <v>369</v>
      </c>
      <c r="M659" s="629" t="s">
        <v>43</v>
      </c>
      <c r="N659" s="629">
        <v>5</v>
      </c>
    </row>
    <row r="660" spans="1:14">
      <c r="A660" s="629">
        <v>17</v>
      </c>
      <c r="B660" s="629" t="s">
        <v>1162</v>
      </c>
      <c r="C660" s="629" t="s">
        <v>369</v>
      </c>
      <c r="D660" s="629" t="s">
        <v>1017</v>
      </c>
      <c r="E660" s="629">
        <v>38</v>
      </c>
      <c r="F660" s="629">
        <v>18</v>
      </c>
      <c r="G660" s="629" t="s">
        <v>1229</v>
      </c>
      <c r="H660" s="629">
        <v>825.2</v>
      </c>
      <c r="I660" s="629" t="s">
        <v>1227</v>
      </c>
      <c r="J660" s="629" t="s">
        <v>1221</v>
      </c>
      <c r="K660" s="629" t="s">
        <v>1144</v>
      </c>
      <c r="L660" s="629" t="s">
        <v>369</v>
      </c>
      <c r="M660" s="629" t="s">
        <v>43</v>
      </c>
      <c r="N660" s="629">
        <v>5</v>
      </c>
    </row>
    <row r="661" spans="1:14">
      <c r="A661" s="629">
        <v>17</v>
      </c>
      <c r="B661" s="629" t="s">
        <v>1162</v>
      </c>
      <c r="C661" s="629" t="s">
        <v>369</v>
      </c>
      <c r="D661" s="629" t="s">
        <v>1018</v>
      </c>
      <c r="E661" s="629">
        <v>38</v>
      </c>
      <c r="F661" s="629">
        <v>31</v>
      </c>
      <c r="G661" s="629" t="s">
        <v>1228</v>
      </c>
      <c r="H661" s="629">
        <v>825.2</v>
      </c>
      <c r="I661" s="629" t="s">
        <v>1227</v>
      </c>
      <c r="J661" s="629" t="s">
        <v>1221</v>
      </c>
      <c r="K661" s="629" t="s">
        <v>1165</v>
      </c>
      <c r="L661" s="629" t="s">
        <v>369</v>
      </c>
      <c r="M661" s="629" t="s">
        <v>1224</v>
      </c>
      <c r="N661" s="629">
        <v>6</v>
      </c>
    </row>
    <row r="662" spans="1:14">
      <c r="A662" s="629">
        <v>17</v>
      </c>
      <c r="B662" s="629" t="s">
        <v>1162</v>
      </c>
      <c r="C662" s="629" t="s">
        <v>369</v>
      </c>
      <c r="D662" s="629" t="s">
        <v>1019</v>
      </c>
      <c r="E662" s="629">
        <v>38</v>
      </c>
      <c r="F662" s="629">
        <v>51</v>
      </c>
      <c r="G662" s="629" t="s">
        <v>1226</v>
      </c>
      <c r="H662" s="629">
        <v>825.2</v>
      </c>
      <c r="I662" s="629" t="s">
        <v>1225</v>
      </c>
      <c r="J662" s="629" t="s">
        <v>1210</v>
      </c>
      <c r="K662" s="629" t="s">
        <v>1165</v>
      </c>
      <c r="L662" s="629" t="s">
        <v>369</v>
      </c>
      <c r="M662" s="629" t="s">
        <v>1224</v>
      </c>
      <c r="N662" s="629">
        <v>6</v>
      </c>
    </row>
    <row r="663" spans="1:14">
      <c r="A663" s="629">
        <v>17</v>
      </c>
      <c r="B663" s="629" t="s">
        <v>1162</v>
      </c>
      <c r="C663" s="629" t="s">
        <v>369</v>
      </c>
      <c r="D663" s="629" t="s">
        <v>1020</v>
      </c>
      <c r="E663" s="629">
        <v>39</v>
      </c>
      <c r="F663" s="629">
        <v>13</v>
      </c>
      <c r="G663" s="629" t="s">
        <v>1223</v>
      </c>
      <c r="H663" s="629">
        <v>826</v>
      </c>
      <c r="I663" s="629" t="s">
        <v>1222</v>
      </c>
      <c r="J663" s="629" t="s">
        <v>1221</v>
      </c>
      <c r="K663" s="629" t="s">
        <v>1144</v>
      </c>
      <c r="L663" s="629" t="s">
        <v>369</v>
      </c>
      <c r="M663" s="629" t="s">
        <v>43</v>
      </c>
      <c r="N663" s="629">
        <v>5</v>
      </c>
    </row>
    <row r="664" spans="1:14">
      <c r="A664" s="629">
        <v>17</v>
      </c>
      <c r="B664" s="629" t="s">
        <v>1162</v>
      </c>
      <c r="C664" s="629" t="s">
        <v>383</v>
      </c>
      <c r="D664" s="629" t="s">
        <v>1021</v>
      </c>
      <c r="E664" s="629">
        <v>41</v>
      </c>
      <c r="F664" s="629">
        <v>10</v>
      </c>
      <c r="G664" s="629" t="s">
        <v>1220</v>
      </c>
      <c r="H664" s="629">
        <v>845.1</v>
      </c>
      <c r="I664" s="629" t="s">
        <v>1219</v>
      </c>
      <c r="J664" s="629" t="s">
        <v>1217</v>
      </c>
      <c r="K664" s="629" t="s">
        <v>1144</v>
      </c>
      <c r="L664" s="629" t="s">
        <v>1184</v>
      </c>
      <c r="M664" s="629" t="s">
        <v>1193</v>
      </c>
      <c r="N664" s="629">
        <v>7</v>
      </c>
    </row>
    <row r="665" spans="1:14">
      <c r="A665" s="629">
        <v>17</v>
      </c>
      <c r="B665" s="629" t="s">
        <v>1162</v>
      </c>
      <c r="C665" s="629" t="s">
        <v>383</v>
      </c>
      <c r="D665" s="629" t="s">
        <v>1022</v>
      </c>
      <c r="E665" s="629">
        <v>41</v>
      </c>
      <c r="F665" s="629">
        <v>11</v>
      </c>
      <c r="G665" s="629" t="s">
        <v>1218</v>
      </c>
      <c r="H665" s="629">
        <v>845.1</v>
      </c>
      <c r="I665" s="629" t="s">
        <v>1186</v>
      </c>
      <c r="J665" s="629" t="s">
        <v>1217</v>
      </c>
      <c r="K665" s="629" t="s">
        <v>1144</v>
      </c>
      <c r="L665" s="629" t="s">
        <v>1184</v>
      </c>
      <c r="M665" s="629" t="s">
        <v>1193</v>
      </c>
      <c r="N665" s="629">
        <v>7</v>
      </c>
    </row>
    <row r="666" spans="1:14">
      <c r="A666" s="629">
        <v>17</v>
      </c>
      <c r="B666" s="629" t="s">
        <v>1162</v>
      </c>
      <c r="C666" s="629" t="s">
        <v>383</v>
      </c>
      <c r="D666" s="629" t="s">
        <v>1023</v>
      </c>
      <c r="E666" s="629">
        <v>41</v>
      </c>
      <c r="F666" s="629">
        <v>43</v>
      </c>
      <c r="G666" s="629" t="s">
        <v>1216</v>
      </c>
      <c r="H666" s="629">
        <v>845.1</v>
      </c>
      <c r="I666" s="629" t="s">
        <v>1215</v>
      </c>
      <c r="J666" s="629" t="s">
        <v>1210</v>
      </c>
      <c r="K666" s="629" t="s">
        <v>1165</v>
      </c>
      <c r="L666" s="629" t="s">
        <v>74</v>
      </c>
      <c r="M666" s="629" t="s">
        <v>1143</v>
      </c>
      <c r="N666" s="629">
        <v>18</v>
      </c>
    </row>
    <row r="667" spans="1:14">
      <c r="A667" s="629">
        <v>17</v>
      </c>
      <c r="B667" s="629" t="s">
        <v>1162</v>
      </c>
      <c r="C667" s="629" t="s">
        <v>383</v>
      </c>
      <c r="D667" s="629" t="s">
        <v>1024</v>
      </c>
      <c r="E667" s="629">
        <v>41</v>
      </c>
      <c r="F667" s="629">
        <v>51</v>
      </c>
      <c r="G667" s="629" t="s">
        <v>1214</v>
      </c>
      <c r="H667" s="629">
        <v>734</v>
      </c>
      <c r="I667" s="629" t="s">
        <v>1213</v>
      </c>
      <c r="J667" s="629" t="s">
        <v>1210</v>
      </c>
      <c r="K667" s="629" t="s">
        <v>1165</v>
      </c>
      <c r="L667" s="629" t="s">
        <v>1184</v>
      </c>
      <c r="M667" s="629" t="s">
        <v>1183</v>
      </c>
      <c r="N667" s="629">
        <v>8</v>
      </c>
    </row>
    <row r="668" spans="1:14">
      <c r="A668" s="629">
        <v>17</v>
      </c>
      <c r="B668" s="629" t="s">
        <v>1162</v>
      </c>
      <c r="C668" s="629" t="s">
        <v>383</v>
      </c>
      <c r="D668" s="629" t="s">
        <v>1025</v>
      </c>
      <c r="E668" s="629">
        <v>41</v>
      </c>
      <c r="F668" s="629">
        <v>52</v>
      </c>
      <c r="G668" s="629" t="s">
        <v>1212</v>
      </c>
      <c r="H668" s="629">
        <v>845.1</v>
      </c>
      <c r="I668" s="629" t="s">
        <v>1211</v>
      </c>
      <c r="J668" s="629" t="s">
        <v>1210</v>
      </c>
      <c r="K668" s="629" t="s">
        <v>1165</v>
      </c>
      <c r="L668" s="629" t="s">
        <v>1184</v>
      </c>
      <c r="M668" s="629" t="s">
        <v>1183</v>
      </c>
      <c r="N668" s="629">
        <v>8</v>
      </c>
    </row>
    <row r="669" spans="1:14">
      <c r="A669" s="629">
        <v>17</v>
      </c>
      <c r="B669" s="629" t="s">
        <v>1162</v>
      </c>
      <c r="C669" s="629" t="s">
        <v>383</v>
      </c>
      <c r="D669" s="629" t="s">
        <v>1026</v>
      </c>
      <c r="E669" s="629">
        <v>41</v>
      </c>
      <c r="F669" s="629">
        <v>53</v>
      </c>
      <c r="G669" s="629" t="s">
        <v>1209</v>
      </c>
      <c r="H669" s="629">
        <v>845.1</v>
      </c>
      <c r="I669" s="629" t="s">
        <v>1208</v>
      </c>
      <c r="J669" s="629" t="s">
        <v>1205</v>
      </c>
      <c r="K669" s="629" t="s">
        <v>1165</v>
      </c>
      <c r="L669" s="629" t="s">
        <v>1184</v>
      </c>
      <c r="M669" s="629" t="s">
        <v>1183</v>
      </c>
      <c r="N669" s="629">
        <v>8</v>
      </c>
    </row>
    <row r="670" spans="1:14">
      <c r="A670" s="629">
        <v>17</v>
      </c>
      <c r="B670" s="629" t="s">
        <v>1162</v>
      </c>
      <c r="C670" s="629" t="s">
        <v>383</v>
      </c>
      <c r="D670" s="629" t="s">
        <v>1027</v>
      </c>
      <c r="E670" s="629">
        <v>42</v>
      </c>
      <c r="F670" s="629">
        <v>43</v>
      </c>
      <c r="G670" s="629" t="s">
        <v>1207</v>
      </c>
      <c r="H670" s="629">
        <v>845.1</v>
      </c>
      <c r="I670" s="629" t="s">
        <v>1206</v>
      </c>
      <c r="J670" s="629" t="s">
        <v>1205</v>
      </c>
      <c r="K670" s="629" t="s">
        <v>1165</v>
      </c>
      <c r="L670" s="629" t="s">
        <v>74</v>
      </c>
      <c r="M670" s="629" t="s">
        <v>1143</v>
      </c>
      <c r="N670" s="629">
        <v>18</v>
      </c>
    </row>
    <row r="671" spans="1:14">
      <c r="A671" s="629">
        <v>17</v>
      </c>
      <c r="B671" s="629" t="s">
        <v>1162</v>
      </c>
      <c r="C671" s="629" t="s">
        <v>383</v>
      </c>
      <c r="D671" s="629" t="s">
        <v>1028</v>
      </c>
      <c r="E671" s="629">
        <v>43</v>
      </c>
      <c r="F671" s="629">
        <v>10</v>
      </c>
      <c r="G671" s="629" t="s">
        <v>1204</v>
      </c>
      <c r="H671" s="629">
        <v>838</v>
      </c>
      <c r="I671" s="629" t="s">
        <v>1202</v>
      </c>
      <c r="J671" s="629" t="s">
        <v>1185</v>
      </c>
      <c r="K671" s="629" t="s">
        <v>1144</v>
      </c>
      <c r="L671" s="629" t="s">
        <v>1184</v>
      </c>
      <c r="M671" s="629" t="s">
        <v>1193</v>
      </c>
      <c r="N671" s="629">
        <v>7</v>
      </c>
    </row>
    <row r="672" spans="1:14">
      <c r="A672" s="629">
        <v>17</v>
      </c>
      <c r="B672" s="629" t="s">
        <v>1162</v>
      </c>
      <c r="C672" s="629" t="s">
        <v>383</v>
      </c>
      <c r="D672" s="629" t="s">
        <v>1029</v>
      </c>
      <c r="E672" s="629">
        <v>43</v>
      </c>
      <c r="F672" s="629">
        <v>31</v>
      </c>
      <c r="G672" s="629" t="s">
        <v>1203</v>
      </c>
      <c r="H672" s="629">
        <v>845.1</v>
      </c>
      <c r="I672" s="629" t="s">
        <v>1202</v>
      </c>
      <c r="J672" s="629" t="s">
        <v>1185</v>
      </c>
      <c r="K672" s="629" t="s">
        <v>1165</v>
      </c>
      <c r="L672" s="629" t="s">
        <v>1184</v>
      </c>
      <c r="M672" s="629" t="s">
        <v>1183</v>
      </c>
      <c r="N672" s="629">
        <v>8</v>
      </c>
    </row>
    <row r="673" spans="1:14">
      <c r="A673" s="629">
        <v>17</v>
      </c>
      <c r="B673" s="629" t="s">
        <v>1162</v>
      </c>
      <c r="C673" s="629" t="s">
        <v>383</v>
      </c>
      <c r="D673" s="629" t="s">
        <v>1029</v>
      </c>
      <c r="E673" s="629">
        <v>43</v>
      </c>
      <c r="F673" s="629">
        <v>31</v>
      </c>
      <c r="G673" s="629" t="s">
        <v>1203</v>
      </c>
      <c r="H673" s="629">
        <v>845.1</v>
      </c>
      <c r="I673" s="629" t="s">
        <v>1202</v>
      </c>
      <c r="J673" s="629" t="s">
        <v>1185</v>
      </c>
      <c r="K673" s="629" t="s">
        <v>1165</v>
      </c>
      <c r="L673" s="629" t="s">
        <v>1184</v>
      </c>
      <c r="M673" s="629" t="s">
        <v>1183</v>
      </c>
      <c r="N673" s="629">
        <v>8</v>
      </c>
    </row>
    <row r="674" spans="1:14">
      <c r="A674" s="629">
        <v>17</v>
      </c>
      <c r="B674" s="629" t="s">
        <v>1162</v>
      </c>
      <c r="C674" s="629" t="s">
        <v>383</v>
      </c>
      <c r="D674" s="629" t="s">
        <v>1029</v>
      </c>
      <c r="E674" s="629">
        <v>43</v>
      </c>
      <c r="F674" s="629">
        <v>31</v>
      </c>
      <c r="G674" s="629" t="s">
        <v>1203</v>
      </c>
      <c r="H674" s="629">
        <v>845.1</v>
      </c>
      <c r="I674" s="629" t="s">
        <v>1202</v>
      </c>
      <c r="J674" s="629" t="s">
        <v>1185</v>
      </c>
      <c r="K674" s="629" t="s">
        <v>1165</v>
      </c>
      <c r="L674" s="629" t="s">
        <v>1184</v>
      </c>
      <c r="M674" s="629" t="s">
        <v>1183</v>
      </c>
      <c r="N674" s="629">
        <v>8</v>
      </c>
    </row>
    <row r="675" spans="1:14">
      <c r="A675" s="629">
        <v>17</v>
      </c>
      <c r="B675" s="629" t="s">
        <v>1162</v>
      </c>
      <c r="C675" s="629" t="s">
        <v>383</v>
      </c>
      <c r="D675" s="629" t="s">
        <v>1030</v>
      </c>
      <c r="E675" s="629">
        <v>43</v>
      </c>
      <c r="F675" s="629">
        <v>32</v>
      </c>
      <c r="G675" s="629" t="s">
        <v>1201</v>
      </c>
      <c r="H675" s="629">
        <v>715.1</v>
      </c>
      <c r="I675" s="629" t="s">
        <v>1200</v>
      </c>
      <c r="J675" s="629" t="s">
        <v>1199</v>
      </c>
      <c r="K675" s="629" t="s">
        <v>1165</v>
      </c>
      <c r="L675" s="629" t="s">
        <v>74</v>
      </c>
      <c r="M675" s="629" t="s">
        <v>1143</v>
      </c>
      <c r="N675" s="629">
        <v>18</v>
      </c>
    </row>
    <row r="676" spans="1:14">
      <c r="A676" s="629">
        <v>17</v>
      </c>
      <c r="B676" s="629" t="s">
        <v>1162</v>
      </c>
      <c r="C676" s="629" t="s">
        <v>383</v>
      </c>
      <c r="D676" s="629" t="s">
        <v>1031</v>
      </c>
      <c r="E676" s="629">
        <v>43</v>
      </c>
      <c r="F676" s="629">
        <v>43</v>
      </c>
      <c r="G676" s="629" t="s">
        <v>1198</v>
      </c>
      <c r="H676" s="629">
        <v>845.1</v>
      </c>
      <c r="I676" s="629" t="s">
        <v>1197</v>
      </c>
      <c r="J676" s="629" t="s">
        <v>1190</v>
      </c>
      <c r="K676" s="629" t="s">
        <v>1165</v>
      </c>
      <c r="L676" s="629" t="s">
        <v>74</v>
      </c>
      <c r="M676" s="629" t="s">
        <v>1143</v>
      </c>
      <c r="N676" s="629">
        <v>18</v>
      </c>
    </row>
    <row r="677" spans="1:14">
      <c r="A677" s="629">
        <v>17</v>
      </c>
      <c r="B677" s="629" t="s">
        <v>1162</v>
      </c>
      <c r="C677" s="629" t="s">
        <v>383</v>
      </c>
      <c r="D677" s="629" t="s">
        <v>1032</v>
      </c>
      <c r="E677" s="629">
        <v>43</v>
      </c>
      <c r="F677" s="629">
        <v>52</v>
      </c>
      <c r="G677" s="629" t="s">
        <v>1196</v>
      </c>
      <c r="H677" s="629">
        <v>845.1</v>
      </c>
      <c r="I677" s="629" t="s">
        <v>1195</v>
      </c>
      <c r="J677" s="629" t="s">
        <v>1190</v>
      </c>
      <c r="K677" s="629" t="s">
        <v>1165</v>
      </c>
      <c r="L677" s="629" t="s">
        <v>1184</v>
      </c>
      <c r="M677" s="629" t="s">
        <v>1183</v>
      </c>
      <c r="N677" s="629">
        <v>8</v>
      </c>
    </row>
    <row r="678" spans="1:14">
      <c r="A678" s="629">
        <v>17</v>
      </c>
      <c r="B678" s="629" t="s">
        <v>1162</v>
      </c>
      <c r="C678" s="629" t="s">
        <v>383</v>
      </c>
      <c r="D678" s="629" t="s">
        <v>1033</v>
      </c>
      <c r="E678" s="629">
        <v>44</v>
      </c>
      <c r="F678" s="629">
        <v>10</v>
      </c>
      <c r="G678" s="629" t="s">
        <v>1194</v>
      </c>
      <c r="H678" s="629">
        <v>838</v>
      </c>
      <c r="I678" s="629" t="s">
        <v>1188</v>
      </c>
      <c r="J678" s="629" t="s">
        <v>1185</v>
      </c>
      <c r="K678" s="629" t="s">
        <v>1144</v>
      </c>
      <c r="L678" s="629" t="s">
        <v>1184</v>
      </c>
      <c r="M678" s="629" t="s">
        <v>1193</v>
      </c>
      <c r="N678" s="629">
        <v>7</v>
      </c>
    </row>
    <row r="679" spans="1:14">
      <c r="A679" s="629">
        <v>17</v>
      </c>
      <c r="B679" s="629" t="s">
        <v>1162</v>
      </c>
      <c r="C679" s="629" t="s">
        <v>383</v>
      </c>
      <c r="D679" s="629" t="s">
        <v>1034</v>
      </c>
      <c r="E679" s="629">
        <v>44</v>
      </c>
      <c r="F679" s="629">
        <v>51</v>
      </c>
      <c r="G679" s="629" t="s">
        <v>1192</v>
      </c>
      <c r="H679" s="629">
        <v>845.1</v>
      </c>
      <c r="I679" s="629" t="s">
        <v>1191</v>
      </c>
      <c r="J679" s="629" t="s">
        <v>1190</v>
      </c>
      <c r="K679" s="629" t="s">
        <v>1165</v>
      </c>
      <c r="L679" s="629" t="s">
        <v>1184</v>
      </c>
      <c r="M679" s="629" t="s">
        <v>1183</v>
      </c>
      <c r="N679" s="629">
        <v>8</v>
      </c>
    </row>
    <row r="680" spans="1:14">
      <c r="A680" s="629">
        <v>17</v>
      </c>
      <c r="B680" s="629" t="s">
        <v>1162</v>
      </c>
      <c r="C680" s="629" t="s">
        <v>383</v>
      </c>
      <c r="D680" s="629" t="s">
        <v>1035</v>
      </c>
      <c r="E680" s="629">
        <v>45</v>
      </c>
      <c r="F680" s="629">
        <v>1</v>
      </c>
      <c r="G680" s="629" t="s">
        <v>1189</v>
      </c>
      <c r="H680" s="629">
        <v>845.1</v>
      </c>
      <c r="I680" s="629" t="s">
        <v>1188</v>
      </c>
      <c r="J680" s="629" t="s">
        <v>1185</v>
      </c>
      <c r="K680" s="629" t="s">
        <v>1144</v>
      </c>
      <c r="L680" s="629" t="s">
        <v>1184</v>
      </c>
      <c r="M680" s="629" t="s">
        <v>1183</v>
      </c>
      <c r="N680" s="629">
        <v>8</v>
      </c>
    </row>
    <row r="681" spans="1:14">
      <c r="A681" s="629">
        <v>17</v>
      </c>
      <c r="B681" s="629" t="s">
        <v>1162</v>
      </c>
      <c r="C681" s="629" t="s">
        <v>383</v>
      </c>
      <c r="D681" s="629" t="s">
        <v>1036</v>
      </c>
      <c r="E681" s="629">
        <v>45</v>
      </c>
      <c r="F681" s="629">
        <v>3</v>
      </c>
      <c r="G681" s="629" t="s">
        <v>1187</v>
      </c>
      <c r="H681" s="629">
        <v>845.1</v>
      </c>
      <c r="I681" s="629" t="s">
        <v>1186</v>
      </c>
      <c r="J681" s="629" t="s">
        <v>1185</v>
      </c>
      <c r="K681" s="629" t="s">
        <v>1144</v>
      </c>
      <c r="L681" s="629" t="s">
        <v>1184</v>
      </c>
      <c r="M681" s="629" t="s">
        <v>1183</v>
      </c>
      <c r="N681" s="629">
        <v>8</v>
      </c>
    </row>
    <row r="682" spans="1:14">
      <c r="A682" s="629">
        <v>17</v>
      </c>
      <c r="B682" s="629" t="s">
        <v>1162</v>
      </c>
      <c r="C682" s="629" t="s">
        <v>349</v>
      </c>
      <c r="D682" s="629" t="s">
        <v>1037</v>
      </c>
      <c r="E682" s="629">
        <v>51</v>
      </c>
      <c r="F682" s="629">
        <v>31</v>
      </c>
      <c r="G682" s="629" t="s">
        <v>1182</v>
      </c>
      <c r="H682" s="629">
        <v>845.1</v>
      </c>
      <c r="I682" s="629" t="s">
        <v>1181</v>
      </c>
      <c r="J682" s="629" t="s">
        <v>1180</v>
      </c>
      <c r="K682" s="629" t="s">
        <v>1165</v>
      </c>
      <c r="L682" s="629" t="s">
        <v>1156</v>
      </c>
      <c r="M682" s="629" t="s">
        <v>1179</v>
      </c>
      <c r="N682" s="629">
        <v>12</v>
      </c>
    </row>
    <row r="683" spans="1:14">
      <c r="A683" s="629">
        <v>17</v>
      </c>
      <c r="B683" s="629" t="s">
        <v>1162</v>
      </c>
      <c r="C683" s="629" t="s">
        <v>349</v>
      </c>
      <c r="D683" s="629" t="s">
        <v>1038</v>
      </c>
      <c r="E683" s="629">
        <v>52</v>
      </c>
      <c r="F683" s="629">
        <v>51</v>
      </c>
      <c r="G683" s="629" t="s">
        <v>1178</v>
      </c>
      <c r="H683" s="629">
        <v>845.1</v>
      </c>
      <c r="I683" s="629" t="s">
        <v>1177</v>
      </c>
      <c r="J683" s="629" t="s">
        <v>1176</v>
      </c>
      <c r="K683" s="629" t="s">
        <v>1165</v>
      </c>
      <c r="L683" s="629" t="s">
        <v>74</v>
      </c>
      <c r="M683" s="629" t="s">
        <v>1143</v>
      </c>
      <c r="N683" s="629">
        <v>18</v>
      </c>
    </row>
    <row r="684" spans="1:14">
      <c r="A684" s="629">
        <v>17</v>
      </c>
      <c r="B684" s="629" t="s">
        <v>1162</v>
      </c>
      <c r="C684" s="629" t="s">
        <v>349</v>
      </c>
      <c r="D684" s="629" t="s">
        <v>614</v>
      </c>
      <c r="E684" s="629">
        <v>80</v>
      </c>
      <c r="F684" s="629">
        <v>51</v>
      </c>
      <c r="G684" s="629" t="s">
        <v>1175</v>
      </c>
      <c r="H684" s="629">
        <v>842.1</v>
      </c>
      <c r="I684" s="629" t="s">
        <v>1174</v>
      </c>
      <c r="J684" s="629" t="s">
        <v>1171</v>
      </c>
      <c r="K684" s="629" t="s">
        <v>1165</v>
      </c>
      <c r="L684" s="629" t="s">
        <v>74</v>
      </c>
      <c r="M684" s="629" t="s">
        <v>1143</v>
      </c>
      <c r="N684" s="629">
        <v>18</v>
      </c>
    </row>
    <row r="685" spans="1:14">
      <c r="A685" s="629">
        <v>17</v>
      </c>
      <c r="B685" s="629" t="s">
        <v>1162</v>
      </c>
      <c r="C685" s="629" t="s">
        <v>349</v>
      </c>
      <c r="D685" s="629" t="s">
        <v>1039</v>
      </c>
      <c r="E685" s="629">
        <v>80</v>
      </c>
      <c r="F685" s="629">
        <v>52</v>
      </c>
      <c r="G685" s="629" t="s">
        <v>1173</v>
      </c>
      <c r="H685" s="629">
        <v>842.1</v>
      </c>
      <c r="I685" s="629" t="s">
        <v>1172</v>
      </c>
      <c r="J685" s="629" t="s">
        <v>1171</v>
      </c>
      <c r="K685" s="629" t="s">
        <v>1165</v>
      </c>
      <c r="L685" s="629" t="s">
        <v>74</v>
      </c>
      <c r="M685" s="629" t="s">
        <v>1143</v>
      </c>
      <c r="N685" s="629">
        <v>18</v>
      </c>
    </row>
    <row r="686" spans="1:14">
      <c r="A686" s="629">
        <v>17</v>
      </c>
      <c r="B686" s="629" t="s">
        <v>1162</v>
      </c>
      <c r="C686" s="629" t="s">
        <v>349</v>
      </c>
      <c r="D686" s="629" t="s">
        <v>1040</v>
      </c>
      <c r="E686" s="629">
        <v>81</v>
      </c>
      <c r="F686" s="629">
        <v>31</v>
      </c>
      <c r="G686" s="629" t="s">
        <v>1170</v>
      </c>
      <c r="H686" s="629">
        <v>845.1</v>
      </c>
      <c r="I686" s="629" t="s">
        <v>1167</v>
      </c>
      <c r="J686" s="629" t="s">
        <v>1166</v>
      </c>
      <c r="K686" s="629" t="s">
        <v>1165</v>
      </c>
      <c r="L686" s="629" t="s">
        <v>74</v>
      </c>
      <c r="M686" s="629" t="s">
        <v>1143</v>
      </c>
      <c r="N686" s="629">
        <v>18</v>
      </c>
    </row>
    <row r="687" spans="1:14">
      <c r="A687" s="629">
        <v>17</v>
      </c>
      <c r="B687" s="629" t="s">
        <v>1162</v>
      </c>
      <c r="C687" s="629" t="s">
        <v>349</v>
      </c>
      <c r="D687" s="629" t="s">
        <v>1041</v>
      </c>
      <c r="E687" s="629">
        <v>82</v>
      </c>
      <c r="F687" s="629">
        <v>23</v>
      </c>
      <c r="G687" s="629" t="s">
        <v>1169</v>
      </c>
      <c r="H687" s="629">
        <v>845.1</v>
      </c>
      <c r="I687" s="629" t="s">
        <v>1167</v>
      </c>
      <c r="J687" s="629" t="s">
        <v>1166</v>
      </c>
      <c r="K687" s="629" t="s">
        <v>1144</v>
      </c>
      <c r="L687" s="629" t="s">
        <v>1151</v>
      </c>
      <c r="M687" s="629" t="s">
        <v>1150</v>
      </c>
      <c r="N687" s="629">
        <v>15</v>
      </c>
    </row>
    <row r="688" spans="1:14">
      <c r="A688" s="629">
        <v>17</v>
      </c>
      <c r="B688" s="629" t="s">
        <v>1162</v>
      </c>
      <c r="C688" s="629" t="s">
        <v>349</v>
      </c>
      <c r="D688" s="629" t="s">
        <v>1042</v>
      </c>
      <c r="E688" s="629">
        <v>82</v>
      </c>
      <c r="F688" s="629">
        <v>51</v>
      </c>
      <c r="G688" s="629" t="s">
        <v>1168</v>
      </c>
      <c r="H688" s="629">
        <v>845.1</v>
      </c>
      <c r="I688" s="629" t="s">
        <v>1167</v>
      </c>
      <c r="J688" s="629" t="s">
        <v>1166</v>
      </c>
      <c r="K688" s="629" t="s">
        <v>1165</v>
      </c>
      <c r="L688" s="629" t="s">
        <v>74</v>
      </c>
      <c r="M688" s="629" t="s">
        <v>1143</v>
      </c>
      <c r="N688" s="629">
        <v>18</v>
      </c>
    </row>
    <row r="689" spans="1:14">
      <c r="A689" s="629">
        <v>17</v>
      </c>
      <c r="B689" s="629" t="s">
        <v>1162</v>
      </c>
      <c r="C689" s="629" t="s">
        <v>349</v>
      </c>
      <c r="D689" s="629" t="s">
        <v>1043</v>
      </c>
      <c r="E689" s="629">
        <v>83</v>
      </c>
      <c r="F689" s="629">
        <v>45</v>
      </c>
      <c r="G689" s="629" t="s">
        <v>1164</v>
      </c>
      <c r="H689" s="629">
        <v>912.2</v>
      </c>
      <c r="I689" s="629" t="s">
        <v>1160</v>
      </c>
      <c r="J689" s="629" t="s">
        <v>1159</v>
      </c>
      <c r="K689" s="629" t="s">
        <v>1144</v>
      </c>
      <c r="L689" s="629" t="s">
        <v>74</v>
      </c>
      <c r="M689" s="629" t="s">
        <v>1143</v>
      </c>
      <c r="N689" s="629">
        <v>18</v>
      </c>
    </row>
    <row r="690" spans="1:14">
      <c r="A690" s="629">
        <v>17</v>
      </c>
      <c r="B690" s="629" t="s">
        <v>1162</v>
      </c>
      <c r="C690" s="629" t="s">
        <v>349</v>
      </c>
      <c r="D690" s="629" t="s">
        <v>1044</v>
      </c>
      <c r="E690" s="629">
        <v>84</v>
      </c>
      <c r="F690" s="629">
        <v>45</v>
      </c>
      <c r="G690" s="629" t="s">
        <v>1163</v>
      </c>
      <c r="H690" s="629">
        <v>912.2</v>
      </c>
      <c r="I690" s="629" t="s">
        <v>1160</v>
      </c>
      <c r="J690" s="629" t="s">
        <v>1159</v>
      </c>
      <c r="K690" s="629" t="s">
        <v>1144</v>
      </c>
      <c r="L690" s="629" t="s">
        <v>74</v>
      </c>
      <c r="M690" s="629" t="s">
        <v>1143</v>
      </c>
      <c r="N690" s="629">
        <v>18</v>
      </c>
    </row>
    <row r="691" spans="1:14">
      <c r="A691" s="629">
        <v>17</v>
      </c>
      <c r="B691" s="629" t="s">
        <v>1162</v>
      </c>
      <c r="C691" s="629" t="s">
        <v>349</v>
      </c>
      <c r="D691" s="629" t="s">
        <v>1045</v>
      </c>
      <c r="E691" s="629">
        <v>85</v>
      </c>
      <c r="F691" s="629">
        <v>45</v>
      </c>
      <c r="G691" s="629" t="s">
        <v>1161</v>
      </c>
      <c r="H691" s="629">
        <v>912.2</v>
      </c>
      <c r="I691" s="629" t="s">
        <v>1160</v>
      </c>
      <c r="J691" s="629" t="s">
        <v>1159</v>
      </c>
      <c r="K691" s="629" t="s">
        <v>1144</v>
      </c>
      <c r="L691" s="629" t="s">
        <v>74</v>
      </c>
      <c r="M691" s="629" t="s">
        <v>1143</v>
      </c>
      <c r="N691" s="629">
        <v>18</v>
      </c>
    </row>
    <row r="692" spans="1:14">
      <c r="A692" s="629">
        <v>18</v>
      </c>
      <c r="B692" s="629" t="s">
        <v>1148</v>
      </c>
      <c r="C692" s="629" t="s">
        <v>349</v>
      </c>
      <c r="D692" s="629" t="s">
        <v>1046</v>
      </c>
      <c r="E692" s="629">
        <v>0</v>
      </c>
      <c r="F692" s="629">
        <v>0</v>
      </c>
      <c r="G692" s="629" t="s">
        <v>1158</v>
      </c>
      <c r="H692" s="629">
        <v>781.9</v>
      </c>
      <c r="I692" s="629" t="s">
        <v>1153</v>
      </c>
      <c r="J692" s="629" t="s">
        <v>1152</v>
      </c>
      <c r="K692" s="629" t="s">
        <v>1144</v>
      </c>
      <c r="L692" s="629" t="s">
        <v>74</v>
      </c>
      <c r="M692" s="629" t="s">
        <v>1143</v>
      </c>
      <c r="N692" s="629">
        <v>18</v>
      </c>
    </row>
    <row r="693" spans="1:14">
      <c r="A693" s="629">
        <v>18</v>
      </c>
      <c r="B693" s="629" t="s">
        <v>1148</v>
      </c>
      <c r="C693" s="629" t="s">
        <v>389</v>
      </c>
      <c r="D693" s="629" t="s">
        <v>1047</v>
      </c>
      <c r="E693" s="629">
        <v>0</v>
      </c>
      <c r="F693" s="629">
        <v>8</v>
      </c>
      <c r="G693" s="629" t="s">
        <v>1157</v>
      </c>
      <c r="H693" s="629">
        <v>845.1</v>
      </c>
      <c r="I693" s="629" t="s">
        <v>1153</v>
      </c>
      <c r="J693" s="629" t="s">
        <v>1152</v>
      </c>
      <c r="K693" s="629" t="s">
        <v>1144</v>
      </c>
      <c r="L693" s="629" t="s">
        <v>1156</v>
      </c>
      <c r="M693" s="629" t="s">
        <v>1155</v>
      </c>
      <c r="N693" s="629">
        <v>15</v>
      </c>
    </row>
    <row r="694" spans="1:14">
      <c r="A694" s="629">
        <v>18</v>
      </c>
      <c r="B694" s="629" t="s">
        <v>1148</v>
      </c>
      <c r="C694" s="629" t="s">
        <v>349</v>
      </c>
      <c r="D694" s="629" t="s">
        <v>1048</v>
      </c>
      <c r="E694" s="629">
        <v>0</v>
      </c>
      <c r="F694" s="629">
        <v>23</v>
      </c>
      <c r="G694" s="629" t="s">
        <v>1154</v>
      </c>
      <c r="H694" s="629">
        <v>845.1</v>
      </c>
      <c r="I694" s="629" t="s">
        <v>1153</v>
      </c>
      <c r="J694" s="629" t="s">
        <v>1152</v>
      </c>
      <c r="K694" s="629" t="s">
        <v>1144</v>
      </c>
      <c r="L694" s="629" t="s">
        <v>1151</v>
      </c>
      <c r="M694" s="629" t="s">
        <v>1150</v>
      </c>
      <c r="N694" s="629">
        <v>15</v>
      </c>
    </row>
    <row r="695" spans="1:14">
      <c r="A695" s="629">
        <v>18</v>
      </c>
      <c r="B695" s="629" t="s">
        <v>1148</v>
      </c>
      <c r="C695" s="629" t="s">
        <v>349</v>
      </c>
      <c r="D695" s="629" t="s">
        <v>1049</v>
      </c>
      <c r="E695" s="629">
        <v>0</v>
      </c>
      <c r="F695" s="629">
        <v>51</v>
      </c>
      <c r="G695" s="629" t="s">
        <v>1149</v>
      </c>
      <c r="H695" s="629">
        <v>781.9</v>
      </c>
      <c r="I695" s="629" t="s">
        <v>1146</v>
      </c>
      <c r="J695" s="629" t="s">
        <v>1145</v>
      </c>
      <c r="K695" s="629" t="s">
        <v>1144</v>
      </c>
      <c r="L695" s="629" t="s">
        <v>74</v>
      </c>
      <c r="M695" s="629" t="s">
        <v>1143</v>
      </c>
      <c r="N695" s="629">
        <v>18</v>
      </c>
    </row>
    <row r="696" spans="1:14">
      <c r="A696" s="629">
        <v>18</v>
      </c>
      <c r="B696" s="629" t="s">
        <v>1148</v>
      </c>
      <c r="C696" s="629" t="s">
        <v>349</v>
      </c>
      <c r="D696" s="629" t="s">
        <v>1050</v>
      </c>
      <c r="E696" s="629">
        <v>0</v>
      </c>
      <c r="F696" s="629">
        <v>52</v>
      </c>
      <c r="G696" s="629" t="s">
        <v>1147</v>
      </c>
      <c r="H696" s="629">
        <v>781.9</v>
      </c>
      <c r="I696" s="629" t="s">
        <v>1146</v>
      </c>
      <c r="J696" s="629" t="s">
        <v>1145</v>
      </c>
      <c r="K696" s="629" t="s">
        <v>1144</v>
      </c>
      <c r="L696" s="629" t="s">
        <v>74</v>
      </c>
      <c r="M696" s="629" t="s">
        <v>1143</v>
      </c>
      <c r="N696" s="629">
        <v>18</v>
      </c>
    </row>
    <row r="697" spans="1:14">
      <c r="A697" s="629" t="s">
        <v>192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U291"/>
  <sheetViews>
    <sheetView workbookViewId="0">
      <selection activeCell="G21" sqref="G21"/>
    </sheetView>
  </sheetViews>
  <sheetFormatPr baseColWidth="10" defaultColWidth="8.83203125" defaultRowHeight="15"/>
  <cols>
    <col min="3" max="3" width="65" bestFit="1" customWidth="1"/>
    <col min="4" max="4" width="14.83203125" customWidth="1"/>
    <col min="5" max="5" width="20" customWidth="1"/>
    <col min="6" max="6" width="13.5" customWidth="1"/>
    <col min="7" max="7" width="12.5" bestFit="1" customWidth="1"/>
    <col min="8" max="8" width="43" bestFit="1" customWidth="1"/>
    <col min="9" max="9" width="33.1640625" bestFit="1" customWidth="1"/>
    <col min="10" max="10" width="31.1640625" bestFit="1" customWidth="1"/>
    <col min="11" max="11" width="28.5" bestFit="1" customWidth="1"/>
    <col min="12" max="12" width="9.5" bestFit="1" customWidth="1"/>
    <col min="15" max="15" width="10.33203125" bestFit="1" customWidth="1"/>
    <col min="16" max="16" width="16.33203125" bestFit="1" customWidth="1"/>
    <col min="17" max="17" width="8.83203125" customWidth="1"/>
    <col min="19" max="19" width="15.6640625" bestFit="1" customWidth="1"/>
    <col min="21" max="21" width="26.33203125" bestFit="1" customWidth="1"/>
    <col min="22" max="22" width="13.83203125" bestFit="1" customWidth="1"/>
    <col min="23" max="23" width="5.83203125" bestFit="1" customWidth="1"/>
    <col min="26" max="26" width="27.1640625" bestFit="1" customWidth="1"/>
    <col min="28" max="28" width="35.6640625" bestFit="1" customWidth="1"/>
    <col min="33" max="33" width="15.33203125" bestFit="1" customWidth="1"/>
  </cols>
  <sheetData>
    <row r="1" spans="3:21" ht="30" thickBot="1">
      <c r="C1" s="16" t="s">
        <v>13</v>
      </c>
      <c r="H1" s="409" t="s">
        <v>193</v>
      </c>
      <c r="I1" s="410"/>
    </row>
    <row r="2" spans="3:21" ht="16" thickBot="1">
      <c r="H2" s="411"/>
      <c r="I2" s="412"/>
      <c r="U2" s="92"/>
    </row>
    <row r="3" spans="3:21">
      <c r="C3" s="17" t="s">
        <v>14</v>
      </c>
      <c r="D3" s="5"/>
      <c r="E3" s="5"/>
      <c r="F3" s="5"/>
      <c r="G3" s="5"/>
      <c r="H3" s="413" t="s">
        <v>163</v>
      </c>
      <c r="I3" s="414">
        <v>45444</v>
      </c>
    </row>
    <row r="4" spans="3:21" ht="16" thickBot="1">
      <c r="C4" s="18" t="s">
        <v>10</v>
      </c>
      <c r="H4" s="415" t="s">
        <v>165</v>
      </c>
      <c r="I4" s="416">
        <v>45869</v>
      </c>
    </row>
    <row r="5" spans="3:21" ht="16" thickBot="1">
      <c r="C5" s="19" t="s">
        <v>15</v>
      </c>
      <c r="D5" s="9"/>
      <c r="E5" s="9"/>
      <c r="F5" s="9"/>
      <c r="G5" s="9"/>
      <c r="H5" s="413" t="s">
        <v>164</v>
      </c>
      <c r="I5" s="414">
        <f>I3</f>
        <v>45444</v>
      </c>
    </row>
    <row r="6" spans="3:21" ht="16" thickBot="1">
      <c r="C6" s="20"/>
      <c r="H6" s="415" t="s">
        <v>166</v>
      </c>
      <c r="I6" s="416">
        <f>I4</f>
        <v>45869</v>
      </c>
    </row>
    <row r="7" spans="3:21" ht="16" thickBot="1">
      <c r="C7" s="17" t="s">
        <v>16</v>
      </c>
      <c r="D7" s="5"/>
      <c r="E7" s="5"/>
      <c r="F7" s="5"/>
      <c r="G7" s="5"/>
      <c r="H7" s="417" t="s">
        <v>168</v>
      </c>
      <c r="I7" s="418" t="s">
        <v>167</v>
      </c>
      <c r="J7" t="s">
        <v>299</v>
      </c>
      <c r="K7" t="s">
        <v>1142</v>
      </c>
    </row>
    <row r="8" spans="3:21" ht="16" thickBot="1">
      <c r="C8" s="19" t="s">
        <v>17</v>
      </c>
      <c r="D8" s="9"/>
      <c r="E8" s="9"/>
      <c r="F8" s="9"/>
      <c r="G8" s="9"/>
      <c r="H8" s="417" t="s">
        <v>170</v>
      </c>
      <c r="I8" s="419">
        <v>8</v>
      </c>
    </row>
    <row r="9" spans="3:21" ht="16" thickBot="1">
      <c r="H9" s="411"/>
      <c r="I9" s="412"/>
    </row>
    <row r="10" spans="3:21">
      <c r="C10" s="21" t="s">
        <v>18</v>
      </c>
      <c r="D10" s="22" t="s">
        <v>19</v>
      </c>
      <c r="E10" s="5"/>
      <c r="F10" s="5"/>
      <c r="G10" s="5"/>
      <c r="H10" s="413" t="s">
        <v>171</v>
      </c>
      <c r="I10" s="414">
        <v>34700</v>
      </c>
    </row>
    <row r="11" spans="3:21" ht="16" thickBot="1">
      <c r="C11" s="12"/>
      <c r="D11" s="23" t="s">
        <v>20</v>
      </c>
      <c r="H11" s="415" t="s">
        <v>172</v>
      </c>
      <c r="I11" s="416">
        <v>45869</v>
      </c>
    </row>
    <row r="12" spans="3:21" ht="16" thickBot="1">
      <c r="C12" s="12"/>
      <c r="D12" s="23" t="s">
        <v>21</v>
      </c>
      <c r="H12" s="411"/>
      <c r="I12" s="412"/>
    </row>
    <row r="13" spans="3:21">
      <c r="C13" s="12"/>
      <c r="D13" s="23" t="s">
        <v>22</v>
      </c>
      <c r="H13" s="413" t="s">
        <v>184</v>
      </c>
      <c r="I13" s="410">
        <v>0</v>
      </c>
    </row>
    <row r="14" spans="3:21" ht="16" thickBot="1">
      <c r="C14" s="12"/>
      <c r="D14" s="23" t="s">
        <v>23</v>
      </c>
      <c r="H14" s="415" t="s">
        <v>313</v>
      </c>
      <c r="I14" s="420">
        <v>180</v>
      </c>
    </row>
    <row r="15" spans="3:21">
      <c r="C15" s="12"/>
      <c r="D15" s="23" t="s">
        <v>334</v>
      </c>
      <c r="H15" s="411" t="s">
        <v>319</v>
      </c>
      <c r="I15" s="414">
        <v>45444</v>
      </c>
    </row>
    <row r="16" spans="3:21" ht="16" thickBot="1">
      <c r="C16" s="12"/>
      <c r="D16" s="23" t="s">
        <v>24</v>
      </c>
      <c r="H16" s="411" t="s">
        <v>320</v>
      </c>
      <c r="I16" s="416">
        <v>45869</v>
      </c>
    </row>
    <row r="17" spans="3:9">
      <c r="C17" s="12"/>
      <c r="D17" s="23" t="s">
        <v>25</v>
      </c>
      <c r="H17" s="411"/>
      <c r="I17" s="412"/>
    </row>
    <row r="18" spans="3:9">
      <c r="C18" s="12"/>
      <c r="D18" s="23" t="s">
        <v>26</v>
      </c>
      <c r="H18" s="411"/>
      <c r="I18" s="412"/>
    </row>
    <row r="19" spans="3:9">
      <c r="C19" s="12"/>
      <c r="D19" s="23" t="s">
        <v>27</v>
      </c>
      <c r="H19" s="12"/>
      <c r="I19" s="14"/>
    </row>
    <row r="20" spans="3:9">
      <c r="C20" s="12"/>
      <c r="D20" s="23" t="s">
        <v>28</v>
      </c>
      <c r="H20" s="12"/>
      <c r="I20" s="14"/>
    </row>
    <row r="21" spans="3:9" ht="19" thickBot="1">
      <c r="C21" s="12"/>
      <c r="D21" s="24" t="s">
        <v>29</v>
      </c>
      <c r="H21" s="8"/>
      <c r="I21" s="11"/>
    </row>
    <row r="22" spans="3:9" ht="18">
      <c r="C22" s="12"/>
      <c r="D22" s="24" t="s">
        <v>30</v>
      </c>
      <c r="G22" s="14"/>
      <c r="H22" t="s">
        <v>272</v>
      </c>
      <c r="I22" t="s">
        <v>273</v>
      </c>
    </row>
    <row r="23" spans="3:9" ht="18">
      <c r="C23" s="12"/>
      <c r="D23" s="24" t="s">
        <v>31</v>
      </c>
      <c r="G23" s="14"/>
      <c r="I23" t="s">
        <v>274</v>
      </c>
    </row>
    <row r="24" spans="3:9">
      <c r="C24" s="12"/>
      <c r="D24" s="23" t="s">
        <v>32</v>
      </c>
      <c r="G24" s="14"/>
      <c r="I24" t="s">
        <v>275</v>
      </c>
    </row>
    <row r="25" spans="3:9" ht="18">
      <c r="C25" s="12"/>
      <c r="D25" s="24" t="s">
        <v>33</v>
      </c>
      <c r="G25" s="14"/>
      <c r="I25" t="s">
        <v>276</v>
      </c>
    </row>
    <row r="26" spans="3:9" ht="16" thickBot="1">
      <c r="C26" s="8"/>
      <c r="D26" s="25" t="s">
        <v>34</v>
      </c>
      <c r="E26" s="9"/>
      <c r="F26" s="9"/>
      <c r="G26" s="11"/>
    </row>
    <row r="27" spans="3:9" ht="16" thickBot="1"/>
    <row r="28" spans="3:9">
      <c r="C28" s="21"/>
      <c r="D28" s="22" t="s">
        <v>36</v>
      </c>
      <c r="E28" s="5"/>
      <c r="F28" s="26" t="s">
        <v>37</v>
      </c>
      <c r="G28" s="7"/>
    </row>
    <row r="29" spans="3:9">
      <c r="C29" s="27"/>
      <c r="D29" s="23" t="s">
        <v>38</v>
      </c>
      <c r="F29" s="12"/>
      <c r="G29" s="14" t="s">
        <v>36</v>
      </c>
    </row>
    <row r="30" spans="3:9" ht="16" thickBot="1">
      <c r="C30" s="28"/>
      <c r="D30" s="23" t="s">
        <v>39</v>
      </c>
      <c r="F30" s="8"/>
      <c r="G30" s="11" t="s">
        <v>38</v>
      </c>
    </row>
    <row r="31" spans="3:9" ht="16" thickBot="1">
      <c r="C31" s="8"/>
      <c r="D31" s="25" t="s">
        <v>40</v>
      </c>
      <c r="E31" s="9"/>
      <c r="F31" s="9"/>
      <c r="G31" s="11"/>
    </row>
    <row r="32" spans="3:9" ht="16" thickBot="1"/>
    <row r="33" spans="3:8" ht="61">
      <c r="C33" s="29" t="s">
        <v>41</v>
      </c>
      <c r="D33" s="30" t="s">
        <v>175</v>
      </c>
      <c r="E33" s="5"/>
      <c r="F33" s="5"/>
      <c r="G33" s="7"/>
      <c r="H33" s="30" t="s">
        <v>42</v>
      </c>
    </row>
    <row r="34" spans="3:8">
      <c r="C34" s="12"/>
      <c r="D34" s="23" t="s">
        <v>43</v>
      </c>
      <c r="G34" s="14"/>
    </row>
    <row r="35" spans="3:8">
      <c r="C35" s="12"/>
      <c r="D35" s="23" t="s">
        <v>44</v>
      </c>
      <c r="G35" s="14"/>
    </row>
    <row r="36" spans="3:8">
      <c r="C36" s="12"/>
      <c r="D36" s="23" t="s">
        <v>45</v>
      </c>
      <c r="G36" s="14"/>
    </row>
    <row r="37" spans="3:8">
      <c r="C37" s="12"/>
      <c r="D37" s="23" t="s">
        <v>46</v>
      </c>
      <c r="G37" s="14"/>
    </row>
    <row r="38" spans="3:8">
      <c r="C38" s="12"/>
      <c r="D38" s="23" t="s">
        <v>47</v>
      </c>
      <c r="G38" s="14"/>
    </row>
    <row r="39" spans="3:8">
      <c r="C39" s="12"/>
      <c r="D39" s="23" t="s">
        <v>48</v>
      </c>
      <c r="G39" s="14"/>
    </row>
    <row r="40" spans="3:8" ht="61">
      <c r="C40" s="12"/>
      <c r="D40" s="31" t="s">
        <v>49</v>
      </c>
      <c r="G40" s="14"/>
      <c r="H40" s="23" t="s">
        <v>50</v>
      </c>
    </row>
    <row r="41" spans="3:8">
      <c r="C41" s="12"/>
      <c r="D41" s="23" t="s">
        <v>51</v>
      </c>
      <c r="G41" s="14"/>
      <c r="H41" s="23" t="s">
        <v>56</v>
      </c>
    </row>
    <row r="42" spans="3:8">
      <c r="C42" s="12"/>
      <c r="D42" s="23" t="s">
        <v>52</v>
      </c>
      <c r="G42" s="14"/>
    </row>
    <row r="43" spans="3:8">
      <c r="C43" s="12"/>
      <c r="D43" s="23" t="s">
        <v>53</v>
      </c>
      <c r="G43" s="14"/>
    </row>
    <row r="44" spans="3:8">
      <c r="C44" s="12"/>
      <c r="D44" s="32" t="s">
        <v>54</v>
      </c>
      <c r="G44" s="14"/>
    </row>
    <row r="45" spans="3:8">
      <c r="C45" s="12"/>
      <c r="D45" s="32" t="s">
        <v>55</v>
      </c>
      <c r="G45" s="14"/>
    </row>
    <row r="46" spans="3:8" ht="16" thickBot="1">
      <c r="C46" s="12"/>
      <c r="D46" s="33" t="s">
        <v>57</v>
      </c>
      <c r="G46" s="14"/>
    </row>
    <row r="47" spans="3:8" ht="16" thickBot="1">
      <c r="C47" s="12"/>
      <c r="G47" s="14"/>
    </row>
    <row r="48" spans="3:8" ht="16" thickBot="1">
      <c r="C48" s="8"/>
      <c r="E48" s="9"/>
      <c r="F48" s="9"/>
      <c r="G48" s="15" t="s">
        <v>7</v>
      </c>
    </row>
    <row r="49" spans="3:12" ht="16" thickBot="1"/>
    <row r="50" spans="3:12" ht="16" thickBot="1">
      <c r="C50" s="17" t="s">
        <v>58</v>
      </c>
      <c r="D50" s="15" t="s">
        <v>7</v>
      </c>
      <c r="E50" s="5"/>
      <c r="F50" s="5"/>
      <c r="G50" s="7"/>
    </row>
    <row r="51" spans="3:12" ht="16" thickBot="1">
      <c r="C51" s="8"/>
      <c r="D51" s="9" t="s">
        <v>59</v>
      </c>
      <c r="E51" s="9"/>
      <c r="F51" s="9"/>
      <c r="G51" s="11"/>
      <c r="I51" s="175" t="s">
        <v>194</v>
      </c>
    </row>
    <row r="52" spans="3:12" ht="16" thickBot="1">
      <c r="I52" s="176" t="s">
        <v>195</v>
      </c>
    </row>
    <row r="53" spans="3:12">
      <c r="C53" s="21" t="s">
        <v>60</v>
      </c>
      <c r="D53" s="5" t="s">
        <v>61</v>
      </c>
      <c r="E53" s="5"/>
      <c r="F53" s="5"/>
      <c r="G53" s="7"/>
      <c r="I53" s="176" t="s">
        <v>196</v>
      </c>
    </row>
    <row r="54" spans="3:12" ht="16" thickBot="1">
      <c r="C54" s="102"/>
      <c r="D54" t="s">
        <v>186</v>
      </c>
      <c r="G54" s="14"/>
      <c r="I54" s="176" t="s">
        <v>197</v>
      </c>
    </row>
    <row r="55" spans="3:12" ht="17" thickBot="1">
      <c r="C55" s="8"/>
      <c r="D55" s="104" t="s">
        <v>185</v>
      </c>
      <c r="E55" s="9"/>
      <c r="F55" s="9"/>
      <c r="G55" s="11"/>
      <c r="H55" s="174"/>
      <c r="I55" s="176" t="s">
        <v>198</v>
      </c>
    </row>
    <row r="56" spans="3:12" ht="16" thickBot="1">
      <c r="I56" s="176" t="s">
        <v>199</v>
      </c>
    </row>
    <row r="57" spans="3:12" ht="16" thickBot="1">
      <c r="C57" s="21" t="s">
        <v>62</v>
      </c>
      <c r="D57" s="22" t="s">
        <v>207</v>
      </c>
      <c r="E57" s="5"/>
      <c r="F57" s="5"/>
      <c r="G57" s="7"/>
      <c r="I57" s="177" t="s">
        <v>200</v>
      </c>
    </row>
    <row r="58" spans="3:12" ht="16" thickBot="1">
      <c r="C58" s="34"/>
      <c r="D58" s="25" t="s">
        <v>208</v>
      </c>
      <c r="E58" s="9"/>
      <c r="F58" s="9"/>
      <c r="G58" s="11"/>
    </row>
    <row r="59" spans="3:12" ht="16" thickBot="1">
      <c r="C59" s="34"/>
      <c r="D59" s="9" t="s">
        <v>210</v>
      </c>
      <c r="E59" s="9"/>
      <c r="F59" s="9"/>
      <c r="G59" s="11"/>
    </row>
    <row r="60" spans="3:12" ht="16" thickBot="1">
      <c r="C60" s="35"/>
    </row>
    <row r="61" spans="3:12">
      <c r="C61" s="21" t="s">
        <v>63</v>
      </c>
      <c r="D61" s="22" t="s">
        <v>64</v>
      </c>
      <c r="E61" s="5"/>
      <c r="F61" s="5" t="s">
        <v>65</v>
      </c>
      <c r="G61" s="5"/>
      <c r="H61" s="7"/>
    </row>
    <row r="62" spans="3:12" ht="16" thickBot="1">
      <c r="C62" s="102"/>
      <c r="D62" s="25" t="s">
        <v>3052</v>
      </c>
      <c r="H62" s="14"/>
    </row>
    <row r="63" spans="3:12" ht="16" thickBot="1">
      <c r="C63" s="36"/>
      <c r="D63" s="23" t="s">
        <v>3054</v>
      </c>
      <c r="E63" s="9"/>
      <c r="F63" s="9"/>
      <c r="G63" s="9"/>
      <c r="H63" s="11"/>
    </row>
    <row r="64" spans="3:12" ht="16" thickBot="1">
      <c r="C64" s="35"/>
      <c r="D64" s="23" t="s">
        <v>251</v>
      </c>
      <c r="K64" s="5"/>
      <c r="L64" s="7"/>
    </row>
    <row r="65" spans="3:12" ht="16" thickBot="1">
      <c r="C65" s="188" t="s">
        <v>219</v>
      </c>
      <c r="G65" s="190" t="s">
        <v>66</v>
      </c>
      <c r="H65" s="191"/>
      <c r="L65" s="14"/>
    </row>
    <row r="66" spans="3:12" ht="16" thickBot="1">
      <c r="G66" s="192" t="s">
        <v>61</v>
      </c>
      <c r="H66" s="193"/>
      <c r="L66" s="14"/>
    </row>
    <row r="67" spans="3:12" ht="16" thickBot="1">
      <c r="C67" s="204" t="s">
        <v>220</v>
      </c>
      <c r="G67" s="194" t="s">
        <v>211</v>
      </c>
      <c r="H67" s="193"/>
      <c r="K67" s="9"/>
      <c r="L67" s="11"/>
    </row>
    <row r="68" spans="3:12">
      <c r="C68" s="205" t="s">
        <v>221</v>
      </c>
      <c r="D68" s="38"/>
      <c r="G68" s="194" t="s">
        <v>212</v>
      </c>
      <c r="H68" s="193"/>
      <c r="J68" s="39"/>
    </row>
    <row r="69" spans="3:12" ht="16" thickBot="1">
      <c r="C69" s="205" t="s">
        <v>222</v>
      </c>
      <c r="D69" s="38"/>
      <c r="G69" s="195" t="s">
        <v>216</v>
      </c>
      <c r="H69" s="193"/>
      <c r="J69" s="39"/>
    </row>
    <row r="70" spans="3:12">
      <c r="C70" s="205" t="s">
        <v>224</v>
      </c>
      <c r="D70" s="38"/>
      <c r="G70" s="196"/>
      <c r="H70" s="193"/>
      <c r="J70" s="39"/>
    </row>
    <row r="71" spans="3:12">
      <c r="C71" s="205" t="s">
        <v>223</v>
      </c>
      <c r="D71" s="38"/>
      <c r="G71" s="196"/>
      <c r="H71" s="193"/>
      <c r="J71" s="39"/>
    </row>
    <row r="72" spans="3:12" ht="16" thickBot="1">
      <c r="C72" s="206" t="s">
        <v>218</v>
      </c>
      <c r="D72" s="38"/>
      <c r="G72" s="196"/>
      <c r="H72" s="193"/>
      <c r="J72" s="39"/>
    </row>
    <row r="73" spans="3:12" ht="16" thickBot="1">
      <c r="D73" s="38"/>
      <c r="G73" s="197" t="s">
        <v>213</v>
      </c>
      <c r="H73" s="193"/>
      <c r="J73" s="39"/>
    </row>
    <row r="74" spans="3:12">
      <c r="E74" s="5"/>
      <c r="F74" s="5"/>
      <c r="G74" s="198"/>
      <c r="H74" s="199" t="s">
        <v>214</v>
      </c>
      <c r="J74" s="39"/>
    </row>
    <row r="75" spans="3:12" ht="16" thickBot="1">
      <c r="G75" s="200"/>
      <c r="H75" s="201" t="s">
        <v>215</v>
      </c>
      <c r="J75" s="39"/>
    </row>
    <row r="76" spans="3:12" ht="16" thickBot="1">
      <c r="E76" s="9"/>
      <c r="F76" s="9"/>
      <c r="G76" s="202"/>
      <c r="H76" s="203" t="s">
        <v>218</v>
      </c>
      <c r="J76" s="39"/>
    </row>
    <row r="77" spans="3:12" ht="16" thickBot="1">
      <c r="C77" s="35"/>
      <c r="D77" s="38" t="s">
        <v>281</v>
      </c>
      <c r="F77" s="408" t="s">
        <v>282</v>
      </c>
      <c r="G77" s="408" t="s">
        <v>290</v>
      </c>
      <c r="J77" s="39"/>
    </row>
    <row r="78" spans="3:12">
      <c r="C78" s="40" t="s">
        <v>3</v>
      </c>
      <c r="D78" s="41" t="s">
        <v>67</v>
      </c>
      <c r="E78" s="5"/>
      <c r="F78" s="5" t="s">
        <v>67</v>
      </c>
      <c r="G78" s="5" t="s">
        <v>291</v>
      </c>
      <c r="H78" s="7"/>
      <c r="J78" s="39"/>
    </row>
    <row r="79" spans="3:12">
      <c r="C79" s="28"/>
      <c r="D79" s="42" t="s">
        <v>68</v>
      </c>
      <c r="F79" t="s">
        <v>283</v>
      </c>
      <c r="G79" t="s">
        <v>292</v>
      </c>
      <c r="H79" s="14"/>
      <c r="J79" s="39"/>
    </row>
    <row r="80" spans="3:12">
      <c r="C80" s="28"/>
      <c r="D80" s="42" t="s">
        <v>69</v>
      </c>
      <c r="F80" t="s">
        <v>284</v>
      </c>
      <c r="G80" t="s">
        <v>293</v>
      </c>
      <c r="H80" s="14"/>
      <c r="J80" s="39"/>
    </row>
    <row r="81" spans="3:10">
      <c r="C81" s="28"/>
      <c r="D81" s="42" t="s">
        <v>70</v>
      </c>
      <c r="F81" t="s">
        <v>70</v>
      </c>
      <c r="G81" t="s">
        <v>294</v>
      </c>
      <c r="H81" s="14"/>
      <c r="J81" s="39"/>
    </row>
    <row r="82" spans="3:10">
      <c r="C82" s="28"/>
      <c r="D82" s="42" t="s">
        <v>71</v>
      </c>
      <c r="F82" t="s">
        <v>285</v>
      </c>
      <c r="G82" t="s">
        <v>295</v>
      </c>
      <c r="H82" s="14"/>
      <c r="J82" s="39"/>
    </row>
    <row r="83" spans="3:10">
      <c r="C83" s="28"/>
      <c r="D83" s="43" t="s">
        <v>72</v>
      </c>
      <c r="E83" t="s">
        <v>160</v>
      </c>
      <c r="F83" t="s">
        <v>286</v>
      </c>
      <c r="G83" t="s">
        <v>296</v>
      </c>
      <c r="H83" s="14"/>
      <c r="J83" s="39"/>
    </row>
    <row r="84" spans="3:10" ht="16" thickBot="1">
      <c r="C84" s="28"/>
      <c r="D84" s="37" t="s">
        <v>74</v>
      </c>
      <c r="E84" t="s">
        <v>73</v>
      </c>
      <c r="F84" t="s">
        <v>287</v>
      </c>
      <c r="G84" t="s">
        <v>298</v>
      </c>
      <c r="H84" s="14"/>
      <c r="J84" s="39"/>
    </row>
    <row r="85" spans="3:10">
      <c r="C85" s="28"/>
      <c r="D85" s="38"/>
      <c r="F85" t="s">
        <v>288</v>
      </c>
      <c r="G85" t="s">
        <v>297</v>
      </c>
      <c r="H85" s="14"/>
      <c r="J85" s="39"/>
    </row>
    <row r="86" spans="3:10">
      <c r="C86" s="28"/>
      <c r="D86" s="38"/>
      <c r="F86" t="s">
        <v>289</v>
      </c>
      <c r="G86" t="s">
        <v>74</v>
      </c>
      <c r="H86" s="14"/>
      <c r="J86" s="39"/>
    </row>
    <row r="87" spans="3:10">
      <c r="C87" s="28"/>
      <c r="D87" s="38"/>
      <c r="F87" t="s">
        <v>74</v>
      </c>
      <c r="H87" s="14"/>
      <c r="J87" s="39"/>
    </row>
    <row r="88" spans="3:10" ht="16" thickBot="1">
      <c r="C88" s="28"/>
      <c r="D88" s="38"/>
      <c r="H88" s="14"/>
      <c r="J88" s="39"/>
    </row>
    <row r="89" spans="3:10" ht="16" thickBot="1">
      <c r="C89" s="36"/>
      <c r="E89" s="44" t="s">
        <v>7</v>
      </c>
      <c r="F89" s="45"/>
      <c r="G89" s="9"/>
      <c r="H89" s="11"/>
      <c r="J89" s="39"/>
    </row>
    <row r="90" spans="3:10" ht="16" thickBot="1">
      <c r="C90" s="35"/>
    </row>
    <row r="91" spans="3:10">
      <c r="C91" s="29" t="s">
        <v>75</v>
      </c>
      <c r="D91" s="22" t="s">
        <v>76</v>
      </c>
      <c r="E91" s="5"/>
      <c r="F91" s="26"/>
      <c r="G91" s="5"/>
      <c r="H91" s="5"/>
      <c r="I91" s="7"/>
    </row>
    <row r="92" spans="3:10">
      <c r="C92" s="12"/>
      <c r="D92" s="23" t="s">
        <v>156</v>
      </c>
      <c r="F92" s="12"/>
      <c r="I92" s="14"/>
    </row>
    <row r="93" spans="3:10">
      <c r="C93" s="12"/>
      <c r="D93" s="23" t="s">
        <v>77</v>
      </c>
      <c r="F93" s="12"/>
      <c r="I93" s="14"/>
    </row>
    <row r="94" spans="3:10">
      <c r="C94" s="12"/>
      <c r="D94" s="23" t="s">
        <v>78</v>
      </c>
      <c r="F94" s="12"/>
      <c r="I94" s="14"/>
    </row>
    <row r="95" spans="3:10">
      <c r="C95" s="12"/>
      <c r="D95" s="32" t="s">
        <v>157</v>
      </c>
      <c r="F95" s="12"/>
      <c r="I95" s="14"/>
    </row>
    <row r="96" spans="3:10">
      <c r="C96" s="12"/>
      <c r="D96" s="23" t="s">
        <v>79</v>
      </c>
      <c r="F96" s="12"/>
      <c r="I96" s="14"/>
    </row>
    <row r="97" spans="3:9" ht="16" thickBot="1">
      <c r="C97" s="12"/>
      <c r="D97" s="25" t="s">
        <v>80</v>
      </c>
      <c r="F97" s="12"/>
      <c r="I97" s="14"/>
    </row>
    <row r="98" spans="3:9" ht="16" thickBot="1">
      <c r="C98" s="8"/>
      <c r="D98" s="23" t="s">
        <v>218</v>
      </c>
      <c r="E98" s="9"/>
      <c r="F98" s="8"/>
      <c r="G98" s="9"/>
      <c r="H98" s="9"/>
      <c r="I98" s="11"/>
    </row>
    <row r="99" spans="3:9">
      <c r="D99" s="23"/>
    </row>
    <row r="100" spans="3:9" ht="16" thickBot="1"/>
    <row r="101" spans="3:9" ht="16" thickBot="1">
      <c r="C101" s="46" t="s">
        <v>81</v>
      </c>
      <c r="D101" s="15" t="s">
        <v>7</v>
      </c>
      <c r="E101" s="47"/>
      <c r="F101" s="47"/>
      <c r="G101" s="47"/>
      <c r="H101" s="47"/>
      <c r="I101" s="48"/>
    </row>
    <row r="102" spans="3:9" ht="16" thickBot="1">
      <c r="C102" s="49"/>
    </row>
    <row r="103" spans="3:9" ht="16" thickBot="1">
      <c r="C103" s="21" t="s">
        <v>82</v>
      </c>
      <c r="D103" s="252" t="s">
        <v>83</v>
      </c>
      <c r="E103" s="5"/>
      <c r="F103" s="15" t="s">
        <v>7</v>
      </c>
      <c r="G103" s="268" t="s">
        <v>240</v>
      </c>
      <c r="H103" s="5"/>
      <c r="I103" s="7"/>
    </row>
    <row r="104" spans="3:9" ht="16" thickBot="1">
      <c r="C104" s="102"/>
      <c r="D104" s="39" t="s">
        <v>84</v>
      </c>
      <c r="F104" s="15"/>
      <c r="G104" s="269" t="s">
        <v>241</v>
      </c>
      <c r="I104" s="14"/>
    </row>
    <row r="105" spans="3:9" ht="16" thickBot="1">
      <c r="C105" s="102"/>
      <c r="D105" s="39" t="s">
        <v>173</v>
      </c>
      <c r="F105" s="15"/>
      <c r="G105" s="54" t="s">
        <v>218</v>
      </c>
      <c r="I105" s="14"/>
    </row>
    <row r="106" spans="3:9" ht="16" thickBot="1">
      <c r="C106" s="102"/>
      <c r="D106" s="39" t="s">
        <v>174</v>
      </c>
      <c r="F106" s="15"/>
      <c r="I106" s="14"/>
    </row>
    <row r="107" spans="3:9" ht="16" thickBot="1">
      <c r="C107" s="50"/>
      <c r="D107" s="55" t="s">
        <v>74</v>
      </c>
      <c r="E107" s="9"/>
      <c r="F107" s="15" t="s">
        <v>7</v>
      </c>
      <c r="G107" s="9"/>
      <c r="H107" s="9"/>
      <c r="I107" s="11"/>
    </row>
    <row r="108" spans="3:9" ht="16" thickBot="1"/>
    <row r="109" spans="3:9">
      <c r="C109" s="21" t="s">
        <v>158</v>
      </c>
      <c r="D109" s="5"/>
      <c r="E109" s="5"/>
      <c r="F109" s="5"/>
      <c r="G109" s="7"/>
    </row>
    <row r="110" spans="3:9" ht="16" thickBot="1">
      <c r="C110" s="34"/>
      <c r="D110" s="9"/>
      <c r="E110" s="9"/>
      <c r="F110" s="9"/>
      <c r="G110" s="11"/>
    </row>
    <row r="111" spans="3:9">
      <c r="D111" s="51" t="s">
        <v>85</v>
      </c>
      <c r="E111" s="5"/>
      <c r="F111" s="5" t="s">
        <v>86</v>
      </c>
      <c r="G111" s="52">
        <v>0</v>
      </c>
    </row>
    <row r="112" spans="3:9" ht="16" thickBot="1">
      <c r="D112" s="8"/>
      <c r="E112" s="9"/>
      <c r="F112" s="9"/>
      <c r="G112" s="53">
        <v>0.5</v>
      </c>
    </row>
    <row r="113" spans="7:7">
      <c r="G113" s="53">
        <v>1</v>
      </c>
    </row>
    <row r="114" spans="7:7">
      <c r="G114" s="53">
        <v>1.5</v>
      </c>
    </row>
    <row r="115" spans="7:7">
      <c r="G115" s="53">
        <v>2</v>
      </c>
    </row>
    <row r="116" spans="7:7">
      <c r="G116" s="53">
        <v>2.5</v>
      </c>
    </row>
    <row r="117" spans="7:7">
      <c r="G117" s="53">
        <v>3</v>
      </c>
    </row>
    <row r="118" spans="7:7">
      <c r="G118" s="53">
        <v>3.5</v>
      </c>
    </row>
    <row r="119" spans="7:7">
      <c r="G119" s="53">
        <v>4</v>
      </c>
    </row>
    <row r="120" spans="7:7">
      <c r="G120" s="53">
        <v>4.5</v>
      </c>
    </row>
    <row r="121" spans="7:7">
      <c r="G121" s="53">
        <v>5</v>
      </c>
    </row>
    <row r="122" spans="7:7">
      <c r="G122" s="53">
        <v>5.5</v>
      </c>
    </row>
    <row r="123" spans="7:7">
      <c r="G123" s="53">
        <v>6</v>
      </c>
    </row>
    <row r="124" spans="7:7">
      <c r="G124" s="53">
        <v>6.5</v>
      </c>
    </row>
    <row r="125" spans="7:7">
      <c r="G125" s="53">
        <v>7</v>
      </c>
    </row>
    <row r="126" spans="7:7">
      <c r="G126" s="53">
        <v>7.5</v>
      </c>
    </row>
    <row r="127" spans="7:7">
      <c r="G127" s="53">
        <v>8</v>
      </c>
    </row>
    <row r="128" spans="7:7">
      <c r="G128" s="53">
        <v>8.5</v>
      </c>
    </row>
    <row r="129" spans="7:7">
      <c r="G129" s="53">
        <v>9</v>
      </c>
    </row>
    <row r="130" spans="7:7">
      <c r="G130" s="53">
        <v>9.5</v>
      </c>
    </row>
    <row r="131" spans="7:7">
      <c r="G131" s="53">
        <v>10</v>
      </c>
    </row>
    <row r="132" spans="7:7">
      <c r="G132" s="53">
        <v>10.5</v>
      </c>
    </row>
    <row r="133" spans="7:7">
      <c r="G133" s="53">
        <v>11</v>
      </c>
    </row>
    <row r="134" spans="7:7">
      <c r="G134" s="53">
        <v>11.5</v>
      </c>
    </row>
    <row r="135" spans="7:7">
      <c r="G135" s="53">
        <v>12</v>
      </c>
    </row>
    <row r="136" spans="7:7">
      <c r="G136" s="53">
        <v>12.5</v>
      </c>
    </row>
    <row r="137" spans="7:7">
      <c r="G137" s="53">
        <v>13</v>
      </c>
    </row>
    <row r="138" spans="7:7">
      <c r="G138" s="53">
        <v>13.5</v>
      </c>
    </row>
    <row r="139" spans="7:7">
      <c r="G139" s="53">
        <v>14</v>
      </c>
    </row>
    <row r="140" spans="7:7">
      <c r="G140" s="53">
        <v>14.5</v>
      </c>
    </row>
    <row r="141" spans="7:7">
      <c r="G141" s="53">
        <v>15</v>
      </c>
    </row>
    <row r="142" spans="7:7" ht="16" thickBot="1">
      <c r="G142" s="54" t="s">
        <v>87</v>
      </c>
    </row>
    <row r="144" spans="7:7" ht="16" thickBot="1"/>
    <row r="145" spans="2:9" ht="27" thickBot="1">
      <c r="B145" s="1" t="s">
        <v>0</v>
      </c>
      <c r="C145" s="2"/>
      <c r="D145" s="2"/>
      <c r="E145" s="2"/>
      <c r="F145" s="2"/>
      <c r="G145" s="2"/>
      <c r="H145" s="2"/>
      <c r="I145" s="3"/>
    </row>
    <row r="146" spans="2:9" ht="16" thickBot="1"/>
    <row r="147" spans="2:9">
      <c r="B147" s="4" t="s">
        <v>1</v>
      </c>
      <c r="C147" s="5"/>
      <c r="D147" s="5"/>
      <c r="E147" s="6" t="s">
        <v>2</v>
      </c>
      <c r="F147" s="5"/>
      <c r="G147" s="7"/>
    </row>
    <row r="148" spans="2:9">
      <c r="B148" s="12"/>
      <c r="E148" s="13" t="s">
        <v>209</v>
      </c>
      <c r="G148" s="14"/>
    </row>
    <row r="149" spans="2:9" ht="16" thickBot="1">
      <c r="B149" s="8"/>
      <c r="C149" s="9"/>
      <c r="D149" s="9"/>
      <c r="E149" s="55" t="s">
        <v>218</v>
      </c>
      <c r="F149" s="9"/>
      <c r="G149" s="11"/>
    </row>
    <row r="150" spans="2:9" ht="16" thickBot="1">
      <c r="E150" s="39"/>
    </row>
    <row r="151" spans="2:9">
      <c r="B151" s="4" t="s">
        <v>3</v>
      </c>
      <c r="C151" s="5"/>
      <c r="D151" s="26"/>
      <c r="E151" s="6" t="s">
        <v>4</v>
      </c>
      <c r="F151" s="5"/>
      <c r="G151" s="7"/>
    </row>
    <row r="152" spans="2:9">
      <c r="B152" s="533"/>
      <c r="D152" s="12"/>
      <c r="E152" s="13" t="s">
        <v>5</v>
      </c>
      <c r="G152" s="14"/>
    </row>
    <row r="153" spans="2:9" ht="16" thickBot="1">
      <c r="B153" s="12"/>
      <c r="D153" s="12"/>
      <c r="E153" s="55" t="s">
        <v>218</v>
      </c>
      <c r="G153" s="14"/>
    </row>
    <row r="154" spans="2:9" ht="16" thickBot="1">
      <c r="B154" s="12"/>
      <c r="D154" s="8"/>
      <c r="E154" s="10" t="s">
        <v>6</v>
      </c>
      <c r="F154" s="56" t="s">
        <v>7</v>
      </c>
      <c r="G154" s="11"/>
    </row>
    <row r="155" spans="2:9" ht="16" thickBot="1">
      <c r="B155" s="12"/>
      <c r="G155" s="14"/>
    </row>
    <row r="156" spans="2:9">
      <c r="B156" s="57" t="s">
        <v>88</v>
      </c>
      <c r="D156" s="26"/>
      <c r="E156" s="6" t="s">
        <v>8</v>
      </c>
      <c r="F156" s="5"/>
      <c r="G156" s="7"/>
    </row>
    <row r="157" spans="2:9">
      <c r="B157" s="12"/>
      <c r="D157" s="12"/>
      <c r="E157" s="13" t="s">
        <v>9</v>
      </c>
      <c r="G157" s="14"/>
    </row>
    <row r="158" spans="2:9" ht="16" thickBot="1">
      <c r="B158" s="8"/>
      <c r="C158" s="9"/>
      <c r="D158" s="8"/>
      <c r="E158" s="58" t="s">
        <v>218</v>
      </c>
      <c r="F158" s="9"/>
      <c r="G158" s="11"/>
    </row>
    <row r="161" spans="2:13" ht="16" thickBot="1"/>
    <row r="162" spans="2:13" ht="27" thickBot="1">
      <c r="B162" s="1" t="s">
        <v>89</v>
      </c>
      <c r="C162" s="2"/>
      <c r="D162" s="2"/>
      <c r="E162" s="2"/>
      <c r="F162" s="2"/>
      <c r="G162" s="2"/>
      <c r="H162" s="3"/>
    </row>
    <row r="163" spans="2:13" ht="16" thickBot="1"/>
    <row r="164" spans="2:13" ht="16">
      <c r="B164" s="59" t="s">
        <v>90</v>
      </c>
      <c r="C164" s="5"/>
      <c r="D164" s="5"/>
      <c r="E164" s="5"/>
      <c r="F164" s="5"/>
      <c r="G164" s="5"/>
      <c r="H164" s="5" t="s">
        <v>61</v>
      </c>
      <c r="I164" s="5"/>
      <c r="J164" s="5"/>
      <c r="K164" s="5"/>
      <c r="L164" s="5"/>
      <c r="M164" s="7"/>
    </row>
    <row r="165" spans="2:13" ht="16">
      <c r="B165" s="161"/>
      <c r="H165" t="s">
        <v>190</v>
      </c>
      <c r="M165" s="14"/>
    </row>
    <row r="166" spans="2:13">
      <c r="B166" s="12"/>
      <c r="H166" t="s">
        <v>187</v>
      </c>
      <c r="M166" s="14"/>
    </row>
    <row r="167" spans="2:13">
      <c r="B167" s="12"/>
      <c r="H167" t="s">
        <v>188</v>
      </c>
      <c r="M167" s="14"/>
    </row>
    <row r="168" spans="2:13" ht="16" thickBot="1">
      <c r="B168" s="12"/>
      <c r="H168" s="60" t="s">
        <v>189</v>
      </c>
      <c r="M168" s="14"/>
    </row>
    <row r="169" spans="2:13" ht="16" thickBot="1">
      <c r="B169" s="8"/>
      <c r="C169" s="9"/>
      <c r="D169" s="9"/>
      <c r="E169" s="9"/>
      <c r="F169" s="9"/>
      <c r="G169" s="9"/>
      <c r="H169" s="58" t="s">
        <v>218</v>
      </c>
      <c r="I169" s="9"/>
      <c r="J169" s="9"/>
      <c r="K169" s="9"/>
      <c r="L169" s="15" t="s">
        <v>91</v>
      </c>
      <c r="M169" s="11"/>
    </row>
    <row r="171" spans="2:13" ht="16">
      <c r="B171" s="61"/>
    </row>
    <row r="172" spans="2:13" ht="16" thickBot="1"/>
    <row r="173" spans="2:13" ht="27" thickBot="1">
      <c r="B173" s="1" t="s">
        <v>92</v>
      </c>
      <c r="C173" s="2"/>
      <c r="D173" s="2"/>
      <c r="E173" s="2"/>
      <c r="F173" s="2"/>
      <c r="G173" s="2"/>
      <c r="H173" s="2"/>
      <c r="I173" s="2"/>
      <c r="J173" s="3"/>
    </row>
    <row r="174" spans="2:13" ht="16" thickBot="1"/>
    <row r="175" spans="2:13">
      <c r="B175" s="4" t="s">
        <v>1</v>
      </c>
      <c r="C175" s="5"/>
      <c r="D175" s="5"/>
      <c r="E175" s="6" t="s">
        <v>162</v>
      </c>
      <c r="F175" s="5"/>
      <c r="G175" s="5"/>
      <c r="H175" s="5"/>
      <c r="I175" s="7"/>
    </row>
    <row r="176" spans="2:13">
      <c r="B176" s="12"/>
      <c r="E176" s="13" t="s">
        <v>93</v>
      </c>
      <c r="I176" s="14"/>
    </row>
    <row r="177" spans="2:14">
      <c r="B177" s="12"/>
      <c r="E177" s="13" t="s">
        <v>94</v>
      </c>
      <c r="I177" s="14"/>
    </row>
    <row r="178" spans="2:14">
      <c r="B178" s="12"/>
      <c r="E178" s="39" t="s">
        <v>95</v>
      </c>
      <c r="I178" s="14"/>
    </row>
    <row r="179" spans="2:14" ht="16" thickBot="1">
      <c r="B179" s="12"/>
      <c r="E179" s="13" t="s">
        <v>218</v>
      </c>
      <c r="I179" s="14"/>
    </row>
    <row r="180" spans="2:14" ht="16" thickBot="1">
      <c r="B180" s="8"/>
      <c r="C180" s="9"/>
      <c r="D180" s="9"/>
      <c r="E180" s="10" t="s">
        <v>96</v>
      </c>
      <c r="F180" s="9"/>
      <c r="G180" s="9"/>
      <c r="H180" s="9"/>
      <c r="I180" s="15" t="s">
        <v>91</v>
      </c>
    </row>
    <row r="183" spans="2:14" ht="16" thickBot="1"/>
    <row r="184" spans="2:14" ht="27" thickBot="1">
      <c r="B184" s="1" t="s">
        <v>97</v>
      </c>
      <c r="C184" s="2"/>
      <c r="D184" s="2"/>
      <c r="E184" s="2"/>
      <c r="F184" s="2"/>
      <c r="G184" s="2"/>
      <c r="H184" s="2"/>
      <c r="I184" s="2"/>
      <c r="J184" s="3"/>
    </row>
    <row r="185" spans="2:14" ht="16" thickBot="1"/>
    <row r="186" spans="2:14">
      <c r="B186" s="62" t="s">
        <v>98</v>
      </c>
      <c r="C186" s="5"/>
      <c r="D186" s="172" t="s">
        <v>231</v>
      </c>
      <c r="E186" s="5"/>
      <c r="F186" s="5"/>
      <c r="G186" s="5"/>
      <c r="H186" s="5"/>
      <c r="I186" s="5"/>
      <c r="J186" s="5"/>
      <c r="K186" s="5"/>
      <c r="L186" s="5"/>
      <c r="M186" s="5"/>
      <c r="N186" s="7"/>
    </row>
    <row r="187" spans="2:14">
      <c r="B187" s="12"/>
      <c r="D187" s="172" t="s">
        <v>232</v>
      </c>
      <c r="N187" s="14"/>
    </row>
    <row r="188" spans="2:14">
      <c r="B188" s="12"/>
      <c r="D188" s="207" t="s">
        <v>233</v>
      </c>
      <c r="N188" s="14"/>
    </row>
    <row r="189" spans="2:14">
      <c r="B189" s="12"/>
      <c r="D189" s="172" t="s">
        <v>234</v>
      </c>
      <c r="N189" s="14"/>
    </row>
    <row r="190" spans="2:14">
      <c r="B190" s="12"/>
      <c r="D190" s="172" t="s">
        <v>235</v>
      </c>
    </row>
    <row r="191" spans="2:14" ht="16" thickBot="1">
      <c r="B191" s="8"/>
      <c r="C191" s="9"/>
      <c r="D191" s="178" t="s">
        <v>74</v>
      </c>
      <c r="E191" s="9"/>
      <c r="F191" s="9"/>
      <c r="G191" s="9"/>
      <c r="H191" s="9"/>
      <c r="I191" s="9"/>
      <c r="J191" s="9"/>
      <c r="K191" s="9"/>
      <c r="L191" s="9"/>
      <c r="M191" s="11"/>
    </row>
    <row r="193" spans="2:14" ht="16" thickBot="1"/>
    <row r="194" spans="2:14">
      <c r="B194" s="29" t="s">
        <v>192</v>
      </c>
      <c r="C194" s="5"/>
      <c r="D194" s="5"/>
      <c r="E194" s="5"/>
      <c r="F194" s="41" t="s">
        <v>99</v>
      </c>
      <c r="G194" s="5"/>
      <c r="H194" s="5"/>
      <c r="I194" s="5"/>
      <c r="J194" s="5"/>
      <c r="K194" s="5"/>
      <c r="L194" s="5"/>
      <c r="M194" s="5"/>
      <c r="N194" s="7"/>
    </row>
    <row r="195" spans="2:14">
      <c r="B195" s="12"/>
      <c r="F195" s="63" t="s">
        <v>100</v>
      </c>
      <c r="N195" s="14"/>
    </row>
    <row r="196" spans="2:14" ht="16">
      <c r="B196" s="12"/>
      <c r="F196" s="63" t="s">
        <v>101</v>
      </c>
      <c r="N196" s="14"/>
    </row>
    <row r="197" spans="2:14" ht="16" thickBot="1">
      <c r="B197" s="12"/>
      <c r="F197" s="63" t="s">
        <v>102</v>
      </c>
      <c r="N197" s="14"/>
    </row>
    <row r="198" spans="2:14" ht="16" thickBot="1">
      <c r="B198" s="8"/>
      <c r="C198" s="9"/>
      <c r="D198" s="9"/>
      <c r="E198" s="9"/>
      <c r="F198" s="64" t="s">
        <v>96</v>
      </c>
      <c r="G198" s="9"/>
      <c r="H198" s="15" t="s">
        <v>7</v>
      </c>
      <c r="I198" s="9"/>
      <c r="J198" s="9"/>
      <c r="K198" s="9"/>
      <c r="L198" s="9"/>
      <c r="M198" s="9"/>
      <c r="N198" s="11"/>
    </row>
    <row r="199" spans="2:14" ht="16" thickBot="1"/>
    <row r="200" spans="2:14">
      <c r="B200" s="40" t="s">
        <v>103</v>
      </c>
      <c r="C200" s="5"/>
      <c r="D200" s="5"/>
      <c r="E200" s="5"/>
      <c r="F200" s="41" t="s">
        <v>104</v>
      </c>
      <c r="G200" s="7"/>
      <c r="H200" s="5"/>
      <c r="I200" s="5"/>
      <c r="J200" s="5"/>
      <c r="K200" s="5"/>
      <c r="L200" s="5"/>
      <c r="M200" s="5"/>
      <c r="N200" s="7"/>
    </row>
    <row r="201" spans="2:14" ht="16" thickBot="1">
      <c r="B201" s="8"/>
      <c r="C201" s="9"/>
      <c r="D201" s="9"/>
      <c r="E201" s="9"/>
      <c r="F201" s="64" t="s">
        <v>61</v>
      </c>
      <c r="G201" s="11"/>
      <c r="H201" s="9"/>
      <c r="I201" s="9"/>
      <c r="J201" s="9"/>
      <c r="K201" s="9"/>
      <c r="L201" s="9"/>
      <c r="M201" s="9"/>
      <c r="N201" s="11"/>
    </row>
    <row r="202" spans="2:14" ht="16" thickBot="1">
      <c r="B202" s="8"/>
      <c r="C202" s="9"/>
      <c r="D202" s="9"/>
      <c r="E202" s="9"/>
      <c r="F202" s="55" t="s">
        <v>153</v>
      </c>
      <c r="G202" s="11"/>
    </row>
    <row r="203" spans="2:14" ht="16" thickBot="1"/>
    <row r="204" spans="2:14" ht="27" thickBot="1">
      <c r="B204" s="1" t="s">
        <v>105</v>
      </c>
      <c r="C204" s="2"/>
      <c r="D204" s="2"/>
      <c r="E204" s="2"/>
      <c r="F204" s="2"/>
      <c r="G204" s="2"/>
      <c r="H204" s="2"/>
      <c r="I204" s="2"/>
      <c r="J204" s="3"/>
    </row>
    <row r="206" spans="2:14" ht="21">
      <c r="B206" s="74" t="s">
        <v>106</v>
      </c>
    </row>
    <row r="208" spans="2:14" ht="16" thickBot="1"/>
    <row r="209" spans="1:18">
      <c r="A209" s="65"/>
      <c r="B209" s="66"/>
      <c r="C209" s="66"/>
      <c r="D209" s="66"/>
      <c r="E209" s="66"/>
      <c r="F209" s="66"/>
      <c r="G209" s="66"/>
      <c r="H209" s="66"/>
      <c r="I209" s="66"/>
      <c r="J209" s="66"/>
      <c r="K209" s="66"/>
      <c r="L209" s="66"/>
      <c r="M209" s="66"/>
      <c r="N209" s="66"/>
      <c r="O209" s="66"/>
      <c r="P209" s="66"/>
      <c r="Q209" s="66"/>
      <c r="R209" s="67"/>
    </row>
    <row r="210" spans="1:18">
      <c r="A210" s="68"/>
      <c r="B210" s="69"/>
      <c r="C210" s="69"/>
      <c r="D210" s="69"/>
      <c r="E210" s="69"/>
      <c r="F210" s="69"/>
      <c r="G210" s="69"/>
      <c r="H210" s="69"/>
      <c r="I210" s="69"/>
      <c r="J210" s="69"/>
      <c r="K210" s="69"/>
      <c r="L210" s="69"/>
      <c r="M210" s="69"/>
      <c r="N210" s="69"/>
      <c r="O210" s="69"/>
      <c r="P210" s="69"/>
      <c r="Q210" s="69"/>
      <c r="R210" s="70"/>
    </row>
    <row r="211" spans="1:18" ht="16" thickBot="1">
      <c r="A211" s="71"/>
      <c r="B211" s="72"/>
      <c r="C211" s="72"/>
      <c r="D211" s="72"/>
      <c r="E211" s="72"/>
      <c r="F211" s="72"/>
      <c r="G211" s="72"/>
      <c r="H211" s="72"/>
      <c r="I211" s="72"/>
      <c r="J211" s="72"/>
      <c r="K211" s="72"/>
      <c r="L211" s="72"/>
      <c r="M211" s="72"/>
      <c r="N211" s="72"/>
      <c r="O211" s="72"/>
      <c r="P211" s="72"/>
      <c r="Q211" s="72"/>
      <c r="R211" s="73"/>
    </row>
    <row r="213" spans="1:18" ht="16" thickBot="1">
      <c r="C213" s="20"/>
    </row>
    <row r="214" spans="1:18" ht="30" thickBot="1">
      <c r="C214" s="208" t="s">
        <v>107</v>
      </c>
    </row>
    <row r="215" spans="1:18" ht="16" thickBot="1">
      <c r="C215" s="20"/>
    </row>
    <row r="216" spans="1:18">
      <c r="C216" s="17" t="s">
        <v>14</v>
      </c>
      <c r="D216" s="5"/>
      <c r="E216" s="5"/>
      <c r="F216" s="5"/>
      <c r="G216" s="7"/>
      <c r="I216" s="80"/>
    </row>
    <row r="217" spans="1:18">
      <c r="C217" s="18" t="s">
        <v>10</v>
      </c>
      <c r="G217" s="14"/>
      <c r="I217" s="80"/>
    </row>
    <row r="218" spans="1:18" ht="16" thickBot="1">
      <c r="C218" s="19" t="s">
        <v>15</v>
      </c>
      <c r="D218" s="9"/>
      <c r="E218" s="9"/>
      <c r="F218" s="9"/>
      <c r="G218" s="11"/>
    </row>
    <row r="219" spans="1:18" ht="16" thickBot="1">
      <c r="C219" s="20"/>
    </row>
    <row r="220" spans="1:18">
      <c r="C220" s="17" t="s">
        <v>108</v>
      </c>
      <c r="D220" s="5"/>
      <c r="E220" s="5"/>
      <c r="F220" s="5"/>
      <c r="G220" s="7"/>
    </row>
    <row r="221" spans="1:18">
      <c r="C221" s="18" t="s">
        <v>109</v>
      </c>
      <c r="G221" s="14"/>
    </row>
    <row r="222" spans="1:18">
      <c r="C222" s="18"/>
      <c r="G222" s="14"/>
    </row>
    <row r="223" spans="1:18">
      <c r="C223" s="75" t="s">
        <v>110</v>
      </c>
      <c r="D223" s="76" t="s">
        <v>111</v>
      </c>
      <c r="G223" s="14"/>
    </row>
    <row r="224" spans="1:18" ht="19" thickBot="1">
      <c r="C224" s="19"/>
      <c r="D224" s="77" t="s">
        <v>112</v>
      </c>
      <c r="E224" s="9"/>
      <c r="F224" s="9"/>
      <c r="G224" s="11"/>
    </row>
    <row r="225" spans="3:9" ht="17" thickBot="1">
      <c r="C225" s="20"/>
      <c r="D225" s="258"/>
    </row>
    <row r="226" spans="3:9" ht="16">
      <c r="C226" s="17" t="s">
        <v>242</v>
      </c>
      <c r="D226" s="259"/>
      <c r="E226" s="7" t="s">
        <v>61</v>
      </c>
    </row>
    <row r="227" spans="3:9" ht="16">
      <c r="C227" s="18"/>
      <c r="D227" s="258"/>
      <c r="E227" s="14" t="s">
        <v>64</v>
      </c>
    </row>
    <row r="228" spans="3:9" ht="17" thickBot="1">
      <c r="C228" s="19"/>
      <c r="D228" s="77"/>
      <c r="E228" s="11" t="s">
        <v>243</v>
      </c>
    </row>
    <row r="229" spans="3:9" ht="16">
      <c r="C229" s="78" t="s">
        <v>113</v>
      </c>
      <c r="D229" s="79" t="s">
        <v>114</v>
      </c>
      <c r="E229" s="5"/>
      <c r="F229" s="5"/>
      <c r="G229" s="7" t="s">
        <v>321</v>
      </c>
      <c r="H229" s="79" t="s">
        <v>114</v>
      </c>
      <c r="I229" s="5"/>
    </row>
    <row r="230" spans="3:9">
      <c r="C230" s="18"/>
      <c r="D230" s="80" t="s">
        <v>115</v>
      </c>
      <c r="G230" s="14"/>
      <c r="H230" s="80" t="s">
        <v>115</v>
      </c>
    </row>
    <row r="231" spans="3:9">
      <c r="C231" s="18"/>
      <c r="D231" s="80" t="s">
        <v>330</v>
      </c>
      <c r="G231" s="14"/>
      <c r="H231" s="80" t="s">
        <v>116</v>
      </c>
    </row>
    <row r="232" spans="3:9" ht="18">
      <c r="C232" s="18"/>
      <c r="D232" s="80" t="s">
        <v>331</v>
      </c>
      <c r="G232" s="14"/>
      <c r="H232" s="80" t="s">
        <v>117</v>
      </c>
    </row>
    <row r="233" spans="3:9">
      <c r="C233" s="18"/>
      <c r="D233" s="80" t="s">
        <v>332</v>
      </c>
      <c r="G233" s="14"/>
      <c r="H233" s="80" t="s">
        <v>118</v>
      </c>
    </row>
    <row r="234" spans="3:9">
      <c r="C234" s="18"/>
      <c r="D234" s="80"/>
      <c r="G234" s="14"/>
      <c r="H234" s="80" t="s">
        <v>119</v>
      </c>
    </row>
    <row r="235" spans="3:9">
      <c r="C235" s="18"/>
      <c r="D235" s="80"/>
      <c r="G235" s="14"/>
      <c r="H235" s="80" t="s">
        <v>120</v>
      </c>
    </row>
    <row r="236" spans="3:9">
      <c r="C236" s="18"/>
      <c r="D236" s="80"/>
      <c r="G236" s="14"/>
      <c r="H236" s="80" t="s">
        <v>121</v>
      </c>
    </row>
    <row r="237" spans="3:9">
      <c r="C237" s="18"/>
      <c r="D237" s="80"/>
      <c r="G237" s="14"/>
      <c r="H237" s="80" t="s">
        <v>122</v>
      </c>
    </row>
    <row r="238" spans="3:9">
      <c r="C238" s="18"/>
      <c r="D238" s="80"/>
      <c r="G238" s="14"/>
      <c r="H238" s="80" t="s">
        <v>123</v>
      </c>
    </row>
    <row r="239" spans="3:9">
      <c r="C239" s="18"/>
      <c r="D239" s="80"/>
      <c r="G239" s="14"/>
      <c r="H239" s="80" t="s">
        <v>124</v>
      </c>
    </row>
    <row r="240" spans="3:9">
      <c r="C240" s="18"/>
      <c r="D240" s="80"/>
      <c r="G240" s="14"/>
      <c r="H240" s="80" t="s">
        <v>125</v>
      </c>
    </row>
    <row r="241" spans="3:9">
      <c r="C241" s="18"/>
      <c r="D241" s="80"/>
      <c r="G241" s="14"/>
      <c r="H241" s="80" t="s">
        <v>126</v>
      </c>
    </row>
    <row r="242" spans="3:9">
      <c r="C242" s="18"/>
      <c r="D242" s="80"/>
      <c r="G242" s="14"/>
      <c r="H242" s="80" t="s">
        <v>127</v>
      </c>
      <c r="I242" t="s">
        <v>128</v>
      </c>
    </row>
    <row r="243" spans="3:9">
      <c r="C243" s="18"/>
      <c r="D243" s="80"/>
      <c r="G243" s="14"/>
      <c r="H243" s="80" t="s">
        <v>129</v>
      </c>
      <c r="I243" t="s">
        <v>130</v>
      </c>
    </row>
    <row r="244" spans="3:9" ht="16" thickBot="1">
      <c r="C244" s="18"/>
      <c r="D244" s="80"/>
      <c r="G244" s="14"/>
      <c r="H244" s="80" t="s">
        <v>131</v>
      </c>
    </row>
    <row r="245" spans="3:9" ht="16" thickBot="1">
      <c r="C245" s="19"/>
      <c r="D245" s="81"/>
      <c r="E245" s="15"/>
      <c r="F245" s="9"/>
      <c r="G245" s="11"/>
      <c r="H245" s="81" t="s">
        <v>74</v>
      </c>
      <c r="I245" s="15" t="s">
        <v>7</v>
      </c>
    </row>
    <row r="246" spans="3:9" ht="16" thickBot="1">
      <c r="C246" s="20"/>
    </row>
    <row r="247" spans="3:9" ht="16">
      <c r="C247" s="78" t="s">
        <v>132</v>
      </c>
      <c r="D247" s="79" t="s">
        <v>133</v>
      </c>
      <c r="E247" s="5"/>
      <c r="F247" s="5"/>
      <c r="G247" s="7"/>
    </row>
    <row r="248" spans="3:9">
      <c r="C248" s="18"/>
      <c r="D248" s="80" t="s">
        <v>134</v>
      </c>
      <c r="G248" s="14"/>
    </row>
    <row r="249" spans="3:9">
      <c r="C249" s="18"/>
      <c r="D249" s="82" t="s">
        <v>135</v>
      </c>
      <c r="G249" s="14"/>
    </row>
    <row r="250" spans="3:9">
      <c r="C250" s="18"/>
      <c r="D250" s="80" t="s">
        <v>262</v>
      </c>
      <c r="G250" s="14"/>
    </row>
    <row r="251" spans="3:9" ht="18">
      <c r="C251" s="18"/>
      <c r="D251" s="80" t="s">
        <v>136</v>
      </c>
      <c r="G251" s="14"/>
    </row>
    <row r="252" spans="3:9" ht="16" thickBot="1">
      <c r="C252" s="18"/>
      <c r="D252" s="80" t="s">
        <v>218</v>
      </c>
      <c r="G252" s="14"/>
    </row>
    <row r="253" spans="3:9" ht="16" thickBot="1">
      <c r="C253" s="19"/>
      <c r="D253" s="81" t="s">
        <v>74</v>
      </c>
      <c r="E253" s="15" t="s">
        <v>7</v>
      </c>
      <c r="F253" s="9"/>
      <c r="G253" s="11"/>
    </row>
    <row r="254" spans="3:9" ht="16" thickBot="1">
      <c r="C254" s="20"/>
    </row>
    <row r="255" spans="3:9" ht="16">
      <c r="C255" s="78" t="s">
        <v>137</v>
      </c>
      <c r="D255" s="79"/>
      <c r="E255" s="5"/>
      <c r="F255" s="5"/>
      <c r="G255" s="7"/>
    </row>
    <row r="256" spans="3:9">
      <c r="C256" s="18"/>
      <c r="D256" s="80" t="s">
        <v>138</v>
      </c>
      <c r="G256" s="14"/>
    </row>
    <row r="257" spans="3:9">
      <c r="C257" s="18"/>
      <c r="D257" s="80" t="s">
        <v>139</v>
      </c>
      <c r="G257" s="14"/>
    </row>
    <row r="258" spans="3:9">
      <c r="C258" s="18"/>
      <c r="D258" s="80" t="s">
        <v>218</v>
      </c>
      <c r="G258" s="14"/>
    </row>
    <row r="259" spans="3:9">
      <c r="C259" s="18"/>
      <c r="D259" s="80" t="s">
        <v>263</v>
      </c>
      <c r="G259" s="14"/>
    </row>
    <row r="260" spans="3:9">
      <c r="C260" s="18"/>
      <c r="D260" s="80" t="s">
        <v>264</v>
      </c>
      <c r="G260" s="14"/>
    </row>
    <row r="261" spans="3:9" ht="16" thickBot="1">
      <c r="C261" s="18"/>
      <c r="D261" s="80" t="s">
        <v>265</v>
      </c>
      <c r="G261" s="14"/>
    </row>
    <row r="262" spans="3:9" ht="16" thickBot="1">
      <c r="C262" s="19"/>
      <c r="D262" s="83" t="s">
        <v>96</v>
      </c>
      <c r="E262" s="15" t="s">
        <v>7</v>
      </c>
      <c r="F262" s="9"/>
      <c r="G262" s="11"/>
    </row>
    <row r="263" spans="3:9" ht="16" thickBot="1">
      <c r="C263" s="20"/>
      <c r="D263" s="84"/>
    </row>
    <row r="264" spans="3:9" ht="17" thickBot="1">
      <c r="C264" s="85" t="s">
        <v>140</v>
      </c>
      <c r="D264" s="79" t="s">
        <v>141</v>
      </c>
      <c r="E264" s="5"/>
      <c r="F264" s="86" t="s">
        <v>142</v>
      </c>
      <c r="G264" s="5"/>
      <c r="H264" s="5"/>
      <c r="I264" s="7"/>
    </row>
    <row r="265" spans="3:9" ht="16" thickBot="1">
      <c r="C265" s="18"/>
      <c r="D265" s="80" t="s">
        <v>143</v>
      </c>
      <c r="F265" s="26" t="s">
        <v>144</v>
      </c>
      <c r="G265" s="5"/>
      <c r="H265" s="5"/>
      <c r="I265" s="87"/>
    </row>
    <row r="266" spans="3:9" ht="16" thickBot="1">
      <c r="C266" s="18"/>
      <c r="D266" s="82" t="s">
        <v>145</v>
      </c>
      <c r="F266" s="8" t="s">
        <v>146</v>
      </c>
      <c r="G266" s="9"/>
      <c r="H266" s="9" t="s">
        <v>147</v>
      </c>
      <c r="I266" s="11"/>
    </row>
    <row r="267" spans="3:9" ht="16" thickBot="1">
      <c r="C267" s="18"/>
      <c r="D267" s="80" t="s">
        <v>148</v>
      </c>
      <c r="I267" s="14"/>
    </row>
    <row r="268" spans="3:9" ht="16" thickBot="1">
      <c r="C268" s="19"/>
      <c r="D268" s="83" t="s">
        <v>96</v>
      </c>
      <c r="E268" s="15" t="s">
        <v>7</v>
      </c>
      <c r="F268" s="9"/>
      <c r="G268" s="9"/>
      <c r="H268" s="9"/>
      <c r="I268" s="11"/>
    </row>
    <row r="269" spans="3:9" ht="16" thickBot="1">
      <c r="C269" s="20"/>
      <c r="D269" s="84"/>
    </row>
    <row r="270" spans="3:9" ht="17" thickBot="1">
      <c r="C270" s="78" t="s">
        <v>149</v>
      </c>
      <c r="D270" s="88" t="s">
        <v>7</v>
      </c>
      <c r="E270" s="5"/>
      <c r="F270" s="5"/>
      <c r="G270" s="7"/>
    </row>
    <row r="271" spans="3:9" ht="16" thickBot="1">
      <c r="C271" s="19"/>
      <c r="D271" s="89" t="s">
        <v>59</v>
      </c>
      <c r="E271" s="9"/>
      <c r="F271" s="9"/>
      <c r="G271" s="11"/>
    </row>
    <row r="272" spans="3:9" ht="16" thickBot="1">
      <c r="C272" s="20"/>
    </row>
    <row r="273" spans="3:10" ht="19">
      <c r="C273" s="148" t="s">
        <v>183</v>
      </c>
      <c r="D273" s="145"/>
      <c r="E273" s="145" t="s">
        <v>322</v>
      </c>
      <c r="F273" s="5"/>
      <c r="G273" s="7"/>
      <c r="H273" s="544" t="s">
        <v>321</v>
      </c>
      <c r="I273" s="145" t="s">
        <v>256</v>
      </c>
      <c r="J273" s="5"/>
    </row>
    <row r="274" spans="3:10">
      <c r="C274" s="12"/>
      <c r="D274" s="146"/>
      <c r="E274" s="146" t="s">
        <v>335</v>
      </c>
      <c r="G274" s="14"/>
      <c r="I274" s="146" t="s">
        <v>257</v>
      </c>
    </row>
    <row r="275" spans="3:10">
      <c r="C275" s="12"/>
      <c r="D275" s="146"/>
      <c r="E275" s="146" t="s">
        <v>323</v>
      </c>
      <c r="G275" s="14"/>
      <c r="I275" s="146" t="s">
        <v>258</v>
      </c>
    </row>
    <row r="276" spans="3:10">
      <c r="C276" s="12"/>
      <c r="D276" s="146"/>
      <c r="E276" s="146" t="s">
        <v>176</v>
      </c>
      <c r="G276" s="14"/>
      <c r="I276" s="146" t="s">
        <v>176</v>
      </c>
    </row>
    <row r="277" spans="3:10">
      <c r="C277" s="12"/>
      <c r="D277" s="146"/>
      <c r="E277" s="146" t="s">
        <v>177</v>
      </c>
      <c r="G277" s="14"/>
      <c r="I277" s="146" t="s">
        <v>177</v>
      </c>
    </row>
    <row r="278" spans="3:10">
      <c r="C278" s="12"/>
      <c r="D278" s="146"/>
      <c r="E278" s="146" t="s">
        <v>324</v>
      </c>
      <c r="G278" s="14"/>
      <c r="I278" s="146" t="s">
        <v>178</v>
      </c>
    </row>
    <row r="279" spans="3:10">
      <c r="C279" s="12"/>
      <c r="D279" s="146"/>
      <c r="E279" s="146" t="s">
        <v>260</v>
      </c>
      <c r="G279" s="14"/>
      <c r="I279" s="146" t="s">
        <v>179</v>
      </c>
    </row>
    <row r="280" spans="3:10">
      <c r="C280" s="12"/>
      <c r="D280" s="146"/>
      <c r="E280" s="146" t="s">
        <v>325</v>
      </c>
      <c r="G280" s="14"/>
      <c r="I280" s="146" t="s">
        <v>259</v>
      </c>
    </row>
    <row r="281" spans="3:10">
      <c r="C281" s="12"/>
      <c r="E281" s="146" t="s">
        <v>326</v>
      </c>
      <c r="G281" s="14"/>
      <c r="I281" s="146" t="s">
        <v>260</v>
      </c>
    </row>
    <row r="282" spans="3:10">
      <c r="C282" s="12"/>
      <c r="D282" s="146"/>
      <c r="E282" s="146" t="s">
        <v>180</v>
      </c>
      <c r="G282" s="14"/>
      <c r="I282" s="146" t="s">
        <v>180</v>
      </c>
    </row>
    <row r="283" spans="3:10">
      <c r="C283" s="12"/>
      <c r="D283" s="146"/>
      <c r="E283" s="146" t="s">
        <v>181</v>
      </c>
      <c r="G283" s="14"/>
      <c r="I283" s="146" t="s">
        <v>181</v>
      </c>
    </row>
    <row r="284" spans="3:10">
      <c r="C284" s="12"/>
      <c r="D284" s="146"/>
      <c r="E284" s="146" t="s">
        <v>261</v>
      </c>
      <c r="G284" s="14"/>
      <c r="I284" s="146" t="s">
        <v>261</v>
      </c>
    </row>
    <row r="285" spans="3:10">
      <c r="C285" s="12"/>
      <c r="D285" s="146"/>
      <c r="E285" s="146" t="s">
        <v>327</v>
      </c>
      <c r="G285" s="14"/>
      <c r="I285" s="146"/>
    </row>
    <row r="286" spans="3:10" ht="16" thickBot="1">
      <c r="C286" s="12"/>
      <c r="D286" s="146"/>
      <c r="E286" s="146" t="s">
        <v>328</v>
      </c>
      <c r="G286" s="14"/>
      <c r="I286" s="146" t="s">
        <v>182</v>
      </c>
    </row>
    <row r="287" spans="3:10" ht="16" thickBot="1">
      <c r="C287" s="8"/>
      <c r="D287" s="147"/>
      <c r="E287" s="147" t="s">
        <v>74</v>
      </c>
      <c r="F287" s="15" t="s">
        <v>7</v>
      </c>
      <c r="G287" s="11"/>
      <c r="I287" s="147" t="s">
        <v>74</v>
      </c>
      <c r="J287" s="15" t="s">
        <v>7</v>
      </c>
    </row>
    <row r="288" spans="3:10" ht="16" thickBot="1"/>
    <row r="289" spans="3:6" ht="16" thickBot="1">
      <c r="C289" s="174" t="s">
        <v>270</v>
      </c>
      <c r="D289" s="52" t="s">
        <v>104</v>
      </c>
      <c r="E289" s="394" t="s">
        <v>271</v>
      </c>
      <c r="F289" s="7"/>
    </row>
    <row r="290" spans="3:6">
      <c r="C290" s="12"/>
      <c r="D290" s="53" t="s">
        <v>61</v>
      </c>
      <c r="F290" s="14"/>
    </row>
    <row r="291" spans="3:6" ht="16" thickBot="1">
      <c r="C291" s="8"/>
      <c r="D291" s="54" t="s">
        <v>218</v>
      </c>
      <c r="E291" s="9"/>
      <c r="F291" s="11"/>
    </row>
  </sheetData>
  <pageMargins left="0.7" right="0.7" top="0.75" bottom="0.75" header="0.3" footer="0.3"/>
  <pageSetup paperSize="9" orientation="portrait" horizontalDpi="4294967293" vertic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AB224"/>
  <sheetViews>
    <sheetView zoomScale="115" zoomScaleNormal="115" zoomScalePageLayoutView="115" workbookViewId="0">
      <pane xSplit="8" ySplit="2" topLeftCell="I7" activePane="bottomRight" state="frozen"/>
      <selection activeCell="AG4" sqref="AG4:AG204"/>
      <selection pane="topRight" activeCell="AG4" sqref="AG4:AG204"/>
      <selection pane="bottomLeft" activeCell="AG4" sqref="AG4:AG204"/>
      <selection pane="bottomRight" activeCell="I7" sqref="I7"/>
    </sheetView>
  </sheetViews>
  <sheetFormatPr baseColWidth="10" defaultColWidth="9.1640625" defaultRowHeight="15"/>
  <cols>
    <col min="1" max="1" width="3.5" customWidth="1"/>
    <col min="2" max="2" width="10.6640625" customWidth="1"/>
    <col min="3" max="3" width="24.5" bestFit="1" customWidth="1"/>
    <col min="4" max="4" width="4.5" customWidth="1"/>
    <col min="5" max="6" width="14" customWidth="1"/>
    <col min="7" max="7" width="7.6640625" customWidth="1"/>
    <col min="8" max="8" width="4" customWidth="1"/>
    <col min="9" max="9" width="50.5" customWidth="1"/>
    <col min="10" max="10" width="45" customWidth="1"/>
    <col min="11" max="11" width="13.83203125" customWidth="1"/>
    <col min="12" max="12" width="27" customWidth="1"/>
    <col min="13" max="13" width="12.33203125" hidden="1" customWidth="1"/>
    <col min="14" max="14" width="12.5" hidden="1" customWidth="1"/>
    <col min="15" max="15" width="16.83203125" customWidth="1"/>
    <col min="16" max="16" width="8.1640625" customWidth="1"/>
    <col min="17" max="17" width="19.33203125" bestFit="1" customWidth="1"/>
    <col min="18" max="18" width="10.83203125" customWidth="1"/>
    <col min="19" max="19" width="24.33203125" customWidth="1"/>
    <col min="20" max="20" width="10.83203125" customWidth="1"/>
    <col min="21" max="21" width="21.1640625" customWidth="1"/>
    <col min="22" max="22" width="14" customWidth="1"/>
    <col min="23" max="23" width="5.5" customWidth="1"/>
  </cols>
  <sheetData>
    <row r="1" spans="1:28" ht="32" thickBot="1">
      <c r="A1" s="26"/>
      <c r="B1" s="379"/>
      <c r="C1" s="379"/>
      <c r="D1" s="380"/>
      <c r="E1" s="405" t="s">
        <v>255</v>
      </c>
      <c r="F1" s="406"/>
      <c r="G1" s="407"/>
      <c r="H1" s="244"/>
      <c r="I1" s="91"/>
      <c r="J1" s="91"/>
      <c r="K1" s="91"/>
      <c r="L1" s="91"/>
      <c r="M1" s="91"/>
      <c r="N1" s="91"/>
      <c r="O1" s="144" t="s">
        <v>107</v>
      </c>
      <c r="P1" s="144"/>
      <c r="Q1" s="91"/>
      <c r="R1" s="91"/>
      <c r="S1" s="91"/>
      <c r="T1" s="91"/>
      <c r="U1" s="91"/>
      <c r="V1" s="91"/>
      <c r="W1" s="162"/>
      <c r="X1" s="222"/>
      <c r="Y1" s="229"/>
      <c r="Z1" s="229"/>
      <c r="AA1" s="229"/>
      <c r="AB1" s="244"/>
    </row>
    <row r="2" spans="1:28" ht="49" thickBot="1">
      <c r="A2" s="122" t="s">
        <v>11</v>
      </c>
      <c r="B2" s="505" t="s">
        <v>310</v>
      </c>
      <c r="C2" s="362" t="s">
        <v>336</v>
      </c>
      <c r="D2" s="382"/>
      <c r="E2" s="402" t="s">
        <v>266</v>
      </c>
      <c r="F2" s="403" t="s">
        <v>12</v>
      </c>
      <c r="G2" s="404" t="s">
        <v>268</v>
      </c>
      <c r="H2" s="655"/>
      <c r="I2" s="657" t="s">
        <v>183</v>
      </c>
      <c r="J2" s="658" t="s">
        <v>1137</v>
      </c>
      <c r="K2" s="505" t="s">
        <v>310</v>
      </c>
      <c r="L2" s="664" t="s">
        <v>1139</v>
      </c>
      <c r="M2" s="625" t="s">
        <v>347</v>
      </c>
      <c r="N2" s="625" t="s">
        <v>1140</v>
      </c>
      <c r="O2" s="260" t="s">
        <v>244</v>
      </c>
      <c r="P2" s="261" t="s">
        <v>217</v>
      </c>
      <c r="Q2" s="567" t="s">
        <v>329</v>
      </c>
      <c r="R2" s="553" t="s">
        <v>96</v>
      </c>
      <c r="S2" s="545" t="s">
        <v>333</v>
      </c>
      <c r="T2" s="152" t="s">
        <v>96</v>
      </c>
      <c r="U2" s="189" t="s">
        <v>137</v>
      </c>
      <c r="V2" s="131" t="s">
        <v>96</v>
      </c>
      <c r="W2" s="163"/>
      <c r="X2" s="245"/>
      <c r="Y2" s="240"/>
      <c r="Z2" s="240"/>
      <c r="AA2" s="240"/>
      <c r="AB2" s="246"/>
    </row>
    <row r="3" spans="1:28" ht="10.5" customHeight="1" thickBot="1">
      <c r="A3" s="319"/>
      <c r="B3" s="422"/>
      <c r="C3" s="320"/>
      <c r="D3" s="369"/>
      <c r="E3" s="321"/>
      <c r="F3" s="322"/>
      <c r="G3" s="323"/>
      <c r="H3" s="392"/>
      <c r="I3" s="656"/>
      <c r="J3" s="656"/>
      <c r="K3" s="656"/>
      <c r="L3" s="656"/>
      <c r="M3" s="623"/>
      <c r="N3" s="623"/>
      <c r="O3" s="316"/>
      <c r="P3" s="317"/>
      <c r="Q3" s="552"/>
      <c r="R3" s="318"/>
      <c r="S3" s="546"/>
      <c r="T3" s="318"/>
      <c r="U3" s="303"/>
      <c r="V3" s="318"/>
      <c r="W3" s="568" t="s">
        <v>150</v>
      </c>
      <c r="X3" s="245"/>
      <c r="Y3" s="240"/>
      <c r="Z3" s="240"/>
      <c r="AA3" s="240"/>
      <c r="AB3" s="246"/>
    </row>
    <row r="4" spans="1:28">
      <c r="A4" s="120">
        <f>IF(C4="","",1)</f>
        <v>1</v>
      </c>
      <c r="B4" s="427" t="str">
        <f>IF(E4="","",IF(F4="",'Data Validation'!$I$7,""))</f>
        <v/>
      </c>
      <c r="C4" s="376" t="s">
        <v>343</v>
      </c>
      <c r="D4" s="428"/>
      <c r="E4" s="435"/>
      <c r="F4" s="436"/>
      <c r="G4" s="377" t="str">
        <f t="shared" ref="G4:G67" si="0">IF(OR(ISBLANK(E4),ISBLANK(F4)),"",F4-E4)</f>
        <v/>
      </c>
      <c r="H4" s="276"/>
      <c r="I4" s="395" t="s">
        <v>3039</v>
      </c>
      <c r="J4" s="659" t="s">
        <v>2288</v>
      </c>
      <c r="K4" s="673" t="str">
        <f>IF(E4="","",IF(J4="",'Data Validation'!$K$7,""))</f>
        <v/>
      </c>
      <c r="L4" s="665"/>
      <c r="M4" s="624" t="str">
        <f>IFERROR(VLOOKUP(J4,'Vlook up Illness'!$D$2:$I$214,6,FALSE)," ")</f>
        <v>H00.0</v>
      </c>
      <c r="N4" s="624" t="str">
        <f>IFERROR(VLOOKUP(J4,'Vlook up Illness'!$D$2:$I$214,4,FALSE)," ")</f>
        <v>HO.03.53</v>
      </c>
      <c r="O4" s="234"/>
      <c r="P4" s="253"/>
      <c r="Q4" s="554"/>
      <c r="R4" s="555"/>
      <c r="S4" s="547"/>
      <c r="T4" s="153"/>
      <c r="U4" s="132"/>
      <c r="V4" s="133"/>
      <c r="W4" s="162"/>
      <c r="X4" s="245"/>
      <c r="Y4" s="240"/>
      <c r="Z4" s="240"/>
      <c r="AA4" s="240"/>
      <c r="AB4" s="246"/>
    </row>
    <row r="5" spans="1:28">
      <c r="A5" s="149" t="str">
        <f t="shared" ref="A5:A36" si="1">IF(C5="","",A4+1)</f>
        <v/>
      </c>
      <c r="B5" s="423" t="str">
        <f>IF(E5="","",IF(F5="",'Data Validation'!$I$7,""))</f>
        <v/>
      </c>
      <c r="C5" s="274"/>
      <c r="D5" s="373"/>
      <c r="E5" s="437"/>
      <c r="F5" s="438"/>
      <c r="G5" s="364" t="str">
        <f t="shared" si="0"/>
        <v/>
      </c>
      <c r="H5" s="276"/>
      <c r="I5" s="396" t="s">
        <v>3044</v>
      </c>
      <c r="J5" s="660" t="s">
        <v>2586</v>
      </c>
      <c r="K5" s="671" t="str">
        <f>IF(E5="","",IF(J5="",'Data Validation'!$K$7,""))</f>
        <v/>
      </c>
      <c r="L5" s="666"/>
      <c r="M5" s="624" t="str">
        <f>IFERROR(VLOOKUP(J5,'Vlook up Illness'!$D$2:$I$214,6,FALSE)," ")</f>
        <v>E87.1</v>
      </c>
      <c r="N5" s="624" t="str">
        <f>IFERROR(VLOOKUP(J5,'Vlook up Illness'!$D$2:$I$214,4,FALSE)," ")</f>
        <v>VE.01.51</v>
      </c>
      <c r="O5" s="231"/>
      <c r="P5" s="254"/>
      <c r="Q5" s="556"/>
      <c r="R5" s="557"/>
      <c r="S5" s="548"/>
      <c r="T5" s="154"/>
      <c r="U5" s="157"/>
      <c r="V5" s="158"/>
      <c r="W5" s="162"/>
      <c r="X5" s="245"/>
      <c r="Y5" s="240"/>
      <c r="Z5" s="240"/>
      <c r="AA5" s="240"/>
      <c r="AB5" s="246"/>
    </row>
    <row r="6" spans="1:28" ht="16" thickBot="1">
      <c r="A6" s="150" t="str">
        <f t="shared" si="1"/>
        <v/>
      </c>
      <c r="B6" s="430" t="str">
        <f>IF(E6="","",IF(F6="",'Data Validation'!$I$7,""))</f>
        <v/>
      </c>
      <c r="C6" s="272"/>
      <c r="D6" s="372"/>
      <c r="E6" s="439"/>
      <c r="F6" s="440"/>
      <c r="G6" s="381" t="str">
        <f t="shared" si="0"/>
        <v/>
      </c>
      <c r="H6" s="276"/>
      <c r="I6" s="397" t="s">
        <v>3043</v>
      </c>
      <c r="J6" s="661" t="s">
        <v>3000</v>
      </c>
      <c r="K6" s="672" t="str">
        <f>IF(E6="","",IF(J6="",'Data Validation'!$K$7,""))</f>
        <v/>
      </c>
      <c r="L6" s="667"/>
      <c r="M6" s="624" t="str">
        <f>IFERROR(VLOOKUP(J6,'Vlook up Illness'!$D$2:$I$214,6,FALSE)," ")</f>
        <v>E74.0</v>
      </c>
      <c r="N6" s="624" t="str">
        <f>IFERROR(VLOOKUP(J6,'Vlook up Illness'!$D$2:$I$214,4,FALSE)," ")</f>
        <v>RM.04.51</v>
      </c>
      <c r="O6" s="232"/>
      <c r="P6" s="255"/>
      <c r="Q6" s="558"/>
      <c r="R6" s="559"/>
      <c r="S6" s="549"/>
      <c r="T6" s="155"/>
      <c r="U6" s="136"/>
      <c r="V6" s="137"/>
      <c r="W6" s="173"/>
      <c r="X6" s="245"/>
      <c r="Y6" s="240"/>
      <c r="Z6" s="240"/>
      <c r="AA6" s="240"/>
      <c r="AB6" s="246"/>
    </row>
    <row r="7" spans="1:28">
      <c r="A7" s="120" t="str">
        <f t="shared" si="1"/>
        <v/>
      </c>
      <c r="B7" s="423" t="str">
        <f>IF(E7="","",IF(F7="",'Data Validation'!$I$7,""))</f>
        <v/>
      </c>
      <c r="C7" s="270"/>
      <c r="D7" s="370"/>
      <c r="E7" s="441"/>
      <c r="F7" s="442"/>
      <c r="G7" s="364" t="str">
        <f t="shared" si="0"/>
        <v/>
      </c>
      <c r="H7" s="276"/>
      <c r="I7" s="395"/>
      <c r="J7" s="659"/>
      <c r="K7" s="670" t="str">
        <f>IF(E7="","",IF(J7="",'Data Validation'!$K$7,""))</f>
        <v/>
      </c>
      <c r="L7" s="665"/>
      <c r="M7" s="624" t="str">
        <f>IFERROR(VLOOKUP(J7,'Vlook up Illness'!$D$2:$I$214,6,FALSE)," ")</f>
        <v xml:space="preserve"> </v>
      </c>
      <c r="N7" s="624" t="str">
        <f>IFERROR(VLOOKUP(J7,'Vlook up Illness'!$D$2:$I$214,4,FALSE)," ")</f>
        <v xml:space="preserve"> </v>
      </c>
      <c r="O7" s="233"/>
      <c r="P7" s="256"/>
      <c r="Q7" s="554"/>
      <c r="R7" s="555"/>
      <c r="S7" s="547"/>
      <c r="T7" s="153"/>
      <c r="U7" s="132"/>
      <c r="V7" s="133"/>
      <c r="W7" s="162"/>
      <c r="X7" s="245"/>
      <c r="Y7" s="240"/>
      <c r="Z7" s="240"/>
      <c r="AA7" s="240"/>
      <c r="AB7" s="246"/>
    </row>
    <row r="8" spans="1:28">
      <c r="A8" s="149" t="str">
        <f t="shared" si="1"/>
        <v/>
      </c>
      <c r="B8" s="423" t="str">
        <f>IF(E8="","",IF(F8="",'Data Validation'!$I$7,""))</f>
        <v/>
      </c>
      <c r="C8" s="274"/>
      <c r="D8" s="373"/>
      <c r="E8" s="437"/>
      <c r="F8" s="438"/>
      <c r="G8" s="364" t="str">
        <f t="shared" si="0"/>
        <v/>
      </c>
      <c r="H8" s="276"/>
      <c r="I8" s="396"/>
      <c r="J8" s="660"/>
      <c r="K8" s="671" t="str">
        <f>IF(E8="","",IF(J8="",'Data Validation'!$K$7,""))</f>
        <v/>
      </c>
      <c r="L8" s="666"/>
      <c r="M8" s="624" t="str">
        <f>IFERROR(VLOOKUP(J8,'Vlook up Illness'!$D$2:$I$214,6,FALSE)," ")</f>
        <v xml:space="preserve"> </v>
      </c>
      <c r="N8" s="624" t="str">
        <f>IFERROR(VLOOKUP(J8,'Vlook up Illness'!$D$2:$I$214,4,FALSE)," ")</f>
        <v xml:space="preserve"> </v>
      </c>
      <c r="O8" s="231"/>
      <c r="P8" s="254"/>
      <c r="Q8" s="556"/>
      <c r="R8" s="557"/>
      <c r="S8" s="548"/>
      <c r="T8" s="154"/>
      <c r="U8" s="157"/>
      <c r="V8" s="158"/>
      <c r="W8" s="162"/>
      <c r="X8" s="245"/>
      <c r="Y8" s="240"/>
      <c r="Z8" s="240"/>
      <c r="AA8" s="240"/>
      <c r="AB8" s="246"/>
    </row>
    <row r="9" spans="1:28" ht="16" thickBot="1">
      <c r="A9" s="150" t="str">
        <f t="shared" si="1"/>
        <v/>
      </c>
      <c r="B9" s="431" t="str">
        <f>IF(E9="","",IF(F9="",'Data Validation'!$I$7,""))</f>
        <v/>
      </c>
      <c r="C9" s="274"/>
      <c r="D9" s="373"/>
      <c r="E9" s="443"/>
      <c r="F9" s="444"/>
      <c r="G9" s="433" t="str">
        <f t="shared" si="0"/>
        <v/>
      </c>
      <c r="H9" s="276"/>
      <c r="I9" s="397"/>
      <c r="J9" s="661"/>
      <c r="K9" s="672" t="str">
        <f>IF(E9="","",IF(J9="",'Data Validation'!$K$7,""))</f>
        <v/>
      </c>
      <c r="L9" s="667"/>
      <c r="M9" s="624" t="str">
        <f>IFERROR(VLOOKUP(J9,'Vlook up Illness'!$D$2:$I$214,6,FALSE)," ")</f>
        <v xml:space="preserve"> </v>
      </c>
      <c r="N9" s="624" t="str">
        <f>IFERROR(VLOOKUP(J9,'Vlook up Illness'!$D$2:$I$214,4,FALSE)," ")</f>
        <v xml:space="preserve"> </v>
      </c>
      <c r="O9" s="232"/>
      <c r="P9" s="255"/>
      <c r="Q9" s="558"/>
      <c r="R9" s="559"/>
      <c r="S9" s="549"/>
      <c r="T9" s="155"/>
      <c r="U9" s="136"/>
      <c r="V9" s="137"/>
      <c r="W9" s="173"/>
      <c r="X9" s="245"/>
      <c r="Y9" s="240"/>
      <c r="Z9" s="240"/>
      <c r="AA9" s="240"/>
      <c r="AB9" s="246"/>
    </row>
    <row r="10" spans="1:28">
      <c r="A10" s="120" t="str">
        <f t="shared" si="1"/>
        <v/>
      </c>
      <c r="B10" s="427" t="str">
        <f>IF(E10="","",IF(F10="",'Data Validation'!$I$7,""))</f>
        <v/>
      </c>
      <c r="C10" s="376"/>
      <c r="D10" s="428"/>
      <c r="E10" s="435"/>
      <c r="F10" s="436"/>
      <c r="G10" s="377" t="str">
        <f t="shared" si="0"/>
        <v/>
      </c>
      <c r="H10" s="276"/>
      <c r="I10" s="395"/>
      <c r="J10" s="659"/>
      <c r="K10" s="670" t="str">
        <f>IF(E10="","",IF(J10="",'Data Validation'!$K$7,""))</f>
        <v/>
      </c>
      <c r="L10" s="665"/>
      <c r="M10" s="624" t="str">
        <f>IFERROR(VLOOKUP(J10,'Vlook up Illness'!$D$2:$I$214,6,FALSE)," ")</f>
        <v xml:space="preserve"> </v>
      </c>
      <c r="N10" s="624" t="str">
        <f>IFERROR(VLOOKUP(J10,'Vlook up Illness'!$D$2:$I$214,4,FALSE)," ")</f>
        <v xml:space="preserve"> </v>
      </c>
      <c r="O10" s="233"/>
      <c r="P10" s="256"/>
      <c r="Q10" s="554"/>
      <c r="R10" s="555"/>
      <c r="S10" s="547"/>
      <c r="T10" s="153"/>
      <c r="U10" s="132"/>
      <c r="V10" s="133"/>
      <c r="W10" s="162"/>
      <c r="X10" s="245"/>
      <c r="Y10" s="240"/>
      <c r="Z10" s="240"/>
      <c r="AA10" s="240"/>
      <c r="AB10" s="246"/>
    </row>
    <row r="11" spans="1:28">
      <c r="A11" s="149" t="str">
        <f t="shared" si="1"/>
        <v/>
      </c>
      <c r="B11" s="423" t="str">
        <f>IF(E11="","",IF(F11="",'Data Validation'!$I$7,""))</f>
        <v/>
      </c>
      <c r="C11" s="274"/>
      <c r="D11" s="373"/>
      <c r="E11" s="437"/>
      <c r="F11" s="438"/>
      <c r="G11" s="364" t="str">
        <f t="shared" si="0"/>
        <v/>
      </c>
      <c r="H11" s="276"/>
      <c r="I11" s="396"/>
      <c r="J11" s="660"/>
      <c r="K11" s="671" t="str">
        <f>IF(E11="","",IF(J11="",'Data Validation'!$K$7,""))</f>
        <v/>
      </c>
      <c r="L11" s="666"/>
      <c r="M11" s="624" t="str">
        <f>IFERROR(VLOOKUP(J11,'Vlook up Illness'!$D$2:$I$214,6,FALSE)," ")</f>
        <v xml:space="preserve"> </v>
      </c>
      <c r="N11" s="624" t="str">
        <f>IFERROR(VLOOKUP(J11,'Vlook up Illness'!$D$2:$I$214,4,FALSE)," ")</f>
        <v xml:space="preserve"> </v>
      </c>
      <c r="O11" s="231"/>
      <c r="P11" s="254"/>
      <c r="Q11" s="556"/>
      <c r="R11" s="557"/>
      <c r="S11" s="548"/>
      <c r="T11" s="154"/>
      <c r="U11" s="157"/>
      <c r="V11" s="158"/>
      <c r="W11" s="162"/>
      <c r="X11" s="245"/>
      <c r="Y11" s="240"/>
      <c r="Z11" s="240"/>
      <c r="AA11" s="240"/>
      <c r="AB11" s="246"/>
    </row>
    <row r="12" spans="1:28" ht="16" thickBot="1">
      <c r="A12" s="150" t="str">
        <f t="shared" si="1"/>
        <v/>
      </c>
      <c r="B12" s="430" t="str">
        <f>IF(E12="","",IF(F12="",'Data Validation'!$I$7,""))</f>
        <v/>
      </c>
      <c r="C12" s="272"/>
      <c r="D12" s="372"/>
      <c r="E12" s="439"/>
      <c r="F12" s="440"/>
      <c r="G12" s="381" t="str">
        <f t="shared" si="0"/>
        <v/>
      </c>
      <c r="H12" s="276"/>
      <c r="I12" s="397"/>
      <c r="J12" s="661"/>
      <c r="K12" s="672" t="str">
        <f>IF(E12="","",IF(J12="",'Data Validation'!$K$7,""))</f>
        <v/>
      </c>
      <c r="L12" s="667"/>
      <c r="M12" s="624" t="str">
        <f>IFERROR(VLOOKUP(J12,'Vlook up Illness'!$D$2:$I$214,6,FALSE)," ")</f>
        <v xml:space="preserve"> </v>
      </c>
      <c r="N12" s="624" t="str">
        <f>IFERROR(VLOOKUP(J12,'Vlook up Illness'!$D$2:$I$214,4,FALSE)," ")</f>
        <v xml:space="preserve"> </v>
      </c>
      <c r="O12" s="232"/>
      <c r="P12" s="255"/>
      <c r="Q12" s="558"/>
      <c r="R12" s="559"/>
      <c r="S12" s="549"/>
      <c r="T12" s="155"/>
      <c r="U12" s="136"/>
      <c r="V12" s="137"/>
      <c r="W12" s="173"/>
      <c r="X12" s="245"/>
      <c r="Y12" s="240"/>
      <c r="Z12" s="240"/>
      <c r="AA12" s="240"/>
      <c r="AB12" s="246"/>
    </row>
    <row r="13" spans="1:28">
      <c r="A13" s="120" t="str">
        <f t="shared" si="1"/>
        <v/>
      </c>
      <c r="B13" s="423" t="str">
        <f>IF(E13="","",IF(F13="",'Data Validation'!$I$7,""))</f>
        <v/>
      </c>
      <c r="C13" s="270"/>
      <c r="D13" s="370"/>
      <c r="E13" s="441"/>
      <c r="F13" s="442"/>
      <c r="G13" s="364" t="str">
        <f t="shared" si="0"/>
        <v/>
      </c>
      <c r="H13" s="276"/>
      <c r="I13" s="395"/>
      <c r="J13" s="659"/>
      <c r="K13" s="670" t="str">
        <f>IF(E13="","",IF(J13="",'Data Validation'!$K$7,""))</f>
        <v/>
      </c>
      <c r="L13" s="665"/>
      <c r="M13" s="624" t="str">
        <f>IFERROR(VLOOKUP(J13,'Vlook up Illness'!$D$2:$I$214,6,FALSE)," ")</f>
        <v xml:space="preserve"> </v>
      </c>
      <c r="N13" s="624" t="str">
        <f>IFERROR(VLOOKUP(J13,'Vlook up Illness'!$D$2:$I$214,4,FALSE)," ")</f>
        <v xml:space="preserve"> </v>
      </c>
      <c r="O13" s="233"/>
      <c r="P13" s="256"/>
      <c r="Q13" s="554"/>
      <c r="R13" s="555"/>
      <c r="S13" s="547"/>
      <c r="T13" s="153"/>
      <c r="U13" s="132"/>
      <c r="V13" s="133"/>
      <c r="W13" s="162"/>
      <c r="X13" s="245"/>
      <c r="Y13" s="240"/>
      <c r="Z13" s="240"/>
      <c r="AA13" s="240"/>
      <c r="AB13" s="246"/>
    </row>
    <row r="14" spans="1:28">
      <c r="A14" s="149" t="str">
        <f t="shared" si="1"/>
        <v/>
      </c>
      <c r="B14" s="423" t="str">
        <f>IF(E14="","",IF(F14="",'Data Validation'!$I$7,""))</f>
        <v/>
      </c>
      <c r="C14" s="274"/>
      <c r="D14" s="373"/>
      <c r="E14" s="437"/>
      <c r="F14" s="438"/>
      <c r="G14" s="364" t="str">
        <f t="shared" si="0"/>
        <v/>
      </c>
      <c r="H14" s="276"/>
      <c r="I14" s="396"/>
      <c r="J14" s="660"/>
      <c r="K14" s="671" t="str">
        <f>IF(E14="","",IF(J14="",'Data Validation'!$K$7,""))</f>
        <v/>
      </c>
      <c r="L14" s="666"/>
      <c r="M14" s="624" t="str">
        <f>IFERROR(VLOOKUP(J14,'Vlook up Illness'!$D$2:$I$214,6,FALSE)," ")</f>
        <v xml:space="preserve"> </v>
      </c>
      <c r="N14" s="624" t="str">
        <f>IFERROR(VLOOKUP(J14,'Vlook up Illness'!$D$2:$I$214,4,FALSE)," ")</f>
        <v xml:space="preserve"> </v>
      </c>
      <c r="O14" s="231"/>
      <c r="P14" s="254"/>
      <c r="Q14" s="556"/>
      <c r="R14" s="557"/>
      <c r="S14" s="548"/>
      <c r="T14" s="154"/>
      <c r="U14" s="157"/>
      <c r="V14" s="158"/>
      <c r="W14" s="162"/>
      <c r="X14" s="245"/>
      <c r="Y14" s="240"/>
      <c r="Z14" s="240"/>
      <c r="AA14" s="240"/>
      <c r="AB14" s="246"/>
    </row>
    <row r="15" spans="1:28" ht="16" thickBot="1">
      <c r="A15" s="150" t="str">
        <f t="shared" si="1"/>
        <v/>
      </c>
      <c r="B15" s="431" t="str">
        <f>IF(E15="","",IF(F15="",'Data Validation'!$I$7,""))</f>
        <v/>
      </c>
      <c r="C15" s="274"/>
      <c r="D15" s="373"/>
      <c r="E15" s="443"/>
      <c r="F15" s="444"/>
      <c r="G15" s="433" t="str">
        <f t="shared" si="0"/>
        <v/>
      </c>
      <c r="H15" s="276"/>
      <c r="I15" s="397"/>
      <c r="J15" s="661"/>
      <c r="K15" s="672" t="str">
        <f>IF(E15="","",IF(J15="",'Data Validation'!$K$7,""))</f>
        <v/>
      </c>
      <c r="L15" s="667"/>
      <c r="M15" s="624" t="str">
        <f>IFERROR(VLOOKUP(J15,'Vlook up Illness'!$D$2:$I$214,6,FALSE)," ")</f>
        <v xml:space="preserve"> </v>
      </c>
      <c r="N15" s="624" t="str">
        <f>IFERROR(VLOOKUP(J15,'Vlook up Illness'!$D$2:$I$214,4,FALSE)," ")</f>
        <v xml:space="preserve"> </v>
      </c>
      <c r="O15" s="232"/>
      <c r="P15" s="255"/>
      <c r="Q15" s="558"/>
      <c r="R15" s="559"/>
      <c r="S15" s="549"/>
      <c r="T15" s="155"/>
      <c r="U15" s="136"/>
      <c r="V15" s="137"/>
      <c r="W15" s="173"/>
      <c r="X15" s="245"/>
      <c r="Y15" s="240"/>
      <c r="Z15" s="240"/>
      <c r="AA15" s="240"/>
      <c r="AB15" s="246"/>
    </row>
    <row r="16" spans="1:28">
      <c r="A16" s="120" t="str">
        <f t="shared" si="1"/>
        <v/>
      </c>
      <c r="B16" s="427" t="str">
        <f>IF(E16="","",IF(F16="",'Data Validation'!$I$7,""))</f>
        <v/>
      </c>
      <c r="C16" s="376"/>
      <c r="D16" s="428"/>
      <c r="E16" s="435"/>
      <c r="F16" s="436"/>
      <c r="G16" s="377" t="str">
        <f t="shared" si="0"/>
        <v/>
      </c>
      <c r="H16" s="276"/>
      <c r="I16" s="395"/>
      <c r="J16" s="659"/>
      <c r="K16" s="670" t="str">
        <f>IF(E16="","",IF(J16="",'Data Validation'!$K$7,""))</f>
        <v/>
      </c>
      <c r="L16" s="665"/>
      <c r="M16" s="624" t="str">
        <f>IFERROR(VLOOKUP(J16,'Vlook up Illness'!$D$2:$I$214,6,FALSE)," ")</f>
        <v xml:space="preserve"> </v>
      </c>
      <c r="N16" s="624" t="str">
        <f>IFERROR(VLOOKUP(J16,'Vlook up Illness'!$D$2:$I$214,4,FALSE)," ")</f>
        <v xml:space="preserve"> </v>
      </c>
      <c r="O16" s="233"/>
      <c r="P16" s="256"/>
      <c r="Q16" s="554"/>
      <c r="R16" s="555"/>
      <c r="S16" s="547"/>
      <c r="T16" s="153"/>
      <c r="U16" s="132"/>
      <c r="V16" s="133"/>
      <c r="W16" s="162"/>
      <c r="X16" s="245"/>
      <c r="Y16" s="240"/>
      <c r="Z16" s="240"/>
      <c r="AA16" s="240"/>
      <c r="AB16" s="246"/>
    </row>
    <row r="17" spans="1:28">
      <c r="A17" s="149" t="str">
        <f t="shared" si="1"/>
        <v/>
      </c>
      <c r="B17" s="423" t="str">
        <f>IF(E17="","",IF(F17="",'Data Validation'!$I$7,""))</f>
        <v/>
      </c>
      <c r="C17" s="274"/>
      <c r="D17" s="373"/>
      <c r="E17" s="437"/>
      <c r="F17" s="438"/>
      <c r="G17" s="364" t="str">
        <f t="shared" si="0"/>
        <v/>
      </c>
      <c r="H17" s="276"/>
      <c r="I17" s="396"/>
      <c r="J17" s="660"/>
      <c r="K17" s="671" t="str">
        <f>IF(E17="","",IF(J17="",'Data Validation'!$K$7,""))</f>
        <v/>
      </c>
      <c r="L17" s="666"/>
      <c r="M17" s="624" t="str">
        <f>IFERROR(VLOOKUP(J17,'Vlook up Illness'!$D$2:$I$214,6,FALSE)," ")</f>
        <v xml:space="preserve"> </v>
      </c>
      <c r="N17" s="624" t="str">
        <f>IFERROR(VLOOKUP(J17,'Vlook up Illness'!$D$2:$I$214,4,FALSE)," ")</f>
        <v xml:space="preserve"> </v>
      </c>
      <c r="O17" s="231"/>
      <c r="P17" s="254"/>
      <c r="Q17" s="556"/>
      <c r="R17" s="557"/>
      <c r="S17" s="548"/>
      <c r="T17" s="154"/>
      <c r="U17" s="157"/>
      <c r="V17" s="158"/>
      <c r="W17" s="162"/>
      <c r="X17" s="245"/>
      <c r="Y17" s="240"/>
      <c r="Z17" s="240"/>
      <c r="AA17" s="240"/>
      <c r="AB17" s="246"/>
    </row>
    <row r="18" spans="1:28" ht="16" thickBot="1">
      <c r="A18" s="150" t="str">
        <f t="shared" si="1"/>
        <v/>
      </c>
      <c r="B18" s="430" t="str">
        <f>IF(E18="","",IF(F18="",'Data Validation'!$I$7,""))</f>
        <v/>
      </c>
      <c r="C18" s="272"/>
      <c r="D18" s="372"/>
      <c r="E18" s="439"/>
      <c r="F18" s="440"/>
      <c r="G18" s="381" t="str">
        <f t="shared" si="0"/>
        <v/>
      </c>
      <c r="H18" s="276"/>
      <c r="I18" s="397"/>
      <c r="J18" s="661"/>
      <c r="K18" s="672" t="str">
        <f>IF(E18="","",IF(J18="",'Data Validation'!$K$7,""))</f>
        <v/>
      </c>
      <c r="L18" s="667"/>
      <c r="M18" s="624" t="str">
        <f>IFERROR(VLOOKUP(J18,'Vlook up Illness'!$D$2:$I$214,6,FALSE)," ")</f>
        <v xml:space="preserve"> </v>
      </c>
      <c r="N18" s="624" t="str">
        <f>IFERROR(VLOOKUP(J18,'Vlook up Illness'!$D$2:$I$214,4,FALSE)," ")</f>
        <v xml:space="preserve"> </v>
      </c>
      <c r="O18" s="232"/>
      <c r="P18" s="255"/>
      <c r="Q18" s="558"/>
      <c r="R18" s="559"/>
      <c r="S18" s="549"/>
      <c r="T18" s="155"/>
      <c r="U18" s="136"/>
      <c r="V18" s="137"/>
      <c r="W18" s="173"/>
      <c r="X18" s="245"/>
      <c r="Y18" s="240"/>
      <c r="Z18" s="240"/>
      <c r="AA18" s="240"/>
      <c r="AB18" s="246"/>
    </row>
    <row r="19" spans="1:28">
      <c r="A19" s="120" t="str">
        <f t="shared" si="1"/>
        <v/>
      </c>
      <c r="B19" s="423" t="str">
        <f>IF(E19="","",IF(F19="",'Data Validation'!$I$7,""))</f>
        <v/>
      </c>
      <c r="C19" s="270"/>
      <c r="D19" s="388"/>
      <c r="E19" s="441"/>
      <c r="F19" s="442"/>
      <c r="G19" s="364" t="str">
        <f t="shared" si="0"/>
        <v/>
      </c>
      <c r="H19" s="276"/>
      <c r="I19" s="395"/>
      <c r="J19" s="659"/>
      <c r="K19" s="670" t="str">
        <f>IF(E19="","",IF(J19="",'Data Validation'!$K$7,""))</f>
        <v/>
      </c>
      <c r="L19" s="665"/>
      <c r="M19" s="624" t="str">
        <f>IFERROR(VLOOKUP(J19,'Vlook up Illness'!$D$2:$I$214,6,FALSE)," ")</f>
        <v xml:space="preserve"> </v>
      </c>
      <c r="N19" s="624" t="str">
        <f>IFERROR(VLOOKUP(J19,'Vlook up Illness'!$D$2:$I$214,4,FALSE)," ")</f>
        <v xml:space="preserve"> </v>
      </c>
      <c r="O19" s="233"/>
      <c r="P19" s="256"/>
      <c r="Q19" s="554"/>
      <c r="R19" s="555"/>
      <c r="S19" s="547"/>
      <c r="T19" s="153"/>
      <c r="U19" s="132"/>
      <c r="V19" s="133"/>
      <c r="W19" s="162"/>
      <c r="X19" s="245"/>
      <c r="Y19" s="240"/>
      <c r="Z19" s="240"/>
      <c r="AA19" s="240"/>
      <c r="AB19" s="246"/>
    </row>
    <row r="20" spans="1:28">
      <c r="A20" s="149" t="str">
        <f t="shared" si="1"/>
        <v/>
      </c>
      <c r="B20" s="423" t="str">
        <f>IF(E20="","",IF(F20="",'Data Validation'!$I$7,""))</f>
        <v/>
      </c>
      <c r="C20" s="274"/>
      <c r="D20" s="389"/>
      <c r="E20" s="437"/>
      <c r="F20" s="438"/>
      <c r="G20" s="364" t="str">
        <f t="shared" si="0"/>
        <v/>
      </c>
      <c r="H20" s="276"/>
      <c r="I20" s="396"/>
      <c r="J20" s="660"/>
      <c r="K20" s="671" t="str">
        <f>IF(E20="","",IF(J20="",'Data Validation'!$K$7,""))</f>
        <v/>
      </c>
      <c r="L20" s="666"/>
      <c r="M20" s="624" t="str">
        <f>IFERROR(VLOOKUP(J20,'Vlook up Illness'!$D$2:$I$214,6,FALSE)," ")</f>
        <v xml:space="preserve"> </v>
      </c>
      <c r="N20" s="624" t="str">
        <f>IFERROR(VLOOKUP(J20,'Vlook up Illness'!$D$2:$I$214,4,FALSE)," ")</f>
        <v xml:space="preserve"> </v>
      </c>
      <c r="O20" s="231"/>
      <c r="P20" s="254"/>
      <c r="Q20" s="556"/>
      <c r="R20" s="557"/>
      <c r="S20" s="548"/>
      <c r="T20" s="154"/>
      <c r="U20" s="157"/>
      <c r="V20" s="158"/>
      <c r="W20" s="162"/>
      <c r="X20" s="245"/>
      <c r="Y20" s="240"/>
      <c r="Z20" s="240"/>
      <c r="AA20" s="240"/>
      <c r="AB20" s="246"/>
    </row>
    <row r="21" spans="1:28" ht="16" thickBot="1">
      <c r="A21" s="150" t="str">
        <f t="shared" si="1"/>
        <v/>
      </c>
      <c r="B21" s="431" t="str">
        <f>IF(E21="","",IF(F21="",'Data Validation'!$I$7,""))</f>
        <v/>
      </c>
      <c r="C21" s="274"/>
      <c r="D21" s="389"/>
      <c r="E21" s="443"/>
      <c r="F21" s="444"/>
      <c r="G21" s="433" t="str">
        <f t="shared" si="0"/>
        <v/>
      </c>
      <c r="H21" s="276"/>
      <c r="I21" s="397"/>
      <c r="J21" s="661"/>
      <c r="K21" s="672" t="str">
        <f>IF(E21="","",IF(J21="",'Data Validation'!$K$7,""))</f>
        <v/>
      </c>
      <c r="L21" s="667"/>
      <c r="M21" s="624" t="str">
        <f>IFERROR(VLOOKUP(J21,'Vlook up Illness'!$D$2:$I$214,6,FALSE)," ")</f>
        <v xml:space="preserve"> </v>
      </c>
      <c r="N21" s="624" t="str">
        <f>IFERROR(VLOOKUP(J21,'Vlook up Illness'!$D$2:$I$214,4,FALSE)," ")</f>
        <v xml:space="preserve"> </v>
      </c>
      <c r="O21" s="232"/>
      <c r="P21" s="255"/>
      <c r="Q21" s="558"/>
      <c r="R21" s="559"/>
      <c r="S21" s="549"/>
      <c r="T21" s="155"/>
      <c r="U21" s="136"/>
      <c r="V21" s="137"/>
      <c r="W21" s="173"/>
      <c r="X21" s="245"/>
      <c r="Y21" s="240"/>
      <c r="Z21" s="240"/>
      <c r="AA21" s="240"/>
      <c r="AB21" s="246"/>
    </row>
    <row r="22" spans="1:28">
      <c r="A22" s="120" t="str">
        <f t="shared" si="1"/>
        <v/>
      </c>
      <c r="B22" s="427" t="str">
        <f>IF(E22="","",IF(F22="",'Data Validation'!$I$7,""))</f>
        <v/>
      </c>
      <c r="C22" s="376"/>
      <c r="D22" s="428"/>
      <c r="E22" s="435"/>
      <c r="F22" s="436"/>
      <c r="G22" s="377" t="str">
        <f t="shared" si="0"/>
        <v/>
      </c>
      <c r="H22" s="276"/>
      <c r="I22" s="395"/>
      <c r="J22" s="659"/>
      <c r="K22" s="670" t="str">
        <f>IF(E22="","",IF(J22="",'Data Validation'!$K$7,""))</f>
        <v/>
      </c>
      <c r="L22" s="665"/>
      <c r="M22" s="624" t="str">
        <f>IFERROR(VLOOKUP(J22,'Vlook up Illness'!$D$2:$I$214,6,FALSE)," ")</f>
        <v xml:space="preserve"> </v>
      </c>
      <c r="N22" s="624" t="str">
        <f>IFERROR(VLOOKUP(J22,'Vlook up Illness'!$D$2:$I$214,4,FALSE)," ")</f>
        <v xml:space="preserve"> </v>
      </c>
      <c r="O22" s="233"/>
      <c r="P22" s="256"/>
      <c r="Q22" s="554"/>
      <c r="R22" s="555"/>
      <c r="S22" s="547"/>
      <c r="T22" s="153"/>
      <c r="U22" s="132"/>
      <c r="V22" s="133"/>
      <c r="W22" s="162"/>
      <c r="X22" s="245"/>
      <c r="Y22" s="240"/>
      <c r="Z22" s="240"/>
      <c r="AA22" s="240"/>
      <c r="AB22" s="246"/>
    </row>
    <row r="23" spans="1:28">
      <c r="A23" s="149" t="str">
        <f t="shared" si="1"/>
        <v/>
      </c>
      <c r="B23" s="423" t="str">
        <f>IF(E23="","",IF(F23="",'Data Validation'!$I$7,""))</f>
        <v/>
      </c>
      <c r="C23" s="274"/>
      <c r="D23" s="373"/>
      <c r="E23" s="437"/>
      <c r="F23" s="438"/>
      <c r="G23" s="364" t="str">
        <f t="shared" si="0"/>
        <v/>
      </c>
      <c r="H23" s="276"/>
      <c r="I23" s="396"/>
      <c r="J23" s="660"/>
      <c r="K23" s="671" t="str">
        <f>IF(E23="","",IF(J23="",'Data Validation'!$K$7,""))</f>
        <v/>
      </c>
      <c r="L23" s="666"/>
      <c r="M23" s="624" t="str">
        <f>IFERROR(VLOOKUP(J23,'Vlook up Illness'!$D$2:$I$214,6,FALSE)," ")</f>
        <v xml:space="preserve"> </v>
      </c>
      <c r="N23" s="624" t="str">
        <f>IFERROR(VLOOKUP(J23,'Vlook up Illness'!$D$2:$I$214,4,FALSE)," ")</f>
        <v xml:space="preserve"> </v>
      </c>
      <c r="O23" s="231"/>
      <c r="P23" s="254"/>
      <c r="Q23" s="556"/>
      <c r="R23" s="557"/>
      <c r="S23" s="548"/>
      <c r="T23" s="154"/>
      <c r="U23" s="157"/>
      <c r="V23" s="158"/>
      <c r="W23" s="162"/>
      <c r="X23" s="245"/>
      <c r="Y23" s="240"/>
      <c r="Z23" s="240"/>
      <c r="AA23" s="240"/>
      <c r="AB23" s="246"/>
    </row>
    <row r="24" spans="1:28" ht="16" thickBot="1">
      <c r="A24" s="150" t="str">
        <f t="shared" si="1"/>
        <v/>
      </c>
      <c r="B24" s="430" t="str">
        <f>IF(E24="","",IF(F24="",'Data Validation'!$I$7,""))</f>
        <v/>
      </c>
      <c r="C24" s="272"/>
      <c r="D24" s="372"/>
      <c r="E24" s="439"/>
      <c r="F24" s="440"/>
      <c r="G24" s="381" t="str">
        <f t="shared" si="0"/>
        <v/>
      </c>
      <c r="H24" s="276"/>
      <c r="I24" s="397"/>
      <c r="J24" s="661"/>
      <c r="K24" s="672" t="str">
        <f>IF(E24="","",IF(J24="",'Data Validation'!$K$7,""))</f>
        <v/>
      </c>
      <c r="L24" s="667"/>
      <c r="M24" s="624" t="str">
        <f>IFERROR(VLOOKUP(J24,'Vlook up Illness'!$D$2:$I$214,6,FALSE)," ")</f>
        <v xml:space="preserve"> </v>
      </c>
      <c r="N24" s="624" t="str">
        <f>IFERROR(VLOOKUP(J24,'Vlook up Illness'!$D$2:$I$214,4,FALSE)," ")</f>
        <v xml:space="preserve"> </v>
      </c>
      <c r="O24" s="232"/>
      <c r="P24" s="255"/>
      <c r="Q24" s="558"/>
      <c r="R24" s="559"/>
      <c r="S24" s="549"/>
      <c r="T24" s="155"/>
      <c r="U24" s="136"/>
      <c r="V24" s="137"/>
      <c r="W24" s="173"/>
      <c r="X24" s="245"/>
      <c r="Y24" s="240"/>
      <c r="Z24" s="240"/>
      <c r="AA24" s="240"/>
      <c r="AB24" s="246"/>
    </row>
    <row r="25" spans="1:28">
      <c r="A25" s="120" t="str">
        <f t="shared" si="1"/>
        <v/>
      </c>
      <c r="B25" s="423" t="str">
        <f>IF(E25="","",IF(F25="",'Data Validation'!$I$7,""))</f>
        <v/>
      </c>
      <c r="C25" s="270"/>
      <c r="D25" s="370"/>
      <c r="E25" s="441"/>
      <c r="F25" s="442"/>
      <c r="G25" s="364" t="str">
        <f t="shared" si="0"/>
        <v/>
      </c>
      <c r="H25" s="276"/>
      <c r="I25" s="395"/>
      <c r="J25" s="659"/>
      <c r="K25" s="670" t="str">
        <f>IF(E25="","",IF(J25="",'Data Validation'!$K$7,""))</f>
        <v/>
      </c>
      <c r="L25" s="665"/>
      <c r="M25" s="624" t="str">
        <f>IFERROR(VLOOKUP(J25,'Vlook up Illness'!$D$2:$I$214,6,FALSE)," ")</f>
        <v xml:space="preserve"> </v>
      </c>
      <c r="N25" s="624" t="str">
        <f>IFERROR(VLOOKUP(J25,'Vlook up Illness'!$D$2:$I$214,4,FALSE)," ")</f>
        <v xml:space="preserve"> </v>
      </c>
      <c r="O25" s="233"/>
      <c r="P25" s="256"/>
      <c r="Q25" s="554"/>
      <c r="R25" s="555"/>
      <c r="S25" s="547"/>
      <c r="T25" s="153"/>
      <c r="U25" s="132"/>
      <c r="V25" s="133"/>
      <c r="W25" s="162"/>
      <c r="X25" s="245"/>
      <c r="Y25" s="240"/>
      <c r="Z25" s="240"/>
      <c r="AA25" s="240"/>
      <c r="AB25" s="246"/>
    </row>
    <row r="26" spans="1:28">
      <c r="A26" s="149" t="str">
        <f t="shared" si="1"/>
        <v/>
      </c>
      <c r="B26" s="423" t="str">
        <f>IF(E26="","",IF(F26="",'Data Validation'!$I$7,""))</f>
        <v/>
      </c>
      <c r="C26" s="274"/>
      <c r="D26" s="373"/>
      <c r="E26" s="437"/>
      <c r="F26" s="438"/>
      <c r="G26" s="364" t="str">
        <f t="shared" si="0"/>
        <v/>
      </c>
      <c r="H26" s="276"/>
      <c r="I26" s="396"/>
      <c r="J26" s="660"/>
      <c r="K26" s="671" t="str">
        <f>IF(E26="","",IF(J26="",'Data Validation'!$K$7,""))</f>
        <v/>
      </c>
      <c r="L26" s="666"/>
      <c r="M26" s="624" t="str">
        <f>IFERROR(VLOOKUP(J26,'Vlook up Illness'!$D$2:$I$214,6,FALSE)," ")</f>
        <v xml:space="preserve"> </v>
      </c>
      <c r="N26" s="624" t="str">
        <f>IFERROR(VLOOKUP(J26,'Vlook up Illness'!$D$2:$I$214,4,FALSE)," ")</f>
        <v xml:space="preserve"> </v>
      </c>
      <c r="O26" s="231"/>
      <c r="P26" s="254"/>
      <c r="Q26" s="556"/>
      <c r="R26" s="557"/>
      <c r="S26" s="548"/>
      <c r="T26" s="154"/>
      <c r="U26" s="157"/>
      <c r="V26" s="158"/>
      <c r="W26" s="162"/>
      <c r="X26" s="245"/>
      <c r="Y26" s="240"/>
      <c r="Z26" s="240"/>
      <c r="AA26" s="240"/>
      <c r="AB26" s="246"/>
    </row>
    <row r="27" spans="1:28" ht="16" thickBot="1">
      <c r="A27" s="150" t="str">
        <f t="shared" si="1"/>
        <v/>
      </c>
      <c r="B27" s="431" t="str">
        <f>IF(E27="","",IF(F27="",'Data Validation'!$I$7,""))</f>
        <v/>
      </c>
      <c r="C27" s="274"/>
      <c r="D27" s="373"/>
      <c r="E27" s="443"/>
      <c r="F27" s="444"/>
      <c r="G27" s="433" t="str">
        <f t="shared" si="0"/>
        <v/>
      </c>
      <c r="H27" s="276"/>
      <c r="I27" s="397"/>
      <c r="J27" s="661"/>
      <c r="K27" s="672" t="str">
        <f>IF(E27="","",IF(J27="",'Data Validation'!$K$7,""))</f>
        <v/>
      </c>
      <c r="L27" s="667"/>
      <c r="M27" s="624" t="str">
        <f>IFERROR(VLOOKUP(J27,'Vlook up Illness'!$D$2:$I$214,6,FALSE)," ")</f>
        <v xml:space="preserve"> </v>
      </c>
      <c r="N27" s="624" t="str">
        <f>IFERROR(VLOOKUP(J27,'Vlook up Illness'!$D$2:$I$214,4,FALSE)," ")</f>
        <v xml:space="preserve"> </v>
      </c>
      <c r="O27" s="232"/>
      <c r="P27" s="255"/>
      <c r="Q27" s="558"/>
      <c r="R27" s="559"/>
      <c r="S27" s="549"/>
      <c r="T27" s="155"/>
      <c r="U27" s="136"/>
      <c r="V27" s="137"/>
      <c r="W27" s="173"/>
      <c r="X27" s="245"/>
      <c r="Y27" s="240"/>
      <c r="Z27" s="240"/>
      <c r="AA27" s="240"/>
      <c r="AB27" s="246"/>
    </row>
    <row r="28" spans="1:28">
      <c r="A28" s="120" t="str">
        <f t="shared" si="1"/>
        <v/>
      </c>
      <c r="B28" s="427" t="str">
        <f>IF(E28="","",IF(F28="",'Data Validation'!$I$7,""))</f>
        <v/>
      </c>
      <c r="C28" s="376"/>
      <c r="D28" s="428"/>
      <c r="E28" s="435"/>
      <c r="F28" s="436"/>
      <c r="G28" s="377" t="str">
        <f t="shared" si="0"/>
        <v/>
      </c>
      <c r="H28" s="276"/>
      <c r="I28" s="395"/>
      <c r="J28" s="659"/>
      <c r="K28" s="670" t="str">
        <f>IF(E28="","",IF(J28="",'Data Validation'!$K$7,""))</f>
        <v/>
      </c>
      <c r="L28" s="665"/>
      <c r="M28" s="624" t="str">
        <f>IFERROR(VLOOKUP(J28,'Vlook up Illness'!$D$2:$I$214,6,FALSE)," ")</f>
        <v xml:space="preserve"> </v>
      </c>
      <c r="N28" s="624" t="str">
        <f>IFERROR(VLOOKUP(J28,'Vlook up Illness'!$D$2:$I$214,4,FALSE)," ")</f>
        <v xml:space="preserve"> </v>
      </c>
      <c r="O28" s="233"/>
      <c r="P28" s="256"/>
      <c r="Q28" s="554"/>
      <c r="R28" s="555"/>
      <c r="S28" s="547"/>
      <c r="T28" s="153"/>
      <c r="U28" s="132"/>
      <c r="V28" s="133"/>
      <c r="W28" s="162"/>
      <c r="X28" s="245"/>
      <c r="Y28" s="240"/>
      <c r="Z28" s="240"/>
      <c r="AA28" s="240"/>
      <c r="AB28" s="246"/>
    </row>
    <row r="29" spans="1:28">
      <c r="A29" s="149" t="str">
        <f t="shared" si="1"/>
        <v/>
      </c>
      <c r="B29" s="423" t="str">
        <f>IF(E29="","",IF(F29="",'Data Validation'!$I$7,""))</f>
        <v/>
      </c>
      <c r="C29" s="274"/>
      <c r="D29" s="373"/>
      <c r="E29" s="437"/>
      <c r="F29" s="438"/>
      <c r="G29" s="364" t="str">
        <f t="shared" si="0"/>
        <v/>
      </c>
      <c r="H29" s="276"/>
      <c r="I29" s="396"/>
      <c r="J29" s="660"/>
      <c r="K29" s="671" t="str">
        <f>IF(E29="","",IF(J29="",'Data Validation'!$K$7,""))</f>
        <v/>
      </c>
      <c r="L29" s="666"/>
      <c r="M29" s="624" t="str">
        <f>IFERROR(VLOOKUP(J29,'Vlook up Illness'!$D$2:$I$214,6,FALSE)," ")</f>
        <v xml:space="preserve"> </v>
      </c>
      <c r="N29" s="624" t="str">
        <f>IFERROR(VLOOKUP(J29,'Vlook up Illness'!$D$2:$I$214,4,FALSE)," ")</f>
        <v xml:space="preserve"> </v>
      </c>
      <c r="O29" s="231"/>
      <c r="P29" s="254"/>
      <c r="Q29" s="556"/>
      <c r="R29" s="557"/>
      <c r="S29" s="548"/>
      <c r="T29" s="154"/>
      <c r="U29" s="157"/>
      <c r="V29" s="158"/>
      <c r="W29" s="162"/>
      <c r="X29" s="245"/>
      <c r="Y29" s="240"/>
      <c r="Z29" s="240"/>
      <c r="AA29" s="240"/>
      <c r="AB29" s="246"/>
    </row>
    <row r="30" spans="1:28" ht="16" thickBot="1">
      <c r="A30" s="150" t="str">
        <f t="shared" si="1"/>
        <v/>
      </c>
      <c r="B30" s="430" t="str">
        <f>IF(E30="","",IF(F30="",'Data Validation'!$I$7,""))</f>
        <v/>
      </c>
      <c r="C30" s="272"/>
      <c r="D30" s="372"/>
      <c r="E30" s="439"/>
      <c r="F30" s="440"/>
      <c r="G30" s="381" t="str">
        <f t="shared" si="0"/>
        <v/>
      </c>
      <c r="H30" s="276"/>
      <c r="I30" s="397"/>
      <c r="J30" s="661"/>
      <c r="K30" s="672" t="str">
        <f>IF(E30="","",IF(J30="",'Data Validation'!$K$7,""))</f>
        <v/>
      </c>
      <c r="L30" s="667"/>
      <c r="M30" s="624" t="str">
        <f>IFERROR(VLOOKUP(J30,'Vlook up Illness'!$D$2:$I$214,6,FALSE)," ")</f>
        <v xml:space="preserve"> </v>
      </c>
      <c r="N30" s="624" t="str">
        <f>IFERROR(VLOOKUP(J30,'Vlook up Illness'!$D$2:$I$214,4,FALSE)," ")</f>
        <v xml:space="preserve"> </v>
      </c>
      <c r="O30" s="232"/>
      <c r="P30" s="255"/>
      <c r="Q30" s="558"/>
      <c r="R30" s="559"/>
      <c r="S30" s="549"/>
      <c r="T30" s="155"/>
      <c r="U30" s="136"/>
      <c r="V30" s="137"/>
      <c r="W30" s="173"/>
      <c r="X30" s="245"/>
      <c r="Y30" s="240"/>
      <c r="Z30" s="240"/>
      <c r="AA30" s="240"/>
      <c r="AB30" s="246"/>
    </row>
    <row r="31" spans="1:28">
      <c r="A31" s="120" t="str">
        <f t="shared" si="1"/>
        <v/>
      </c>
      <c r="B31" s="423" t="str">
        <f>IF(E31="","",IF(F31="",'Data Validation'!$I$7,""))</f>
        <v/>
      </c>
      <c r="C31" s="270"/>
      <c r="D31" s="370"/>
      <c r="E31" s="441"/>
      <c r="F31" s="442"/>
      <c r="G31" s="364" t="str">
        <f t="shared" si="0"/>
        <v/>
      </c>
      <c r="H31" s="276"/>
      <c r="I31" s="395"/>
      <c r="J31" s="659"/>
      <c r="K31" s="670" t="str">
        <f>IF(E31="","",IF(J31="",'Data Validation'!$K$7,""))</f>
        <v/>
      </c>
      <c r="L31" s="665"/>
      <c r="M31" s="624" t="str">
        <f>IFERROR(VLOOKUP(J31,'Vlook up Illness'!$D$2:$I$214,6,FALSE)," ")</f>
        <v xml:space="preserve"> </v>
      </c>
      <c r="N31" s="624" t="str">
        <f>IFERROR(VLOOKUP(J31,'Vlook up Illness'!$D$2:$I$214,4,FALSE)," ")</f>
        <v xml:space="preserve"> </v>
      </c>
      <c r="O31" s="233"/>
      <c r="P31" s="256"/>
      <c r="Q31" s="554"/>
      <c r="R31" s="555"/>
      <c r="S31" s="547"/>
      <c r="T31" s="153"/>
      <c r="U31" s="132"/>
      <c r="V31" s="133"/>
      <c r="W31" s="162"/>
      <c r="X31" s="245"/>
      <c r="Y31" s="240"/>
      <c r="Z31" s="240"/>
      <c r="AA31" s="240"/>
      <c r="AB31" s="246"/>
    </row>
    <row r="32" spans="1:28">
      <c r="A32" s="149" t="str">
        <f t="shared" si="1"/>
        <v/>
      </c>
      <c r="B32" s="423" t="str">
        <f>IF(E32="","",IF(F32="",'Data Validation'!$I$7,""))</f>
        <v/>
      </c>
      <c r="C32" s="274"/>
      <c r="D32" s="373"/>
      <c r="E32" s="437"/>
      <c r="F32" s="438"/>
      <c r="G32" s="364" t="str">
        <f t="shared" si="0"/>
        <v/>
      </c>
      <c r="H32" s="276"/>
      <c r="I32" s="396"/>
      <c r="J32" s="660"/>
      <c r="K32" s="671" t="str">
        <f>IF(E32="","",IF(J32="",'Data Validation'!$K$7,""))</f>
        <v/>
      </c>
      <c r="L32" s="666"/>
      <c r="M32" s="624" t="str">
        <f>IFERROR(VLOOKUP(J32,'Vlook up Illness'!$D$2:$I$214,6,FALSE)," ")</f>
        <v xml:space="preserve"> </v>
      </c>
      <c r="N32" s="624" t="str">
        <f>IFERROR(VLOOKUP(J32,'Vlook up Illness'!$D$2:$I$214,4,FALSE)," ")</f>
        <v xml:space="preserve"> </v>
      </c>
      <c r="O32" s="231"/>
      <c r="P32" s="254"/>
      <c r="Q32" s="556"/>
      <c r="R32" s="557"/>
      <c r="S32" s="548"/>
      <c r="T32" s="154"/>
      <c r="U32" s="157"/>
      <c r="V32" s="158"/>
      <c r="W32" s="162"/>
      <c r="X32" s="245"/>
      <c r="Y32" s="240"/>
      <c r="Z32" s="240"/>
      <c r="AA32" s="240"/>
      <c r="AB32" s="246"/>
    </row>
    <row r="33" spans="1:28" ht="16" thickBot="1">
      <c r="A33" s="150" t="str">
        <f t="shared" si="1"/>
        <v/>
      </c>
      <c r="B33" s="431" t="str">
        <f>IF(E33="","",IF(F33="",'Data Validation'!$I$7,""))</f>
        <v/>
      </c>
      <c r="C33" s="274"/>
      <c r="D33" s="373"/>
      <c r="E33" s="443"/>
      <c r="F33" s="444"/>
      <c r="G33" s="433" t="str">
        <f t="shared" si="0"/>
        <v/>
      </c>
      <c r="H33" s="276"/>
      <c r="I33" s="397"/>
      <c r="J33" s="661"/>
      <c r="K33" s="672" t="str">
        <f>IF(E33="","",IF(J33="",'Data Validation'!$K$7,""))</f>
        <v/>
      </c>
      <c r="L33" s="667"/>
      <c r="M33" s="624" t="str">
        <f>IFERROR(VLOOKUP(J33,'Vlook up Illness'!$D$2:$I$214,6,FALSE)," ")</f>
        <v xml:space="preserve"> </v>
      </c>
      <c r="N33" s="624" t="str">
        <f>IFERROR(VLOOKUP(J33,'Vlook up Illness'!$D$2:$I$214,4,FALSE)," ")</f>
        <v xml:space="preserve"> </v>
      </c>
      <c r="O33" s="232"/>
      <c r="P33" s="255"/>
      <c r="Q33" s="558"/>
      <c r="R33" s="559"/>
      <c r="S33" s="549"/>
      <c r="T33" s="155"/>
      <c r="U33" s="136"/>
      <c r="V33" s="137"/>
      <c r="W33" s="173"/>
      <c r="X33" s="245"/>
      <c r="Y33" s="240"/>
      <c r="Z33" s="240"/>
      <c r="AA33" s="240"/>
      <c r="AB33" s="246"/>
    </row>
    <row r="34" spans="1:28">
      <c r="A34" s="120" t="str">
        <f t="shared" si="1"/>
        <v/>
      </c>
      <c r="B34" s="427" t="str">
        <f>IF(E34="","",IF(F34="",'Data Validation'!$I$7,""))</f>
        <v/>
      </c>
      <c r="C34" s="376"/>
      <c r="D34" s="428"/>
      <c r="E34" s="435"/>
      <c r="F34" s="436"/>
      <c r="G34" s="377" t="str">
        <f t="shared" si="0"/>
        <v/>
      </c>
      <c r="H34" s="276"/>
      <c r="I34" s="395"/>
      <c r="J34" s="659"/>
      <c r="K34" s="670" t="str">
        <f>IF(E34="","",IF(J34="",'Data Validation'!$K$7,""))</f>
        <v/>
      </c>
      <c r="L34" s="665"/>
      <c r="M34" s="624" t="str">
        <f>IFERROR(VLOOKUP(J34,'Vlook up Illness'!$D$2:$I$214,6,FALSE)," ")</f>
        <v xml:space="preserve"> </v>
      </c>
      <c r="N34" s="624" t="str">
        <f>IFERROR(VLOOKUP(J34,'Vlook up Illness'!$D$2:$I$214,4,FALSE)," ")</f>
        <v xml:space="preserve"> </v>
      </c>
      <c r="O34" s="233"/>
      <c r="P34" s="256"/>
      <c r="Q34" s="554"/>
      <c r="R34" s="555"/>
      <c r="S34" s="547"/>
      <c r="T34" s="153"/>
      <c r="U34" s="132"/>
      <c r="V34" s="133"/>
      <c r="W34" s="162"/>
      <c r="X34" s="245"/>
      <c r="Y34" s="240"/>
      <c r="Z34" s="240"/>
      <c r="AA34" s="240"/>
      <c r="AB34" s="246"/>
    </row>
    <row r="35" spans="1:28">
      <c r="A35" s="149" t="str">
        <f t="shared" si="1"/>
        <v/>
      </c>
      <c r="B35" s="423" t="str">
        <f>IF(E35="","",IF(F35="",'Data Validation'!$I$7,""))</f>
        <v/>
      </c>
      <c r="C35" s="274"/>
      <c r="D35" s="373"/>
      <c r="E35" s="437"/>
      <c r="F35" s="438"/>
      <c r="G35" s="364" t="str">
        <f t="shared" si="0"/>
        <v/>
      </c>
      <c r="H35" s="276"/>
      <c r="I35" s="396"/>
      <c r="J35" s="660"/>
      <c r="K35" s="671" t="str">
        <f>IF(E35="","",IF(J35="",'Data Validation'!$K$7,""))</f>
        <v/>
      </c>
      <c r="L35" s="666"/>
      <c r="M35" s="624" t="str">
        <f>IFERROR(VLOOKUP(J35,'Vlook up Illness'!$D$2:$I$214,6,FALSE)," ")</f>
        <v xml:space="preserve"> </v>
      </c>
      <c r="N35" s="624" t="str">
        <f>IFERROR(VLOOKUP(J35,'Vlook up Illness'!$D$2:$I$214,4,FALSE)," ")</f>
        <v xml:space="preserve"> </v>
      </c>
      <c r="O35" s="231"/>
      <c r="P35" s="254"/>
      <c r="Q35" s="556"/>
      <c r="R35" s="557"/>
      <c r="S35" s="548"/>
      <c r="T35" s="154"/>
      <c r="U35" s="157"/>
      <c r="V35" s="158"/>
      <c r="W35" s="162"/>
      <c r="X35" s="245"/>
      <c r="Y35" s="240"/>
      <c r="Z35" s="240"/>
      <c r="AA35" s="240"/>
      <c r="AB35" s="246"/>
    </row>
    <row r="36" spans="1:28" ht="16" thickBot="1">
      <c r="A36" s="150" t="str">
        <f t="shared" si="1"/>
        <v/>
      </c>
      <c r="B36" s="430" t="str">
        <f>IF(E36="","",IF(F36="",'Data Validation'!$I$7,""))</f>
        <v/>
      </c>
      <c r="C36" s="272"/>
      <c r="D36" s="372"/>
      <c r="E36" s="439"/>
      <c r="F36" s="440"/>
      <c r="G36" s="381" t="str">
        <f t="shared" si="0"/>
        <v/>
      </c>
      <c r="H36" s="276"/>
      <c r="I36" s="397"/>
      <c r="J36" s="661"/>
      <c r="K36" s="672" t="str">
        <f>IF(E36="","",IF(J36="",'Data Validation'!$K$7,""))</f>
        <v/>
      </c>
      <c r="L36" s="667"/>
      <c r="M36" s="624" t="str">
        <f>IFERROR(VLOOKUP(J36,'Vlook up Illness'!$D$2:$I$214,6,FALSE)," ")</f>
        <v xml:space="preserve"> </v>
      </c>
      <c r="N36" s="624" t="str">
        <f>IFERROR(VLOOKUP(J36,'Vlook up Illness'!$D$2:$I$214,4,FALSE)," ")</f>
        <v xml:space="preserve"> </v>
      </c>
      <c r="O36" s="232"/>
      <c r="P36" s="255"/>
      <c r="Q36" s="558"/>
      <c r="R36" s="559"/>
      <c r="S36" s="549"/>
      <c r="T36" s="155"/>
      <c r="U36" s="136"/>
      <c r="V36" s="137"/>
      <c r="W36" s="173"/>
      <c r="X36" s="245"/>
      <c r="Y36" s="240"/>
      <c r="Z36" s="240"/>
      <c r="AA36" s="240"/>
      <c r="AB36" s="246"/>
    </row>
    <row r="37" spans="1:28">
      <c r="A37" s="120" t="str">
        <f t="shared" ref="A37:A68" si="2">IF(C37="","",A36+1)</f>
        <v/>
      </c>
      <c r="B37" s="423" t="str">
        <f>IF(E37="","",IF(F37="",'Data Validation'!$I$7,""))</f>
        <v/>
      </c>
      <c r="C37" s="270"/>
      <c r="D37" s="370"/>
      <c r="E37" s="441"/>
      <c r="F37" s="442"/>
      <c r="G37" s="364" t="str">
        <f t="shared" si="0"/>
        <v/>
      </c>
      <c r="H37" s="276"/>
      <c r="I37" s="395"/>
      <c r="J37" s="659"/>
      <c r="K37" s="670" t="str">
        <f>IF(E37="","",IF(J37="",'Data Validation'!$K$7,""))</f>
        <v/>
      </c>
      <c r="L37" s="665"/>
      <c r="M37" s="624" t="str">
        <f>IFERROR(VLOOKUP(J37,'Vlook up Illness'!$D$2:$I$214,6,FALSE)," ")</f>
        <v xml:space="preserve"> </v>
      </c>
      <c r="N37" s="624" t="str">
        <f>IFERROR(VLOOKUP(J37,'Vlook up Illness'!$D$2:$I$214,4,FALSE)," ")</f>
        <v xml:space="preserve"> </v>
      </c>
      <c r="O37" s="233"/>
      <c r="P37" s="256"/>
      <c r="Q37" s="554"/>
      <c r="R37" s="555"/>
      <c r="S37" s="547"/>
      <c r="T37" s="153"/>
      <c r="U37" s="132"/>
      <c r="V37" s="133"/>
      <c r="W37" s="162"/>
      <c r="X37" s="245"/>
      <c r="Y37" s="240"/>
      <c r="Z37" s="240"/>
      <c r="AA37" s="240"/>
      <c r="AB37" s="246"/>
    </row>
    <row r="38" spans="1:28">
      <c r="A38" s="149" t="str">
        <f t="shared" si="2"/>
        <v/>
      </c>
      <c r="B38" s="423" t="str">
        <f>IF(E38="","",IF(F38="",'Data Validation'!$I$7,""))</f>
        <v/>
      </c>
      <c r="C38" s="274"/>
      <c r="D38" s="373"/>
      <c r="E38" s="437"/>
      <c r="F38" s="438"/>
      <c r="G38" s="364" t="str">
        <f t="shared" si="0"/>
        <v/>
      </c>
      <c r="H38" s="276"/>
      <c r="I38" s="396"/>
      <c r="J38" s="660"/>
      <c r="K38" s="671" t="str">
        <f>IF(E38="","",IF(J38="",'Data Validation'!$K$7,""))</f>
        <v/>
      </c>
      <c r="L38" s="666"/>
      <c r="M38" s="624" t="str">
        <f>IFERROR(VLOOKUP(J38,'Vlook up Illness'!$D$2:$I$214,6,FALSE)," ")</f>
        <v xml:space="preserve"> </v>
      </c>
      <c r="N38" s="624" t="str">
        <f>IFERROR(VLOOKUP(J38,'Vlook up Illness'!$D$2:$I$214,4,FALSE)," ")</f>
        <v xml:space="preserve"> </v>
      </c>
      <c r="O38" s="231"/>
      <c r="P38" s="254"/>
      <c r="Q38" s="556"/>
      <c r="R38" s="557"/>
      <c r="S38" s="548"/>
      <c r="T38" s="154"/>
      <c r="U38" s="157"/>
      <c r="V38" s="158"/>
      <c r="W38" s="162"/>
      <c r="X38" s="245"/>
      <c r="Y38" s="240"/>
      <c r="Z38" s="240"/>
      <c r="AA38" s="240"/>
      <c r="AB38" s="246"/>
    </row>
    <row r="39" spans="1:28" ht="16" thickBot="1">
      <c r="A39" s="150" t="str">
        <f t="shared" si="2"/>
        <v/>
      </c>
      <c r="B39" s="431" t="str">
        <f>IF(E39="","",IF(F39="",'Data Validation'!$I$7,""))</f>
        <v/>
      </c>
      <c r="C39" s="274"/>
      <c r="D39" s="373"/>
      <c r="E39" s="443"/>
      <c r="F39" s="444"/>
      <c r="G39" s="433" t="str">
        <f t="shared" si="0"/>
        <v/>
      </c>
      <c r="H39" s="276"/>
      <c r="I39" s="397"/>
      <c r="J39" s="661"/>
      <c r="K39" s="672" t="str">
        <f>IF(E39="","",IF(J39="",'Data Validation'!$K$7,""))</f>
        <v/>
      </c>
      <c r="L39" s="667"/>
      <c r="M39" s="624" t="str">
        <f>IFERROR(VLOOKUP(J39,'Vlook up Illness'!$D$2:$I$214,6,FALSE)," ")</f>
        <v xml:space="preserve"> </v>
      </c>
      <c r="N39" s="624" t="str">
        <f>IFERROR(VLOOKUP(J39,'Vlook up Illness'!$D$2:$I$214,4,FALSE)," ")</f>
        <v xml:space="preserve"> </v>
      </c>
      <c r="O39" s="232"/>
      <c r="P39" s="255"/>
      <c r="Q39" s="558"/>
      <c r="R39" s="559"/>
      <c r="S39" s="549"/>
      <c r="T39" s="155"/>
      <c r="U39" s="136"/>
      <c r="V39" s="137"/>
      <c r="W39" s="173"/>
      <c r="X39" s="245"/>
      <c r="Y39" s="240"/>
      <c r="Z39" s="240"/>
      <c r="AA39" s="240"/>
      <c r="AB39" s="246"/>
    </row>
    <row r="40" spans="1:28">
      <c r="A40" s="120" t="str">
        <f t="shared" si="2"/>
        <v/>
      </c>
      <c r="B40" s="427" t="str">
        <f>IF(E40="","",IF(F40="",'Data Validation'!$I$7,""))</f>
        <v/>
      </c>
      <c r="C40" s="376"/>
      <c r="D40" s="428"/>
      <c r="E40" s="435"/>
      <c r="F40" s="436"/>
      <c r="G40" s="377" t="str">
        <f t="shared" si="0"/>
        <v/>
      </c>
      <c r="H40" s="276"/>
      <c r="I40" s="395"/>
      <c r="J40" s="659"/>
      <c r="K40" s="670" t="str">
        <f>IF(E40="","",IF(J40="",'Data Validation'!$K$7,""))</f>
        <v/>
      </c>
      <c r="L40" s="665"/>
      <c r="M40" s="624" t="str">
        <f>IFERROR(VLOOKUP(J40,'Vlook up Illness'!$D$2:$I$214,6,FALSE)," ")</f>
        <v xml:space="preserve"> </v>
      </c>
      <c r="N40" s="624" t="str">
        <f>IFERROR(VLOOKUP(J40,'Vlook up Illness'!$D$2:$I$214,4,FALSE)," ")</f>
        <v xml:space="preserve"> </v>
      </c>
      <c r="O40" s="233"/>
      <c r="P40" s="256"/>
      <c r="Q40" s="554"/>
      <c r="R40" s="555"/>
      <c r="S40" s="547"/>
      <c r="T40" s="153"/>
      <c r="U40" s="132"/>
      <c r="V40" s="133"/>
      <c r="W40" s="162"/>
      <c r="X40" s="245"/>
      <c r="Y40" s="240"/>
      <c r="Z40" s="240"/>
      <c r="AA40" s="240"/>
      <c r="AB40" s="246"/>
    </row>
    <row r="41" spans="1:28">
      <c r="A41" s="149" t="str">
        <f t="shared" si="2"/>
        <v/>
      </c>
      <c r="B41" s="423" t="str">
        <f>IF(E41="","",IF(F41="",'Data Validation'!$I$7,""))</f>
        <v/>
      </c>
      <c r="C41" s="274"/>
      <c r="D41" s="373"/>
      <c r="E41" s="437"/>
      <c r="F41" s="438"/>
      <c r="G41" s="364" t="str">
        <f t="shared" si="0"/>
        <v/>
      </c>
      <c r="H41" s="276"/>
      <c r="I41" s="396"/>
      <c r="J41" s="660"/>
      <c r="K41" s="671" t="str">
        <f>IF(E41="","",IF(J41="",'Data Validation'!$K$7,""))</f>
        <v/>
      </c>
      <c r="L41" s="666"/>
      <c r="M41" s="624" t="str">
        <f>IFERROR(VLOOKUP(J41,'Vlook up Illness'!$D$2:$I$214,6,FALSE)," ")</f>
        <v xml:space="preserve"> </v>
      </c>
      <c r="N41" s="624" t="str">
        <f>IFERROR(VLOOKUP(J41,'Vlook up Illness'!$D$2:$I$214,4,FALSE)," ")</f>
        <v xml:space="preserve"> </v>
      </c>
      <c r="O41" s="231"/>
      <c r="P41" s="254"/>
      <c r="Q41" s="556"/>
      <c r="R41" s="557"/>
      <c r="S41" s="548"/>
      <c r="T41" s="154"/>
      <c r="U41" s="157"/>
      <c r="V41" s="158"/>
      <c r="W41" s="162"/>
      <c r="X41" s="245"/>
      <c r="Y41" s="240"/>
      <c r="Z41" s="240"/>
      <c r="AA41" s="240"/>
      <c r="AB41" s="246"/>
    </row>
    <row r="42" spans="1:28" ht="16" thickBot="1">
      <c r="A42" s="150" t="str">
        <f t="shared" si="2"/>
        <v/>
      </c>
      <c r="B42" s="430" t="str">
        <f>IF(E42="","",IF(F42="",'Data Validation'!$I$7,""))</f>
        <v/>
      </c>
      <c r="C42" s="272"/>
      <c r="D42" s="372"/>
      <c r="E42" s="439"/>
      <c r="F42" s="440"/>
      <c r="G42" s="381" t="str">
        <f t="shared" si="0"/>
        <v/>
      </c>
      <c r="H42" s="276"/>
      <c r="I42" s="397"/>
      <c r="J42" s="661"/>
      <c r="K42" s="672" t="str">
        <f>IF(E42="","",IF(J42="",'Data Validation'!$K$7,""))</f>
        <v/>
      </c>
      <c r="L42" s="667"/>
      <c r="M42" s="624" t="str">
        <f>IFERROR(VLOOKUP(J42,'Vlook up Illness'!$D$2:$I$214,6,FALSE)," ")</f>
        <v xml:space="preserve"> </v>
      </c>
      <c r="N42" s="624" t="str">
        <f>IFERROR(VLOOKUP(J42,'Vlook up Illness'!$D$2:$I$214,4,FALSE)," ")</f>
        <v xml:space="preserve"> </v>
      </c>
      <c r="O42" s="232"/>
      <c r="P42" s="255"/>
      <c r="Q42" s="558"/>
      <c r="R42" s="559"/>
      <c r="S42" s="549"/>
      <c r="T42" s="155"/>
      <c r="U42" s="136"/>
      <c r="V42" s="137"/>
      <c r="W42" s="173"/>
      <c r="X42" s="245"/>
      <c r="Y42" s="240"/>
      <c r="Z42" s="240"/>
      <c r="AA42" s="240"/>
      <c r="AB42" s="246"/>
    </row>
    <row r="43" spans="1:28">
      <c r="A43" s="120" t="str">
        <f t="shared" si="2"/>
        <v/>
      </c>
      <c r="B43" s="423" t="str">
        <f>IF(E43="","",IF(F43="",'Data Validation'!$I$7,""))</f>
        <v/>
      </c>
      <c r="C43" s="270"/>
      <c r="D43" s="370"/>
      <c r="E43" s="441"/>
      <c r="F43" s="442"/>
      <c r="G43" s="364" t="str">
        <f t="shared" si="0"/>
        <v/>
      </c>
      <c r="H43" s="276"/>
      <c r="I43" s="395"/>
      <c r="J43" s="659"/>
      <c r="K43" s="670" t="str">
        <f>IF(E43="","",IF(J43="",'Data Validation'!$K$7,""))</f>
        <v/>
      </c>
      <c r="L43" s="665"/>
      <c r="M43" s="624" t="str">
        <f>IFERROR(VLOOKUP(J43,'Vlook up Illness'!$D$2:$I$214,6,FALSE)," ")</f>
        <v xml:space="preserve"> </v>
      </c>
      <c r="N43" s="624" t="str">
        <f>IFERROR(VLOOKUP(J43,'Vlook up Illness'!$D$2:$I$214,4,FALSE)," ")</f>
        <v xml:space="preserve"> </v>
      </c>
      <c r="O43" s="233"/>
      <c r="P43" s="256"/>
      <c r="Q43" s="554"/>
      <c r="R43" s="555"/>
      <c r="S43" s="547"/>
      <c r="T43" s="153"/>
      <c r="U43" s="132"/>
      <c r="V43" s="133"/>
      <c r="W43" s="162"/>
      <c r="X43" s="245"/>
      <c r="Y43" s="240"/>
      <c r="Z43" s="240"/>
      <c r="AA43" s="240"/>
      <c r="AB43" s="246"/>
    </row>
    <row r="44" spans="1:28">
      <c r="A44" s="149" t="str">
        <f t="shared" si="2"/>
        <v/>
      </c>
      <c r="B44" s="423" t="str">
        <f>IF(E44="","",IF(F44="",'Data Validation'!$I$7,""))</f>
        <v/>
      </c>
      <c r="C44" s="274"/>
      <c r="D44" s="373"/>
      <c r="E44" s="437"/>
      <c r="F44" s="438"/>
      <c r="G44" s="364" t="str">
        <f t="shared" si="0"/>
        <v/>
      </c>
      <c r="H44" s="276"/>
      <c r="I44" s="396"/>
      <c r="J44" s="660"/>
      <c r="K44" s="671" t="str">
        <f>IF(E44="","",IF(J44="",'Data Validation'!$K$7,""))</f>
        <v/>
      </c>
      <c r="L44" s="666"/>
      <c r="M44" s="624" t="str">
        <f>IFERROR(VLOOKUP(J44,'Vlook up Illness'!$D$2:$I$214,6,FALSE)," ")</f>
        <v xml:space="preserve"> </v>
      </c>
      <c r="N44" s="624" t="str">
        <f>IFERROR(VLOOKUP(J44,'Vlook up Illness'!$D$2:$I$214,4,FALSE)," ")</f>
        <v xml:space="preserve"> </v>
      </c>
      <c r="O44" s="231"/>
      <c r="P44" s="254"/>
      <c r="Q44" s="556"/>
      <c r="R44" s="557"/>
      <c r="S44" s="548"/>
      <c r="T44" s="154"/>
      <c r="U44" s="157"/>
      <c r="V44" s="158"/>
      <c r="W44" s="162"/>
      <c r="X44" s="245"/>
      <c r="Y44" s="240"/>
      <c r="Z44" s="240"/>
      <c r="AA44" s="240"/>
      <c r="AB44" s="246"/>
    </row>
    <row r="45" spans="1:28" ht="16" thickBot="1">
      <c r="A45" s="150" t="str">
        <f t="shared" si="2"/>
        <v/>
      </c>
      <c r="B45" s="431" t="str">
        <f>IF(E45="","",IF(F45="",'Data Validation'!$I$7,""))</f>
        <v/>
      </c>
      <c r="C45" s="274"/>
      <c r="D45" s="373"/>
      <c r="E45" s="443"/>
      <c r="F45" s="444"/>
      <c r="G45" s="433" t="str">
        <f t="shared" si="0"/>
        <v/>
      </c>
      <c r="H45" s="276"/>
      <c r="I45" s="397"/>
      <c r="J45" s="661"/>
      <c r="K45" s="672" t="str">
        <f>IF(E45="","",IF(J45="",'Data Validation'!$K$7,""))</f>
        <v/>
      </c>
      <c r="L45" s="667"/>
      <c r="M45" s="624" t="str">
        <f>IFERROR(VLOOKUP(J45,'Vlook up Illness'!$D$2:$I$214,6,FALSE)," ")</f>
        <v xml:space="preserve"> </v>
      </c>
      <c r="N45" s="624" t="str">
        <f>IFERROR(VLOOKUP(J45,'Vlook up Illness'!$D$2:$I$214,4,FALSE)," ")</f>
        <v xml:space="preserve"> </v>
      </c>
      <c r="O45" s="232"/>
      <c r="P45" s="255"/>
      <c r="Q45" s="558"/>
      <c r="R45" s="559"/>
      <c r="S45" s="549"/>
      <c r="T45" s="155"/>
      <c r="U45" s="136"/>
      <c r="V45" s="137"/>
      <c r="W45" s="173"/>
      <c r="X45" s="245"/>
      <c r="Y45" s="240"/>
      <c r="Z45" s="240"/>
      <c r="AA45" s="240"/>
      <c r="AB45" s="246"/>
    </row>
    <row r="46" spans="1:28">
      <c r="A46" s="120" t="str">
        <f t="shared" si="2"/>
        <v/>
      </c>
      <c r="B46" s="427" t="str">
        <f>IF(E46="","",IF(F46="",'Data Validation'!$I$7,""))</f>
        <v/>
      </c>
      <c r="C46" s="376"/>
      <c r="D46" s="428"/>
      <c r="E46" s="435"/>
      <c r="F46" s="436"/>
      <c r="G46" s="377" t="str">
        <f t="shared" si="0"/>
        <v/>
      </c>
      <c r="H46" s="276"/>
      <c r="I46" s="395"/>
      <c r="J46" s="659"/>
      <c r="K46" s="670" t="str">
        <f>IF(E46="","",IF(J46="",'Data Validation'!$K$7,""))</f>
        <v/>
      </c>
      <c r="L46" s="665"/>
      <c r="M46" s="624" t="str">
        <f>IFERROR(VLOOKUP(J46,'Vlook up Illness'!$D$2:$I$214,6,FALSE)," ")</f>
        <v xml:space="preserve"> </v>
      </c>
      <c r="N46" s="624" t="str">
        <f>IFERROR(VLOOKUP(J46,'Vlook up Illness'!$D$2:$I$214,4,FALSE)," ")</f>
        <v xml:space="preserve"> </v>
      </c>
      <c r="O46" s="233"/>
      <c r="P46" s="256"/>
      <c r="Q46" s="554"/>
      <c r="R46" s="555"/>
      <c r="S46" s="547"/>
      <c r="T46" s="153"/>
      <c r="U46" s="132"/>
      <c r="V46" s="133"/>
      <c r="W46" s="162"/>
      <c r="X46" s="245"/>
      <c r="Y46" s="240"/>
      <c r="Z46" s="240"/>
      <c r="AA46" s="240"/>
      <c r="AB46" s="246"/>
    </row>
    <row r="47" spans="1:28">
      <c r="A47" s="149" t="str">
        <f t="shared" si="2"/>
        <v/>
      </c>
      <c r="B47" s="423" t="str">
        <f>IF(E47="","",IF(F47="",'Data Validation'!$I$7,""))</f>
        <v/>
      </c>
      <c r="C47" s="274"/>
      <c r="D47" s="373"/>
      <c r="E47" s="437"/>
      <c r="F47" s="438"/>
      <c r="G47" s="364" t="str">
        <f t="shared" si="0"/>
        <v/>
      </c>
      <c r="H47" s="276"/>
      <c r="I47" s="396"/>
      <c r="J47" s="660"/>
      <c r="K47" s="671" t="str">
        <f>IF(E47="","",IF(J47="",'Data Validation'!$K$7,""))</f>
        <v/>
      </c>
      <c r="L47" s="666"/>
      <c r="M47" s="624" t="str">
        <f>IFERROR(VLOOKUP(J47,'Vlook up Illness'!$D$2:$I$214,6,FALSE)," ")</f>
        <v xml:space="preserve"> </v>
      </c>
      <c r="N47" s="624" t="str">
        <f>IFERROR(VLOOKUP(J47,'Vlook up Illness'!$D$2:$I$214,4,FALSE)," ")</f>
        <v xml:space="preserve"> </v>
      </c>
      <c r="O47" s="231"/>
      <c r="P47" s="254"/>
      <c r="Q47" s="556"/>
      <c r="R47" s="557"/>
      <c r="S47" s="548"/>
      <c r="T47" s="154"/>
      <c r="U47" s="157"/>
      <c r="V47" s="158"/>
      <c r="W47" s="162"/>
      <c r="X47" s="245"/>
      <c r="Y47" s="240"/>
      <c r="Z47" s="240"/>
      <c r="AA47" s="240"/>
      <c r="AB47" s="246"/>
    </row>
    <row r="48" spans="1:28" ht="16" thickBot="1">
      <c r="A48" s="150" t="str">
        <f t="shared" si="2"/>
        <v/>
      </c>
      <c r="B48" s="430" t="str">
        <f>IF(E48="","",IF(F48="",'Data Validation'!$I$7,""))</f>
        <v/>
      </c>
      <c r="C48" s="272"/>
      <c r="D48" s="372"/>
      <c r="E48" s="439"/>
      <c r="F48" s="440"/>
      <c r="G48" s="381" t="str">
        <f t="shared" si="0"/>
        <v/>
      </c>
      <c r="H48" s="276"/>
      <c r="I48" s="397"/>
      <c r="J48" s="661"/>
      <c r="K48" s="672" t="str">
        <f>IF(E48="","",IF(J48="",'Data Validation'!$K$7,""))</f>
        <v/>
      </c>
      <c r="L48" s="667"/>
      <c r="M48" s="624" t="str">
        <f>IFERROR(VLOOKUP(J48,'Vlook up Illness'!$D$2:$I$214,6,FALSE)," ")</f>
        <v xml:space="preserve"> </v>
      </c>
      <c r="N48" s="624" t="str">
        <f>IFERROR(VLOOKUP(J48,'Vlook up Illness'!$D$2:$I$214,4,FALSE)," ")</f>
        <v xml:space="preserve"> </v>
      </c>
      <c r="O48" s="232"/>
      <c r="P48" s="255"/>
      <c r="Q48" s="558"/>
      <c r="R48" s="559"/>
      <c r="S48" s="549"/>
      <c r="T48" s="155"/>
      <c r="U48" s="136"/>
      <c r="V48" s="137"/>
      <c r="W48" s="173"/>
      <c r="X48" s="245"/>
      <c r="Y48" s="240"/>
      <c r="Z48" s="240"/>
      <c r="AA48" s="240"/>
      <c r="AB48" s="246"/>
    </row>
    <row r="49" spans="1:28">
      <c r="A49" s="120" t="str">
        <f t="shared" si="2"/>
        <v/>
      </c>
      <c r="B49" s="423" t="str">
        <f>IF(E49="","",IF(F49="",'Data Validation'!$I$7,""))</f>
        <v/>
      </c>
      <c r="C49" s="270"/>
      <c r="D49" s="370"/>
      <c r="E49" s="441"/>
      <c r="F49" s="442"/>
      <c r="G49" s="364" t="str">
        <f t="shared" si="0"/>
        <v/>
      </c>
      <c r="H49" s="276"/>
      <c r="I49" s="395"/>
      <c r="J49" s="659"/>
      <c r="K49" s="670" t="str">
        <f>IF(E49="","",IF(J49="",'Data Validation'!$K$7,""))</f>
        <v/>
      </c>
      <c r="L49" s="665"/>
      <c r="M49" s="624" t="str">
        <f>IFERROR(VLOOKUP(J49,'Vlook up Illness'!$D$2:$I$214,6,FALSE)," ")</f>
        <v xml:space="preserve"> </v>
      </c>
      <c r="N49" s="624" t="str">
        <f>IFERROR(VLOOKUP(J49,'Vlook up Illness'!$D$2:$I$214,4,FALSE)," ")</f>
        <v xml:space="preserve"> </v>
      </c>
      <c r="O49" s="233"/>
      <c r="P49" s="256"/>
      <c r="Q49" s="554"/>
      <c r="R49" s="555"/>
      <c r="S49" s="547"/>
      <c r="T49" s="153"/>
      <c r="U49" s="132"/>
      <c r="V49" s="133"/>
      <c r="W49" s="162"/>
      <c r="X49" s="245"/>
      <c r="Y49" s="240"/>
      <c r="Z49" s="240"/>
      <c r="AA49" s="240"/>
      <c r="AB49" s="246"/>
    </row>
    <row r="50" spans="1:28">
      <c r="A50" s="149" t="str">
        <f t="shared" si="2"/>
        <v/>
      </c>
      <c r="B50" s="423" t="str">
        <f>IF(E50="","",IF(F50="",'Data Validation'!$I$7,""))</f>
        <v/>
      </c>
      <c r="C50" s="274"/>
      <c r="D50" s="373"/>
      <c r="E50" s="437"/>
      <c r="F50" s="438"/>
      <c r="G50" s="364" t="str">
        <f t="shared" si="0"/>
        <v/>
      </c>
      <c r="H50" s="276"/>
      <c r="I50" s="396"/>
      <c r="J50" s="660"/>
      <c r="K50" s="671" t="str">
        <f>IF(E50="","",IF(J50="",'Data Validation'!$K$7,""))</f>
        <v/>
      </c>
      <c r="L50" s="666"/>
      <c r="M50" s="624" t="str">
        <f>IFERROR(VLOOKUP(J50,'Vlook up Illness'!$D$2:$I$214,6,FALSE)," ")</f>
        <v xml:space="preserve"> </v>
      </c>
      <c r="N50" s="624" t="str">
        <f>IFERROR(VLOOKUP(J50,'Vlook up Illness'!$D$2:$I$214,4,FALSE)," ")</f>
        <v xml:space="preserve"> </v>
      </c>
      <c r="O50" s="231"/>
      <c r="P50" s="254"/>
      <c r="Q50" s="556"/>
      <c r="R50" s="557"/>
      <c r="S50" s="548"/>
      <c r="T50" s="154"/>
      <c r="U50" s="157"/>
      <c r="V50" s="158"/>
      <c r="W50" s="162"/>
      <c r="X50" s="245"/>
      <c r="Y50" s="240"/>
      <c r="Z50" s="240"/>
      <c r="AA50" s="240"/>
      <c r="AB50" s="246"/>
    </row>
    <row r="51" spans="1:28" ht="16" thickBot="1">
      <c r="A51" s="150" t="str">
        <f t="shared" si="2"/>
        <v/>
      </c>
      <c r="B51" s="431" t="str">
        <f>IF(E51="","",IF(F51="",'Data Validation'!$I$7,""))</f>
        <v/>
      </c>
      <c r="C51" s="274"/>
      <c r="D51" s="373"/>
      <c r="E51" s="443"/>
      <c r="F51" s="444"/>
      <c r="G51" s="433" t="str">
        <f t="shared" si="0"/>
        <v/>
      </c>
      <c r="H51" s="276"/>
      <c r="I51" s="397"/>
      <c r="J51" s="661"/>
      <c r="K51" s="672" t="str">
        <f>IF(E51="","",IF(J51="",'Data Validation'!$K$7,""))</f>
        <v/>
      </c>
      <c r="L51" s="667"/>
      <c r="M51" s="624" t="str">
        <f>IFERROR(VLOOKUP(J51,'Vlook up Illness'!$D$2:$I$214,6,FALSE)," ")</f>
        <v xml:space="preserve"> </v>
      </c>
      <c r="N51" s="624" t="str">
        <f>IFERROR(VLOOKUP(J51,'Vlook up Illness'!$D$2:$I$214,4,FALSE)," ")</f>
        <v xml:space="preserve"> </v>
      </c>
      <c r="O51" s="232"/>
      <c r="P51" s="255"/>
      <c r="Q51" s="558"/>
      <c r="R51" s="559"/>
      <c r="S51" s="549"/>
      <c r="T51" s="155"/>
      <c r="U51" s="136"/>
      <c r="V51" s="137"/>
      <c r="W51" s="173"/>
      <c r="X51" s="245"/>
      <c r="Y51" s="240"/>
      <c r="Z51" s="240"/>
      <c r="AA51" s="240"/>
      <c r="AB51" s="246"/>
    </row>
    <row r="52" spans="1:28">
      <c r="A52" s="120" t="str">
        <f t="shared" si="2"/>
        <v/>
      </c>
      <c r="B52" s="427" t="str">
        <f>IF(E52="","",IF(F52="",'Data Validation'!$I$7,""))</f>
        <v/>
      </c>
      <c r="C52" s="376"/>
      <c r="D52" s="428"/>
      <c r="E52" s="435"/>
      <c r="F52" s="436"/>
      <c r="G52" s="377" t="str">
        <f t="shared" si="0"/>
        <v/>
      </c>
      <c r="H52" s="276"/>
      <c r="I52" s="395"/>
      <c r="J52" s="659"/>
      <c r="K52" s="670" t="str">
        <f>IF(E52="","",IF(J52="",'Data Validation'!$K$7,""))</f>
        <v/>
      </c>
      <c r="L52" s="665"/>
      <c r="M52" s="624" t="str">
        <f>IFERROR(VLOOKUP(J52,'Vlook up Illness'!$D$2:$I$214,6,FALSE)," ")</f>
        <v xml:space="preserve"> </v>
      </c>
      <c r="N52" s="624" t="str">
        <f>IFERROR(VLOOKUP(J52,'Vlook up Illness'!$D$2:$I$214,4,FALSE)," ")</f>
        <v xml:space="preserve"> </v>
      </c>
      <c r="O52" s="233"/>
      <c r="P52" s="256"/>
      <c r="Q52" s="554"/>
      <c r="R52" s="555"/>
      <c r="S52" s="547"/>
      <c r="T52" s="153"/>
      <c r="U52" s="132"/>
      <c r="V52" s="133"/>
      <c r="W52" s="162"/>
      <c r="X52" s="245"/>
      <c r="Y52" s="240"/>
      <c r="Z52" s="240"/>
      <c r="AA52" s="240"/>
      <c r="AB52" s="246"/>
    </row>
    <row r="53" spans="1:28">
      <c r="A53" s="149" t="str">
        <f t="shared" si="2"/>
        <v/>
      </c>
      <c r="B53" s="423" t="str">
        <f>IF(E53="","",IF(F53="",'Data Validation'!$I$7,""))</f>
        <v/>
      </c>
      <c r="C53" s="274"/>
      <c r="D53" s="373"/>
      <c r="E53" s="437"/>
      <c r="F53" s="438"/>
      <c r="G53" s="364" t="str">
        <f t="shared" si="0"/>
        <v/>
      </c>
      <c r="H53" s="276"/>
      <c r="I53" s="396"/>
      <c r="J53" s="660"/>
      <c r="K53" s="671" t="str">
        <f>IF(E53="","",IF(J53="",'Data Validation'!$K$7,""))</f>
        <v/>
      </c>
      <c r="L53" s="666"/>
      <c r="M53" s="624" t="str">
        <f>IFERROR(VLOOKUP(J53,'Vlook up Illness'!$D$2:$I$214,6,FALSE)," ")</f>
        <v xml:space="preserve"> </v>
      </c>
      <c r="N53" s="624" t="str">
        <f>IFERROR(VLOOKUP(J53,'Vlook up Illness'!$D$2:$I$214,4,FALSE)," ")</f>
        <v xml:space="preserve"> </v>
      </c>
      <c r="O53" s="231"/>
      <c r="P53" s="254"/>
      <c r="Q53" s="556"/>
      <c r="R53" s="557"/>
      <c r="S53" s="548"/>
      <c r="T53" s="154"/>
      <c r="U53" s="157"/>
      <c r="V53" s="158"/>
      <c r="W53" s="162"/>
      <c r="X53" s="245"/>
      <c r="Y53" s="240"/>
      <c r="Z53" s="240"/>
      <c r="AA53" s="240"/>
      <c r="AB53" s="246"/>
    </row>
    <row r="54" spans="1:28" ht="16" thickBot="1">
      <c r="A54" s="150" t="str">
        <f t="shared" si="2"/>
        <v/>
      </c>
      <c r="B54" s="430" t="str">
        <f>IF(E54="","",IF(F54="",'Data Validation'!$I$7,""))</f>
        <v/>
      </c>
      <c r="C54" s="272"/>
      <c r="D54" s="372"/>
      <c r="E54" s="439"/>
      <c r="F54" s="440"/>
      <c r="G54" s="381" t="str">
        <f t="shared" si="0"/>
        <v/>
      </c>
      <c r="H54" s="276"/>
      <c r="I54" s="397"/>
      <c r="J54" s="661"/>
      <c r="K54" s="672" t="str">
        <f>IF(E54="","",IF(J54="",'Data Validation'!$K$7,""))</f>
        <v/>
      </c>
      <c r="L54" s="667"/>
      <c r="M54" s="624" t="str">
        <f>IFERROR(VLOOKUP(J54,'Vlook up Illness'!$D$2:$I$214,6,FALSE)," ")</f>
        <v xml:space="preserve"> </v>
      </c>
      <c r="N54" s="624" t="str">
        <f>IFERROR(VLOOKUP(J54,'Vlook up Illness'!$D$2:$I$214,4,FALSE)," ")</f>
        <v xml:space="preserve"> </v>
      </c>
      <c r="O54" s="232"/>
      <c r="P54" s="255"/>
      <c r="Q54" s="558"/>
      <c r="R54" s="559"/>
      <c r="S54" s="549"/>
      <c r="T54" s="155"/>
      <c r="U54" s="136"/>
      <c r="V54" s="137"/>
      <c r="W54" s="173"/>
      <c r="X54" s="245"/>
      <c r="Y54" s="240"/>
      <c r="Z54" s="240"/>
      <c r="AA54" s="240"/>
      <c r="AB54" s="246"/>
    </row>
    <row r="55" spans="1:28">
      <c r="A55" s="120" t="str">
        <f t="shared" si="2"/>
        <v/>
      </c>
      <c r="B55" s="423" t="str">
        <f>IF(E55="","",IF(F55="",'Data Validation'!$I$7,""))</f>
        <v/>
      </c>
      <c r="C55" s="270"/>
      <c r="D55" s="370"/>
      <c r="E55" s="441"/>
      <c r="F55" s="442"/>
      <c r="G55" s="364" t="str">
        <f t="shared" si="0"/>
        <v/>
      </c>
      <c r="H55" s="276"/>
      <c r="I55" s="395"/>
      <c r="J55" s="659"/>
      <c r="K55" s="670" t="str">
        <f>IF(E55="","",IF(J55="",'Data Validation'!$K$7,""))</f>
        <v/>
      </c>
      <c r="L55" s="665"/>
      <c r="M55" s="624" t="str">
        <f>IFERROR(VLOOKUP(J55,'Vlook up Illness'!$D$2:$I$214,6,FALSE)," ")</f>
        <v xml:space="preserve"> </v>
      </c>
      <c r="N55" s="624" t="str">
        <f>IFERROR(VLOOKUP(J55,'Vlook up Illness'!$D$2:$I$214,4,FALSE)," ")</f>
        <v xml:space="preserve"> </v>
      </c>
      <c r="O55" s="233"/>
      <c r="P55" s="256"/>
      <c r="Q55" s="554"/>
      <c r="R55" s="555"/>
      <c r="S55" s="547"/>
      <c r="T55" s="153"/>
      <c r="U55" s="132"/>
      <c r="V55" s="133"/>
      <c r="W55" s="162"/>
      <c r="X55" s="245"/>
      <c r="Y55" s="240"/>
      <c r="Z55" s="240"/>
      <c r="AA55" s="240"/>
      <c r="AB55" s="246"/>
    </row>
    <row r="56" spans="1:28">
      <c r="A56" s="149" t="str">
        <f t="shared" si="2"/>
        <v/>
      </c>
      <c r="B56" s="423" t="str">
        <f>IF(E56="","",IF(F56="",'Data Validation'!$I$7,""))</f>
        <v/>
      </c>
      <c r="C56" s="274"/>
      <c r="D56" s="373"/>
      <c r="E56" s="437"/>
      <c r="F56" s="438"/>
      <c r="G56" s="364" t="str">
        <f t="shared" si="0"/>
        <v/>
      </c>
      <c r="H56" s="276"/>
      <c r="I56" s="396"/>
      <c r="J56" s="660"/>
      <c r="K56" s="671" t="str">
        <f>IF(E56="","",IF(J56="",'Data Validation'!$K$7,""))</f>
        <v/>
      </c>
      <c r="L56" s="666"/>
      <c r="M56" s="624" t="str">
        <f>IFERROR(VLOOKUP(J56,'Vlook up Illness'!$D$2:$I$214,6,FALSE)," ")</f>
        <v xml:space="preserve"> </v>
      </c>
      <c r="N56" s="624" t="str">
        <f>IFERROR(VLOOKUP(J56,'Vlook up Illness'!$D$2:$I$214,4,FALSE)," ")</f>
        <v xml:space="preserve"> </v>
      </c>
      <c r="O56" s="231"/>
      <c r="P56" s="254"/>
      <c r="Q56" s="556"/>
      <c r="R56" s="557"/>
      <c r="S56" s="548"/>
      <c r="T56" s="154"/>
      <c r="U56" s="157"/>
      <c r="V56" s="158"/>
      <c r="W56" s="162"/>
      <c r="X56" s="245"/>
      <c r="Y56" s="240"/>
      <c r="Z56" s="240"/>
      <c r="AA56" s="240"/>
      <c r="AB56" s="246"/>
    </row>
    <row r="57" spans="1:28" ht="16" thickBot="1">
      <c r="A57" s="150" t="str">
        <f t="shared" si="2"/>
        <v/>
      </c>
      <c r="B57" s="431" t="str">
        <f>IF(E57="","",IF(F57="",'Data Validation'!$I$7,""))</f>
        <v/>
      </c>
      <c r="C57" s="274"/>
      <c r="D57" s="373"/>
      <c r="E57" s="443"/>
      <c r="F57" s="444"/>
      <c r="G57" s="433" t="str">
        <f t="shared" si="0"/>
        <v/>
      </c>
      <c r="H57" s="276"/>
      <c r="I57" s="397"/>
      <c r="J57" s="661"/>
      <c r="K57" s="672" t="str">
        <f>IF(E57="","",IF(J57="",'Data Validation'!$K$7,""))</f>
        <v/>
      </c>
      <c r="L57" s="667"/>
      <c r="M57" s="624" t="str">
        <f>IFERROR(VLOOKUP(J57,'Vlook up Illness'!$D$2:$I$214,6,FALSE)," ")</f>
        <v xml:space="preserve"> </v>
      </c>
      <c r="N57" s="624" t="str">
        <f>IFERROR(VLOOKUP(J57,'Vlook up Illness'!$D$2:$I$214,4,FALSE)," ")</f>
        <v xml:space="preserve"> </v>
      </c>
      <c r="O57" s="232"/>
      <c r="P57" s="255"/>
      <c r="Q57" s="558"/>
      <c r="R57" s="559"/>
      <c r="S57" s="549"/>
      <c r="T57" s="155"/>
      <c r="U57" s="136"/>
      <c r="V57" s="137"/>
      <c r="W57" s="173"/>
      <c r="X57" s="245"/>
      <c r="Y57" s="240"/>
      <c r="Z57" s="240"/>
      <c r="AA57" s="240"/>
      <c r="AB57" s="246"/>
    </row>
    <row r="58" spans="1:28">
      <c r="A58" s="120" t="str">
        <f t="shared" si="2"/>
        <v/>
      </c>
      <c r="B58" s="427" t="str">
        <f>IF(E58="","",IF(F58="",'Data Validation'!$I$7,""))</f>
        <v/>
      </c>
      <c r="C58" s="376"/>
      <c r="D58" s="428"/>
      <c r="E58" s="435"/>
      <c r="F58" s="436"/>
      <c r="G58" s="377" t="str">
        <f t="shared" si="0"/>
        <v/>
      </c>
      <c r="H58" s="276"/>
      <c r="I58" s="395"/>
      <c r="J58" s="659"/>
      <c r="K58" s="670" t="str">
        <f>IF(E58="","",IF(J58="",'Data Validation'!$K$7,""))</f>
        <v/>
      </c>
      <c r="L58" s="665"/>
      <c r="M58" s="624" t="str">
        <f>IFERROR(VLOOKUP(J58,'Vlook up Illness'!$D$2:$I$214,6,FALSE)," ")</f>
        <v xml:space="preserve"> </v>
      </c>
      <c r="N58" s="624" t="str">
        <f>IFERROR(VLOOKUP(J58,'Vlook up Illness'!$D$2:$I$214,4,FALSE)," ")</f>
        <v xml:space="preserve"> </v>
      </c>
      <c r="O58" s="233"/>
      <c r="P58" s="256"/>
      <c r="Q58" s="554"/>
      <c r="R58" s="555"/>
      <c r="S58" s="547"/>
      <c r="T58" s="153"/>
      <c r="U58" s="132"/>
      <c r="V58" s="133"/>
      <c r="W58" s="162"/>
      <c r="X58" s="245"/>
      <c r="Y58" s="240"/>
      <c r="Z58" s="240"/>
      <c r="AA58" s="240"/>
      <c r="AB58" s="246"/>
    </row>
    <row r="59" spans="1:28">
      <c r="A59" s="149" t="str">
        <f t="shared" si="2"/>
        <v/>
      </c>
      <c r="B59" s="423" t="str">
        <f>IF(E59="","",IF(F59="",'Data Validation'!$I$7,""))</f>
        <v/>
      </c>
      <c r="C59" s="274"/>
      <c r="D59" s="373"/>
      <c r="E59" s="437"/>
      <c r="F59" s="438"/>
      <c r="G59" s="364" t="str">
        <f t="shared" si="0"/>
        <v/>
      </c>
      <c r="H59" s="276"/>
      <c r="I59" s="396"/>
      <c r="J59" s="660"/>
      <c r="K59" s="671" t="str">
        <f>IF(E59="","",IF(J59="",'Data Validation'!$K$7,""))</f>
        <v/>
      </c>
      <c r="L59" s="666"/>
      <c r="M59" s="624" t="str">
        <f>IFERROR(VLOOKUP(J59,'Vlook up Illness'!$D$2:$I$214,6,FALSE)," ")</f>
        <v xml:space="preserve"> </v>
      </c>
      <c r="N59" s="624" t="str">
        <f>IFERROR(VLOOKUP(J59,'Vlook up Illness'!$D$2:$I$214,4,FALSE)," ")</f>
        <v xml:space="preserve"> </v>
      </c>
      <c r="O59" s="231"/>
      <c r="P59" s="254"/>
      <c r="Q59" s="556"/>
      <c r="R59" s="557"/>
      <c r="S59" s="548"/>
      <c r="T59" s="154"/>
      <c r="U59" s="157"/>
      <c r="V59" s="158"/>
      <c r="W59" s="162"/>
      <c r="X59" s="245"/>
      <c r="Y59" s="240"/>
      <c r="Z59" s="240"/>
      <c r="AA59" s="240"/>
      <c r="AB59" s="246"/>
    </row>
    <row r="60" spans="1:28" ht="16" thickBot="1">
      <c r="A60" s="150" t="str">
        <f t="shared" si="2"/>
        <v/>
      </c>
      <c r="B60" s="430" t="str">
        <f>IF(E60="","",IF(F60="",'Data Validation'!$I$7,""))</f>
        <v/>
      </c>
      <c r="C60" s="272"/>
      <c r="D60" s="372"/>
      <c r="E60" s="439"/>
      <c r="F60" s="440"/>
      <c r="G60" s="381" t="str">
        <f t="shared" si="0"/>
        <v/>
      </c>
      <c r="H60" s="276"/>
      <c r="I60" s="397"/>
      <c r="J60" s="661"/>
      <c r="K60" s="672" t="str">
        <f>IF(E60="","",IF(J60="",'Data Validation'!$K$7,""))</f>
        <v/>
      </c>
      <c r="L60" s="667"/>
      <c r="M60" s="624" t="str">
        <f>IFERROR(VLOOKUP(J60,'Vlook up Illness'!$D$2:$I$214,6,FALSE)," ")</f>
        <v xml:space="preserve"> </v>
      </c>
      <c r="N60" s="624" t="str">
        <f>IFERROR(VLOOKUP(J60,'Vlook up Illness'!$D$2:$I$214,4,FALSE)," ")</f>
        <v xml:space="preserve"> </v>
      </c>
      <c r="O60" s="232"/>
      <c r="P60" s="255"/>
      <c r="Q60" s="558"/>
      <c r="R60" s="559"/>
      <c r="S60" s="549"/>
      <c r="T60" s="155"/>
      <c r="U60" s="136"/>
      <c r="V60" s="137"/>
      <c r="W60" s="173"/>
      <c r="X60" s="245"/>
      <c r="Y60" s="240"/>
      <c r="Z60" s="240"/>
      <c r="AA60" s="240"/>
      <c r="AB60" s="246"/>
    </row>
    <row r="61" spans="1:28">
      <c r="A61" s="120" t="str">
        <f t="shared" si="2"/>
        <v/>
      </c>
      <c r="B61" s="423" t="str">
        <f>IF(E61="","",IF(F61="",'Data Validation'!$I$7,""))</f>
        <v/>
      </c>
      <c r="C61" s="270"/>
      <c r="D61" s="370"/>
      <c r="E61" s="441"/>
      <c r="F61" s="442"/>
      <c r="G61" s="364" t="str">
        <f t="shared" si="0"/>
        <v/>
      </c>
      <c r="H61" s="276"/>
      <c r="I61" s="395"/>
      <c r="J61" s="659"/>
      <c r="K61" s="670" t="str">
        <f>IF(E61="","",IF(J61="",'Data Validation'!$K$7,""))</f>
        <v/>
      </c>
      <c r="L61" s="665"/>
      <c r="M61" s="624" t="str">
        <f>IFERROR(VLOOKUP(J61,'Vlook up Illness'!$D$2:$I$214,6,FALSE)," ")</f>
        <v xml:space="preserve"> </v>
      </c>
      <c r="N61" s="624" t="str">
        <f>IFERROR(VLOOKUP(J61,'Vlook up Illness'!$D$2:$I$214,4,FALSE)," ")</f>
        <v xml:space="preserve"> </v>
      </c>
      <c r="O61" s="233"/>
      <c r="P61" s="256"/>
      <c r="Q61" s="554"/>
      <c r="R61" s="555"/>
      <c r="S61" s="547"/>
      <c r="T61" s="153"/>
      <c r="U61" s="132"/>
      <c r="V61" s="133"/>
      <c r="W61" s="162"/>
      <c r="X61" s="245"/>
      <c r="Y61" s="240"/>
      <c r="Z61" s="240"/>
      <c r="AA61" s="240"/>
      <c r="AB61" s="246"/>
    </row>
    <row r="62" spans="1:28">
      <c r="A62" s="149" t="str">
        <f t="shared" si="2"/>
        <v/>
      </c>
      <c r="B62" s="423" t="str">
        <f>IF(E62="","",IF(F62="",'Data Validation'!$I$7,""))</f>
        <v/>
      </c>
      <c r="C62" s="274"/>
      <c r="D62" s="373"/>
      <c r="E62" s="437"/>
      <c r="F62" s="438"/>
      <c r="G62" s="364" t="str">
        <f t="shared" si="0"/>
        <v/>
      </c>
      <c r="H62" s="276"/>
      <c r="I62" s="396"/>
      <c r="J62" s="660"/>
      <c r="K62" s="671" t="str">
        <f>IF(E62="","",IF(J62="",'Data Validation'!$K$7,""))</f>
        <v/>
      </c>
      <c r="L62" s="666"/>
      <c r="M62" s="624" t="str">
        <f>IFERROR(VLOOKUP(J62,'Vlook up Illness'!$D$2:$I$214,6,FALSE)," ")</f>
        <v xml:space="preserve"> </v>
      </c>
      <c r="N62" s="624" t="str">
        <f>IFERROR(VLOOKUP(J62,'Vlook up Illness'!$D$2:$I$214,4,FALSE)," ")</f>
        <v xml:space="preserve"> </v>
      </c>
      <c r="O62" s="231"/>
      <c r="P62" s="254"/>
      <c r="Q62" s="556"/>
      <c r="R62" s="557"/>
      <c r="S62" s="548"/>
      <c r="T62" s="154"/>
      <c r="U62" s="157"/>
      <c r="V62" s="158"/>
      <c r="W62" s="162"/>
      <c r="X62" s="245"/>
      <c r="Y62" s="240"/>
      <c r="Z62" s="240"/>
      <c r="AA62" s="240"/>
      <c r="AB62" s="246"/>
    </row>
    <row r="63" spans="1:28" ht="16" thickBot="1">
      <c r="A63" s="150" t="str">
        <f t="shared" si="2"/>
        <v/>
      </c>
      <c r="B63" s="431" t="str">
        <f>IF(E63="","",IF(F63="",'Data Validation'!$I$7,""))</f>
        <v/>
      </c>
      <c r="C63" s="274"/>
      <c r="D63" s="373"/>
      <c r="E63" s="443"/>
      <c r="F63" s="444"/>
      <c r="G63" s="433" t="str">
        <f t="shared" si="0"/>
        <v/>
      </c>
      <c r="H63" s="276"/>
      <c r="I63" s="397"/>
      <c r="J63" s="661"/>
      <c r="K63" s="672" t="str">
        <f>IF(E63="","",IF(J63="",'Data Validation'!$K$7,""))</f>
        <v/>
      </c>
      <c r="L63" s="667"/>
      <c r="M63" s="624" t="str">
        <f>IFERROR(VLOOKUP(J63,'Vlook up Illness'!$D$2:$I$214,6,FALSE)," ")</f>
        <v xml:space="preserve"> </v>
      </c>
      <c r="N63" s="624" t="str">
        <f>IFERROR(VLOOKUP(J63,'Vlook up Illness'!$D$2:$I$214,4,FALSE)," ")</f>
        <v xml:space="preserve"> </v>
      </c>
      <c r="O63" s="232"/>
      <c r="P63" s="255"/>
      <c r="Q63" s="558"/>
      <c r="R63" s="559"/>
      <c r="S63" s="549"/>
      <c r="T63" s="155"/>
      <c r="U63" s="136"/>
      <c r="V63" s="137"/>
      <c r="W63" s="173"/>
      <c r="X63" s="245"/>
      <c r="Y63" s="240"/>
      <c r="Z63" s="240"/>
      <c r="AA63" s="240"/>
      <c r="AB63" s="246"/>
    </row>
    <row r="64" spans="1:28">
      <c r="A64" s="120" t="str">
        <f t="shared" si="2"/>
        <v/>
      </c>
      <c r="B64" s="427" t="str">
        <f>IF(E64="","",IF(F64="",'Data Validation'!$I$7,""))</f>
        <v/>
      </c>
      <c r="C64" s="376"/>
      <c r="D64" s="428"/>
      <c r="E64" s="435"/>
      <c r="F64" s="436"/>
      <c r="G64" s="377" t="str">
        <f t="shared" si="0"/>
        <v/>
      </c>
      <c r="H64" s="276"/>
      <c r="I64" s="395"/>
      <c r="J64" s="659"/>
      <c r="K64" s="670" t="str">
        <f>IF(E64="","",IF(J64="",'Data Validation'!$K$7,""))</f>
        <v/>
      </c>
      <c r="L64" s="665"/>
      <c r="M64" s="624" t="str">
        <f>IFERROR(VLOOKUP(J64,'Vlook up Illness'!$D$2:$I$214,6,FALSE)," ")</f>
        <v xml:space="preserve"> </v>
      </c>
      <c r="N64" s="624" t="str">
        <f>IFERROR(VLOOKUP(J64,'Vlook up Illness'!$D$2:$I$214,4,FALSE)," ")</f>
        <v xml:space="preserve"> </v>
      </c>
      <c r="O64" s="233"/>
      <c r="P64" s="256"/>
      <c r="Q64" s="554"/>
      <c r="R64" s="555"/>
      <c r="S64" s="547"/>
      <c r="T64" s="153"/>
      <c r="U64" s="132"/>
      <c r="V64" s="133"/>
      <c r="W64" s="162"/>
      <c r="X64" s="245"/>
      <c r="Y64" s="240"/>
      <c r="Z64" s="240"/>
      <c r="AA64" s="240"/>
      <c r="AB64" s="246"/>
    </row>
    <row r="65" spans="1:28">
      <c r="A65" s="149" t="str">
        <f t="shared" si="2"/>
        <v/>
      </c>
      <c r="B65" s="423" t="str">
        <f>IF(E65="","",IF(F65="",'Data Validation'!$I$7,""))</f>
        <v/>
      </c>
      <c r="C65" s="274"/>
      <c r="D65" s="373"/>
      <c r="E65" s="437"/>
      <c r="F65" s="438"/>
      <c r="G65" s="364" t="str">
        <f t="shared" si="0"/>
        <v/>
      </c>
      <c r="H65" s="276"/>
      <c r="I65" s="396"/>
      <c r="J65" s="660"/>
      <c r="K65" s="671" t="str">
        <f>IF(E65="","",IF(J65="",'Data Validation'!$K$7,""))</f>
        <v/>
      </c>
      <c r="L65" s="666"/>
      <c r="M65" s="624" t="str">
        <f>IFERROR(VLOOKUP(J65,'Vlook up Illness'!$D$2:$I$214,6,FALSE)," ")</f>
        <v xml:space="preserve"> </v>
      </c>
      <c r="N65" s="624" t="str">
        <f>IFERROR(VLOOKUP(J65,'Vlook up Illness'!$D$2:$I$214,4,FALSE)," ")</f>
        <v xml:space="preserve"> </v>
      </c>
      <c r="O65" s="231"/>
      <c r="P65" s="254"/>
      <c r="Q65" s="556"/>
      <c r="R65" s="557"/>
      <c r="S65" s="548"/>
      <c r="T65" s="154"/>
      <c r="U65" s="157"/>
      <c r="V65" s="158"/>
      <c r="W65" s="162"/>
      <c r="X65" s="245"/>
      <c r="Y65" s="240"/>
      <c r="Z65" s="240"/>
      <c r="AA65" s="240"/>
      <c r="AB65" s="246"/>
    </row>
    <row r="66" spans="1:28" ht="16" thickBot="1">
      <c r="A66" s="150" t="str">
        <f t="shared" si="2"/>
        <v/>
      </c>
      <c r="B66" s="430" t="str">
        <f>IF(E66="","",IF(F66="",'Data Validation'!$I$7,""))</f>
        <v/>
      </c>
      <c r="C66" s="272"/>
      <c r="D66" s="372"/>
      <c r="E66" s="439"/>
      <c r="F66" s="440"/>
      <c r="G66" s="381" t="str">
        <f t="shared" si="0"/>
        <v/>
      </c>
      <c r="H66" s="276"/>
      <c r="I66" s="397"/>
      <c r="J66" s="661"/>
      <c r="K66" s="672" t="str">
        <f>IF(E66="","",IF(J66="",'Data Validation'!$K$7,""))</f>
        <v/>
      </c>
      <c r="L66" s="667"/>
      <c r="M66" s="624" t="str">
        <f>IFERROR(VLOOKUP(J66,'Vlook up Illness'!$D$2:$I$214,6,FALSE)," ")</f>
        <v xml:space="preserve"> </v>
      </c>
      <c r="N66" s="624" t="str">
        <f>IFERROR(VLOOKUP(J66,'Vlook up Illness'!$D$2:$I$214,4,FALSE)," ")</f>
        <v xml:space="preserve"> </v>
      </c>
      <c r="O66" s="232"/>
      <c r="P66" s="255"/>
      <c r="Q66" s="558"/>
      <c r="R66" s="559"/>
      <c r="S66" s="549"/>
      <c r="T66" s="155"/>
      <c r="U66" s="136"/>
      <c r="V66" s="137"/>
      <c r="W66" s="173"/>
      <c r="X66" s="245"/>
      <c r="Y66" s="240"/>
      <c r="Z66" s="240"/>
      <c r="AA66" s="240"/>
      <c r="AB66" s="246"/>
    </row>
    <row r="67" spans="1:28">
      <c r="A67" s="120" t="str">
        <f t="shared" si="2"/>
        <v/>
      </c>
      <c r="B67" s="423" t="str">
        <f>IF(E67="","",IF(F67="",'Data Validation'!$I$7,""))</f>
        <v/>
      </c>
      <c r="C67" s="270"/>
      <c r="D67" s="370"/>
      <c r="E67" s="441"/>
      <c r="F67" s="442"/>
      <c r="G67" s="364" t="str">
        <f t="shared" si="0"/>
        <v/>
      </c>
      <c r="H67" s="276"/>
      <c r="I67" s="395"/>
      <c r="J67" s="659"/>
      <c r="K67" s="670" t="str">
        <f>IF(E67="","",IF(J67="",'Data Validation'!$K$7,""))</f>
        <v/>
      </c>
      <c r="L67" s="665"/>
      <c r="M67" s="624" t="str">
        <f>IFERROR(VLOOKUP(J67,'Vlook up Illness'!$D$2:$I$214,6,FALSE)," ")</f>
        <v xml:space="preserve"> </v>
      </c>
      <c r="N67" s="624" t="str">
        <f>IFERROR(VLOOKUP(J67,'Vlook up Illness'!$D$2:$I$214,4,FALSE)," ")</f>
        <v xml:space="preserve"> </v>
      </c>
      <c r="O67" s="233"/>
      <c r="P67" s="256"/>
      <c r="Q67" s="554"/>
      <c r="R67" s="555"/>
      <c r="S67" s="547"/>
      <c r="T67" s="153"/>
      <c r="U67" s="132"/>
      <c r="V67" s="133"/>
      <c r="W67" s="162"/>
      <c r="X67" s="245"/>
      <c r="Y67" s="240"/>
      <c r="Z67" s="240"/>
      <c r="AA67" s="240"/>
      <c r="AB67" s="246"/>
    </row>
    <row r="68" spans="1:28">
      <c r="A68" s="149" t="str">
        <f t="shared" si="2"/>
        <v/>
      </c>
      <c r="B68" s="423" t="str">
        <f>IF(E68="","",IF(F68="",'Data Validation'!$I$7,""))</f>
        <v/>
      </c>
      <c r="C68" s="274"/>
      <c r="D68" s="373"/>
      <c r="E68" s="437"/>
      <c r="F68" s="438"/>
      <c r="G68" s="364" t="str">
        <f t="shared" ref="G68:G131" si="3">IF(OR(ISBLANK(E68),ISBLANK(F68)),"",F68-E68)</f>
        <v/>
      </c>
      <c r="H68" s="276"/>
      <c r="I68" s="396"/>
      <c r="J68" s="660"/>
      <c r="K68" s="671" t="str">
        <f>IF(E68="","",IF(J68="",'Data Validation'!$K$7,""))</f>
        <v/>
      </c>
      <c r="L68" s="666"/>
      <c r="M68" s="624" t="str">
        <f>IFERROR(VLOOKUP(J68,'Vlook up Illness'!$D$2:$I$214,6,FALSE)," ")</f>
        <v xml:space="preserve"> </v>
      </c>
      <c r="N68" s="624" t="str">
        <f>IFERROR(VLOOKUP(J68,'Vlook up Illness'!$D$2:$I$214,4,FALSE)," ")</f>
        <v xml:space="preserve"> </v>
      </c>
      <c r="O68" s="231"/>
      <c r="P68" s="254"/>
      <c r="Q68" s="556"/>
      <c r="R68" s="557"/>
      <c r="S68" s="548"/>
      <c r="T68" s="154"/>
      <c r="U68" s="157"/>
      <c r="V68" s="158"/>
      <c r="W68" s="162"/>
      <c r="X68" s="245"/>
      <c r="Y68" s="240"/>
      <c r="Z68" s="240"/>
      <c r="AA68" s="240"/>
      <c r="AB68" s="246"/>
    </row>
    <row r="69" spans="1:28" ht="16" thickBot="1">
      <c r="A69" s="150" t="str">
        <f t="shared" ref="A69:A101" si="4">IF(C69="","",A68+1)</f>
        <v/>
      </c>
      <c r="B69" s="431" t="str">
        <f>IF(E69="","",IF(F69="",'Data Validation'!$I$7,""))</f>
        <v/>
      </c>
      <c r="C69" s="274"/>
      <c r="D69" s="373"/>
      <c r="E69" s="443"/>
      <c r="F69" s="444"/>
      <c r="G69" s="433" t="str">
        <f t="shared" si="3"/>
        <v/>
      </c>
      <c r="H69" s="276"/>
      <c r="I69" s="397"/>
      <c r="J69" s="661"/>
      <c r="K69" s="672" t="str">
        <f>IF(E69="","",IF(J69="",'Data Validation'!$K$7,""))</f>
        <v/>
      </c>
      <c r="L69" s="667"/>
      <c r="M69" s="624" t="str">
        <f>IFERROR(VLOOKUP(J69,'Vlook up Illness'!$D$2:$I$214,6,FALSE)," ")</f>
        <v xml:space="preserve"> </v>
      </c>
      <c r="N69" s="624" t="str">
        <f>IFERROR(VLOOKUP(J69,'Vlook up Illness'!$D$2:$I$214,4,FALSE)," ")</f>
        <v xml:space="preserve"> </v>
      </c>
      <c r="O69" s="232"/>
      <c r="P69" s="255"/>
      <c r="Q69" s="558"/>
      <c r="R69" s="559"/>
      <c r="S69" s="549"/>
      <c r="T69" s="155"/>
      <c r="U69" s="136"/>
      <c r="V69" s="137"/>
      <c r="W69" s="173"/>
      <c r="X69" s="245"/>
      <c r="Y69" s="240"/>
      <c r="Z69" s="240"/>
      <c r="AA69" s="240"/>
      <c r="AB69" s="246"/>
    </row>
    <row r="70" spans="1:28">
      <c r="A70" s="120" t="str">
        <f t="shared" si="4"/>
        <v/>
      </c>
      <c r="B70" s="427" t="str">
        <f>IF(E70="","",IF(F70="",'Data Validation'!$I$7,""))</f>
        <v/>
      </c>
      <c r="C70" s="376"/>
      <c r="D70" s="428"/>
      <c r="E70" s="435"/>
      <c r="F70" s="436"/>
      <c r="G70" s="377" t="str">
        <f t="shared" si="3"/>
        <v/>
      </c>
      <c r="H70" s="276"/>
      <c r="I70" s="395"/>
      <c r="J70" s="659"/>
      <c r="K70" s="670" t="str">
        <f>IF(E70="","",IF(J70="",'Data Validation'!$K$7,""))</f>
        <v/>
      </c>
      <c r="L70" s="665"/>
      <c r="M70" s="624" t="str">
        <f>IFERROR(VLOOKUP(J70,'Vlook up Illness'!$D$2:$I$214,6,FALSE)," ")</f>
        <v xml:space="preserve"> </v>
      </c>
      <c r="N70" s="624" t="str">
        <f>IFERROR(VLOOKUP(J70,'Vlook up Illness'!$D$2:$I$214,4,FALSE)," ")</f>
        <v xml:space="preserve"> </v>
      </c>
      <c r="O70" s="233"/>
      <c r="P70" s="256"/>
      <c r="Q70" s="554"/>
      <c r="R70" s="555"/>
      <c r="S70" s="547"/>
      <c r="T70" s="153"/>
      <c r="U70" s="132"/>
      <c r="V70" s="133"/>
      <c r="W70" s="162"/>
      <c r="X70" s="245"/>
      <c r="Y70" s="240"/>
      <c r="Z70" s="240"/>
      <c r="AA70" s="240"/>
      <c r="AB70" s="246"/>
    </row>
    <row r="71" spans="1:28">
      <c r="A71" s="149" t="str">
        <f t="shared" si="4"/>
        <v/>
      </c>
      <c r="B71" s="423" t="str">
        <f>IF(E71="","",IF(F71="",'Data Validation'!$I$7,""))</f>
        <v/>
      </c>
      <c r="C71" s="274"/>
      <c r="D71" s="373"/>
      <c r="E71" s="437"/>
      <c r="F71" s="438"/>
      <c r="G71" s="364" t="str">
        <f t="shared" si="3"/>
        <v/>
      </c>
      <c r="H71" s="276"/>
      <c r="I71" s="396"/>
      <c r="J71" s="660"/>
      <c r="K71" s="671" t="str">
        <f>IF(E71="","",IF(J71="",'Data Validation'!$K$7,""))</f>
        <v/>
      </c>
      <c r="L71" s="666"/>
      <c r="M71" s="624" t="str">
        <f>IFERROR(VLOOKUP(J71,'Vlook up Illness'!$D$2:$I$214,6,FALSE)," ")</f>
        <v xml:space="preserve"> </v>
      </c>
      <c r="N71" s="624" t="str">
        <f>IFERROR(VLOOKUP(J71,'Vlook up Illness'!$D$2:$I$214,4,FALSE)," ")</f>
        <v xml:space="preserve"> </v>
      </c>
      <c r="O71" s="231"/>
      <c r="P71" s="254"/>
      <c r="Q71" s="556"/>
      <c r="R71" s="557"/>
      <c r="S71" s="548"/>
      <c r="T71" s="154"/>
      <c r="U71" s="157"/>
      <c r="V71" s="158"/>
      <c r="W71" s="162"/>
      <c r="X71" s="245"/>
      <c r="Y71" s="240"/>
      <c r="Z71" s="240"/>
      <c r="AA71" s="240"/>
      <c r="AB71" s="246"/>
    </row>
    <row r="72" spans="1:28" ht="16" thickBot="1">
      <c r="A72" s="150" t="str">
        <f t="shared" si="4"/>
        <v/>
      </c>
      <c r="B72" s="430" t="str">
        <f>IF(E72="","",IF(F72="",'Data Validation'!$I$7,""))</f>
        <v/>
      </c>
      <c r="C72" s="272"/>
      <c r="D72" s="372"/>
      <c r="E72" s="439"/>
      <c r="F72" s="440"/>
      <c r="G72" s="381" t="str">
        <f t="shared" si="3"/>
        <v/>
      </c>
      <c r="H72" s="276"/>
      <c r="I72" s="397"/>
      <c r="J72" s="661"/>
      <c r="K72" s="672" t="str">
        <f>IF(E72="","",IF(J72="",'Data Validation'!$K$7,""))</f>
        <v/>
      </c>
      <c r="L72" s="667"/>
      <c r="M72" s="624" t="str">
        <f>IFERROR(VLOOKUP(J72,'Vlook up Illness'!$D$2:$I$214,6,FALSE)," ")</f>
        <v xml:space="preserve"> </v>
      </c>
      <c r="N72" s="624" t="str">
        <f>IFERROR(VLOOKUP(J72,'Vlook up Illness'!$D$2:$I$214,4,FALSE)," ")</f>
        <v xml:space="preserve"> </v>
      </c>
      <c r="O72" s="232"/>
      <c r="P72" s="255"/>
      <c r="Q72" s="558"/>
      <c r="R72" s="559"/>
      <c r="S72" s="549"/>
      <c r="T72" s="155"/>
      <c r="U72" s="136"/>
      <c r="V72" s="137"/>
      <c r="W72" s="173"/>
      <c r="X72" s="245"/>
      <c r="Y72" s="240"/>
      <c r="Z72" s="240"/>
      <c r="AA72" s="240"/>
      <c r="AB72" s="246"/>
    </row>
    <row r="73" spans="1:28">
      <c r="A73" s="120" t="str">
        <f t="shared" si="4"/>
        <v/>
      </c>
      <c r="B73" s="423" t="str">
        <f>IF(E73="","",IF(F73="",'Data Validation'!$I$7,""))</f>
        <v/>
      </c>
      <c r="C73" s="270"/>
      <c r="D73" s="370"/>
      <c r="E73" s="441"/>
      <c r="F73" s="442"/>
      <c r="G73" s="364" t="str">
        <f t="shared" si="3"/>
        <v/>
      </c>
      <c r="H73" s="276"/>
      <c r="I73" s="395"/>
      <c r="J73" s="659"/>
      <c r="K73" s="670" t="str">
        <f>IF(E73="","",IF(J73="",'Data Validation'!$K$7,""))</f>
        <v/>
      </c>
      <c r="L73" s="665"/>
      <c r="M73" s="624" t="str">
        <f>IFERROR(VLOOKUP(J73,'Vlook up Illness'!$D$2:$I$214,6,FALSE)," ")</f>
        <v xml:space="preserve"> </v>
      </c>
      <c r="N73" s="624" t="str">
        <f>IFERROR(VLOOKUP(J73,'Vlook up Illness'!$D$2:$I$214,4,FALSE)," ")</f>
        <v xml:space="preserve"> </v>
      </c>
      <c r="O73" s="233"/>
      <c r="P73" s="256"/>
      <c r="Q73" s="554"/>
      <c r="R73" s="555"/>
      <c r="S73" s="547"/>
      <c r="T73" s="153"/>
      <c r="U73" s="132"/>
      <c r="V73" s="133"/>
      <c r="W73" s="162"/>
      <c r="X73" s="245"/>
      <c r="Y73" s="240"/>
      <c r="Z73" s="240"/>
      <c r="AA73" s="240"/>
      <c r="AB73" s="246"/>
    </row>
    <row r="74" spans="1:28">
      <c r="A74" s="149" t="str">
        <f t="shared" si="4"/>
        <v/>
      </c>
      <c r="B74" s="423" t="str">
        <f>IF(E74="","",IF(F74="",'Data Validation'!$I$7,""))</f>
        <v/>
      </c>
      <c r="C74" s="274"/>
      <c r="D74" s="373"/>
      <c r="E74" s="437"/>
      <c r="F74" s="438"/>
      <c r="G74" s="364" t="str">
        <f t="shared" si="3"/>
        <v/>
      </c>
      <c r="H74" s="276"/>
      <c r="I74" s="396"/>
      <c r="J74" s="660"/>
      <c r="K74" s="671" t="str">
        <f>IF(E74="","",IF(J74="",'Data Validation'!$K$7,""))</f>
        <v/>
      </c>
      <c r="L74" s="666"/>
      <c r="M74" s="624" t="str">
        <f>IFERROR(VLOOKUP(J74,'Vlook up Illness'!$D$2:$I$214,6,FALSE)," ")</f>
        <v xml:space="preserve"> </v>
      </c>
      <c r="N74" s="624" t="str">
        <f>IFERROR(VLOOKUP(J74,'Vlook up Illness'!$D$2:$I$214,4,FALSE)," ")</f>
        <v xml:space="preserve"> </v>
      </c>
      <c r="O74" s="231"/>
      <c r="P74" s="254"/>
      <c r="Q74" s="556"/>
      <c r="R74" s="557"/>
      <c r="S74" s="548"/>
      <c r="T74" s="154"/>
      <c r="U74" s="157"/>
      <c r="V74" s="158"/>
      <c r="W74" s="162"/>
      <c r="X74" s="245"/>
      <c r="Y74" s="240"/>
      <c r="Z74" s="240"/>
      <c r="AA74" s="240"/>
      <c r="AB74" s="246"/>
    </row>
    <row r="75" spans="1:28" ht="16" thickBot="1">
      <c r="A75" s="150" t="str">
        <f t="shared" si="4"/>
        <v/>
      </c>
      <c r="B75" s="431" t="str">
        <f>IF(E75="","",IF(F75="",'Data Validation'!$I$7,""))</f>
        <v/>
      </c>
      <c r="C75" s="274"/>
      <c r="D75" s="373"/>
      <c r="E75" s="443"/>
      <c r="F75" s="444"/>
      <c r="G75" s="433" t="str">
        <f t="shared" si="3"/>
        <v/>
      </c>
      <c r="H75" s="276"/>
      <c r="I75" s="397"/>
      <c r="J75" s="661"/>
      <c r="K75" s="672" t="str">
        <f>IF(E75="","",IF(J75="",'Data Validation'!$K$7,""))</f>
        <v/>
      </c>
      <c r="L75" s="667"/>
      <c r="M75" s="624" t="str">
        <f>IFERROR(VLOOKUP(J75,'Vlook up Illness'!$D$2:$I$214,6,FALSE)," ")</f>
        <v xml:space="preserve"> </v>
      </c>
      <c r="N75" s="624" t="str">
        <f>IFERROR(VLOOKUP(J75,'Vlook up Illness'!$D$2:$I$214,4,FALSE)," ")</f>
        <v xml:space="preserve"> </v>
      </c>
      <c r="O75" s="232"/>
      <c r="P75" s="255"/>
      <c r="Q75" s="558"/>
      <c r="R75" s="559"/>
      <c r="S75" s="549"/>
      <c r="T75" s="155"/>
      <c r="U75" s="136"/>
      <c r="V75" s="137"/>
      <c r="W75" s="173"/>
      <c r="X75" s="245"/>
      <c r="Y75" s="240"/>
      <c r="Z75" s="240"/>
      <c r="AA75" s="240"/>
      <c r="AB75" s="246"/>
    </row>
    <row r="76" spans="1:28">
      <c r="A76" s="120" t="str">
        <f t="shared" si="4"/>
        <v/>
      </c>
      <c r="B76" s="427" t="str">
        <f>IF(E76="","",IF(F76="",'Data Validation'!$I$7,""))</f>
        <v/>
      </c>
      <c r="C76" s="376"/>
      <c r="D76" s="428"/>
      <c r="E76" s="435"/>
      <c r="F76" s="436"/>
      <c r="G76" s="377" t="str">
        <f t="shared" si="3"/>
        <v/>
      </c>
      <c r="H76" s="276"/>
      <c r="I76" s="395"/>
      <c r="J76" s="659"/>
      <c r="K76" s="670" t="str">
        <f>IF(E76="","",IF(J76="",'Data Validation'!$K$7,""))</f>
        <v/>
      </c>
      <c r="L76" s="665"/>
      <c r="M76" s="624" t="str">
        <f>IFERROR(VLOOKUP(J76,'Vlook up Illness'!$D$2:$I$214,6,FALSE)," ")</f>
        <v xml:space="preserve"> </v>
      </c>
      <c r="N76" s="624" t="str">
        <f>IFERROR(VLOOKUP(J76,'Vlook up Illness'!$D$2:$I$214,4,FALSE)," ")</f>
        <v xml:space="preserve"> </v>
      </c>
      <c r="O76" s="233"/>
      <c r="P76" s="256"/>
      <c r="Q76" s="554"/>
      <c r="R76" s="555"/>
      <c r="S76" s="547"/>
      <c r="T76" s="153"/>
      <c r="U76" s="132"/>
      <c r="V76" s="133"/>
      <c r="W76" s="162"/>
      <c r="X76" s="245"/>
      <c r="Y76" s="240"/>
      <c r="Z76" s="240"/>
      <c r="AA76" s="240"/>
      <c r="AB76" s="246"/>
    </row>
    <row r="77" spans="1:28">
      <c r="A77" s="149" t="str">
        <f t="shared" si="4"/>
        <v/>
      </c>
      <c r="B77" s="423" t="str">
        <f>IF(E77="","",IF(F77="",'Data Validation'!$I$7,""))</f>
        <v/>
      </c>
      <c r="C77" s="274"/>
      <c r="D77" s="373"/>
      <c r="E77" s="437"/>
      <c r="F77" s="438"/>
      <c r="G77" s="364" t="str">
        <f t="shared" si="3"/>
        <v/>
      </c>
      <c r="H77" s="276"/>
      <c r="I77" s="396"/>
      <c r="J77" s="660"/>
      <c r="K77" s="671" t="str">
        <f>IF(E77="","",IF(J77="",'Data Validation'!$K$7,""))</f>
        <v/>
      </c>
      <c r="L77" s="666"/>
      <c r="M77" s="624" t="str">
        <f>IFERROR(VLOOKUP(J77,'Vlook up Illness'!$D$2:$I$214,6,FALSE)," ")</f>
        <v xml:space="preserve"> </v>
      </c>
      <c r="N77" s="624" t="str">
        <f>IFERROR(VLOOKUP(J77,'Vlook up Illness'!$D$2:$I$214,4,FALSE)," ")</f>
        <v xml:space="preserve"> </v>
      </c>
      <c r="O77" s="231"/>
      <c r="P77" s="254"/>
      <c r="Q77" s="556"/>
      <c r="R77" s="557"/>
      <c r="S77" s="548"/>
      <c r="T77" s="154"/>
      <c r="U77" s="157"/>
      <c r="V77" s="158"/>
      <c r="W77" s="162"/>
      <c r="X77" s="245"/>
      <c r="Y77" s="240"/>
      <c r="Z77" s="240"/>
      <c r="AA77" s="240"/>
      <c r="AB77" s="246"/>
    </row>
    <row r="78" spans="1:28" ht="16" thickBot="1">
      <c r="A78" s="150" t="str">
        <f t="shared" si="4"/>
        <v/>
      </c>
      <c r="B78" s="430" t="str">
        <f>IF(E78="","",IF(F78="",'Data Validation'!$I$7,""))</f>
        <v/>
      </c>
      <c r="C78" s="272"/>
      <c r="D78" s="372"/>
      <c r="E78" s="439"/>
      <c r="F78" s="440"/>
      <c r="G78" s="381" t="str">
        <f t="shared" si="3"/>
        <v/>
      </c>
      <c r="H78" s="276"/>
      <c r="I78" s="397"/>
      <c r="J78" s="661"/>
      <c r="K78" s="672" t="str">
        <f>IF(E78="","",IF(J78="",'Data Validation'!$K$7,""))</f>
        <v/>
      </c>
      <c r="L78" s="667"/>
      <c r="M78" s="624" t="str">
        <f>IFERROR(VLOOKUP(J78,'Vlook up Illness'!$D$2:$I$214,6,FALSE)," ")</f>
        <v xml:space="preserve"> </v>
      </c>
      <c r="N78" s="624" t="str">
        <f>IFERROR(VLOOKUP(J78,'Vlook up Illness'!$D$2:$I$214,4,FALSE)," ")</f>
        <v xml:space="preserve"> </v>
      </c>
      <c r="O78" s="232"/>
      <c r="P78" s="255"/>
      <c r="Q78" s="558"/>
      <c r="R78" s="559"/>
      <c r="S78" s="549"/>
      <c r="T78" s="155"/>
      <c r="U78" s="136"/>
      <c r="V78" s="137"/>
      <c r="W78" s="173"/>
      <c r="X78" s="245"/>
      <c r="Y78" s="240"/>
      <c r="Z78" s="240"/>
      <c r="AA78" s="240"/>
      <c r="AB78" s="246"/>
    </row>
    <row r="79" spans="1:28">
      <c r="A79" s="120" t="str">
        <f t="shared" si="4"/>
        <v/>
      </c>
      <c r="B79" s="423" t="str">
        <f>IF(E79="","",IF(F79="",'Data Validation'!$I$7,""))</f>
        <v/>
      </c>
      <c r="C79" s="270"/>
      <c r="D79" s="370"/>
      <c r="E79" s="441"/>
      <c r="F79" s="442"/>
      <c r="G79" s="364" t="str">
        <f t="shared" si="3"/>
        <v/>
      </c>
      <c r="H79" s="276"/>
      <c r="I79" s="395"/>
      <c r="J79" s="659"/>
      <c r="K79" s="670" t="str">
        <f>IF(E79="","",IF(J79="",'Data Validation'!$K$7,""))</f>
        <v/>
      </c>
      <c r="L79" s="665"/>
      <c r="M79" s="624" t="str">
        <f>IFERROR(VLOOKUP(J79,'Vlook up Illness'!$D$2:$I$214,6,FALSE)," ")</f>
        <v xml:space="preserve"> </v>
      </c>
      <c r="N79" s="624" t="str">
        <f>IFERROR(VLOOKUP(J79,'Vlook up Illness'!$D$2:$I$214,4,FALSE)," ")</f>
        <v xml:space="preserve"> </v>
      </c>
      <c r="O79" s="233"/>
      <c r="P79" s="256"/>
      <c r="Q79" s="554"/>
      <c r="R79" s="555"/>
      <c r="S79" s="547"/>
      <c r="T79" s="153"/>
      <c r="U79" s="132"/>
      <c r="V79" s="133"/>
      <c r="W79" s="162"/>
      <c r="X79" s="245"/>
      <c r="Y79" s="240"/>
      <c r="Z79" s="240"/>
      <c r="AA79" s="240"/>
      <c r="AB79" s="246"/>
    </row>
    <row r="80" spans="1:28">
      <c r="A80" s="149" t="str">
        <f t="shared" si="4"/>
        <v/>
      </c>
      <c r="B80" s="423" t="str">
        <f>IF(E80="","",IF(F80="",'Data Validation'!$I$7,""))</f>
        <v/>
      </c>
      <c r="C80" s="274"/>
      <c r="D80" s="373"/>
      <c r="E80" s="437"/>
      <c r="F80" s="438"/>
      <c r="G80" s="364" t="str">
        <f t="shared" si="3"/>
        <v/>
      </c>
      <c r="H80" s="276"/>
      <c r="I80" s="396"/>
      <c r="J80" s="660"/>
      <c r="K80" s="671" t="str">
        <f>IF(E80="","",IF(J80="",'Data Validation'!$K$7,""))</f>
        <v/>
      </c>
      <c r="L80" s="666"/>
      <c r="M80" s="624" t="str">
        <f>IFERROR(VLOOKUP(J80,'Vlook up Illness'!$D$2:$I$214,6,FALSE)," ")</f>
        <v xml:space="preserve"> </v>
      </c>
      <c r="N80" s="624" t="str">
        <f>IFERROR(VLOOKUP(J80,'Vlook up Illness'!$D$2:$I$214,4,FALSE)," ")</f>
        <v xml:space="preserve"> </v>
      </c>
      <c r="O80" s="231"/>
      <c r="P80" s="254"/>
      <c r="Q80" s="556"/>
      <c r="R80" s="557"/>
      <c r="S80" s="548"/>
      <c r="T80" s="154"/>
      <c r="U80" s="157"/>
      <c r="V80" s="158"/>
      <c r="W80" s="162"/>
      <c r="X80" s="245"/>
      <c r="Y80" s="240"/>
      <c r="Z80" s="240"/>
      <c r="AA80" s="240"/>
      <c r="AB80" s="246"/>
    </row>
    <row r="81" spans="1:28" ht="16" thickBot="1">
      <c r="A81" s="150" t="str">
        <f t="shared" si="4"/>
        <v/>
      </c>
      <c r="B81" s="431" t="str">
        <f>IF(E81="","",IF(F81="",'Data Validation'!$I$7,""))</f>
        <v/>
      </c>
      <c r="C81" s="274"/>
      <c r="D81" s="373"/>
      <c r="E81" s="443"/>
      <c r="F81" s="444"/>
      <c r="G81" s="433" t="str">
        <f t="shared" si="3"/>
        <v/>
      </c>
      <c r="H81" s="276"/>
      <c r="I81" s="397"/>
      <c r="J81" s="661"/>
      <c r="K81" s="672" t="str">
        <f>IF(E81="","",IF(J81="",'Data Validation'!$K$7,""))</f>
        <v/>
      </c>
      <c r="L81" s="667"/>
      <c r="M81" s="624" t="str">
        <f>IFERROR(VLOOKUP(J81,'Vlook up Illness'!$D$2:$I$214,6,FALSE)," ")</f>
        <v xml:space="preserve"> </v>
      </c>
      <c r="N81" s="624" t="str">
        <f>IFERROR(VLOOKUP(J81,'Vlook up Illness'!$D$2:$I$214,4,FALSE)," ")</f>
        <v xml:space="preserve"> </v>
      </c>
      <c r="O81" s="232"/>
      <c r="P81" s="255"/>
      <c r="Q81" s="558"/>
      <c r="R81" s="559"/>
      <c r="S81" s="549"/>
      <c r="T81" s="155"/>
      <c r="U81" s="136"/>
      <c r="V81" s="137"/>
      <c r="W81" s="173"/>
      <c r="X81" s="245"/>
      <c r="Y81" s="240"/>
      <c r="Z81" s="240"/>
      <c r="AA81" s="240"/>
      <c r="AB81" s="246"/>
    </row>
    <row r="82" spans="1:28">
      <c r="A82" s="120" t="str">
        <f t="shared" si="4"/>
        <v/>
      </c>
      <c r="B82" s="427" t="str">
        <f>IF(E82="","",IF(F82="",'Data Validation'!$I$7,""))</f>
        <v/>
      </c>
      <c r="C82" s="376"/>
      <c r="D82" s="428"/>
      <c r="E82" s="435"/>
      <c r="F82" s="436"/>
      <c r="G82" s="377" t="str">
        <f t="shared" si="3"/>
        <v/>
      </c>
      <c r="H82" s="276"/>
      <c r="I82" s="395"/>
      <c r="J82" s="659"/>
      <c r="K82" s="670" t="str">
        <f>IF(E82="","",IF(J82="",'Data Validation'!$K$7,""))</f>
        <v/>
      </c>
      <c r="L82" s="665"/>
      <c r="M82" s="624" t="str">
        <f>IFERROR(VLOOKUP(J82,'Vlook up Illness'!$D$2:$I$214,6,FALSE)," ")</f>
        <v xml:space="preserve"> </v>
      </c>
      <c r="N82" s="624" t="str">
        <f>IFERROR(VLOOKUP(J82,'Vlook up Illness'!$D$2:$I$214,4,FALSE)," ")</f>
        <v xml:space="preserve"> </v>
      </c>
      <c r="O82" s="233"/>
      <c r="P82" s="256"/>
      <c r="Q82" s="554"/>
      <c r="R82" s="555"/>
      <c r="S82" s="547"/>
      <c r="T82" s="153"/>
      <c r="U82" s="132"/>
      <c r="V82" s="133"/>
      <c r="W82" s="162"/>
      <c r="X82" s="245"/>
      <c r="Y82" s="240"/>
      <c r="Z82" s="240"/>
      <c r="AA82" s="240"/>
      <c r="AB82" s="246"/>
    </row>
    <row r="83" spans="1:28">
      <c r="A83" s="149" t="str">
        <f t="shared" si="4"/>
        <v/>
      </c>
      <c r="B83" s="423" t="str">
        <f>IF(E83="","",IF(F83="",'Data Validation'!$I$7,""))</f>
        <v/>
      </c>
      <c r="C83" s="274"/>
      <c r="D83" s="373"/>
      <c r="E83" s="437"/>
      <c r="F83" s="438"/>
      <c r="G83" s="364" t="str">
        <f t="shared" si="3"/>
        <v/>
      </c>
      <c r="H83" s="276"/>
      <c r="I83" s="396"/>
      <c r="J83" s="660"/>
      <c r="K83" s="671" t="str">
        <f>IF(E83="","",IF(J83="",'Data Validation'!$K$7,""))</f>
        <v/>
      </c>
      <c r="L83" s="666"/>
      <c r="M83" s="624" t="str">
        <f>IFERROR(VLOOKUP(J83,'Vlook up Illness'!$D$2:$I$214,6,FALSE)," ")</f>
        <v xml:space="preserve"> </v>
      </c>
      <c r="N83" s="624" t="str">
        <f>IFERROR(VLOOKUP(J83,'Vlook up Illness'!$D$2:$I$214,4,FALSE)," ")</f>
        <v xml:space="preserve"> </v>
      </c>
      <c r="O83" s="231"/>
      <c r="P83" s="254"/>
      <c r="Q83" s="556"/>
      <c r="R83" s="557"/>
      <c r="S83" s="548"/>
      <c r="T83" s="154"/>
      <c r="U83" s="157"/>
      <c r="V83" s="158"/>
      <c r="W83" s="162"/>
      <c r="X83" s="245"/>
      <c r="Y83" s="240"/>
      <c r="Z83" s="240"/>
      <c r="AA83" s="240"/>
      <c r="AB83" s="246"/>
    </row>
    <row r="84" spans="1:28" ht="16" thickBot="1">
      <c r="A84" s="150" t="str">
        <f t="shared" si="4"/>
        <v/>
      </c>
      <c r="B84" s="430" t="str">
        <f>IF(E84="","",IF(F84="",'Data Validation'!$I$7,""))</f>
        <v/>
      </c>
      <c r="C84" s="272"/>
      <c r="D84" s="372"/>
      <c r="E84" s="439"/>
      <c r="F84" s="440"/>
      <c r="G84" s="381" t="str">
        <f t="shared" si="3"/>
        <v/>
      </c>
      <c r="H84" s="276"/>
      <c r="I84" s="397"/>
      <c r="J84" s="661"/>
      <c r="K84" s="672" t="str">
        <f>IF(E84="","",IF(J84="",'Data Validation'!$K$7,""))</f>
        <v/>
      </c>
      <c r="L84" s="667"/>
      <c r="M84" s="624" t="str">
        <f>IFERROR(VLOOKUP(J84,'Vlook up Illness'!$D$2:$I$214,6,FALSE)," ")</f>
        <v xml:space="preserve"> </v>
      </c>
      <c r="N84" s="624" t="str">
        <f>IFERROR(VLOOKUP(J84,'Vlook up Illness'!$D$2:$I$214,4,FALSE)," ")</f>
        <v xml:space="preserve"> </v>
      </c>
      <c r="O84" s="232"/>
      <c r="P84" s="255"/>
      <c r="Q84" s="558"/>
      <c r="R84" s="559"/>
      <c r="S84" s="549"/>
      <c r="T84" s="155"/>
      <c r="U84" s="136"/>
      <c r="V84" s="137"/>
      <c r="W84" s="173"/>
      <c r="X84" s="245"/>
      <c r="Y84" s="240"/>
      <c r="Z84" s="240"/>
      <c r="AA84" s="240"/>
      <c r="AB84" s="246"/>
    </row>
    <row r="85" spans="1:28">
      <c r="A85" s="120" t="str">
        <f t="shared" si="4"/>
        <v/>
      </c>
      <c r="B85" s="423" t="str">
        <f>IF(E85="","",IF(F85="",'Data Validation'!$I$7,""))</f>
        <v/>
      </c>
      <c r="C85" s="270"/>
      <c r="D85" s="370"/>
      <c r="E85" s="441"/>
      <c r="F85" s="442"/>
      <c r="G85" s="364" t="str">
        <f t="shared" si="3"/>
        <v/>
      </c>
      <c r="H85" s="276"/>
      <c r="I85" s="395"/>
      <c r="J85" s="659"/>
      <c r="K85" s="670" t="str">
        <f>IF(E85="","",IF(J85="",'Data Validation'!$K$7,""))</f>
        <v/>
      </c>
      <c r="L85" s="665"/>
      <c r="M85" s="624" t="str">
        <f>IFERROR(VLOOKUP(J85,'Vlook up Illness'!$D$2:$I$214,6,FALSE)," ")</f>
        <v xml:space="preserve"> </v>
      </c>
      <c r="N85" s="624" t="str">
        <f>IFERROR(VLOOKUP(J85,'Vlook up Illness'!$D$2:$I$214,4,FALSE)," ")</f>
        <v xml:space="preserve"> </v>
      </c>
      <c r="O85" s="233"/>
      <c r="P85" s="256"/>
      <c r="Q85" s="554"/>
      <c r="R85" s="555"/>
      <c r="S85" s="547"/>
      <c r="T85" s="153"/>
      <c r="U85" s="132"/>
      <c r="V85" s="133"/>
      <c r="W85" s="162"/>
      <c r="X85" s="245"/>
      <c r="Y85" s="240"/>
      <c r="Z85" s="240"/>
      <c r="AA85" s="240"/>
      <c r="AB85" s="246"/>
    </row>
    <row r="86" spans="1:28">
      <c r="A86" s="149" t="str">
        <f t="shared" si="4"/>
        <v/>
      </c>
      <c r="B86" s="423" t="str">
        <f>IF(E86="","",IF(F86="",'Data Validation'!$I$7,""))</f>
        <v/>
      </c>
      <c r="C86" s="274"/>
      <c r="D86" s="373"/>
      <c r="E86" s="437"/>
      <c r="F86" s="438"/>
      <c r="G86" s="364" t="str">
        <f t="shared" si="3"/>
        <v/>
      </c>
      <c r="H86" s="276"/>
      <c r="I86" s="396"/>
      <c r="J86" s="660"/>
      <c r="K86" s="671" t="str">
        <f>IF(E86="","",IF(J86="",'Data Validation'!$K$7,""))</f>
        <v/>
      </c>
      <c r="L86" s="666"/>
      <c r="M86" s="624" t="str">
        <f>IFERROR(VLOOKUP(J86,'Vlook up Illness'!$D$2:$I$214,6,FALSE)," ")</f>
        <v xml:space="preserve"> </v>
      </c>
      <c r="N86" s="624" t="str">
        <f>IFERROR(VLOOKUP(J86,'Vlook up Illness'!$D$2:$I$214,4,FALSE)," ")</f>
        <v xml:space="preserve"> </v>
      </c>
      <c r="O86" s="231"/>
      <c r="P86" s="254"/>
      <c r="Q86" s="556"/>
      <c r="R86" s="557"/>
      <c r="S86" s="548"/>
      <c r="T86" s="154"/>
      <c r="U86" s="157"/>
      <c r="V86" s="158"/>
      <c r="W86" s="162"/>
      <c r="X86" s="245"/>
      <c r="Y86" s="240"/>
      <c r="Z86" s="240"/>
      <c r="AA86" s="240"/>
      <c r="AB86" s="246"/>
    </row>
    <row r="87" spans="1:28" ht="16" thickBot="1">
      <c r="A87" s="150" t="str">
        <f t="shared" si="4"/>
        <v/>
      </c>
      <c r="B87" s="431" t="str">
        <f>IF(E87="","",IF(F87="",'Data Validation'!$I$7,""))</f>
        <v/>
      </c>
      <c r="C87" s="274"/>
      <c r="D87" s="373"/>
      <c r="E87" s="443"/>
      <c r="F87" s="444"/>
      <c r="G87" s="433" t="str">
        <f t="shared" si="3"/>
        <v/>
      </c>
      <c r="H87" s="276"/>
      <c r="I87" s="397"/>
      <c r="J87" s="661"/>
      <c r="K87" s="672" t="str">
        <f>IF(E87="","",IF(J87="",'Data Validation'!$K$7,""))</f>
        <v/>
      </c>
      <c r="L87" s="667"/>
      <c r="M87" s="624" t="str">
        <f>IFERROR(VLOOKUP(J87,'Vlook up Illness'!$D$2:$I$214,6,FALSE)," ")</f>
        <v xml:space="preserve"> </v>
      </c>
      <c r="N87" s="624" t="str">
        <f>IFERROR(VLOOKUP(J87,'Vlook up Illness'!$D$2:$I$214,4,FALSE)," ")</f>
        <v xml:space="preserve"> </v>
      </c>
      <c r="O87" s="232"/>
      <c r="P87" s="255"/>
      <c r="Q87" s="558"/>
      <c r="R87" s="559"/>
      <c r="S87" s="549"/>
      <c r="T87" s="155"/>
      <c r="U87" s="136"/>
      <c r="V87" s="137"/>
      <c r="W87" s="173"/>
      <c r="X87" s="245"/>
      <c r="Y87" s="240"/>
      <c r="Z87" s="240"/>
      <c r="AA87" s="240"/>
      <c r="AB87" s="246"/>
    </row>
    <row r="88" spans="1:28">
      <c r="A88" s="120" t="str">
        <f t="shared" si="4"/>
        <v/>
      </c>
      <c r="B88" s="427" t="str">
        <f>IF(E88="","",IF(F88="",'Data Validation'!$I$7,""))</f>
        <v/>
      </c>
      <c r="C88" s="376"/>
      <c r="D88" s="428"/>
      <c r="E88" s="435"/>
      <c r="F88" s="436"/>
      <c r="G88" s="377" t="str">
        <f t="shared" si="3"/>
        <v/>
      </c>
      <c r="H88" s="276"/>
      <c r="I88" s="395"/>
      <c r="J88" s="659"/>
      <c r="K88" s="670" t="str">
        <f>IF(E88="","",IF(J88="",'Data Validation'!$K$7,""))</f>
        <v/>
      </c>
      <c r="L88" s="665"/>
      <c r="M88" s="624" t="str">
        <f>IFERROR(VLOOKUP(J88,'Vlook up Illness'!$D$2:$I$214,6,FALSE)," ")</f>
        <v xml:space="preserve"> </v>
      </c>
      <c r="N88" s="624" t="str">
        <f>IFERROR(VLOOKUP(J88,'Vlook up Illness'!$D$2:$I$214,4,FALSE)," ")</f>
        <v xml:space="preserve"> </v>
      </c>
      <c r="O88" s="233"/>
      <c r="P88" s="256"/>
      <c r="Q88" s="554"/>
      <c r="R88" s="555"/>
      <c r="S88" s="547"/>
      <c r="T88" s="153"/>
      <c r="U88" s="132"/>
      <c r="V88" s="133"/>
      <c r="W88" s="162"/>
      <c r="X88" s="245"/>
      <c r="Y88" s="240"/>
      <c r="Z88" s="240"/>
      <c r="AA88" s="240"/>
      <c r="AB88" s="246"/>
    </row>
    <row r="89" spans="1:28">
      <c r="A89" s="149" t="str">
        <f t="shared" si="4"/>
        <v/>
      </c>
      <c r="B89" s="423" t="str">
        <f>IF(E89="","",IF(F89="",'Data Validation'!$I$7,""))</f>
        <v/>
      </c>
      <c r="C89" s="274"/>
      <c r="D89" s="373"/>
      <c r="E89" s="437"/>
      <c r="F89" s="438"/>
      <c r="G89" s="364" t="str">
        <f t="shared" si="3"/>
        <v/>
      </c>
      <c r="H89" s="276"/>
      <c r="I89" s="396"/>
      <c r="J89" s="660"/>
      <c r="K89" s="671" t="str">
        <f>IF(E89="","",IF(J89="",'Data Validation'!$K$7,""))</f>
        <v/>
      </c>
      <c r="L89" s="666"/>
      <c r="M89" s="624" t="str">
        <f>IFERROR(VLOOKUP(J89,'Vlook up Illness'!$D$2:$I$214,6,FALSE)," ")</f>
        <v xml:space="preserve"> </v>
      </c>
      <c r="N89" s="624" t="str">
        <f>IFERROR(VLOOKUP(J89,'Vlook up Illness'!$D$2:$I$214,4,FALSE)," ")</f>
        <v xml:space="preserve"> </v>
      </c>
      <c r="O89" s="231"/>
      <c r="P89" s="254"/>
      <c r="Q89" s="556"/>
      <c r="R89" s="557"/>
      <c r="S89" s="548"/>
      <c r="T89" s="154"/>
      <c r="U89" s="157"/>
      <c r="V89" s="158"/>
      <c r="W89" s="162"/>
      <c r="X89" s="245"/>
      <c r="Y89" s="240"/>
      <c r="Z89" s="240"/>
      <c r="AA89" s="240"/>
      <c r="AB89" s="246"/>
    </row>
    <row r="90" spans="1:28" ht="16" thickBot="1">
      <c r="A90" s="150" t="str">
        <f t="shared" si="4"/>
        <v/>
      </c>
      <c r="B90" s="430" t="str">
        <f>IF(E90="","",IF(F90="",'Data Validation'!$I$7,""))</f>
        <v/>
      </c>
      <c r="C90" s="272"/>
      <c r="D90" s="372"/>
      <c r="E90" s="439"/>
      <c r="F90" s="440"/>
      <c r="G90" s="381" t="str">
        <f t="shared" si="3"/>
        <v/>
      </c>
      <c r="H90" s="276"/>
      <c r="I90" s="397"/>
      <c r="J90" s="661"/>
      <c r="K90" s="672" t="str">
        <f>IF(E90="","",IF(J90="",'Data Validation'!$K$7,""))</f>
        <v/>
      </c>
      <c r="L90" s="667"/>
      <c r="M90" s="624" t="str">
        <f>IFERROR(VLOOKUP(J90,'Vlook up Illness'!$D$2:$I$214,6,FALSE)," ")</f>
        <v xml:space="preserve"> </v>
      </c>
      <c r="N90" s="624" t="str">
        <f>IFERROR(VLOOKUP(J90,'Vlook up Illness'!$D$2:$I$214,4,FALSE)," ")</f>
        <v xml:space="preserve"> </v>
      </c>
      <c r="O90" s="232"/>
      <c r="P90" s="255"/>
      <c r="Q90" s="558"/>
      <c r="R90" s="559"/>
      <c r="S90" s="549"/>
      <c r="T90" s="155"/>
      <c r="U90" s="136"/>
      <c r="V90" s="137"/>
      <c r="W90" s="173"/>
      <c r="X90" s="245"/>
      <c r="Y90" s="240"/>
      <c r="Z90" s="240"/>
      <c r="AA90" s="240"/>
      <c r="AB90" s="246"/>
    </row>
    <row r="91" spans="1:28">
      <c r="A91" s="120" t="str">
        <f t="shared" si="4"/>
        <v/>
      </c>
      <c r="B91" s="423" t="str">
        <f>IF(E91="","",IF(F91="",'Data Validation'!$I$7,""))</f>
        <v/>
      </c>
      <c r="C91" s="270"/>
      <c r="D91" s="370"/>
      <c r="E91" s="441"/>
      <c r="F91" s="442"/>
      <c r="G91" s="364" t="str">
        <f t="shared" si="3"/>
        <v/>
      </c>
      <c r="H91" s="276"/>
      <c r="I91" s="395"/>
      <c r="J91" s="659"/>
      <c r="K91" s="670" t="str">
        <f>IF(E91="","",IF(J91="",'Data Validation'!$K$7,""))</f>
        <v/>
      </c>
      <c r="L91" s="665"/>
      <c r="M91" s="624" t="str">
        <f>IFERROR(VLOOKUP(J91,'Vlook up Illness'!$D$2:$I$214,6,FALSE)," ")</f>
        <v xml:space="preserve"> </v>
      </c>
      <c r="N91" s="624" t="str">
        <f>IFERROR(VLOOKUP(J91,'Vlook up Illness'!$D$2:$I$214,4,FALSE)," ")</f>
        <v xml:space="preserve"> </v>
      </c>
      <c r="O91" s="233"/>
      <c r="P91" s="256"/>
      <c r="Q91" s="554"/>
      <c r="R91" s="555"/>
      <c r="S91" s="547"/>
      <c r="T91" s="153"/>
      <c r="U91" s="132"/>
      <c r="V91" s="133"/>
      <c r="W91" s="162"/>
      <c r="X91" s="245"/>
      <c r="Y91" s="240"/>
      <c r="Z91" s="240"/>
      <c r="AA91" s="240"/>
      <c r="AB91" s="246"/>
    </row>
    <row r="92" spans="1:28">
      <c r="A92" s="149" t="str">
        <f t="shared" si="4"/>
        <v/>
      </c>
      <c r="B92" s="423" t="str">
        <f>IF(E92="","",IF(F92="",'Data Validation'!$I$7,""))</f>
        <v/>
      </c>
      <c r="C92" s="274"/>
      <c r="D92" s="373"/>
      <c r="E92" s="437"/>
      <c r="F92" s="438"/>
      <c r="G92" s="364" t="str">
        <f t="shared" si="3"/>
        <v/>
      </c>
      <c r="H92" s="276"/>
      <c r="I92" s="396"/>
      <c r="J92" s="660"/>
      <c r="K92" s="671" t="str">
        <f>IF(E92="","",IF(J92="",'Data Validation'!$K$7,""))</f>
        <v/>
      </c>
      <c r="L92" s="666"/>
      <c r="M92" s="624" t="str">
        <f>IFERROR(VLOOKUP(J92,'Vlook up Illness'!$D$2:$I$214,6,FALSE)," ")</f>
        <v xml:space="preserve"> </v>
      </c>
      <c r="N92" s="624" t="str">
        <f>IFERROR(VLOOKUP(J92,'Vlook up Illness'!$D$2:$I$214,4,FALSE)," ")</f>
        <v xml:space="preserve"> </v>
      </c>
      <c r="O92" s="231"/>
      <c r="P92" s="254"/>
      <c r="Q92" s="556"/>
      <c r="R92" s="557"/>
      <c r="S92" s="548"/>
      <c r="T92" s="154"/>
      <c r="U92" s="157"/>
      <c r="V92" s="158"/>
      <c r="W92" s="162"/>
      <c r="X92" s="245"/>
      <c r="Y92" s="240"/>
      <c r="Z92" s="240"/>
      <c r="AA92" s="240"/>
      <c r="AB92" s="246"/>
    </row>
    <row r="93" spans="1:28" ht="16" thickBot="1">
      <c r="A93" s="150" t="str">
        <f t="shared" si="4"/>
        <v/>
      </c>
      <c r="B93" s="431" t="str">
        <f>IF(E93="","",IF(F93="",'Data Validation'!$I$7,""))</f>
        <v/>
      </c>
      <c r="C93" s="274"/>
      <c r="D93" s="373"/>
      <c r="E93" s="443"/>
      <c r="F93" s="444"/>
      <c r="G93" s="433" t="str">
        <f t="shared" si="3"/>
        <v/>
      </c>
      <c r="H93" s="276"/>
      <c r="I93" s="397"/>
      <c r="J93" s="661"/>
      <c r="K93" s="672" t="str">
        <f>IF(E93="","",IF(J93="",'Data Validation'!$K$7,""))</f>
        <v/>
      </c>
      <c r="L93" s="667"/>
      <c r="M93" s="624" t="str">
        <f>IFERROR(VLOOKUP(J93,'Vlook up Illness'!$D$2:$I$214,6,FALSE)," ")</f>
        <v xml:space="preserve"> </v>
      </c>
      <c r="N93" s="624" t="str">
        <f>IFERROR(VLOOKUP(J93,'Vlook up Illness'!$D$2:$I$214,4,FALSE)," ")</f>
        <v xml:space="preserve"> </v>
      </c>
      <c r="O93" s="232"/>
      <c r="P93" s="255"/>
      <c r="Q93" s="558"/>
      <c r="R93" s="559"/>
      <c r="S93" s="549"/>
      <c r="T93" s="155"/>
      <c r="U93" s="136"/>
      <c r="V93" s="137"/>
      <c r="W93" s="173"/>
      <c r="X93" s="245"/>
      <c r="Y93" s="240"/>
      <c r="Z93" s="240"/>
      <c r="AA93" s="240"/>
      <c r="AB93" s="246"/>
    </row>
    <row r="94" spans="1:28">
      <c r="A94" s="120" t="str">
        <f t="shared" si="4"/>
        <v/>
      </c>
      <c r="B94" s="427" t="str">
        <f>IF(E94="","",IF(F94="",'Data Validation'!$I$7,""))</f>
        <v/>
      </c>
      <c r="C94" s="376"/>
      <c r="D94" s="428"/>
      <c r="E94" s="435"/>
      <c r="F94" s="436"/>
      <c r="G94" s="377" t="str">
        <f t="shared" si="3"/>
        <v/>
      </c>
      <c r="H94" s="276"/>
      <c r="I94" s="395"/>
      <c r="J94" s="659"/>
      <c r="K94" s="670" t="str">
        <f>IF(E94="","",IF(J94="",'Data Validation'!$K$7,""))</f>
        <v/>
      </c>
      <c r="L94" s="665"/>
      <c r="M94" s="624" t="str">
        <f>IFERROR(VLOOKUP(J94,'Vlook up Illness'!$D$2:$I$214,6,FALSE)," ")</f>
        <v xml:space="preserve"> </v>
      </c>
      <c r="N94" s="624" t="str">
        <f>IFERROR(VLOOKUP(J94,'Vlook up Illness'!$D$2:$I$214,4,FALSE)," ")</f>
        <v xml:space="preserve"> </v>
      </c>
      <c r="O94" s="233"/>
      <c r="P94" s="256"/>
      <c r="Q94" s="554"/>
      <c r="R94" s="555"/>
      <c r="S94" s="547"/>
      <c r="T94" s="153"/>
      <c r="U94" s="132"/>
      <c r="V94" s="133"/>
      <c r="W94" s="162"/>
      <c r="X94" s="245"/>
      <c r="Y94" s="240"/>
      <c r="Z94" s="240"/>
      <c r="AA94" s="240"/>
      <c r="AB94" s="246"/>
    </row>
    <row r="95" spans="1:28">
      <c r="A95" s="149" t="str">
        <f t="shared" si="4"/>
        <v/>
      </c>
      <c r="B95" s="423" t="str">
        <f>IF(E95="","",IF(F95="",'Data Validation'!$I$7,""))</f>
        <v/>
      </c>
      <c r="C95" s="274"/>
      <c r="D95" s="373"/>
      <c r="E95" s="437"/>
      <c r="F95" s="438"/>
      <c r="G95" s="364" t="str">
        <f t="shared" si="3"/>
        <v/>
      </c>
      <c r="H95" s="276"/>
      <c r="I95" s="396"/>
      <c r="J95" s="660"/>
      <c r="K95" s="671" t="str">
        <f>IF(E95="","",IF(J95="",'Data Validation'!$K$7,""))</f>
        <v/>
      </c>
      <c r="L95" s="666"/>
      <c r="M95" s="624" t="str">
        <f>IFERROR(VLOOKUP(J95,'Vlook up Illness'!$D$2:$I$214,6,FALSE)," ")</f>
        <v xml:space="preserve"> </v>
      </c>
      <c r="N95" s="624" t="str">
        <f>IFERROR(VLOOKUP(J95,'Vlook up Illness'!$D$2:$I$214,4,FALSE)," ")</f>
        <v xml:space="preserve"> </v>
      </c>
      <c r="O95" s="231"/>
      <c r="P95" s="254"/>
      <c r="Q95" s="556"/>
      <c r="R95" s="557"/>
      <c r="S95" s="548"/>
      <c r="T95" s="154"/>
      <c r="U95" s="157"/>
      <c r="V95" s="158"/>
      <c r="W95" s="162"/>
      <c r="X95" s="245"/>
      <c r="Y95" s="240"/>
      <c r="Z95" s="240"/>
      <c r="AA95" s="240"/>
      <c r="AB95" s="246"/>
    </row>
    <row r="96" spans="1:28" ht="18" customHeight="1" thickBot="1">
      <c r="A96" s="150" t="str">
        <f t="shared" si="4"/>
        <v/>
      </c>
      <c r="B96" s="430" t="str">
        <f>IF(E96="","",IF(F96="",'Data Validation'!$I$7,""))</f>
        <v/>
      </c>
      <c r="C96" s="272"/>
      <c r="D96" s="372"/>
      <c r="E96" s="439"/>
      <c r="F96" s="440"/>
      <c r="G96" s="381" t="str">
        <f t="shared" si="3"/>
        <v/>
      </c>
      <c r="H96" s="276"/>
      <c r="I96" s="397"/>
      <c r="J96" s="661"/>
      <c r="K96" s="672" t="str">
        <f>IF(E96="","",IF(J96="",'Data Validation'!$K$7,""))</f>
        <v/>
      </c>
      <c r="L96" s="667"/>
      <c r="M96" s="624" t="str">
        <f>IFERROR(VLOOKUP(J96,'Vlook up Illness'!$D$2:$I$214,6,FALSE)," ")</f>
        <v xml:space="preserve"> </v>
      </c>
      <c r="N96" s="624" t="str">
        <f>IFERROR(VLOOKUP(J96,'Vlook up Illness'!$D$2:$I$214,4,FALSE)," ")</f>
        <v xml:space="preserve"> </v>
      </c>
      <c r="O96" s="232"/>
      <c r="P96" s="255"/>
      <c r="Q96" s="558"/>
      <c r="R96" s="559"/>
      <c r="S96" s="549"/>
      <c r="T96" s="155"/>
      <c r="U96" s="136"/>
      <c r="V96" s="137"/>
      <c r="W96" s="173"/>
      <c r="X96" s="245"/>
      <c r="Y96" s="240"/>
      <c r="Z96" s="240"/>
      <c r="AA96" s="240"/>
      <c r="AB96" s="246"/>
    </row>
    <row r="97" spans="1:28">
      <c r="A97" s="120" t="str">
        <f t="shared" si="4"/>
        <v/>
      </c>
      <c r="B97" s="423" t="str">
        <f>IF(E97="","",IF(F97="",'Data Validation'!$I$7,""))</f>
        <v/>
      </c>
      <c r="C97" s="270"/>
      <c r="D97" s="370"/>
      <c r="E97" s="441"/>
      <c r="F97" s="442"/>
      <c r="G97" s="364" t="str">
        <f t="shared" si="3"/>
        <v/>
      </c>
      <c r="H97" s="276"/>
      <c r="I97" s="395"/>
      <c r="J97" s="659"/>
      <c r="K97" s="670" t="str">
        <f>IF(E97="","",IF(J97="",'Data Validation'!$K$7,""))</f>
        <v/>
      </c>
      <c r="L97" s="665"/>
      <c r="M97" s="624" t="str">
        <f>IFERROR(VLOOKUP(J97,'Vlook up Illness'!$D$2:$I$214,6,FALSE)," ")</f>
        <v xml:space="preserve"> </v>
      </c>
      <c r="N97" s="624" t="str">
        <f>IFERROR(VLOOKUP(J97,'Vlook up Illness'!$D$2:$I$214,4,FALSE)," ")</f>
        <v xml:space="preserve"> </v>
      </c>
      <c r="O97" s="233"/>
      <c r="P97" s="256"/>
      <c r="Q97" s="554"/>
      <c r="R97" s="555"/>
      <c r="S97" s="547"/>
      <c r="T97" s="153"/>
      <c r="U97" s="132"/>
      <c r="V97" s="133"/>
      <c r="W97" s="162"/>
      <c r="X97" s="245"/>
      <c r="Y97" s="240"/>
      <c r="Z97" s="240"/>
      <c r="AA97" s="240"/>
      <c r="AB97" s="246"/>
    </row>
    <row r="98" spans="1:28">
      <c r="A98" s="149" t="str">
        <f t="shared" si="4"/>
        <v/>
      </c>
      <c r="B98" s="423" t="str">
        <f>IF(E98="","",IF(F98="",'Data Validation'!$I$7,""))</f>
        <v/>
      </c>
      <c r="C98" s="274"/>
      <c r="D98" s="373"/>
      <c r="E98" s="437"/>
      <c r="F98" s="438"/>
      <c r="G98" s="364" t="str">
        <f t="shared" si="3"/>
        <v/>
      </c>
      <c r="H98" s="276"/>
      <c r="I98" s="396"/>
      <c r="J98" s="660"/>
      <c r="K98" s="671" t="str">
        <f>IF(E98="","",IF(J98="",'Data Validation'!$K$7,""))</f>
        <v/>
      </c>
      <c r="L98" s="666"/>
      <c r="M98" s="624" t="str">
        <f>IFERROR(VLOOKUP(J98,'Vlook up Illness'!$D$2:$I$214,6,FALSE)," ")</f>
        <v xml:space="preserve"> </v>
      </c>
      <c r="N98" s="624" t="str">
        <f>IFERROR(VLOOKUP(J98,'Vlook up Illness'!$D$2:$I$214,4,FALSE)," ")</f>
        <v xml:space="preserve"> </v>
      </c>
      <c r="O98" s="231"/>
      <c r="P98" s="254"/>
      <c r="Q98" s="556"/>
      <c r="R98" s="557"/>
      <c r="S98" s="548"/>
      <c r="T98" s="154"/>
      <c r="U98" s="157"/>
      <c r="V98" s="158"/>
      <c r="W98" s="162"/>
      <c r="X98" s="245"/>
      <c r="Y98" s="240"/>
      <c r="Z98" s="240"/>
      <c r="AA98" s="240"/>
      <c r="AB98" s="246"/>
    </row>
    <row r="99" spans="1:28" ht="16" thickBot="1">
      <c r="A99" s="150" t="str">
        <f t="shared" si="4"/>
        <v/>
      </c>
      <c r="B99" s="431" t="str">
        <f>IF(E99="","",IF(F99="",'Data Validation'!$I$7,""))</f>
        <v/>
      </c>
      <c r="C99" s="274"/>
      <c r="D99" s="373"/>
      <c r="E99" s="443"/>
      <c r="F99" s="444"/>
      <c r="G99" s="433" t="str">
        <f t="shared" si="3"/>
        <v/>
      </c>
      <c r="H99" s="276"/>
      <c r="I99" s="397"/>
      <c r="J99" s="661"/>
      <c r="K99" s="672" t="str">
        <f>IF(E99="","",IF(J99="",'Data Validation'!$K$7,""))</f>
        <v/>
      </c>
      <c r="L99" s="667"/>
      <c r="M99" s="624" t="str">
        <f>IFERROR(VLOOKUP(J99,'Vlook up Illness'!$D$2:$I$214,6,FALSE)," ")</f>
        <v xml:space="preserve"> </v>
      </c>
      <c r="N99" s="624" t="str">
        <f>IFERROR(VLOOKUP(J99,'Vlook up Illness'!$D$2:$I$214,4,FALSE)," ")</f>
        <v xml:space="preserve"> </v>
      </c>
      <c r="O99" s="232"/>
      <c r="P99" s="255"/>
      <c r="Q99" s="558"/>
      <c r="R99" s="559"/>
      <c r="S99" s="549"/>
      <c r="T99" s="155"/>
      <c r="U99" s="136"/>
      <c r="V99" s="137"/>
      <c r="W99" s="173"/>
      <c r="X99" s="245"/>
      <c r="Y99" s="240"/>
      <c r="Z99" s="240"/>
      <c r="AA99" s="240"/>
      <c r="AB99" s="246"/>
    </row>
    <row r="100" spans="1:28" ht="16" thickBot="1">
      <c r="A100" s="151" t="str">
        <f t="shared" si="4"/>
        <v/>
      </c>
      <c r="B100" s="427" t="str">
        <f>IF(E100="","",IF(F100="",'Data Validation'!$I$7,""))</f>
        <v/>
      </c>
      <c r="C100" s="434"/>
      <c r="D100" s="222"/>
      <c r="E100" s="445"/>
      <c r="F100" s="446"/>
      <c r="G100" s="377" t="str">
        <f t="shared" si="3"/>
        <v/>
      </c>
      <c r="H100" s="276"/>
      <c r="I100" s="398"/>
      <c r="J100" s="662"/>
      <c r="K100" s="12" t="str">
        <f>IF(E100="","",IF(J100="",'Data Validation'!$K$7,""))</f>
        <v/>
      </c>
      <c r="L100" s="668"/>
      <c r="M100" s="624" t="str">
        <f>IFERROR(VLOOKUP(J100,'Vlook up Illness'!$D$2:$I$214,6,FALSE)," ")</f>
        <v xml:space="preserve"> </v>
      </c>
      <c r="N100" s="624" t="str">
        <f>IFERROR(VLOOKUP(J100,'Vlook up Illness'!$D$2:$I$214,4,FALSE)," ")</f>
        <v xml:space="preserve"> </v>
      </c>
      <c r="O100" s="234"/>
      <c r="P100" s="253"/>
      <c r="Q100" s="560"/>
      <c r="R100" s="561"/>
      <c r="S100" s="550"/>
      <c r="T100" s="156"/>
      <c r="U100" s="159"/>
      <c r="V100" s="160"/>
      <c r="W100" s="162"/>
      <c r="X100" s="245"/>
      <c r="Y100" s="240"/>
      <c r="Z100" s="240"/>
      <c r="AA100" s="240"/>
      <c r="AB100" s="246"/>
    </row>
    <row r="101" spans="1:28" ht="16" thickBot="1">
      <c r="A101" s="122" t="str">
        <f t="shared" si="4"/>
        <v/>
      </c>
      <c r="B101" s="430" t="str">
        <f>IF(E101="","",IF(F101="",'Data Validation'!$I$7,""))</f>
        <v/>
      </c>
      <c r="C101" s="275"/>
      <c r="D101" s="247"/>
      <c r="E101" s="447"/>
      <c r="F101" s="448"/>
      <c r="G101" s="381" t="str">
        <f t="shared" si="3"/>
        <v/>
      </c>
      <c r="H101" s="277"/>
      <c r="I101" s="399"/>
      <c r="J101" s="663"/>
      <c r="K101" s="174" t="str">
        <f>IF(E101="","",IF(J101="",'Data Validation'!$K$7,""))</f>
        <v/>
      </c>
      <c r="L101" s="669"/>
      <c r="M101" s="624" t="str">
        <f>IFERROR(VLOOKUP(J101,'Vlook up Illness'!$D$2:$I$214,6,FALSE)," ")</f>
        <v xml:space="preserve"> </v>
      </c>
      <c r="N101" s="624" t="str">
        <f>IFERROR(VLOOKUP(J101,'Vlook up Illness'!$D$2:$I$214,4,FALSE)," ")</f>
        <v xml:space="preserve"> </v>
      </c>
      <c r="O101" s="236"/>
      <c r="P101" s="257"/>
      <c r="Q101" s="562"/>
      <c r="R101" s="563"/>
      <c r="S101" s="551"/>
      <c r="T101" s="237"/>
      <c r="U101" s="238"/>
      <c r="V101" s="239"/>
      <c r="W101" s="163"/>
      <c r="X101" s="245"/>
      <c r="Y101" s="240"/>
      <c r="Z101" s="240"/>
      <c r="AA101" s="240"/>
      <c r="AB101" s="246"/>
    </row>
    <row r="102" spans="1:28">
      <c r="B102" s="423" t="str">
        <f>IF(E102="","",IF(F102="",'Data Validation'!$I$7,""))</f>
        <v/>
      </c>
      <c r="D102" s="374"/>
      <c r="E102" s="230"/>
      <c r="F102" s="230"/>
      <c r="G102" s="270" t="str">
        <f t="shared" si="3"/>
        <v/>
      </c>
      <c r="H102" s="230"/>
      <c r="K102" t="str">
        <f>IF(E102="","",IF(J102="",'Data Validation'!$K$7,""))</f>
        <v/>
      </c>
      <c r="Q102" s="560"/>
      <c r="R102" s="564"/>
      <c r="W102" s="162"/>
      <c r="X102" s="245"/>
      <c r="Y102" s="240"/>
      <c r="Z102" s="240"/>
      <c r="AA102" s="240"/>
      <c r="AB102" s="246"/>
    </row>
    <row r="103" spans="1:28">
      <c r="B103" s="423" t="str">
        <f>IF(E103="","",IF(F103="",'Data Validation'!$I$7,""))</f>
        <v/>
      </c>
      <c r="D103" s="374"/>
      <c r="E103" s="230"/>
      <c r="F103" s="230"/>
      <c r="G103" s="270" t="str">
        <f t="shared" si="3"/>
        <v/>
      </c>
      <c r="H103" s="230"/>
      <c r="K103" t="str">
        <f>IF(E103="","",IF(J103="",'Data Validation'!$K$7,""))</f>
        <v/>
      </c>
      <c r="Q103" s="560"/>
      <c r="R103" s="564"/>
      <c r="W103" s="162"/>
      <c r="X103" s="245"/>
      <c r="Y103" s="240"/>
      <c r="Z103" s="240"/>
      <c r="AA103" s="240"/>
      <c r="AB103" s="246"/>
    </row>
    <row r="104" spans="1:28">
      <c r="B104" s="423" t="str">
        <f>IF(E104="","",IF(F104="",'Data Validation'!$I$7,""))</f>
        <v/>
      </c>
      <c r="D104" s="374"/>
      <c r="E104" s="230"/>
      <c r="F104" s="230"/>
      <c r="G104" s="270" t="str">
        <f t="shared" si="3"/>
        <v/>
      </c>
      <c r="H104" s="230"/>
      <c r="K104" t="str">
        <f>IF(E104="","",IF(J104="",'Data Validation'!$K$7,""))</f>
        <v/>
      </c>
      <c r="Q104" s="560"/>
      <c r="R104" s="564"/>
      <c r="W104" s="162"/>
      <c r="X104" s="245"/>
      <c r="Y104" s="240"/>
      <c r="Z104" s="240"/>
      <c r="AA104" s="240"/>
      <c r="AB104" s="246"/>
    </row>
    <row r="105" spans="1:28">
      <c r="B105" s="423" t="str">
        <f>IF(E105="","",IF(F105="",'Data Validation'!$I$7,""))</f>
        <v/>
      </c>
      <c r="D105" s="374"/>
      <c r="E105" s="230"/>
      <c r="F105" s="230"/>
      <c r="G105" s="270" t="str">
        <f t="shared" si="3"/>
        <v/>
      </c>
      <c r="H105" s="230"/>
      <c r="Q105" s="560"/>
      <c r="R105" s="564"/>
      <c r="W105" s="162"/>
      <c r="X105" s="245"/>
      <c r="Y105" s="240"/>
      <c r="Z105" s="240"/>
      <c r="AA105" s="240"/>
      <c r="AB105" s="246"/>
    </row>
    <row r="106" spans="1:28">
      <c r="B106" s="423" t="str">
        <f>IF(E106="","",IF(F106="",'Data Validation'!$I$7,""))</f>
        <v/>
      </c>
      <c r="D106" s="374"/>
      <c r="E106" s="230"/>
      <c r="F106" s="230"/>
      <c r="G106" s="270" t="str">
        <f t="shared" si="3"/>
        <v/>
      </c>
      <c r="H106" s="230"/>
      <c r="Q106" s="560"/>
      <c r="R106" s="564"/>
      <c r="W106" s="162"/>
      <c r="X106" s="245"/>
      <c r="Y106" s="240"/>
      <c r="Z106" s="240"/>
      <c r="AA106" s="240"/>
      <c r="AB106" s="246"/>
    </row>
    <row r="107" spans="1:28">
      <c r="B107" s="423" t="str">
        <f>IF(E107="","",IF(F107="",'Data Validation'!$I$7,""))</f>
        <v/>
      </c>
      <c r="D107" s="374"/>
      <c r="E107" s="230"/>
      <c r="F107" s="230"/>
      <c r="G107" s="270" t="str">
        <f t="shared" si="3"/>
        <v/>
      </c>
      <c r="H107" s="230"/>
      <c r="Q107" s="560"/>
      <c r="R107" s="564"/>
      <c r="W107" s="162"/>
      <c r="X107" s="245"/>
      <c r="Y107" s="240"/>
      <c r="Z107" s="240"/>
      <c r="AA107" s="240"/>
      <c r="AB107" s="246"/>
    </row>
    <row r="108" spans="1:28">
      <c r="B108" s="423" t="str">
        <f>IF(E108="","",IF(F108="",'Data Validation'!$I$7,""))</f>
        <v/>
      </c>
      <c r="D108" s="374"/>
      <c r="E108" s="230"/>
      <c r="F108" s="230"/>
      <c r="G108" s="270" t="str">
        <f t="shared" si="3"/>
        <v/>
      </c>
      <c r="H108" s="230"/>
      <c r="Q108" s="560"/>
      <c r="R108" s="564"/>
      <c r="W108" s="162"/>
      <c r="X108" s="245"/>
      <c r="Y108" s="240"/>
      <c r="Z108" s="240"/>
      <c r="AA108" s="240"/>
      <c r="AB108" s="246"/>
    </row>
    <row r="109" spans="1:28">
      <c r="B109" s="423" t="str">
        <f>IF(E109="","",IF(F109="",'Data Validation'!$I$7,""))</f>
        <v/>
      </c>
      <c r="D109" s="374"/>
      <c r="E109" s="230"/>
      <c r="F109" s="230"/>
      <c r="G109" s="270" t="str">
        <f t="shared" si="3"/>
        <v/>
      </c>
      <c r="H109" s="230"/>
      <c r="Q109" s="560"/>
      <c r="R109" s="564"/>
      <c r="W109" s="162"/>
      <c r="X109" s="245"/>
      <c r="Y109" s="240"/>
      <c r="Z109" s="240"/>
      <c r="AA109" s="240"/>
      <c r="AB109" s="246"/>
    </row>
    <row r="110" spans="1:28">
      <c r="B110" s="423" t="str">
        <f>IF(E110="","",IF(F110="",'Data Validation'!$I$7,""))</f>
        <v/>
      </c>
      <c r="D110" s="374"/>
      <c r="E110" s="230"/>
      <c r="F110" s="230"/>
      <c r="G110" s="270" t="str">
        <f t="shared" si="3"/>
        <v/>
      </c>
      <c r="H110" s="230"/>
      <c r="Q110" s="560"/>
      <c r="R110" s="564"/>
      <c r="W110" s="162"/>
      <c r="X110" s="245"/>
      <c r="Y110" s="240"/>
      <c r="Z110" s="240"/>
      <c r="AA110" s="240"/>
      <c r="AB110" s="246"/>
    </row>
    <row r="111" spans="1:28">
      <c r="B111" s="423" t="str">
        <f>IF(E111="","",IF(F111="",'Data Validation'!$I$7,""))</f>
        <v/>
      </c>
      <c r="D111" s="374"/>
      <c r="E111" s="230"/>
      <c r="F111" s="230"/>
      <c r="G111" s="270" t="str">
        <f t="shared" si="3"/>
        <v/>
      </c>
      <c r="H111" s="230"/>
      <c r="Q111" s="560"/>
      <c r="R111" s="564"/>
      <c r="W111" s="162"/>
      <c r="X111" s="245"/>
      <c r="Y111" s="240"/>
      <c r="Z111" s="240"/>
      <c r="AA111" s="240"/>
      <c r="AB111" s="246"/>
    </row>
    <row r="112" spans="1:28">
      <c r="B112" s="423" t="str">
        <f>IF(E112="","",IF(F112="",'Data Validation'!$I$7,""))</f>
        <v/>
      </c>
      <c r="D112" s="374"/>
      <c r="E112" s="230"/>
      <c r="F112" s="230"/>
      <c r="G112" s="270" t="str">
        <f t="shared" si="3"/>
        <v/>
      </c>
      <c r="H112" s="230"/>
      <c r="Q112" s="560"/>
      <c r="R112" s="564"/>
      <c r="W112" s="162"/>
      <c r="X112" s="245"/>
      <c r="Y112" s="240"/>
      <c r="Z112" s="240"/>
      <c r="AA112" s="240"/>
      <c r="AB112" s="246"/>
    </row>
    <row r="113" spans="2:28">
      <c r="B113" s="423" t="str">
        <f>IF(E113="","",IF(F113="",'Data Validation'!$I$7,""))</f>
        <v/>
      </c>
      <c r="D113" s="374"/>
      <c r="E113" s="230"/>
      <c r="F113" s="230"/>
      <c r="G113" s="270" t="str">
        <f t="shared" si="3"/>
        <v/>
      </c>
      <c r="H113" s="230"/>
      <c r="Q113" s="560"/>
      <c r="R113" s="564"/>
      <c r="W113" s="162"/>
      <c r="X113" s="245"/>
      <c r="Y113" s="240"/>
      <c r="Z113" s="240"/>
      <c r="AA113" s="240"/>
      <c r="AB113" s="246"/>
    </row>
    <row r="114" spans="2:28">
      <c r="B114" s="423" t="str">
        <f>IF(E114="","",IF(F114="",'Data Validation'!$I$7,""))</f>
        <v/>
      </c>
      <c r="D114" s="374"/>
      <c r="E114" s="230"/>
      <c r="F114" s="230"/>
      <c r="G114" s="270" t="str">
        <f t="shared" si="3"/>
        <v/>
      </c>
      <c r="H114" s="230"/>
      <c r="Q114" s="560"/>
      <c r="R114" s="564"/>
      <c r="W114" s="162"/>
      <c r="X114" s="245"/>
      <c r="Y114" s="240"/>
      <c r="Z114" s="240"/>
      <c r="AA114" s="240"/>
      <c r="AB114" s="246"/>
    </row>
    <row r="115" spans="2:28">
      <c r="B115" s="423" t="str">
        <f>IF(E115="","",IF(F115="",'Data Validation'!$I$7,""))</f>
        <v/>
      </c>
      <c r="D115" s="374"/>
      <c r="E115" s="230"/>
      <c r="F115" s="230"/>
      <c r="G115" s="270" t="str">
        <f t="shared" si="3"/>
        <v/>
      </c>
      <c r="H115" s="230"/>
      <c r="Q115" s="560"/>
      <c r="R115" s="564"/>
      <c r="W115" s="162"/>
      <c r="X115" s="245"/>
      <c r="Y115" s="240"/>
      <c r="Z115" s="240"/>
      <c r="AA115" s="240"/>
      <c r="AB115" s="246"/>
    </row>
    <row r="116" spans="2:28">
      <c r="B116" s="423" t="str">
        <f>IF(E116="","",IF(F116="",'Data Validation'!$I$7,""))</f>
        <v/>
      </c>
      <c r="D116" s="374"/>
      <c r="E116" s="230"/>
      <c r="F116" s="230"/>
      <c r="G116" s="270" t="str">
        <f t="shared" si="3"/>
        <v/>
      </c>
      <c r="H116" s="230"/>
      <c r="Q116" s="560"/>
      <c r="R116" s="564"/>
      <c r="W116" s="162"/>
      <c r="X116" s="245"/>
      <c r="Y116" s="240"/>
      <c r="Z116" s="240"/>
      <c r="AA116" s="240"/>
      <c r="AB116" s="246"/>
    </row>
    <row r="117" spans="2:28">
      <c r="B117" s="423" t="str">
        <f>IF(E117="","",IF(F117="",'Data Validation'!$I$7,""))</f>
        <v/>
      </c>
      <c r="D117" s="374"/>
      <c r="E117" s="230"/>
      <c r="F117" s="230"/>
      <c r="G117" s="270" t="str">
        <f t="shared" si="3"/>
        <v/>
      </c>
      <c r="H117" s="230"/>
      <c r="Q117" s="560"/>
      <c r="R117" s="564"/>
      <c r="W117" s="162"/>
      <c r="X117" s="245"/>
      <c r="Y117" s="240"/>
      <c r="Z117" s="240"/>
      <c r="AA117" s="240"/>
      <c r="AB117" s="246"/>
    </row>
    <row r="118" spans="2:28">
      <c r="B118" s="423" t="str">
        <f>IF(E118="","",IF(F118="",'Data Validation'!$I$7,""))</f>
        <v/>
      </c>
      <c r="D118" s="374"/>
      <c r="E118" s="230"/>
      <c r="F118" s="230"/>
      <c r="G118" s="270" t="str">
        <f t="shared" si="3"/>
        <v/>
      </c>
      <c r="H118" s="230"/>
      <c r="Q118" s="560"/>
      <c r="R118" s="564"/>
      <c r="W118" s="162"/>
      <c r="X118" s="245"/>
      <c r="Y118" s="240"/>
      <c r="Z118" s="240"/>
      <c r="AA118" s="240"/>
      <c r="AB118" s="246"/>
    </row>
    <row r="119" spans="2:28">
      <c r="B119" s="423" t="str">
        <f>IF(E119="","",IF(F119="",'Data Validation'!$I$7,""))</f>
        <v/>
      </c>
      <c r="D119" s="374"/>
      <c r="E119" s="230"/>
      <c r="F119" s="230"/>
      <c r="G119" s="270" t="str">
        <f t="shared" si="3"/>
        <v/>
      </c>
      <c r="H119" s="230"/>
      <c r="Q119" s="560"/>
      <c r="R119" s="564"/>
      <c r="W119" s="162"/>
      <c r="X119" s="245"/>
      <c r="Y119" s="240"/>
      <c r="Z119" s="240"/>
      <c r="AA119" s="240"/>
      <c r="AB119" s="246"/>
    </row>
    <row r="120" spans="2:28">
      <c r="B120" s="423" t="str">
        <f>IF(E120="","",IF(F120="",'Data Validation'!$I$7,""))</f>
        <v/>
      </c>
      <c r="D120" s="374"/>
      <c r="E120" s="230"/>
      <c r="F120" s="230"/>
      <c r="G120" s="270" t="str">
        <f t="shared" si="3"/>
        <v/>
      </c>
      <c r="H120" s="230"/>
      <c r="Q120" s="560"/>
      <c r="R120" s="564"/>
      <c r="W120" s="162"/>
      <c r="X120" s="245"/>
      <c r="Y120" s="240"/>
      <c r="Z120" s="240"/>
      <c r="AA120" s="240"/>
      <c r="AB120" s="246"/>
    </row>
    <row r="121" spans="2:28">
      <c r="B121" s="423" t="str">
        <f>IF(E121="","",IF(F121="",'Data Validation'!$I$7,""))</f>
        <v/>
      </c>
      <c r="D121" s="374"/>
      <c r="E121" s="230"/>
      <c r="F121" s="230"/>
      <c r="G121" s="270" t="str">
        <f t="shared" si="3"/>
        <v/>
      </c>
      <c r="H121" s="230"/>
      <c r="Q121" s="560"/>
      <c r="R121" s="564"/>
      <c r="W121" s="162"/>
      <c r="X121" s="245"/>
      <c r="Y121" s="240"/>
      <c r="Z121" s="240"/>
      <c r="AA121" s="240"/>
      <c r="AB121" s="246"/>
    </row>
    <row r="122" spans="2:28">
      <c r="B122" s="423" t="str">
        <f>IF(E122="","",IF(F122="",'Data Validation'!$I$7,""))</f>
        <v/>
      </c>
      <c r="D122" s="374"/>
      <c r="E122" s="230"/>
      <c r="F122" s="230"/>
      <c r="G122" s="270" t="str">
        <f t="shared" si="3"/>
        <v/>
      </c>
      <c r="H122" s="230"/>
      <c r="Q122" s="560"/>
      <c r="R122" s="564"/>
      <c r="W122" s="162"/>
      <c r="X122" s="245"/>
      <c r="Y122" s="240"/>
      <c r="Z122" s="240"/>
      <c r="AA122" s="240"/>
      <c r="AB122" s="246"/>
    </row>
    <row r="123" spans="2:28">
      <c r="B123" s="423" t="str">
        <f>IF(E123="","",IF(F123="",'Data Validation'!$I$7,""))</f>
        <v/>
      </c>
      <c r="D123" s="374"/>
      <c r="E123" s="230"/>
      <c r="F123" s="230"/>
      <c r="G123" s="270" t="str">
        <f t="shared" si="3"/>
        <v/>
      </c>
      <c r="H123" s="230"/>
      <c r="Q123" s="560"/>
      <c r="R123" s="564"/>
      <c r="W123" s="162"/>
      <c r="X123" s="245"/>
      <c r="Y123" s="240"/>
      <c r="Z123" s="240"/>
      <c r="AA123" s="240"/>
      <c r="AB123" s="246"/>
    </row>
    <row r="124" spans="2:28">
      <c r="B124" s="423" t="str">
        <f>IF(E124="","",IF(F124="",'Data Validation'!$I$7,""))</f>
        <v/>
      </c>
      <c r="D124" s="374"/>
      <c r="E124" s="230"/>
      <c r="F124" s="230"/>
      <c r="G124" s="270" t="str">
        <f t="shared" si="3"/>
        <v/>
      </c>
      <c r="H124" s="230"/>
      <c r="Q124" s="560"/>
      <c r="R124" s="564"/>
      <c r="W124" s="162"/>
      <c r="X124" s="245"/>
      <c r="Y124" s="240"/>
      <c r="Z124" s="240"/>
      <c r="AA124" s="240"/>
      <c r="AB124" s="246"/>
    </row>
    <row r="125" spans="2:28">
      <c r="B125" s="423" t="str">
        <f>IF(E125="","",IF(F125="",'Data Validation'!$I$7,""))</f>
        <v/>
      </c>
      <c r="D125" s="374"/>
      <c r="E125" s="230"/>
      <c r="F125" s="230"/>
      <c r="G125" s="270" t="str">
        <f t="shared" si="3"/>
        <v/>
      </c>
      <c r="H125" s="230"/>
      <c r="Q125" s="560"/>
      <c r="R125" s="564"/>
      <c r="W125" s="162"/>
      <c r="X125" s="245"/>
      <c r="Y125" s="240"/>
      <c r="Z125" s="240"/>
      <c r="AA125" s="240"/>
      <c r="AB125" s="246"/>
    </row>
    <row r="126" spans="2:28">
      <c r="B126" s="423" t="str">
        <f>IF(E126="","",IF(F126="",'Data Validation'!$I$7,""))</f>
        <v/>
      </c>
      <c r="D126" s="374"/>
      <c r="E126" s="230"/>
      <c r="F126" s="230"/>
      <c r="G126" s="270" t="str">
        <f t="shared" si="3"/>
        <v/>
      </c>
      <c r="H126" s="230"/>
      <c r="Q126" s="560"/>
      <c r="R126" s="564"/>
      <c r="W126" s="162"/>
      <c r="X126" s="245"/>
      <c r="Y126" s="240"/>
      <c r="Z126" s="240"/>
      <c r="AA126" s="240"/>
      <c r="AB126" s="246"/>
    </row>
    <row r="127" spans="2:28">
      <c r="B127" s="423" t="str">
        <f>IF(E127="","",IF(F127="",'Data Validation'!$I$7,""))</f>
        <v/>
      </c>
      <c r="D127" s="374"/>
      <c r="E127" s="230"/>
      <c r="F127" s="230"/>
      <c r="G127" s="270" t="str">
        <f t="shared" si="3"/>
        <v/>
      </c>
      <c r="H127" s="230"/>
      <c r="Q127" s="560"/>
      <c r="R127" s="564"/>
      <c r="W127" s="162"/>
      <c r="X127" s="245"/>
      <c r="Y127" s="240"/>
      <c r="Z127" s="240"/>
      <c r="AA127" s="240"/>
      <c r="AB127" s="246"/>
    </row>
    <row r="128" spans="2:28">
      <c r="B128" s="423" t="str">
        <f>IF(E128="","",IF(F128="",'Data Validation'!$I$7,""))</f>
        <v/>
      </c>
      <c r="D128" s="374"/>
      <c r="E128" s="230"/>
      <c r="F128" s="230"/>
      <c r="G128" s="270" t="str">
        <f t="shared" si="3"/>
        <v/>
      </c>
      <c r="H128" s="230"/>
      <c r="Q128" s="560"/>
      <c r="R128" s="564"/>
      <c r="W128" s="162"/>
      <c r="X128" s="245"/>
      <c r="Y128" s="240"/>
      <c r="Z128" s="240"/>
      <c r="AA128" s="240"/>
      <c r="AB128" s="246"/>
    </row>
    <row r="129" spans="2:28">
      <c r="B129" s="423" t="str">
        <f>IF(E129="","",IF(F129="",'Data Validation'!$I$7,""))</f>
        <v/>
      </c>
      <c r="D129" s="374"/>
      <c r="E129" s="230"/>
      <c r="F129" s="230"/>
      <c r="G129" s="270" t="str">
        <f t="shared" si="3"/>
        <v/>
      </c>
      <c r="H129" s="230"/>
      <c r="Q129" s="560"/>
      <c r="R129" s="564"/>
      <c r="W129" s="162"/>
      <c r="X129" s="245"/>
      <c r="Y129" s="240"/>
      <c r="Z129" s="240"/>
      <c r="AA129" s="240"/>
      <c r="AB129" s="246"/>
    </row>
    <row r="130" spans="2:28">
      <c r="B130" s="423" t="str">
        <f>IF(E130="","",IF(F130="",'Data Validation'!$I$7,""))</f>
        <v/>
      </c>
      <c r="D130" s="374"/>
      <c r="E130" s="230"/>
      <c r="F130" s="230"/>
      <c r="G130" s="270" t="str">
        <f t="shared" si="3"/>
        <v/>
      </c>
      <c r="H130" s="230"/>
      <c r="Q130" s="560"/>
      <c r="R130" s="564"/>
      <c r="W130" s="162"/>
      <c r="X130" s="245"/>
      <c r="Y130" s="240"/>
      <c r="Z130" s="240"/>
      <c r="AA130" s="240"/>
      <c r="AB130" s="246"/>
    </row>
    <row r="131" spans="2:28">
      <c r="B131" s="423" t="str">
        <f>IF(E131="","",IF(F131="",'Data Validation'!$I$7,""))</f>
        <v/>
      </c>
      <c r="D131" s="374"/>
      <c r="E131" s="230"/>
      <c r="F131" s="230"/>
      <c r="G131" s="270" t="str">
        <f t="shared" si="3"/>
        <v/>
      </c>
      <c r="H131" s="230"/>
      <c r="Q131" s="560"/>
      <c r="R131" s="564"/>
      <c r="W131" s="162"/>
      <c r="X131" s="245"/>
      <c r="Y131" s="240"/>
      <c r="Z131" s="240"/>
      <c r="AA131" s="240"/>
      <c r="AB131" s="246"/>
    </row>
    <row r="132" spans="2:28">
      <c r="B132" s="423" t="str">
        <f>IF(E132="","",IF(F132="",'Data Validation'!$I$7,""))</f>
        <v/>
      </c>
      <c r="D132" s="374"/>
      <c r="E132" s="230"/>
      <c r="F132" s="230"/>
      <c r="G132" s="270" t="str">
        <f t="shared" ref="G132:G195" si="5">IF(OR(ISBLANK(E132),ISBLANK(F132)),"",F132-E132)</f>
        <v/>
      </c>
      <c r="H132" s="230"/>
      <c r="Q132" s="560"/>
      <c r="R132" s="564"/>
      <c r="W132" s="162"/>
      <c r="X132" s="245"/>
      <c r="Y132" s="240"/>
      <c r="Z132" s="240"/>
      <c r="AA132" s="240"/>
      <c r="AB132" s="246"/>
    </row>
    <row r="133" spans="2:28">
      <c r="B133" s="423" t="str">
        <f>IF(E133="","",IF(F133="",'Data Validation'!$I$7,""))</f>
        <v/>
      </c>
      <c r="D133" s="374"/>
      <c r="E133" s="230"/>
      <c r="F133" s="230"/>
      <c r="G133" s="270" t="str">
        <f t="shared" si="5"/>
        <v/>
      </c>
      <c r="H133" s="230"/>
      <c r="Q133" s="560"/>
      <c r="R133" s="564"/>
      <c r="W133" s="162"/>
      <c r="X133" s="245"/>
      <c r="Y133" s="240"/>
      <c r="Z133" s="240"/>
      <c r="AA133" s="240"/>
      <c r="AB133" s="246"/>
    </row>
    <row r="134" spans="2:28">
      <c r="B134" s="423" t="str">
        <f>IF(E134="","",IF(F134="",'Data Validation'!$I$7,""))</f>
        <v/>
      </c>
      <c r="D134" s="374"/>
      <c r="E134" s="230"/>
      <c r="F134" s="230"/>
      <c r="G134" s="270" t="str">
        <f t="shared" si="5"/>
        <v/>
      </c>
      <c r="H134" s="230"/>
      <c r="Q134" s="560"/>
      <c r="R134" s="564"/>
      <c r="W134" s="162"/>
      <c r="X134" s="245"/>
      <c r="Y134" s="240"/>
      <c r="Z134" s="240"/>
      <c r="AA134" s="240"/>
      <c r="AB134" s="246"/>
    </row>
    <row r="135" spans="2:28">
      <c r="B135" s="423" t="str">
        <f>IF(E135="","",IF(F135="",'Data Validation'!$I$7,""))</f>
        <v/>
      </c>
      <c r="D135" s="374"/>
      <c r="E135" s="230"/>
      <c r="F135" s="230"/>
      <c r="G135" s="270" t="str">
        <f t="shared" si="5"/>
        <v/>
      </c>
      <c r="H135" s="230"/>
      <c r="Q135" s="560"/>
      <c r="R135" s="564"/>
      <c r="W135" s="162"/>
      <c r="X135" s="245"/>
      <c r="Y135" s="240"/>
      <c r="Z135" s="240"/>
      <c r="AA135" s="240"/>
      <c r="AB135" s="246"/>
    </row>
    <row r="136" spans="2:28">
      <c r="B136" s="423" t="str">
        <f>IF(E136="","",IF(F136="",'Data Validation'!$I$7,""))</f>
        <v/>
      </c>
      <c r="D136" s="374"/>
      <c r="E136" s="230"/>
      <c r="F136" s="230"/>
      <c r="G136" s="270" t="str">
        <f t="shared" si="5"/>
        <v/>
      </c>
      <c r="H136" s="230"/>
      <c r="Q136" s="560"/>
      <c r="R136" s="564"/>
      <c r="W136" s="162"/>
      <c r="X136" s="245"/>
      <c r="Y136" s="240"/>
      <c r="Z136" s="240"/>
      <c r="AA136" s="240"/>
      <c r="AB136" s="246"/>
    </row>
    <row r="137" spans="2:28">
      <c r="B137" s="423" t="str">
        <f>IF(E137="","",IF(F137="",'Data Validation'!$I$7,""))</f>
        <v/>
      </c>
      <c r="D137" s="374"/>
      <c r="E137" s="230"/>
      <c r="F137" s="230"/>
      <c r="G137" s="270" t="str">
        <f t="shared" si="5"/>
        <v/>
      </c>
      <c r="H137" s="230"/>
      <c r="Q137" s="560"/>
      <c r="R137" s="564"/>
      <c r="W137" s="162"/>
      <c r="X137" s="245"/>
      <c r="Y137" s="240"/>
      <c r="Z137" s="240"/>
      <c r="AA137" s="240"/>
      <c r="AB137" s="246"/>
    </row>
    <row r="138" spans="2:28">
      <c r="B138" s="423" t="str">
        <f>IF(E138="","",IF(F138="",'Data Validation'!$I$7,""))</f>
        <v/>
      </c>
      <c r="D138" s="374"/>
      <c r="E138" s="230"/>
      <c r="F138" s="230"/>
      <c r="G138" s="270" t="str">
        <f t="shared" si="5"/>
        <v/>
      </c>
      <c r="H138" s="230"/>
      <c r="Q138" s="560"/>
      <c r="R138" s="564"/>
      <c r="W138" s="162"/>
      <c r="X138" s="245"/>
      <c r="Y138" s="240"/>
      <c r="Z138" s="240"/>
      <c r="AA138" s="240"/>
      <c r="AB138" s="246"/>
    </row>
    <row r="139" spans="2:28">
      <c r="B139" s="423" t="str">
        <f>IF(E139="","",IF(F139="",'Data Validation'!$I$7,""))</f>
        <v/>
      </c>
      <c r="D139" s="374"/>
      <c r="E139" s="230"/>
      <c r="F139" s="230"/>
      <c r="G139" s="270" t="str">
        <f t="shared" si="5"/>
        <v/>
      </c>
      <c r="H139" s="230"/>
      <c r="Q139" s="560"/>
      <c r="R139" s="564"/>
      <c r="W139" s="162"/>
      <c r="X139" s="245"/>
      <c r="Y139" s="240"/>
      <c r="Z139" s="240"/>
      <c r="AA139" s="240"/>
      <c r="AB139" s="246"/>
    </row>
    <row r="140" spans="2:28">
      <c r="B140" s="423" t="str">
        <f>IF(E140="","",IF(F140="",'Data Validation'!$I$7,""))</f>
        <v/>
      </c>
      <c r="D140" s="374"/>
      <c r="E140" s="230"/>
      <c r="F140" s="230"/>
      <c r="G140" s="270" t="str">
        <f t="shared" si="5"/>
        <v/>
      </c>
      <c r="H140" s="230"/>
      <c r="Q140" s="560"/>
      <c r="R140" s="564"/>
      <c r="W140" s="162"/>
      <c r="X140" s="245"/>
      <c r="Y140" s="240"/>
      <c r="Z140" s="240"/>
      <c r="AA140" s="240"/>
      <c r="AB140" s="246"/>
    </row>
    <row r="141" spans="2:28">
      <c r="B141" s="423" t="str">
        <f>IF(E141="","",IF(F141="",'Data Validation'!$I$7,""))</f>
        <v/>
      </c>
      <c r="D141" s="374"/>
      <c r="E141" s="230"/>
      <c r="F141" s="230"/>
      <c r="G141" s="270" t="str">
        <f t="shared" si="5"/>
        <v/>
      </c>
      <c r="H141" s="230"/>
      <c r="Q141" s="560"/>
      <c r="R141" s="564"/>
      <c r="W141" s="162"/>
      <c r="X141" s="245"/>
      <c r="Y141" s="240"/>
      <c r="Z141" s="240"/>
      <c r="AA141" s="240"/>
      <c r="AB141" s="246"/>
    </row>
    <row r="142" spans="2:28">
      <c r="B142" s="423" t="str">
        <f>IF(E142="","",IF(F142="",'Data Validation'!$I$7,""))</f>
        <v/>
      </c>
      <c r="D142" s="374"/>
      <c r="E142" s="230"/>
      <c r="F142" s="230"/>
      <c r="G142" s="270" t="str">
        <f t="shared" si="5"/>
        <v/>
      </c>
      <c r="H142" s="230"/>
      <c r="Q142" s="560"/>
      <c r="R142" s="564"/>
      <c r="W142" s="162"/>
      <c r="X142" s="245"/>
      <c r="Y142" s="240"/>
      <c r="Z142" s="240"/>
      <c r="AA142" s="240"/>
      <c r="AB142" s="246"/>
    </row>
    <row r="143" spans="2:28">
      <c r="B143" s="423" t="str">
        <f>IF(E143="","",IF(F143="",'Data Validation'!$I$7,""))</f>
        <v/>
      </c>
      <c r="D143" s="374"/>
      <c r="E143" s="230"/>
      <c r="F143" s="230"/>
      <c r="G143" s="270" t="str">
        <f t="shared" si="5"/>
        <v/>
      </c>
      <c r="H143" s="230"/>
      <c r="Q143" s="560"/>
      <c r="R143" s="564"/>
      <c r="W143" s="162"/>
      <c r="X143" s="245"/>
      <c r="Y143" s="240"/>
      <c r="Z143" s="240"/>
      <c r="AA143" s="240"/>
      <c r="AB143" s="246"/>
    </row>
    <row r="144" spans="2:28">
      <c r="B144" s="423" t="str">
        <f>IF(E144="","",IF(F144="",'Data Validation'!$I$7,""))</f>
        <v/>
      </c>
      <c r="D144" s="374"/>
      <c r="E144" s="230"/>
      <c r="F144" s="230"/>
      <c r="G144" s="270" t="str">
        <f t="shared" si="5"/>
        <v/>
      </c>
      <c r="H144" s="230"/>
      <c r="Q144" s="560"/>
      <c r="R144" s="564"/>
      <c r="W144" s="162"/>
      <c r="X144" s="245"/>
      <c r="Y144" s="240"/>
      <c r="Z144" s="240"/>
      <c r="AA144" s="240"/>
      <c r="AB144" s="246"/>
    </row>
    <row r="145" spans="2:28">
      <c r="B145" s="423" t="str">
        <f>IF(E145="","",IF(F145="",'Data Validation'!$I$7,""))</f>
        <v/>
      </c>
      <c r="D145" s="374"/>
      <c r="E145" s="230"/>
      <c r="F145" s="230"/>
      <c r="G145" s="270" t="str">
        <f t="shared" si="5"/>
        <v/>
      </c>
      <c r="H145" s="230"/>
      <c r="Q145" s="560"/>
      <c r="R145" s="564"/>
      <c r="W145" s="162"/>
      <c r="X145" s="245"/>
      <c r="Y145" s="240"/>
      <c r="Z145" s="240"/>
      <c r="AA145" s="240"/>
      <c r="AB145" s="246"/>
    </row>
    <row r="146" spans="2:28">
      <c r="B146" s="423" t="str">
        <f>IF(E146="","",IF(F146="",'Data Validation'!$I$7,""))</f>
        <v/>
      </c>
      <c r="D146" s="374"/>
      <c r="E146" s="230"/>
      <c r="F146" s="230"/>
      <c r="G146" s="270" t="str">
        <f t="shared" si="5"/>
        <v/>
      </c>
      <c r="H146" s="230"/>
      <c r="Q146" s="560"/>
      <c r="R146" s="564"/>
      <c r="W146" s="162"/>
      <c r="X146" s="245"/>
      <c r="Y146" s="240"/>
      <c r="Z146" s="240"/>
      <c r="AA146" s="240"/>
      <c r="AB146" s="246"/>
    </row>
    <row r="147" spans="2:28">
      <c r="B147" s="423" t="str">
        <f>IF(E147="","",IF(F147="",'Data Validation'!$I$7,""))</f>
        <v/>
      </c>
      <c r="D147" s="374"/>
      <c r="E147" s="230"/>
      <c r="F147" s="230"/>
      <c r="G147" s="270" t="str">
        <f t="shared" si="5"/>
        <v/>
      </c>
      <c r="H147" s="230"/>
      <c r="Q147" s="560"/>
      <c r="R147" s="564"/>
      <c r="W147" s="162"/>
      <c r="X147" s="245"/>
      <c r="Y147" s="240"/>
      <c r="Z147" s="240"/>
      <c r="AA147" s="240"/>
      <c r="AB147" s="246"/>
    </row>
    <row r="148" spans="2:28">
      <c r="B148" s="423" t="str">
        <f>IF(E148="","",IF(F148="",'Data Validation'!$I$7,""))</f>
        <v/>
      </c>
      <c r="D148" s="374"/>
      <c r="E148" s="230"/>
      <c r="F148" s="230"/>
      <c r="G148" s="270" t="str">
        <f t="shared" si="5"/>
        <v/>
      </c>
      <c r="H148" s="230"/>
      <c r="Q148" s="560"/>
      <c r="R148" s="564"/>
      <c r="W148" s="162"/>
      <c r="X148" s="245"/>
      <c r="Y148" s="240"/>
      <c r="Z148" s="240"/>
      <c r="AA148" s="240"/>
      <c r="AB148" s="246"/>
    </row>
    <row r="149" spans="2:28">
      <c r="B149" s="423" t="str">
        <f>IF(E149="","",IF(F149="",'Data Validation'!$I$7,""))</f>
        <v/>
      </c>
      <c r="D149" s="374"/>
      <c r="E149" s="230"/>
      <c r="F149" s="230"/>
      <c r="G149" s="270" t="str">
        <f t="shared" si="5"/>
        <v/>
      </c>
      <c r="H149" s="230"/>
      <c r="Q149" s="560"/>
      <c r="R149" s="564"/>
      <c r="W149" s="162"/>
      <c r="X149" s="245"/>
      <c r="Y149" s="240"/>
      <c r="Z149" s="240"/>
      <c r="AA149" s="240"/>
      <c r="AB149" s="246"/>
    </row>
    <row r="150" spans="2:28">
      <c r="B150" s="423" t="str">
        <f>IF(E150="","",IF(F150="",'Data Validation'!$I$7,""))</f>
        <v/>
      </c>
      <c r="D150" s="374"/>
      <c r="E150" s="230"/>
      <c r="F150" s="230"/>
      <c r="G150" s="270" t="str">
        <f t="shared" si="5"/>
        <v/>
      </c>
      <c r="H150" s="230"/>
      <c r="Q150" s="560"/>
      <c r="R150" s="564"/>
      <c r="W150" s="162"/>
      <c r="X150" s="245"/>
      <c r="Y150" s="240"/>
      <c r="Z150" s="240"/>
      <c r="AA150" s="240"/>
      <c r="AB150" s="246"/>
    </row>
    <row r="151" spans="2:28">
      <c r="B151" s="423" t="str">
        <f>IF(E151="","",IF(F151="",'Data Validation'!$I$7,""))</f>
        <v/>
      </c>
      <c r="D151" s="374"/>
      <c r="E151" s="230"/>
      <c r="F151" s="230"/>
      <c r="G151" s="270" t="str">
        <f t="shared" si="5"/>
        <v/>
      </c>
      <c r="H151" s="230"/>
      <c r="Q151" s="560"/>
      <c r="R151" s="564"/>
      <c r="W151" s="162"/>
      <c r="X151" s="245"/>
      <c r="Y151" s="240"/>
      <c r="Z151" s="240"/>
      <c r="AA151" s="240"/>
      <c r="AB151" s="246"/>
    </row>
    <row r="152" spans="2:28">
      <c r="B152" s="423" t="str">
        <f>IF(E152="","",IF(F152="",'Data Validation'!$I$7,""))</f>
        <v/>
      </c>
      <c r="D152" s="374"/>
      <c r="E152" s="230"/>
      <c r="F152" s="230"/>
      <c r="G152" s="270" t="str">
        <f t="shared" si="5"/>
        <v/>
      </c>
      <c r="H152" s="230"/>
      <c r="Q152" s="560"/>
      <c r="R152" s="564"/>
      <c r="W152" s="162"/>
      <c r="X152" s="245"/>
      <c r="Y152" s="240"/>
      <c r="Z152" s="240"/>
      <c r="AA152" s="240"/>
      <c r="AB152" s="246"/>
    </row>
    <row r="153" spans="2:28">
      <c r="B153" s="423" t="str">
        <f>IF(E153="","",IF(F153="",'Data Validation'!$I$7,""))</f>
        <v/>
      </c>
      <c r="D153" s="374"/>
      <c r="E153" s="230"/>
      <c r="F153" s="230"/>
      <c r="G153" s="270" t="str">
        <f t="shared" si="5"/>
        <v/>
      </c>
      <c r="H153" s="230"/>
      <c r="Q153" s="560"/>
      <c r="R153" s="564"/>
      <c r="W153" s="162"/>
      <c r="X153" s="245"/>
      <c r="Y153" s="240"/>
      <c r="Z153" s="240"/>
      <c r="AA153" s="240"/>
      <c r="AB153" s="246"/>
    </row>
    <row r="154" spans="2:28">
      <c r="B154" s="423" t="str">
        <f>IF(E154="","",IF(F154="",'Data Validation'!$I$7,""))</f>
        <v/>
      </c>
      <c r="D154" s="374"/>
      <c r="E154" s="230"/>
      <c r="F154" s="230"/>
      <c r="G154" s="270" t="str">
        <f t="shared" si="5"/>
        <v/>
      </c>
      <c r="H154" s="230"/>
      <c r="Q154" s="560"/>
      <c r="R154" s="564"/>
      <c r="W154" s="162"/>
      <c r="X154" s="245"/>
      <c r="Y154" s="240"/>
      <c r="Z154" s="240"/>
      <c r="AA154" s="240"/>
      <c r="AB154" s="246"/>
    </row>
    <row r="155" spans="2:28">
      <c r="B155" s="423" t="str">
        <f>IF(E155="","",IF(F155="",'Data Validation'!$I$7,""))</f>
        <v/>
      </c>
      <c r="D155" s="374"/>
      <c r="E155" s="230"/>
      <c r="F155" s="230"/>
      <c r="G155" s="270" t="str">
        <f t="shared" si="5"/>
        <v/>
      </c>
      <c r="H155" s="230"/>
      <c r="Q155" s="560"/>
      <c r="R155" s="564"/>
      <c r="W155" s="162"/>
      <c r="X155" s="245"/>
      <c r="Y155" s="240"/>
      <c r="Z155" s="240"/>
      <c r="AA155" s="240"/>
      <c r="AB155" s="246"/>
    </row>
    <row r="156" spans="2:28">
      <c r="B156" s="423" t="str">
        <f>IF(E156="","",IF(F156="",'Data Validation'!$I$7,""))</f>
        <v/>
      </c>
      <c r="D156" s="374"/>
      <c r="E156" s="230"/>
      <c r="F156" s="230"/>
      <c r="G156" s="270" t="str">
        <f t="shared" si="5"/>
        <v/>
      </c>
      <c r="H156" s="230"/>
      <c r="Q156" s="560"/>
      <c r="R156" s="564"/>
      <c r="W156" s="162"/>
      <c r="X156" s="245"/>
      <c r="Y156" s="240"/>
      <c r="Z156" s="240"/>
      <c r="AA156" s="240"/>
      <c r="AB156" s="246"/>
    </row>
    <row r="157" spans="2:28">
      <c r="B157" s="423" t="str">
        <f>IF(E157="","",IF(F157="",'Data Validation'!$I$7,""))</f>
        <v/>
      </c>
      <c r="D157" s="374"/>
      <c r="E157" s="230"/>
      <c r="F157" s="230"/>
      <c r="G157" s="270" t="str">
        <f t="shared" si="5"/>
        <v/>
      </c>
      <c r="H157" s="230"/>
      <c r="Q157" s="560"/>
      <c r="R157" s="564"/>
      <c r="W157" s="162"/>
      <c r="X157" s="245"/>
      <c r="Y157" s="240"/>
      <c r="Z157" s="240"/>
      <c r="AA157" s="240"/>
      <c r="AB157" s="246"/>
    </row>
    <row r="158" spans="2:28">
      <c r="B158" s="423" t="str">
        <f>IF(E158="","",IF(F158="",'Data Validation'!$I$7,""))</f>
        <v/>
      </c>
      <c r="D158" s="374"/>
      <c r="E158" s="230"/>
      <c r="F158" s="230"/>
      <c r="G158" s="270" t="str">
        <f t="shared" si="5"/>
        <v/>
      </c>
      <c r="H158" s="230"/>
      <c r="Q158" s="560"/>
      <c r="R158" s="564"/>
      <c r="W158" s="162"/>
      <c r="X158" s="245"/>
      <c r="Y158" s="240"/>
      <c r="Z158" s="240"/>
      <c r="AA158" s="240"/>
      <c r="AB158" s="246"/>
    </row>
    <row r="159" spans="2:28">
      <c r="B159" s="423" t="str">
        <f>IF(E159="","",IF(F159="",'Data Validation'!$I$7,""))</f>
        <v/>
      </c>
      <c r="D159" s="374"/>
      <c r="E159" s="230"/>
      <c r="F159" s="230"/>
      <c r="G159" s="270" t="str">
        <f t="shared" si="5"/>
        <v/>
      </c>
      <c r="H159" s="230"/>
      <c r="Q159" s="560"/>
      <c r="R159" s="564"/>
      <c r="W159" s="162"/>
      <c r="X159" s="245"/>
      <c r="Y159" s="240"/>
      <c r="Z159" s="240"/>
      <c r="AA159" s="240"/>
      <c r="AB159" s="246"/>
    </row>
    <row r="160" spans="2:28">
      <c r="B160" s="423" t="str">
        <f>IF(E160="","",IF(F160="",'Data Validation'!$I$7,""))</f>
        <v/>
      </c>
      <c r="D160" s="374"/>
      <c r="E160" s="230"/>
      <c r="F160" s="230"/>
      <c r="G160" s="270" t="str">
        <f t="shared" si="5"/>
        <v/>
      </c>
      <c r="H160" s="230"/>
      <c r="Q160" s="560"/>
      <c r="R160" s="564"/>
      <c r="W160" s="162"/>
      <c r="X160" s="245"/>
      <c r="Y160" s="240"/>
      <c r="Z160" s="240"/>
      <c r="AA160" s="240"/>
      <c r="AB160" s="246"/>
    </row>
    <row r="161" spans="2:28">
      <c r="B161" s="423" t="str">
        <f>IF(E161="","",IF(F161="",'Data Validation'!$I$7,""))</f>
        <v/>
      </c>
      <c r="D161" s="374"/>
      <c r="E161" s="230"/>
      <c r="F161" s="230"/>
      <c r="G161" s="270" t="str">
        <f t="shared" si="5"/>
        <v/>
      </c>
      <c r="H161" s="230"/>
      <c r="Q161" s="560"/>
      <c r="R161" s="564"/>
      <c r="W161" s="162"/>
      <c r="X161" s="245"/>
      <c r="Y161" s="240"/>
      <c r="Z161" s="240"/>
      <c r="AA161" s="240"/>
      <c r="AB161" s="246"/>
    </row>
    <row r="162" spans="2:28">
      <c r="B162" s="423" t="str">
        <f>IF(E162="","",IF(F162="",'Data Validation'!$I$7,""))</f>
        <v/>
      </c>
      <c r="D162" s="374"/>
      <c r="E162" s="230"/>
      <c r="F162" s="230"/>
      <c r="G162" s="270" t="str">
        <f t="shared" si="5"/>
        <v/>
      </c>
      <c r="H162" s="230"/>
      <c r="Q162" s="560"/>
      <c r="R162" s="564"/>
      <c r="W162" s="162"/>
      <c r="X162" s="245"/>
      <c r="Y162" s="240"/>
      <c r="Z162" s="240"/>
      <c r="AA162" s="240"/>
      <c r="AB162" s="246"/>
    </row>
    <row r="163" spans="2:28">
      <c r="B163" s="423" t="str">
        <f>IF(E163="","",IF(F163="",'Data Validation'!$I$7,""))</f>
        <v/>
      </c>
      <c r="D163" s="374"/>
      <c r="E163" s="230"/>
      <c r="F163" s="230"/>
      <c r="G163" s="270" t="str">
        <f t="shared" si="5"/>
        <v/>
      </c>
      <c r="H163" s="230"/>
      <c r="Q163" s="560"/>
      <c r="R163" s="564"/>
      <c r="W163" s="162"/>
      <c r="X163" s="245"/>
      <c r="Y163" s="240"/>
      <c r="Z163" s="240"/>
      <c r="AA163" s="240"/>
      <c r="AB163" s="246"/>
    </row>
    <row r="164" spans="2:28">
      <c r="B164" s="423" t="str">
        <f>IF(E164="","",IF(F164="",'Data Validation'!$I$7,""))</f>
        <v/>
      </c>
      <c r="D164" s="374"/>
      <c r="E164" s="230"/>
      <c r="F164" s="230"/>
      <c r="G164" s="270" t="str">
        <f t="shared" si="5"/>
        <v/>
      </c>
      <c r="H164" s="230"/>
      <c r="Q164" s="560"/>
      <c r="R164" s="564"/>
      <c r="W164" s="162"/>
      <c r="X164" s="245"/>
      <c r="Y164" s="240"/>
      <c r="Z164" s="240"/>
      <c r="AA164" s="240"/>
      <c r="AB164" s="246"/>
    </row>
    <row r="165" spans="2:28">
      <c r="B165" s="423" t="str">
        <f>IF(E165="","",IF(F165="",'Data Validation'!$I$7,""))</f>
        <v/>
      </c>
      <c r="D165" s="374"/>
      <c r="E165" s="230"/>
      <c r="F165" s="230"/>
      <c r="G165" s="270" t="str">
        <f t="shared" si="5"/>
        <v/>
      </c>
      <c r="H165" s="230"/>
      <c r="Q165" s="560"/>
      <c r="R165" s="564"/>
      <c r="W165" s="162"/>
      <c r="X165" s="245"/>
      <c r="Y165" s="240"/>
      <c r="Z165" s="240"/>
      <c r="AA165" s="240"/>
      <c r="AB165" s="246"/>
    </row>
    <row r="166" spans="2:28">
      <c r="B166" s="423" t="str">
        <f>IF(E166="","",IF(F166="",'Data Validation'!$I$7,""))</f>
        <v/>
      </c>
      <c r="D166" s="374"/>
      <c r="E166" s="230"/>
      <c r="F166" s="230"/>
      <c r="G166" s="270" t="str">
        <f t="shared" si="5"/>
        <v/>
      </c>
      <c r="H166" s="230"/>
      <c r="Q166" s="560"/>
      <c r="R166" s="564"/>
      <c r="W166" s="162"/>
      <c r="X166" s="245"/>
      <c r="Y166" s="240"/>
      <c r="Z166" s="240"/>
      <c r="AA166" s="240"/>
      <c r="AB166" s="246"/>
    </row>
    <row r="167" spans="2:28">
      <c r="B167" s="423" t="str">
        <f>IF(E167="","",IF(F167="",'Data Validation'!$I$7,""))</f>
        <v/>
      </c>
      <c r="D167" s="374"/>
      <c r="E167" s="230"/>
      <c r="F167" s="230"/>
      <c r="G167" s="270" t="str">
        <f t="shared" si="5"/>
        <v/>
      </c>
      <c r="H167" s="230"/>
      <c r="Q167" s="560"/>
      <c r="R167" s="564"/>
      <c r="W167" s="162"/>
      <c r="X167" s="245"/>
      <c r="Y167" s="240"/>
      <c r="Z167" s="240"/>
      <c r="AA167" s="240"/>
      <c r="AB167" s="246"/>
    </row>
    <row r="168" spans="2:28">
      <c r="B168" s="423" t="str">
        <f>IF(E168="","",IF(F168="",'Data Validation'!$I$7,""))</f>
        <v/>
      </c>
      <c r="D168" s="374"/>
      <c r="E168" s="230"/>
      <c r="F168" s="230"/>
      <c r="G168" s="270" t="str">
        <f t="shared" si="5"/>
        <v/>
      </c>
      <c r="H168" s="230"/>
      <c r="Q168" s="560"/>
      <c r="R168" s="564"/>
      <c r="W168" s="162"/>
      <c r="X168" s="245"/>
      <c r="Y168" s="240"/>
      <c r="Z168" s="240"/>
      <c r="AA168" s="240"/>
      <c r="AB168" s="246"/>
    </row>
    <row r="169" spans="2:28">
      <c r="B169" s="423" t="str">
        <f>IF(E169="","",IF(F169="",'Data Validation'!$I$7,""))</f>
        <v/>
      </c>
      <c r="D169" s="374"/>
      <c r="E169" s="230"/>
      <c r="F169" s="230"/>
      <c r="G169" s="270" t="str">
        <f t="shared" si="5"/>
        <v/>
      </c>
      <c r="H169" s="230"/>
      <c r="Q169" s="560"/>
      <c r="R169" s="564"/>
      <c r="W169" s="162"/>
      <c r="X169" s="245"/>
      <c r="Y169" s="240"/>
      <c r="Z169" s="240"/>
      <c r="AA169" s="240"/>
      <c r="AB169" s="246"/>
    </row>
    <row r="170" spans="2:28">
      <c r="B170" s="423" t="str">
        <f>IF(E170="","",IF(F170="",'Data Validation'!$I$7,""))</f>
        <v/>
      </c>
      <c r="D170" s="374"/>
      <c r="E170" s="230"/>
      <c r="F170" s="230"/>
      <c r="G170" s="270" t="str">
        <f t="shared" si="5"/>
        <v/>
      </c>
      <c r="H170" s="230"/>
      <c r="Q170" s="560"/>
      <c r="R170" s="564"/>
      <c r="W170" s="162"/>
      <c r="X170" s="245"/>
      <c r="Y170" s="240"/>
      <c r="Z170" s="240"/>
      <c r="AA170" s="240"/>
      <c r="AB170" s="246"/>
    </row>
    <row r="171" spans="2:28">
      <c r="B171" s="423" t="str">
        <f>IF(E171="","",IF(F171="",'Data Validation'!$I$7,""))</f>
        <v/>
      </c>
      <c r="D171" s="374"/>
      <c r="E171" s="230"/>
      <c r="F171" s="230"/>
      <c r="G171" s="270" t="str">
        <f t="shared" si="5"/>
        <v/>
      </c>
      <c r="H171" s="230"/>
      <c r="Q171" s="560"/>
      <c r="R171" s="564"/>
      <c r="W171" s="162"/>
      <c r="X171" s="245"/>
      <c r="Y171" s="240"/>
      <c r="Z171" s="240"/>
      <c r="AA171" s="240"/>
      <c r="AB171" s="246"/>
    </row>
    <row r="172" spans="2:28">
      <c r="B172" s="423" t="str">
        <f>IF(E172="","",IF(F172="",'Data Validation'!$I$7,""))</f>
        <v/>
      </c>
      <c r="D172" s="374"/>
      <c r="E172" s="230"/>
      <c r="F172" s="230"/>
      <c r="G172" s="270" t="str">
        <f t="shared" si="5"/>
        <v/>
      </c>
      <c r="H172" s="230"/>
      <c r="Q172" s="560"/>
      <c r="R172" s="564"/>
      <c r="W172" s="162"/>
      <c r="X172" s="245"/>
      <c r="Y172" s="240"/>
      <c r="Z172" s="240"/>
      <c r="AA172" s="240"/>
      <c r="AB172" s="246"/>
    </row>
    <row r="173" spans="2:28">
      <c r="B173" s="423" t="str">
        <f>IF(E173="","",IF(F173="",'Data Validation'!$I$7,""))</f>
        <v/>
      </c>
      <c r="D173" s="374"/>
      <c r="E173" s="230"/>
      <c r="F173" s="230"/>
      <c r="G173" s="270" t="str">
        <f t="shared" si="5"/>
        <v/>
      </c>
      <c r="H173" s="230"/>
      <c r="Q173" s="560"/>
      <c r="R173" s="564"/>
      <c r="W173" s="162"/>
      <c r="X173" s="245"/>
      <c r="Y173" s="240"/>
      <c r="Z173" s="240"/>
      <c r="AA173" s="240"/>
      <c r="AB173" s="246"/>
    </row>
    <row r="174" spans="2:28">
      <c r="B174" s="423" t="str">
        <f>IF(E174="","",IF(F174="",'Data Validation'!$I$7,""))</f>
        <v/>
      </c>
      <c r="D174" s="374"/>
      <c r="E174" s="230"/>
      <c r="F174" s="230"/>
      <c r="G174" s="270" t="str">
        <f t="shared" si="5"/>
        <v/>
      </c>
      <c r="H174" s="230"/>
      <c r="Q174" s="560"/>
      <c r="R174" s="564"/>
      <c r="W174" s="162"/>
      <c r="X174" s="245"/>
      <c r="Y174" s="240"/>
      <c r="Z174" s="240"/>
      <c r="AA174" s="240"/>
      <c r="AB174" s="246"/>
    </row>
    <row r="175" spans="2:28">
      <c r="B175" s="423" t="str">
        <f>IF(E175="","",IF(F175="",'Data Validation'!$I$7,""))</f>
        <v/>
      </c>
      <c r="D175" s="374"/>
      <c r="E175" s="230"/>
      <c r="F175" s="230"/>
      <c r="G175" s="270" t="str">
        <f t="shared" si="5"/>
        <v/>
      </c>
      <c r="H175" s="230"/>
      <c r="Q175" s="560"/>
      <c r="R175" s="564"/>
      <c r="W175" s="162"/>
      <c r="X175" s="245"/>
      <c r="Y175" s="240"/>
      <c r="Z175" s="240"/>
      <c r="AA175" s="240"/>
      <c r="AB175" s="246"/>
    </row>
    <row r="176" spans="2:28">
      <c r="B176" s="423" t="str">
        <f>IF(E176="","",IF(F176="",'Data Validation'!$I$7,""))</f>
        <v/>
      </c>
      <c r="D176" s="374"/>
      <c r="E176" s="230"/>
      <c r="F176" s="230"/>
      <c r="G176" s="270" t="str">
        <f t="shared" si="5"/>
        <v/>
      </c>
      <c r="H176" s="230"/>
      <c r="Q176" s="560"/>
      <c r="R176" s="564"/>
      <c r="W176" s="162"/>
      <c r="X176" s="245"/>
      <c r="Y176" s="240"/>
      <c r="Z176" s="240"/>
      <c r="AA176" s="240"/>
      <c r="AB176" s="246"/>
    </row>
    <row r="177" spans="2:28">
      <c r="B177" s="423" t="str">
        <f>IF(E177="","",IF(F177="",'Data Validation'!$I$7,""))</f>
        <v/>
      </c>
      <c r="D177" s="374"/>
      <c r="E177" s="230"/>
      <c r="F177" s="230"/>
      <c r="G177" s="270" t="str">
        <f t="shared" si="5"/>
        <v/>
      </c>
      <c r="H177" s="230"/>
      <c r="Q177" s="560"/>
      <c r="R177" s="564"/>
      <c r="W177" s="162"/>
      <c r="X177" s="245"/>
      <c r="Y177" s="240"/>
      <c r="Z177" s="240"/>
      <c r="AA177" s="240"/>
      <c r="AB177" s="246"/>
    </row>
    <row r="178" spans="2:28">
      <c r="B178" s="423" t="str">
        <f>IF(E178="","",IF(F178="",'Data Validation'!$I$7,""))</f>
        <v/>
      </c>
      <c r="D178" s="374"/>
      <c r="E178" s="230"/>
      <c r="F178" s="230"/>
      <c r="G178" s="270" t="str">
        <f t="shared" si="5"/>
        <v/>
      </c>
      <c r="H178" s="230"/>
      <c r="M178" s="39"/>
      <c r="N178" s="39"/>
      <c r="Q178" s="560"/>
      <c r="R178" s="564"/>
      <c r="W178" s="162"/>
      <c r="X178" s="245"/>
      <c r="Y178" s="240"/>
      <c r="Z178" s="240"/>
      <c r="AA178" s="240"/>
      <c r="AB178" s="246"/>
    </row>
    <row r="179" spans="2:28">
      <c r="B179" s="423" t="str">
        <f>IF(E179="","",IF(F179="",'Data Validation'!$I$7,""))</f>
        <v/>
      </c>
      <c r="D179" s="374"/>
      <c r="E179" s="230"/>
      <c r="F179" s="230"/>
      <c r="G179" s="270" t="str">
        <f t="shared" si="5"/>
        <v/>
      </c>
      <c r="H179" s="230"/>
      <c r="Q179" s="560"/>
      <c r="R179" s="564"/>
      <c r="W179" s="162"/>
      <c r="X179" s="245"/>
      <c r="Y179" s="240"/>
      <c r="Z179" s="240"/>
      <c r="AA179" s="240"/>
      <c r="AB179" s="246"/>
    </row>
    <row r="180" spans="2:28">
      <c r="B180" s="423" t="str">
        <f>IF(E180="","",IF(F180="",'Data Validation'!$I$7,""))</f>
        <v/>
      </c>
      <c r="D180" s="374"/>
      <c r="E180" s="230"/>
      <c r="F180" s="230"/>
      <c r="G180" s="270" t="str">
        <f t="shared" si="5"/>
        <v/>
      </c>
      <c r="H180" s="230"/>
      <c r="Q180" s="560"/>
      <c r="R180" s="564"/>
      <c r="W180" s="162"/>
      <c r="X180" s="245"/>
      <c r="Y180" s="240"/>
      <c r="Z180" s="240"/>
      <c r="AA180" s="240"/>
      <c r="AB180" s="246"/>
    </row>
    <row r="181" spans="2:28">
      <c r="B181" s="423" t="str">
        <f>IF(E181="","",IF(F181="",'Data Validation'!$I$7,""))</f>
        <v/>
      </c>
      <c r="D181" s="374"/>
      <c r="E181" s="230"/>
      <c r="F181" s="230"/>
      <c r="G181" s="270" t="str">
        <f t="shared" si="5"/>
        <v/>
      </c>
      <c r="H181" s="230"/>
      <c r="Q181" s="560"/>
      <c r="R181" s="564"/>
      <c r="W181" s="162"/>
      <c r="X181" s="245"/>
      <c r="Y181" s="240"/>
      <c r="Z181" s="240"/>
      <c r="AA181" s="240"/>
      <c r="AB181" s="246"/>
    </row>
    <row r="182" spans="2:28">
      <c r="B182" s="423" t="str">
        <f>IF(E182="","",IF(F182="",'Data Validation'!$I$7,""))</f>
        <v/>
      </c>
      <c r="D182" s="374"/>
      <c r="E182" s="230"/>
      <c r="F182" s="230"/>
      <c r="G182" s="270" t="str">
        <f t="shared" si="5"/>
        <v/>
      </c>
      <c r="H182" s="230"/>
      <c r="Q182" s="560"/>
      <c r="R182" s="564"/>
      <c r="W182" s="162"/>
      <c r="X182" s="245"/>
      <c r="Y182" s="240"/>
      <c r="Z182" s="240"/>
      <c r="AA182" s="240"/>
      <c r="AB182" s="246"/>
    </row>
    <row r="183" spans="2:28">
      <c r="B183" s="423" t="str">
        <f>IF(E183="","",IF(F183="",'Data Validation'!$I$7,""))</f>
        <v/>
      </c>
      <c r="D183" s="374"/>
      <c r="E183" s="230"/>
      <c r="F183" s="230"/>
      <c r="G183" s="270" t="str">
        <f t="shared" si="5"/>
        <v/>
      </c>
      <c r="H183" s="230"/>
      <c r="Q183" s="560"/>
      <c r="R183" s="564"/>
      <c r="W183" s="162"/>
      <c r="X183" s="245"/>
      <c r="Y183" s="240"/>
      <c r="Z183" s="240"/>
      <c r="AA183" s="240"/>
      <c r="AB183" s="246"/>
    </row>
    <row r="184" spans="2:28">
      <c r="B184" s="423" t="str">
        <f>IF(E184="","",IF(F184="",'Data Validation'!$I$7,""))</f>
        <v/>
      </c>
      <c r="D184" s="374"/>
      <c r="E184" s="230"/>
      <c r="F184" s="230"/>
      <c r="G184" s="270" t="str">
        <f t="shared" si="5"/>
        <v/>
      </c>
      <c r="H184" s="230"/>
      <c r="Q184" s="560"/>
      <c r="R184" s="564"/>
      <c r="W184" s="162"/>
      <c r="X184" s="245"/>
      <c r="Y184" s="240"/>
      <c r="Z184" s="240"/>
      <c r="AA184" s="240"/>
      <c r="AB184" s="246"/>
    </row>
    <row r="185" spans="2:28">
      <c r="B185" s="423" t="str">
        <f>IF(E185="","",IF(F185="",'Data Validation'!$I$7,""))</f>
        <v/>
      </c>
      <c r="D185" s="374"/>
      <c r="E185" s="230"/>
      <c r="F185" s="230"/>
      <c r="G185" s="270" t="str">
        <f t="shared" si="5"/>
        <v/>
      </c>
      <c r="H185" s="230"/>
      <c r="Q185" s="560"/>
      <c r="R185" s="564"/>
      <c r="W185" s="162"/>
      <c r="X185" s="245"/>
      <c r="Y185" s="240"/>
      <c r="Z185" s="240"/>
      <c r="AA185" s="240"/>
      <c r="AB185" s="246"/>
    </row>
    <row r="186" spans="2:28">
      <c r="B186" s="423" t="str">
        <f>IF(E186="","",IF(F186="",'Data Validation'!$I$7,""))</f>
        <v/>
      </c>
      <c r="D186" s="374"/>
      <c r="E186" s="230"/>
      <c r="F186" s="230"/>
      <c r="G186" s="270" t="str">
        <f t="shared" si="5"/>
        <v/>
      </c>
      <c r="H186" s="230"/>
      <c r="Q186" s="560"/>
      <c r="R186" s="564"/>
      <c r="W186" s="162"/>
      <c r="X186" s="245"/>
      <c r="Y186" s="240"/>
      <c r="Z186" s="240"/>
      <c r="AA186" s="240"/>
      <c r="AB186" s="246"/>
    </row>
    <row r="187" spans="2:28">
      <c r="B187" s="423" t="str">
        <f>IF(E187="","",IF(F187="",'Data Validation'!$I$7,""))</f>
        <v/>
      </c>
      <c r="D187" s="374"/>
      <c r="E187" s="230"/>
      <c r="F187" s="230"/>
      <c r="G187" s="270" t="str">
        <f t="shared" si="5"/>
        <v/>
      </c>
      <c r="H187" s="230"/>
      <c r="Q187" s="560"/>
      <c r="R187" s="564"/>
      <c r="W187" s="162"/>
      <c r="X187" s="245"/>
      <c r="Y187" s="240"/>
      <c r="Z187" s="240"/>
      <c r="AA187" s="240"/>
      <c r="AB187" s="246"/>
    </row>
    <row r="188" spans="2:28">
      <c r="B188" s="423" t="str">
        <f>IF(E188="","",IF(F188="",'Data Validation'!$I$7,""))</f>
        <v/>
      </c>
      <c r="D188" s="374"/>
      <c r="E188" s="230"/>
      <c r="F188" s="230"/>
      <c r="G188" s="270" t="str">
        <f t="shared" si="5"/>
        <v/>
      </c>
      <c r="H188" s="230"/>
      <c r="Q188" s="560"/>
      <c r="R188" s="564"/>
      <c r="W188" s="162"/>
      <c r="X188" s="245"/>
      <c r="Y188" s="240"/>
      <c r="Z188" s="240"/>
      <c r="AA188" s="240"/>
      <c r="AB188" s="246"/>
    </row>
    <row r="189" spans="2:28">
      <c r="B189" s="423" t="str">
        <f>IF(E189="","",IF(F189="",'Data Validation'!$I$7,""))</f>
        <v/>
      </c>
      <c r="D189" s="374"/>
      <c r="E189" s="230"/>
      <c r="F189" s="230"/>
      <c r="G189" s="270" t="str">
        <f t="shared" si="5"/>
        <v/>
      </c>
      <c r="H189" s="230"/>
      <c r="Q189" s="560"/>
      <c r="R189" s="564"/>
      <c r="W189" s="162"/>
      <c r="X189" s="245"/>
      <c r="Y189" s="240"/>
      <c r="Z189" s="240"/>
      <c r="AA189" s="240"/>
      <c r="AB189" s="246"/>
    </row>
    <row r="190" spans="2:28">
      <c r="B190" s="423" t="str">
        <f>IF(E190="","",IF(F190="",'Data Validation'!$I$7,""))</f>
        <v/>
      </c>
      <c r="D190" s="374"/>
      <c r="E190" s="230"/>
      <c r="F190" s="230"/>
      <c r="G190" s="270" t="str">
        <f t="shared" si="5"/>
        <v/>
      </c>
      <c r="H190" s="230"/>
      <c r="Q190" s="560"/>
      <c r="R190" s="564"/>
      <c r="W190" s="162"/>
      <c r="X190" s="245"/>
      <c r="Y190" s="240"/>
      <c r="Z190" s="240"/>
      <c r="AA190" s="240"/>
      <c r="AB190" s="246"/>
    </row>
    <row r="191" spans="2:28">
      <c r="B191" s="423" t="str">
        <f>IF(E191="","",IF(F191="",'Data Validation'!$I$7,""))</f>
        <v/>
      </c>
      <c r="D191" s="374"/>
      <c r="E191" s="230"/>
      <c r="F191" s="230"/>
      <c r="G191" s="270" t="str">
        <f t="shared" si="5"/>
        <v/>
      </c>
      <c r="H191" s="230"/>
      <c r="Q191" s="560"/>
      <c r="R191" s="564"/>
      <c r="W191" s="162"/>
      <c r="X191" s="245"/>
      <c r="Y191" s="240"/>
      <c r="Z191" s="240"/>
      <c r="AA191" s="240"/>
      <c r="AB191" s="246"/>
    </row>
    <row r="192" spans="2:28">
      <c r="B192" s="423" t="str">
        <f>IF(E192="","",IF(F192="",'Data Validation'!$I$7,""))</f>
        <v/>
      </c>
      <c r="D192" s="374"/>
      <c r="E192" s="230"/>
      <c r="F192" s="230"/>
      <c r="G192" s="270" t="str">
        <f t="shared" si="5"/>
        <v/>
      </c>
      <c r="H192" s="230"/>
      <c r="Q192" s="560"/>
      <c r="R192" s="564"/>
      <c r="W192" s="162"/>
      <c r="X192" s="245"/>
      <c r="Y192" s="240"/>
      <c r="Z192" s="240"/>
      <c r="AA192" s="240"/>
      <c r="AB192" s="246"/>
    </row>
    <row r="193" spans="1:28">
      <c r="B193" s="423" t="str">
        <f>IF(E193="","",IF(F193="",'Data Validation'!$I$7,""))</f>
        <v/>
      </c>
      <c r="D193" s="374"/>
      <c r="E193" s="230"/>
      <c r="F193" s="230"/>
      <c r="G193" s="270" t="str">
        <f t="shared" si="5"/>
        <v/>
      </c>
      <c r="H193" s="230"/>
      <c r="Q193" s="560"/>
      <c r="R193" s="564"/>
      <c r="W193" s="162"/>
      <c r="X193" s="245"/>
      <c r="Y193" s="240"/>
      <c r="Z193" s="240"/>
      <c r="AA193" s="240"/>
      <c r="AB193" s="246"/>
    </row>
    <row r="194" spans="1:28">
      <c r="B194" s="423" t="str">
        <f>IF(E194="","",IF(F194="",'Data Validation'!$I$7,""))</f>
        <v/>
      </c>
      <c r="D194" s="374"/>
      <c r="E194" s="230"/>
      <c r="F194" s="230"/>
      <c r="G194" s="270" t="str">
        <f t="shared" si="5"/>
        <v/>
      </c>
      <c r="H194" s="230"/>
      <c r="Q194" s="560"/>
      <c r="R194" s="564"/>
      <c r="W194" s="162"/>
      <c r="X194" s="245"/>
      <c r="Y194" s="240"/>
      <c r="Z194" s="240"/>
      <c r="AA194" s="240"/>
      <c r="AB194" s="246"/>
    </row>
    <row r="195" spans="1:28">
      <c r="B195" s="423" t="str">
        <f>IF(E195="","",IF(F195="",'Data Validation'!$I$7,""))</f>
        <v/>
      </c>
      <c r="D195" s="374"/>
      <c r="E195" s="230"/>
      <c r="F195" s="230"/>
      <c r="G195" s="270" t="str">
        <f t="shared" si="5"/>
        <v/>
      </c>
      <c r="H195" s="230"/>
      <c r="Q195" s="560"/>
      <c r="R195" s="564"/>
      <c r="W195" s="162"/>
      <c r="X195" s="245"/>
      <c r="Y195" s="240"/>
      <c r="Z195" s="240"/>
      <c r="AA195" s="240"/>
      <c r="AB195" s="246"/>
    </row>
    <row r="196" spans="1:28">
      <c r="B196" s="423" t="str">
        <f>IF(E196="","",IF(F196="",'Data Validation'!$I$7,""))</f>
        <v/>
      </c>
      <c r="D196" s="374"/>
      <c r="E196" s="230"/>
      <c r="F196" s="230"/>
      <c r="G196" s="270" t="str">
        <f t="shared" ref="G196:G206" si="6">IF(OR(ISBLANK(E196),ISBLANK(F196)),"",F196-E196)</f>
        <v/>
      </c>
      <c r="H196" s="230"/>
      <c r="Q196" s="560"/>
      <c r="R196" s="564"/>
      <c r="W196" s="162"/>
      <c r="X196" s="245"/>
      <c r="Y196" s="240"/>
      <c r="Z196" s="240"/>
      <c r="AA196" s="240"/>
      <c r="AB196" s="246"/>
    </row>
    <row r="197" spans="1:28">
      <c r="B197" s="423" t="str">
        <f>IF(E197="","",IF(F197="",'Data Validation'!$I$7,""))</f>
        <v/>
      </c>
      <c r="D197" s="374"/>
      <c r="E197" s="230"/>
      <c r="F197" s="230"/>
      <c r="G197" s="270" t="str">
        <f t="shared" si="6"/>
        <v/>
      </c>
      <c r="H197" s="230"/>
      <c r="Q197" s="560"/>
      <c r="R197" s="564"/>
      <c r="W197" s="162"/>
      <c r="X197" s="245"/>
      <c r="Y197" s="240"/>
      <c r="Z197" s="240"/>
      <c r="AA197" s="240"/>
      <c r="AB197" s="246"/>
    </row>
    <row r="198" spans="1:28">
      <c r="B198" s="423" t="str">
        <f>IF(E198="","",IF(F198="",'Data Validation'!$I$7,""))</f>
        <v/>
      </c>
      <c r="D198" s="374"/>
      <c r="E198" s="230"/>
      <c r="F198" s="230"/>
      <c r="G198" s="270" t="str">
        <f t="shared" si="6"/>
        <v/>
      </c>
      <c r="H198" s="230"/>
      <c r="Q198" s="560"/>
      <c r="R198" s="564"/>
      <c r="W198" s="162"/>
      <c r="X198" s="245"/>
      <c r="Y198" s="240"/>
      <c r="Z198" s="240"/>
      <c r="AA198" s="240"/>
      <c r="AB198" s="246"/>
    </row>
    <row r="199" spans="1:28">
      <c r="B199" s="423" t="str">
        <f>IF(E199="","",IF(F199="",'Data Validation'!$I$7,""))</f>
        <v/>
      </c>
      <c r="D199" s="374"/>
      <c r="E199" s="230"/>
      <c r="F199" s="230"/>
      <c r="G199" s="270" t="str">
        <f t="shared" si="6"/>
        <v/>
      </c>
      <c r="H199" s="230"/>
      <c r="Q199" s="560"/>
      <c r="R199" s="564"/>
      <c r="W199" s="162"/>
      <c r="X199" s="245"/>
      <c r="Y199" s="240"/>
      <c r="Z199" s="240"/>
      <c r="AA199" s="240"/>
      <c r="AB199" s="246"/>
    </row>
    <row r="200" spans="1:28">
      <c r="B200" s="423" t="str">
        <f>IF(E200="","",IF(F200="",'Data Validation'!$I$7,""))</f>
        <v/>
      </c>
      <c r="D200" s="374"/>
      <c r="E200" s="230"/>
      <c r="F200" s="230"/>
      <c r="G200" s="270" t="str">
        <f t="shared" si="6"/>
        <v/>
      </c>
      <c r="H200" s="230"/>
      <c r="Q200" s="560"/>
      <c r="R200" s="564"/>
      <c r="W200" s="162"/>
      <c r="X200" s="245"/>
      <c r="Y200" s="240"/>
      <c r="Z200" s="240"/>
      <c r="AA200" s="240"/>
      <c r="AB200" s="246"/>
    </row>
    <row r="201" spans="1:28">
      <c r="B201" s="423" t="str">
        <f>IF(E201="","",IF(F201="",'Data Validation'!$I$7,""))</f>
        <v/>
      </c>
      <c r="D201" s="374"/>
      <c r="E201" s="230"/>
      <c r="F201" s="230"/>
      <c r="G201" s="270" t="str">
        <f t="shared" si="6"/>
        <v/>
      </c>
      <c r="H201" s="230"/>
      <c r="Q201" s="560"/>
      <c r="R201" s="564"/>
      <c r="W201" s="162"/>
      <c r="X201" s="245"/>
      <c r="Y201" s="240"/>
      <c r="Z201" s="240"/>
      <c r="AA201" s="240"/>
      <c r="AB201" s="246"/>
    </row>
    <row r="202" spans="1:28">
      <c r="B202" s="423" t="str">
        <f>IF(E202="","",IF(F202="",'Data Validation'!$I$7,""))</f>
        <v/>
      </c>
      <c r="D202" s="374"/>
      <c r="E202" s="230"/>
      <c r="F202" s="230"/>
      <c r="G202" s="270" t="str">
        <f t="shared" si="6"/>
        <v/>
      </c>
      <c r="H202" s="230"/>
      <c r="Q202" s="560"/>
      <c r="R202" s="564"/>
      <c r="W202" s="162"/>
      <c r="X202" s="245"/>
      <c r="Y202" s="240"/>
      <c r="Z202" s="240"/>
      <c r="AA202" s="240"/>
      <c r="AB202" s="246"/>
    </row>
    <row r="203" spans="1:28">
      <c r="B203" s="423" t="str">
        <f>IF(E203="","",IF(F203="",'Data Validation'!$I$7,""))</f>
        <v/>
      </c>
      <c r="D203" s="374"/>
      <c r="E203" s="230"/>
      <c r="F203" s="230"/>
      <c r="G203" s="270" t="str">
        <f t="shared" si="6"/>
        <v/>
      </c>
      <c r="H203" s="230"/>
      <c r="Q203" s="560"/>
      <c r="R203" s="564"/>
      <c r="W203" s="162"/>
      <c r="X203" s="245"/>
      <c r="Y203" s="240"/>
      <c r="Z203" s="240"/>
      <c r="AA203" s="240"/>
      <c r="AB203" s="246"/>
    </row>
    <row r="204" spans="1:28" ht="16" thickBot="1">
      <c r="B204" s="423" t="str">
        <f>IF(E204="","",IF(F204="",'Data Validation'!$I$7,""))</f>
        <v/>
      </c>
      <c r="D204" s="374"/>
      <c r="E204" s="230"/>
      <c r="F204" s="230"/>
      <c r="G204" s="270" t="str">
        <f t="shared" si="6"/>
        <v/>
      </c>
      <c r="H204" s="230"/>
      <c r="Q204" s="560"/>
      <c r="R204" s="564"/>
      <c r="W204" s="162"/>
      <c r="X204" s="245"/>
      <c r="Y204" s="240"/>
      <c r="Z204" s="240"/>
      <c r="AA204" s="240"/>
      <c r="AB204" s="246"/>
    </row>
    <row r="205" spans="1:28" ht="16" thickBot="1">
      <c r="B205" s="423" t="str">
        <f>IF(E205="","",IF(F205="",'Data Validation'!$I$7,""))</f>
        <v/>
      </c>
      <c r="D205" s="375"/>
      <c r="E205" s="230"/>
      <c r="F205" s="230"/>
      <c r="G205" s="270" t="str">
        <f t="shared" si="6"/>
        <v/>
      </c>
      <c r="H205" s="230"/>
      <c r="M205" s="243"/>
      <c r="N205" s="243"/>
      <c r="Q205" s="565"/>
      <c r="R205" s="566"/>
      <c r="W205" s="162"/>
      <c r="X205" s="245"/>
      <c r="Y205" s="240"/>
      <c r="Z205" s="240"/>
      <c r="AA205" s="240"/>
      <c r="AB205" s="246"/>
    </row>
    <row r="206" spans="1:28">
      <c r="A206" s="90" t="s">
        <v>150</v>
      </c>
      <c r="B206" s="90" t="s">
        <v>150</v>
      </c>
      <c r="C206" s="90" t="s">
        <v>150</v>
      </c>
      <c r="D206" s="90" t="s">
        <v>150</v>
      </c>
      <c r="E206" s="90" t="s">
        <v>150</v>
      </c>
      <c r="F206" s="90" t="s">
        <v>150</v>
      </c>
      <c r="G206" s="90" t="e">
        <f t="shared" si="6"/>
        <v>#VALUE!</v>
      </c>
      <c r="H206" s="90" t="s">
        <v>150</v>
      </c>
      <c r="I206" s="90"/>
      <c r="J206" s="90" t="s">
        <v>150</v>
      </c>
      <c r="K206" s="90"/>
      <c r="L206" s="90" t="s">
        <v>150</v>
      </c>
      <c r="M206" s="166"/>
      <c r="N206" s="166"/>
      <c r="O206" s="90" t="s">
        <v>150</v>
      </c>
      <c r="P206" s="90" t="s">
        <v>150</v>
      </c>
      <c r="Q206" s="90" t="s">
        <v>150</v>
      </c>
      <c r="R206" s="90" t="s">
        <v>150</v>
      </c>
      <c r="S206" s="90" t="s">
        <v>150</v>
      </c>
      <c r="T206" s="90" t="s">
        <v>150</v>
      </c>
      <c r="U206" s="90" t="s">
        <v>150</v>
      </c>
      <c r="V206" s="90" t="s">
        <v>150</v>
      </c>
      <c r="W206" s="162"/>
      <c r="X206" s="245"/>
      <c r="Y206" s="240"/>
      <c r="Z206" s="240"/>
      <c r="AA206" s="240"/>
      <c r="AB206" s="246"/>
    </row>
    <row r="207" spans="1:28" ht="16" thickBot="1">
      <c r="A207" s="162"/>
      <c r="B207" s="162"/>
      <c r="C207" s="162"/>
      <c r="D207" s="162"/>
      <c r="E207" s="162"/>
      <c r="F207" s="162"/>
      <c r="G207" s="162"/>
      <c r="H207" s="162" t="s">
        <v>150</v>
      </c>
      <c r="I207" s="162"/>
      <c r="J207" s="162"/>
      <c r="K207" s="162"/>
      <c r="L207" s="162"/>
      <c r="M207" s="162"/>
      <c r="N207" s="162"/>
      <c r="O207" s="162"/>
      <c r="P207" s="162"/>
      <c r="Q207" s="162"/>
      <c r="R207" s="162"/>
      <c r="S207" s="162"/>
      <c r="T207" s="162"/>
      <c r="U207" s="162"/>
      <c r="V207" s="162"/>
      <c r="W207" s="162"/>
      <c r="X207" s="245"/>
      <c r="Y207" s="240"/>
      <c r="Z207" s="240"/>
      <c r="AA207" s="240"/>
      <c r="AB207" s="246"/>
    </row>
    <row r="208" spans="1:28" ht="16" thickBot="1">
      <c r="A208" s="162"/>
      <c r="B208" s="162"/>
      <c r="C208" s="162"/>
      <c r="D208" s="162"/>
      <c r="E208" s="162"/>
      <c r="F208" s="162"/>
      <c r="G208" s="162"/>
      <c r="H208" s="162"/>
      <c r="I208" s="162"/>
      <c r="J208" s="162"/>
      <c r="K208" s="162"/>
      <c r="L208" s="162"/>
      <c r="M208" s="229"/>
      <c r="N208" s="229"/>
      <c r="O208" s="162"/>
      <c r="P208" s="162"/>
      <c r="Q208" s="162"/>
      <c r="R208" s="162"/>
      <c r="S208" s="162"/>
      <c r="T208" s="162"/>
      <c r="U208" s="162"/>
      <c r="V208" s="162"/>
      <c r="W208" s="162"/>
      <c r="X208" s="245"/>
      <c r="Y208" s="240"/>
      <c r="Z208" s="240"/>
      <c r="AA208" s="240"/>
      <c r="AB208" s="246"/>
    </row>
    <row r="209" spans="1:28">
      <c r="A209" s="222"/>
      <c r="B209" s="229"/>
      <c r="C209" s="229"/>
      <c r="D209" s="229"/>
      <c r="E209" s="229"/>
      <c r="F209" s="229"/>
      <c r="G209" s="229"/>
      <c r="H209" s="229"/>
      <c r="I209" s="229"/>
      <c r="J209" s="229"/>
      <c r="K209" s="229"/>
      <c r="L209" s="229"/>
      <c r="M209" s="240"/>
      <c r="N209" s="240"/>
      <c r="O209" s="229"/>
      <c r="P209" s="229"/>
      <c r="Q209" s="229"/>
      <c r="R209" s="229"/>
      <c r="S209" s="229"/>
      <c r="T209" s="229"/>
      <c r="U209" s="229"/>
      <c r="V209" s="229"/>
      <c r="W209" s="229"/>
      <c r="X209" s="245"/>
      <c r="Y209" s="240"/>
      <c r="Z209" s="240"/>
      <c r="AA209" s="240"/>
      <c r="AB209" s="246"/>
    </row>
    <row r="210" spans="1:28">
      <c r="A210" s="245"/>
      <c r="B210" s="240"/>
      <c r="C210" s="240"/>
      <c r="D210" s="240"/>
      <c r="E210" s="240"/>
      <c r="F210" s="240"/>
      <c r="G210" s="240"/>
      <c r="H210" s="240"/>
      <c r="I210" s="240"/>
      <c r="J210" s="240"/>
      <c r="K210" s="240"/>
      <c r="L210" s="240"/>
      <c r="M210" s="240"/>
      <c r="N210" s="240"/>
      <c r="O210" s="240"/>
      <c r="P210" s="240"/>
      <c r="Q210" s="240"/>
      <c r="R210" s="240"/>
      <c r="S210" s="240"/>
      <c r="T210" s="240"/>
      <c r="U210" s="240"/>
      <c r="V210" s="240"/>
      <c r="W210" s="240"/>
      <c r="X210" s="245"/>
      <c r="Y210" s="240"/>
      <c r="Z210" s="240"/>
      <c r="AA210" s="240"/>
      <c r="AB210" s="246"/>
    </row>
    <row r="211" spans="1:28">
      <c r="A211" s="245"/>
      <c r="B211" s="240"/>
      <c r="C211" s="240"/>
      <c r="D211" s="240"/>
      <c r="E211" s="240"/>
      <c r="F211" s="240"/>
      <c r="G211" s="240"/>
      <c r="H211" s="240"/>
      <c r="I211" s="240"/>
      <c r="J211" s="240"/>
      <c r="K211" s="240"/>
      <c r="L211" s="240"/>
      <c r="M211" s="240"/>
      <c r="N211" s="240"/>
      <c r="O211" s="240"/>
      <c r="P211" s="240"/>
      <c r="Q211" s="240"/>
      <c r="R211" s="240"/>
      <c r="S211" s="240"/>
      <c r="T211" s="240"/>
      <c r="U211" s="240"/>
      <c r="V211" s="240"/>
      <c r="W211" s="240"/>
      <c r="X211" s="245"/>
      <c r="Y211" s="240"/>
      <c r="Z211" s="240"/>
      <c r="AA211" s="240"/>
      <c r="AB211" s="246"/>
    </row>
    <row r="212" spans="1:28">
      <c r="A212" s="245"/>
      <c r="B212" s="240"/>
      <c r="C212" s="240"/>
      <c r="D212" s="240"/>
      <c r="E212" s="240"/>
      <c r="F212" s="240"/>
      <c r="G212" s="240"/>
      <c r="H212" s="240"/>
      <c r="I212" s="240"/>
      <c r="J212" s="240"/>
      <c r="K212" s="240"/>
      <c r="L212" s="240"/>
      <c r="M212" s="240"/>
      <c r="N212" s="240"/>
      <c r="O212" s="240"/>
      <c r="P212" s="240"/>
      <c r="Q212" s="240"/>
      <c r="R212" s="240"/>
      <c r="S212" s="240"/>
      <c r="T212" s="240"/>
      <c r="U212" s="240"/>
      <c r="V212" s="240"/>
      <c r="W212" s="240"/>
      <c r="X212" s="245"/>
      <c r="Y212" s="240"/>
      <c r="Z212" s="240"/>
      <c r="AA212" s="240"/>
      <c r="AB212" s="246"/>
    </row>
    <row r="213" spans="1:28">
      <c r="A213" s="245"/>
      <c r="B213" s="240"/>
      <c r="C213" s="240"/>
      <c r="D213" s="240"/>
      <c r="E213" s="240"/>
      <c r="F213" s="240"/>
      <c r="G213" s="240"/>
      <c r="H213" s="240"/>
      <c r="I213" s="240"/>
      <c r="J213" s="240"/>
      <c r="K213" s="240"/>
      <c r="L213" s="240"/>
      <c r="M213" s="240"/>
      <c r="N213" s="240"/>
      <c r="O213" s="240"/>
      <c r="P213" s="240"/>
      <c r="Q213" s="240"/>
      <c r="R213" s="240"/>
      <c r="S213" s="240"/>
      <c r="T213" s="240"/>
      <c r="U213" s="240"/>
      <c r="V213" s="240"/>
      <c r="W213" s="240"/>
      <c r="X213" s="245"/>
      <c r="Y213" s="240"/>
      <c r="Z213" s="240"/>
      <c r="AA213" s="240"/>
      <c r="AB213" s="246"/>
    </row>
    <row r="214" spans="1:28">
      <c r="A214" s="245"/>
      <c r="B214" s="240"/>
      <c r="C214" s="240"/>
      <c r="D214" s="240"/>
      <c r="E214" s="240"/>
      <c r="F214" s="240"/>
      <c r="G214" s="240"/>
      <c r="H214" s="240"/>
      <c r="I214" s="240"/>
      <c r="J214" s="240"/>
      <c r="K214" s="240"/>
      <c r="L214" s="240"/>
      <c r="M214" s="240"/>
      <c r="N214" s="240"/>
      <c r="O214" s="240"/>
      <c r="P214" s="240"/>
      <c r="Q214" s="240"/>
      <c r="R214" s="240"/>
      <c r="S214" s="240"/>
      <c r="T214" s="240"/>
      <c r="U214" s="240"/>
      <c r="V214" s="240"/>
      <c r="W214" s="240"/>
      <c r="X214" s="245"/>
      <c r="Y214" s="240"/>
      <c r="Z214" s="240"/>
      <c r="AA214" s="240"/>
      <c r="AB214" s="246"/>
    </row>
    <row r="215" spans="1:28">
      <c r="A215" s="245"/>
      <c r="B215" s="240"/>
      <c r="C215" s="240"/>
      <c r="D215" s="240"/>
      <c r="E215" s="240"/>
      <c r="F215" s="240"/>
      <c r="G215" s="240"/>
      <c r="H215" s="240"/>
      <c r="I215" s="240"/>
      <c r="J215" s="240"/>
      <c r="K215" s="240"/>
      <c r="L215" s="240"/>
      <c r="M215" s="240"/>
      <c r="N215" s="240"/>
      <c r="O215" s="240"/>
      <c r="P215" s="240"/>
      <c r="Q215" s="240"/>
      <c r="R215" s="240"/>
      <c r="S215" s="240"/>
      <c r="T215" s="240"/>
      <c r="U215" s="240"/>
      <c r="V215" s="240"/>
      <c r="W215" s="240"/>
      <c r="X215" s="245"/>
      <c r="Y215" s="240"/>
      <c r="Z215" s="240"/>
      <c r="AA215" s="240"/>
      <c r="AB215" s="246"/>
    </row>
    <row r="216" spans="1:28" ht="16" thickBot="1">
      <c r="A216" s="245"/>
      <c r="B216" s="240"/>
      <c r="C216" s="240"/>
      <c r="D216" s="240"/>
      <c r="E216" s="240"/>
      <c r="F216" s="240"/>
      <c r="G216" s="240"/>
      <c r="H216" s="240"/>
      <c r="I216" s="240"/>
      <c r="J216" s="240"/>
      <c r="K216" s="240"/>
      <c r="L216" s="240"/>
      <c r="M216" s="248"/>
      <c r="N216" s="248"/>
      <c r="O216" s="240"/>
      <c r="P216" s="240"/>
      <c r="Q216" s="240"/>
      <c r="R216" s="240"/>
      <c r="S216" s="240"/>
      <c r="T216" s="240"/>
      <c r="U216" s="240"/>
      <c r="V216" s="240"/>
      <c r="W216" s="240"/>
      <c r="X216" s="245"/>
      <c r="Y216" s="240"/>
      <c r="Z216" s="240"/>
      <c r="AA216" s="240"/>
      <c r="AB216" s="246"/>
    </row>
    <row r="217" spans="1:28">
      <c r="A217" s="245"/>
      <c r="B217" s="240"/>
      <c r="C217" s="240"/>
      <c r="D217" s="240"/>
      <c r="E217" s="240"/>
      <c r="F217" s="240"/>
      <c r="G217" s="240"/>
      <c r="H217" s="240"/>
      <c r="I217" s="240"/>
      <c r="J217" s="240"/>
      <c r="K217" s="240"/>
      <c r="L217" s="240"/>
      <c r="O217" s="240"/>
      <c r="P217" s="240"/>
      <c r="Q217" s="240"/>
      <c r="R217" s="240"/>
      <c r="S217" s="240"/>
      <c r="T217" s="240"/>
      <c r="U217" s="240"/>
      <c r="V217" s="240"/>
      <c r="W217" s="240"/>
      <c r="X217" s="245"/>
      <c r="Y217" s="240"/>
      <c r="Z217" s="240"/>
      <c r="AA217" s="240"/>
      <c r="AB217" s="246"/>
    </row>
    <row r="218" spans="1:28">
      <c r="A218" s="245"/>
      <c r="B218" s="240"/>
      <c r="C218" s="240"/>
      <c r="D218" s="240"/>
      <c r="E218" s="240"/>
      <c r="F218" s="240"/>
      <c r="G218" s="240"/>
      <c r="H218" s="240"/>
      <c r="I218" s="240"/>
      <c r="J218" s="240"/>
      <c r="K218" s="240"/>
      <c r="L218" s="240"/>
      <c r="O218" s="240"/>
      <c r="P218" s="240"/>
      <c r="Q218" s="240"/>
      <c r="R218" s="240"/>
      <c r="S218" s="240"/>
      <c r="T218" s="240"/>
      <c r="U218" s="240"/>
      <c r="V218" s="240"/>
      <c r="W218" s="240"/>
      <c r="X218" s="245"/>
      <c r="Y218" s="240"/>
      <c r="Z218" s="240"/>
      <c r="AA218" s="240"/>
      <c r="AB218" s="246"/>
    </row>
    <row r="219" spans="1:28">
      <c r="A219" s="245"/>
      <c r="B219" s="240"/>
      <c r="C219" s="240"/>
      <c r="D219" s="240"/>
      <c r="E219" s="240"/>
      <c r="F219" s="240"/>
      <c r="G219" s="240"/>
      <c r="H219" s="240"/>
      <c r="I219" s="240"/>
      <c r="J219" s="240"/>
      <c r="K219" s="240"/>
      <c r="L219" s="240"/>
      <c r="O219" s="240"/>
      <c r="P219" s="240"/>
      <c r="Q219" s="240"/>
      <c r="R219" s="240"/>
      <c r="S219" s="240"/>
      <c r="T219" s="240"/>
      <c r="U219" s="240"/>
      <c r="V219" s="240"/>
      <c r="W219" s="240"/>
      <c r="X219" s="245"/>
      <c r="Y219" s="240"/>
      <c r="Z219" s="240"/>
      <c r="AA219" s="240"/>
      <c r="AB219" s="246"/>
    </row>
    <row r="220" spans="1:28">
      <c r="A220" s="245"/>
      <c r="B220" s="240"/>
      <c r="C220" s="240"/>
      <c r="D220" s="240"/>
      <c r="E220" s="240"/>
      <c r="F220" s="240"/>
      <c r="G220" s="240"/>
      <c r="H220" s="240"/>
      <c r="I220" s="240"/>
      <c r="J220" s="240"/>
      <c r="K220" s="240"/>
      <c r="L220" s="240"/>
      <c r="O220" s="240"/>
      <c r="P220" s="240"/>
      <c r="Q220" s="240"/>
      <c r="R220" s="240"/>
      <c r="S220" s="240"/>
      <c r="T220" s="240"/>
      <c r="U220" s="240"/>
      <c r="V220" s="240"/>
      <c r="W220" s="240"/>
      <c r="X220" s="245"/>
      <c r="Y220" s="240"/>
      <c r="Z220" s="240"/>
      <c r="AA220" s="240"/>
      <c r="AB220" s="246"/>
    </row>
    <row r="221" spans="1:28">
      <c r="A221" s="245"/>
      <c r="B221" s="240"/>
      <c r="C221" s="240"/>
      <c r="D221" s="240"/>
      <c r="E221" s="240"/>
      <c r="F221" s="240"/>
      <c r="G221" s="240"/>
      <c r="H221" s="240"/>
      <c r="I221" s="240"/>
      <c r="J221" s="240"/>
      <c r="K221" s="240"/>
      <c r="L221" s="240"/>
      <c r="O221" s="240"/>
      <c r="P221" s="240"/>
      <c r="Q221" s="240"/>
      <c r="R221" s="240"/>
      <c r="S221" s="240"/>
      <c r="T221" s="240"/>
      <c r="U221" s="240"/>
      <c r="V221" s="240"/>
      <c r="W221" s="240"/>
      <c r="X221" s="245"/>
      <c r="Y221" s="240"/>
      <c r="Z221" s="240"/>
      <c r="AA221" s="240"/>
      <c r="AB221" s="246"/>
    </row>
    <row r="222" spans="1:28">
      <c r="A222" s="245"/>
      <c r="B222" s="240"/>
      <c r="C222" s="240"/>
      <c r="D222" s="240"/>
      <c r="E222" s="240"/>
      <c r="F222" s="240"/>
      <c r="G222" s="240"/>
      <c r="H222" s="240"/>
      <c r="I222" s="240"/>
      <c r="J222" s="240"/>
      <c r="K222" s="240"/>
      <c r="L222" s="240"/>
      <c r="O222" s="240"/>
      <c r="P222" s="240"/>
      <c r="Q222" s="240"/>
      <c r="R222" s="240"/>
      <c r="S222" s="240"/>
      <c r="T222" s="240"/>
      <c r="U222" s="240"/>
      <c r="V222" s="240"/>
      <c r="W222" s="240"/>
      <c r="X222" s="245"/>
      <c r="Y222" s="240"/>
      <c r="Z222" s="240"/>
      <c r="AA222" s="240"/>
      <c r="AB222" s="246"/>
    </row>
    <row r="223" spans="1:28">
      <c r="A223" s="245"/>
      <c r="B223" s="240"/>
      <c r="C223" s="240"/>
      <c r="D223" s="240"/>
      <c r="E223" s="240"/>
      <c r="F223" s="240"/>
      <c r="G223" s="240"/>
      <c r="H223" s="240"/>
      <c r="I223" s="240"/>
      <c r="J223" s="240"/>
      <c r="K223" s="240"/>
      <c r="L223" s="240"/>
      <c r="O223" s="240"/>
      <c r="P223" s="240"/>
      <c r="Q223" s="240"/>
      <c r="R223" s="240"/>
      <c r="S223" s="240"/>
      <c r="T223" s="240"/>
      <c r="U223" s="240"/>
      <c r="V223" s="240"/>
      <c r="W223" s="240"/>
      <c r="X223" s="245"/>
      <c r="Y223" s="240"/>
      <c r="Z223" s="240"/>
      <c r="AA223" s="240"/>
      <c r="AB223" s="246"/>
    </row>
    <row r="224" spans="1:28" ht="16" thickBot="1">
      <c r="A224" s="247"/>
      <c r="B224" s="248"/>
      <c r="C224" s="248"/>
      <c r="D224" s="248"/>
      <c r="E224" s="248"/>
      <c r="F224" s="248"/>
      <c r="G224" s="248"/>
      <c r="H224" s="248"/>
      <c r="I224" s="248"/>
      <c r="J224" s="248"/>
      <c r="K224" s="248"/>
      <c r="L224" s="248"/>
      <c r="O224" s="248"/>
      <c r="P224" s="248"/>
      <c r="Q224" s="248"/>
      <c r="R224" s="248"/>
      <c r="S224" s="248"/>
      <c r="T224" s="248"/>
      <c r="U224" s="248"/>
      <c r="V224" s="248"/>
      <c r="W224" s="248"/>
      <c r="X224" s="247"/>
      <c r="Y224" s="248"/>
      <c r="Z224" s="248"/>
      <c r="AA224" s="248"/>
      <c r="AB224" s="249"/>
    </row>
  </sheetData>
  <dataConsolidate/>
  <conditionalFormatting sqref="K4:K101">
    <cfRule type="containsText" dxfId="13" priority="1" operator="containsText" text="Diagnisis Update required">
      <formula>NOT(ISERROR(SEARCH("Diagnisis Update required",K4)))</formula>
    </cfRule>
  </conditionalFormatting>
  <dataValidations count="8">
    <dataValidation allowBlank="1" showInputMessage="1" showErrorMessage="1" errorTitle="error" error="Please do not use these black lines and the ones under" promptTitle="End of Table" prompt="Please do not enter any data in these black lines and under. These will not be taken into account." sqref="W208 A207:L208 O207:V208" xr:uid="{00000000-0002-0000-0100-000000000000}"/>
    <dataValidation allowBlank="1" showInputMessage="1" showErrorMessage="1" errorTitle="Error" error="Please you MUST choose from the list" promptTitle="Text for ''Others''" prompt="Please enter a text if you chose ''Others''. Thanks_x000a__x000a_" sqref="V4:V205" xr:uid="{00000000-0002-0000-0100-000001000000}"/>
    <dataValidation allowBlank="1" showInputMessage="1" showErrorMessage="1" errorTitle="Error" error="Please you MUST choose from the list" promptTitle="Diagnosis and Examinations" prompt="Please enter a text for your Diagnosis and eventual Examinations and venues. Thanks_x000a__x000a_" sqref="K114:K205 J102:J205 L4:L205" xr:uid="{00000000-0002-0000-0100-000002000000}"/>
    <dataValidation allowBlank="1" showInputMessage="1" showErrorMessage="1" errorTitle="Error" error="Please you MUST choose from the list" promptTitle="Text for ''Others''" prompt="Please a text if you chose ''Others''" sqref="T4:T205 R4:R205" xr:uid="{00000000-0002-0000-0100-000003000000}"/>
    <dataValidation type="list" allowBlank="1" showInputMessage="1" showErrorMessage="1" sqref="I4:I101" xr:uid="{62901940-DFBD-5E42-8C4B-493068E0ADC0}">
      <formula1>IllnessRegion</formula1>
    </dataValidation>
    <dataValidation type="list" allowBlank="1" showInputMessage="1" showErrorMessage="1" errorTitle="Error" error="Please you MUST choose from the list" promptTitle="Diagnosis and Examinations" prompt="Please choose one Diagnosis from the list._x000a_In case you are not sure or diagnosis not found within the list please use ''Free Diagnosis&quot; box to write your diagnosis_x000a_ Thanks_x000a__x000a_" sqref="J4:J101" xr:uid="{027D5F50-058E-7847-9EA4-76EE7B7D20DD}">
      <formula1>INDIRECT($I4)</formula1>
    </dataValidation>
    <dataValidation allowBlank="1" showInputMessage="1" showErrorMessage="1" promptTitle="Automated Cells " prompt="Please DO NOT MODIFY" sqref="M4:N101" xr:uid="{6609A05A-DA12-FA40-8E04-0FBD7B4C2BFD}"/>
    <dataValidation allowBlank="1" showInputMessage="1" showErrorMessage="1" errorTitle="Error" error="Please do NOT use these cells and the cells under." promptTitle="Do not use these cells" prompt="Please do not enter any data in these black lines and the lines under. They are not included in the file's calculations." sqref="M206:N207" xr:uid="{552CC7FE-C025-2049-BAE2-A254A71C2325}"/>
  </dataValidations>
  <pageMargins left="0.7" right="0.7" top="0.75" bottom="0.75" header="0.3" footer="0.3"/>
  <pageSetup paperSize="9" orientation="portrait" horizontalDpi="4294967293" verticalDpi="4294967293" r:id="rId1"/>
  <legacyDrawing r:id="rId2"/>
  <extLst>
    <ext xmlns:x14="http://schemas.microsoft.com/office/spreadsheetml/2009/9/main" uri="{78C0D931-6437-407d-A8EE-F0AAD7539E65}">
      <x14:conditionalFormattings>
        <x14:conditionalFormatting xmlns:xm="http://schemas.microsoft.com/office/excel/2006/main">
          <x14:cfRule type="containsText" priority="3" operator="containsText" id="{4DC9D7AC-A62E-41BF-B7E8-74EB30B8ACD4}">
            <xm:f>NOT(ISERROR(SEARCH('Data Validation'!$I$7,B4)))</xm:f>
            <xm:f>'Data Validation'!$I$7</xm:f>
            <x14:dxf>
              <font>
                <color theme="0"/>
              </font>
              <fill>
                <patternFill>
                  <fgColor rgb="FFFF0000"/>
                  <bgColor rgb="FFFF0000"/>
                </patternFill>
              </fill>
              <border>
                <left style="thin">
                  <color auto="1"/>
                </left>
                <right style="thin">
                  <color auto="1"/>
                </right>
                <top style="thin">
                  <color auto="1"/>
                </top>
                <bottom style="thin">
                  <color auto="1"/>
                </bottom>
                <vertical/>
                <horizontal/>
              </border>
            </x14:dxf>
          </x14:cfRule>
          <xm:sqref>B4:B205</xm:sqref>
        </x14:conditionalFormatting>
      </x14:conditionalFormattings>
    </ext>
    <ext xmlns:x14="http://schemas.microsoft.com/office/spreadsheetml/2009/9/main" uri="{CCE6A557-97BC-4b89-ADB6-D9C93CAAB3DF}">
      <x14:dataValidations xmlns:xm="http://schemas.microsoft.com/office/excel/2006/main" count="16">
        <x14:dataValidation type="list" allowBlank="1" showInputMessage="1" showErrorMessage="1" errorTitle="error" error="Please you MUST choose fromt he list" promptTitle="Cause of Illness/Symtoms" prompt="Please choose from the list" xr:uid="{00000000-0002-0000-0100-000005000000}">
          <x14:formula1>
            <xm:f>'Data Validation'!$D$247:$D$253</xm:f>
          </x14:formula1>
          <xm:sqref>S4:S205</xm:sqref>
        </x14:dataValidation>
        <x14:dataValidation type="list" allowBlank="1" showInputMessage="1" showErrorMessage="1" errorTitle="Error" error="Please you MUST choose frm the List, thanks." promptTitle="Illness during Match / Training" prompt="Please answer the Question by choosing from the list." xr:uid="{00000000-0002-0000-0100-000006000000}">
          <x14:formula1>
            <xm:f>'Data Validation'!$E$226:$E$228</xm:f>
          </x14:formula1>
          <xm:sqref>O4:O205</xm:sqref>
        </x14:dataValidation>
        <x14:dataValidation type="list" allowBlank="1" showInputMessage="1" showErrorMessage="1" errorTitle="error" error="Please you must choose from the list" promptTitle="Possible Influencing Factors" prompt="Please choose from the list the possible factors having been noted during the week preceding the illness" xr:uid="{00000000-0002-0000-0100-000007000000}">
          <x14:formula1>
            <xm:f>'Data Validation'!$D$256:$D$262</xm:f>
          </x14:formula1>
          <xm:sqref>U4:U205</xm:sqref>
        </x14:dataValidation>
        <x14:dataValidation type="date" allowBlank="1" showInputMessage="1" showErrorMessage="1" errorTitle="Error" error="You have entered the date incorrectly. It might be in the wrong range, or in the wrong format." promptTitle="Enter Date" prompt="Please use format: DD MMM YY eg 14 Jul 16" xr:uid="{00000000-0002-0000-0100-000008000000}">
          <x14:formula1>
            <xm:f>'Data Validation'!$I$3</xm:f>
          </x14:formula1>
          <x14:formula2>
            <xm:f>'Data Validation'!$I$4</xm:f>
          </x14:formula2>
          <xm:sqref>E4:F205</xm:sqref>
        </x14:dataValidation>
        <x14:dataValidation type="list" allowBlank="1" showInputMessage="1" showErrorMessage="1" errorTitle="Error" error="You can only choose players from the list provided. If the player you are attempting to enter is not listed, please contact Karim Chamari if you do not know how to add a player's information." promptTitle="Player ID" prompt="Choose player ID from the List. If player is not listed, he will need to be added. Please contact Karim Chamari ifyou do not know how to do this" xr:uid="{00000000-0002-0000-0100-000009000000}">
          <x14:formula1>
            <xm:f>'Players-List'!$E$3:$E$52</xm:f>
          </x14:formula1>
          <xm:sqref>C4:C206</xm:sqref>
        </x14:dataValidation>
        <x14:dataValidation type="list" allowBlank="1" showInputMessage="1" showErrorMessage="1" errorTitle="Error" error="Please you MUST choose from the list" promptTitle="Choose from the list" prompt="Please select from the list_x000a__x000a_" xr:uid="{00000000-0002-0000-0100-00000B000000}">
          <x14:formula1>
            <xm:f>'Data Validation'!$D$229:$D$233</xm:f>
          </x14:formula1>
          <xm:sqref>Q4:Q206</xm:sqref>
        </x14:dataValidation>
        <x14:dataValidation type="list" allowBlank="1" showInputMessage="1" showErrorMessage="1" errorTitle="Error" error="Please you MUST choose from the List" promptTitle="Injured Side" prompt="Please _x000a_Choose from the List_x000a_" xr:uid="{2990B913-7C88-B941-B7D6-7090D45FDD28}">
          <x14:formula1>
            <xm:f>'Data Validation'!$D$28:$D$31</xm:f>
          </x14:formula1>
          <xm:sqref>M102:N204</xm:sqref>
        </x14:dataValidation>
        <x14:dataValidation type="decimal" allowBlank="1" showInputMessage="1" showErrorMessage="1" errorTitle="Error" error="Please enter a number comprised between 0 and 180 min" promptTitle="Timing of Illness" prompt="If ever the Illness happened during Training or Match, please enter the minute of the event." xr:uid="{00000000-0002-0000-0100-00000C000000}">
          <x14:formula1>
            <xm:f>'Data Validation'!J179</xm:f>
          </x14:formula1>
          <x14:formula2>
            <xm:f>'Data Validation'!J180</xm:f>
          </x14:formula2>
          <xm:sqref>P166:P205</xm:sqref>
        </x14:dataValidation>
        <x14:dataValidation type="decimal" allowBlank="1" showInputMessage="1" showErrorMessage="1" errorTitle="Error" error="Please enter a number comprised between 0 and 180 min" promptTitle="Timing of Illness" prompt="If ever the Illness happened during Training or Match, please enter the minute of the event." xr:uid="{00000000-0002-0000-0100-00000D000000}">
          <x14:formula1>
            <xm:f>'Data Validation'!J177</xm:f>
          </x14:formula1>
          <x14:formula2>
            <xm:f>'Data Validation'!J179</xm:f>
          </x14:formula2>
          <xm:sqref>P165</xm:sqref>
        </x14:dataValidation>
        <x14:dataValidation type="decimal" allowBlank="1" showInputMessage="1" showErrorMessage="1" errorTitle="Error" error="Please enter a number comprised between 0 and 180 min" promptTitle="Timing of Illness" prompt="If ever the Illness happened during Training or Match, please enter the minute of the event." xr:uid="{00000000-0002-0000-0100-00000E000000}">
          <x14:formula1>
            <xm:f>'Data Validation'!J13</xm:f>
          </x14:formula1>
          <x14:formula2>
            <xm:f>'Data Validation'!J14</xm:f>
          </x14:formula2>
          <xm:sqref>P4:P51</xm:sqref>
        </x14:dataValidation>
        <x14:dataValidation type="decimal" allowBlank="1" showInputMessage="1" showErrorMessage="1" errorTitle="Error" error="Please enter a number comprised between 0 and 180 min" promptTitle="Timing of Illness" prompt="If ever the Illness happened during Training or Match, please enter the minute of the event." xr:uid="{00000000-0002-0000-0100-00000F000000}">
          <x14:formula1>
            <xm:f>'Data Validation'!J63</xm:f>
          </x14:formula1>
          <x14:formula2>
            <xm:f>'Data Validation'!J64</xm:f>
          </x14:formula2>
          <xm:sqref>P53:P140</xm:sqref>
        </x14:dataValidation>
        <x14:dataValidation type="decimal" allowBlank="1" showInputMessage="1" showErrorMessage="1" errorTitle="Error" error="Please enter a number comprised between 0 and 180 min" promptTitle="Timing of Illness" prompt="If ever the Illness happened during Training or Match, please enter the minute of the event." xr:uid="{00000000-0002-0000-0100-000010000000}">
          <x14:formula1>
            <xm:f>'Data Validation'!J153</xm:f>
          </x14:formula1>
          <x14:formula2>
            <xm:f>'Data Validation'!J154</xm:f>
          </x14:formula2>
          <xm:sqref>P142:P154</xm:sqref>
        </x14:dataValidation>
        <x14:dataValidation type="decimal" allowBlank="1" showInputMessage="1" showErrorMessage="1" errorTitle="Error" error="Please enter a number comprised between 0 and 180 min" promptTitle="Timing of Illness" prompt="If ever the Illness happened during Training or Match, please enter the minute of the event." xr:uid="{00000000-0002-0000-0100-000011000000}">
          <x14:formula1>
            <xm:f>'Data Validation'!J168</xm:f>
          </x14:formula1>
          <x14:formula2>
            <xm:f>'Data Validation'!J169</xm:f>
          </x14:formula2>
          <xm:sqref>P156:P164</xm:sqref>
        </x14:dataValidation>
        <x14:dataValidation type="decimal" allowBlank="1" showInputMessage="1" showErrorMessage="1" errorTitle="Error" error="Please enter a number comprised between 0 and 180 min" promptTitle="Timing of Illness" prompt="If ever the Illness happened during Training or Match, please enter the minute of the event." xr:uid="{00000000-0002-0000-0100-000012000000}">
          <x14:formula1>
            <xm:f>'Data Validation'!J166</xm:f>
          </x14:formula1>
          <x14:formula2>
            <xm:f>'Data Validation'!J168</xm:f>
          </x14:formula2>
          <xm:sqref>P155</xm:sqref>
        </x14:dataValidation>
        <x14:dataValidation type="decimal" allowBlank="1" showInputMessage="1" showErrorMessage="1" errorTitle="Error" error="Please enter a number comprised between 0 and 180 min" promptTitle="Timing of Illness" prompt="If ever the Illness happened during Training or Match, please enter the minute of the event." xr:uid="{00000000-0002-0000-0100-000013000000}">
          <x14:formula1>
            <xm:f>'Data Validation'!J151</xm:f>
          </x14:formula1>
          <x14:formula2>
            <xm:f>'Data Validation'!J153</xm:f>
          </x14:formula2>
          <xm:sqref>P141</xm:sqref>
        </x14:dataValidation>
        <x14:dataValidation type="decimal" allowBlank="1" showInputMessage="1" showErrorMessage="1" errorTitle="Error" error="Please enter a number comprised between 0 and 180 min" promptTitle="Timing of Illness" prompt="If ever the Illness happened during Training or Match, please enter the minute of the event." xr:uid="{00000000-0002-0000-0100-000014000000}">
          <x14:formula1>
            <xm:f>'Data Validation'!J61</xm:f>
          </x14:formula1>
          <x14:formula2>
            <xm:f>'Data Validation'!J63</xm:f>
          </x14:formula2>
          <xm:sqref>P52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R25"/>
  <sheetViews>
    <sheetView zoomScale="120" zoomScaleNormal="120" zoomScalePageLayoutView="120" workbookViewId="0">
      <selection activeCell="A7" sqref="A7"/>
    </sheetView>
  </sheetViews>
  <sheetFormatPr baseColWidth="10" defaultColWidth="8.83203125" defaultRowHeight="15"/>
  <cols>
    <col min="1" max="1" width="28.33203125" customWidth="1"/>
    <col min="2" max="2" width="13.33203125" customWidth="1"/>
    <col min="3" max="3" width="13.33203125" bestFit="1" customWidth="1"/>
    <col min="4" max="13" width="13.33203125" customWidth="1"/>
    <col min="18" max="18" width="9.6640625" bestFit="1" customWidth="1"/>
  </cols>
  <sheetData>
    <row r="1" spans="1:14" ht="16" thickBot="1">
      <c r="A1" s="17" t="s">
        <v>247</v>
      </c>
      <c r="B1" s="492">
        <f>'Data Validation'!I15</f>
        <v>45444</v>
      </c>
      <c r="C1" s="493">
        <f>EOMONTH(B1,0)+1</f>
        <v>45474</v>
      </c>
      <c r="D1" s="494">
        <f t="shared" ref="D1:N1" si="0">EOMONTH(C1,0)+1</f>
        <v>45505</v>
      </c>
      <c r="E1" s="495">
        <f t="shared" si="0"/>
        <v>45536</v>
      </c>
      <c r="F1" s="496">
        <f t="shared" si="0"/>
        <v>45566</v>
      </c>
      <c r="G1" s="497">
        <f t="shared" si="0"/>
        <v>45597</v>
      </c>
      <c r="H1" s="498">
        <f t="shared" si="0"/>
        <v>45627</v>
      </c>
      <c r="I1" s="499">
        <f t="shared" si="0"/>
        <v>45658</v>
      </c>
      <c r="J1" s="500">
        <f t="shared" si="0"/>
        <v>45689</v>
      </c>
      <c r="K1" s="501">
        <f t="shared" si="0"/>
        <v>45717</v>
      </c>
      <c r="L1" s="502">
        <f t="shared" si="0"/>
        <v>45748</v>
      </c>
      <c r="M1" s="503">
        <f t="shared" si="0"/>
        <v>45778</v>
      </c>
      <c r="N1" s="352">
        <f t="shared" si="0"/>
        <v>45809</v>
      </c>
    </row>
    <row r="2" spans="1:14" s="327" customFormat="1" ht="24">
      <c r="A2" s="400" t="s">
        <v>277</v>
      </c>
      <c r="B2" s="454">
        <f>COUNTIFS(INJURIES!$E$4:$E$203,"&gt;="&amp;'Summary Inj-Ill'!B1,INJURIES!$E$4:$E$203,"&lt;"&amp;'Summary Inj-Ill'!C1)</f>
        <v>0</v>
      </c>
      <c r="C2" s="455">
        <f>COUNTIFS(INJURIES!$E$4:$E$203,"&gt;="&amp;'Summary Inj-Ill'!C1,INJURIES!$E$4:$E$203,"&lt;"&amp;'Summary Inj-Ill'!D1)</f>
        <v>0</v>
      </c>
      <c r="D2" s="456">
        <f>COUNTIFS(INJURIES!$E$4:$E$203,"&gt;="&amp;'Summary Inj-Ill'!D1,INJURIES!$E$4:$E$203,"&lt;"&amp;'Summary Inj-Ill'!E1)</f>
        <v>0</v>
      </c>
      <c r="E2" s="457">
        <f>COUNTIFS(INJURIES!$E$4:$E$203,"&gt;="&amp;'Summary Inj-Ill'!E1,INJURIES!$E$4:$E$203,"&lt;"&amp;'Summary Inj-Ill'!F1)</f>
        <v>0</v>
      </c>
      <c r="F2" s="455">
        <f>COUNTIFS(INJURIES!$E$4:$E$203,"&gt;="&amp;'Summary Inj-Ill'!F1,INJURIES!$E$4:$E$203,"&lt;"&amp;'Summary Inj-Ill'!G1)</f>
        <v>0</v>
      </c>
      <c r="G2" s="458">
        <f>COUNTIFS(INJURIES!$E$4:$E$203,"&gt;="&amp;'Summary Inj-Ill'!G1,INJURIES!$E$4:$E$203,"&lt;"&amp;'Summary Inj-Ill'!H1)</f>
        <v>0</v>
      </c>
      <c r="H2" s="454">
        <f>COUNTIFS(INJURIES!$E$4:$E$203,"&gt;="&amp;'Summary Inj-Ill'!H1,INJURIES!$E$4:$E$203,"&lt;"&amp;'Summary Inj-Ill'!I1)</f>
        <v>0</v>
      </c>
      <c r="I2" s="455">
        <f>COUNTIFS(INJURIES!$E$4:$E$203,"&gt;="&amp;'Summary Inj-Ill'!I1,INJURIES!$E$4:$E$203,"&lt;"&amp;'Summary Inj-Ill'!J1)</f>
        <v>0</v>
      </c>
      <c r="J2" s="456">
        <f>COUNTIFS(INJURIES!$E$4:$E$203,"&gt;="&amp;'Summary Inj-Ill'!J1,INJURIES!$E$4:$E$203,"&lt;"&amp;'Summary Inj-Ill'!K1)</f>
        <v>0</v>
      </c>
      <c r="K2" s="457">
        <f>COUNTIFS(INJURIES!$E$4:$E$203,"&gt;="&amp;'Summary Inj-Ill'!K1,INJURIES!$E$4:$E$203,"&lt;"&amp;'Summary Inj-Ill'!L1)</f>
        <v>0</v>
      </c>
      <c r="L2" s="455">
        <f>COUNTIFS(INJURIES!$E$4:$E$203,"&gt;="&amp;'Summary Inj-Ill'!L1,INJURIES!$E$4:$E$203,"&lt;"&amp;'Summary Inj-Ill'!M1)</f>
        <v>0</v>
      </c>
      <c r="M2" s="456">
        <f>COUNTIFS(INJURIES!$E$4:$E$203,"&gt;="&amp;'Summary Inj-Ill'!M1,INJURIES!$E$4:$E$203,"&lt;"&amp;'Summary Inj-Ill'!N1)</f>
        <v>0</v>
      </c>
    </row>
    <row r="3" spans="1:14" s="327" customFormat="1" ht="25" thickBot="1">
      <c r="A3" s="401" t="s">
        <v>278</v>
      </c>
      <c r="B3" s="459">
        <f>COUNTIFS(Illness!$E$4:$E$204,"&gt;"&amp;'Summary Inj-Ill'!B1,Illness!$E$4:$E$204,"&lt;"&amp;'Summary Inj-Ill'!C1)</f>
        <v>0</v>
      </c>
      <c r="C3" s="460">
        <f>COUNTIFS(Illness!$E$4:$E$204,"&gt;"&amp;'Summary Inj-Ill'!C1,Illness!$E$4:$E$204,"&lt;"&amp;'Summary Inj-Ill'!D1)</f>
        <v>0</v>
      </c>
      <c r="D3" s="461">
        <f>COUNTIFS(Illness!$E$4:$E$204,"&gt;"&amp;'Summary Inj-Ill'!D1,Illness!$E$4:$E$204,"&lt;"&amp;'Summary Inj-Ill'!E1)</f>
        <v>0</v>
      </c>
      <c r="E3" s="462">
        <f>COUNTIFS(Illness!$E$4:$E$204,"&gt;"&amp;'Summary Inj-Ill'!E1,Illness!$E$4:$E$204,"&lt;"&amp;'Summary Inj-Ill'!F1)</f>
        <v>0</v>
      </c>
      <c r="F3" s="460">
        <f>COUNTIFS(Illness!$E$4:$E$204,"&gt;"&amp;'Summary Inj-Ill'!F1,Illness!$E$4:$E$204,"&lt;"&amp;'Summary Inj-Ill'!G1)</f>
        <v>0</v>
      </c>
      <c r="G3" s="463">
        <f>COUNTIFS(Illness!$E$4:$E$204,"&gt;"&amp;'Summary Inj-Ill'!G1,Illness!$E$4:$E$204,"&lt;"&amp;'Summary Inj-Ill'!H1)</f>
        <v>0</v>
      </c>
      <c r="H3" s="459">
        <f>COUNTIFS(Illness!$E$4:$E$204,"&gt;"&amp;'Summary Inj-Ill'!H1,Illness!$E$4:$E$204,"&lt;"&amp;'Summary Inj-Ill'!I1)</f>
        <v>0</v>
      </c>
      <c r="I3" s="460">
        <f>COUNTIFS(Illness!$E$4:$E$204,"&gt;"&amp;'Summary Inj-Ill'!I1,Illness!$E$4:$E$204,"&lt;"&amp;'Summary Inj-Ill'!J1)</f>
        <v>0</v>
      </c>
      <c r="J3" s="461">
        <f>COUNTIFS(Illness!$E$4:$E$204,"&gt;"&amp;'Summary Inj-Ill'!J1,Illness!$E$4:$E$204,"&lt;"&amp;'Summary Inj-Ill'!K1)</f>
        <v>0</v>
      </c>
      <c r="K3" s="462">
        <f>COUNTIFS(Illness!$E$4:$E$204,"&gt;"&amp;'Summary Inj-Ill'!K1,Illness!$E$4:$E$204,"&lt;"&amp;'Summary Inj-Ill'!L1)</f>
        <v>0</v>
      </c>
      <c r="L3" s="460">
        <f>COUNTIFS(Illness!$E$4:$E$204,"&gt;"&amp;'Summary Inj-Ill'!L1,Illness!$E$4:$E$204,"&lt;"&amp;'Summary Inj-Ill'!M1)</f>
        <v>0</v>
      </c>
      <c r="M3" s="461">
        <f>COUNTIFS(Illness!$E$4:$E$204,"&gt;"&amp;'Summary Inj-Ill'!M1,Illness!$E$4:$E$204,"&lt;"&amp;'Summary Inj-Ill'!N1)</f>
        <v>0</v>
      </c>
    </row>
    <row r="4" spans="1:14" s="329" customFormat="1">
      <c r="A4" s="338" t="s">
        <v>248</v>
      </c>
      <c r="B4" s="449">
        <f>'[2]Exp Summary'!B4</f>
        <v>0</v>
      </c>
      <c r="C4" s="449">
        <f>'[2]Exp Summary'!C4</f>
        <v>0</v>
      </c>
      <c r="D4" s="449">
        <f>'[2]Exp Summary'!D4</f>
        <v>0</v>
      </c>
      <c r="E4" s="449">
        <f>'[2]Exp Summary'!E4</f>
        <v>0</v>
      </c>
      <c r="F4" s="449">
        <f>'[2]Exp Summary'!F4</f>
        <v>0</v>
      </c>
      <c r="G4" s="449">
        <f>'[2]Exp Summary'!G4</f>
        <v>0</v>
      </c>
      <c r="H4" s="449">
        <f>'[2]Exp Summary'!H4</f>
        <v>0</v>
      </c>
      <c r="I4" s="449">
        <f>'[2]Exp Summary'!I4</f>
        <v>0</v>
      </c>
      <c r="J4" s="449">
        <f>'[2]Exp Summary'!J4</f>
        <v>0</v>
      </c>
      <c r="K4" s="449">
        <f>'[2]Exp Summary'!K4</f>
        <v>0</v>
      </c>
      <c r="L4" s="449">
        <f>'[2]Exp Summary'!L4</f>
        <v>0</v>
      </c>
      <c r="M4" s="449">
        <f>'[2]Exp Summary'!M4</f>
        <v>0</v>
      </c>
    </row>
    <row r="5" spans="1:14" s="329" customFormat="1">
      <c r="A5" s="330" t="s">
        <v>249</v>
      </c>
      <c r="B5" s="354">
        <f>'[2]Exp Summary'!B5</f>
        <v>0</v>
      </c>
      <c r="C5" s="354">
        <f>'[2]Exp Summary'!C5</f>
        <v>0</v>
      </c>
      <c r="D5" s="354">
        <f>'[2]Exp Summary'!D5</f>
        <v>0</v>
      </c>
      <c r="E5" s="354">
        <f>'[2]Exp Summary'!E5</f>
        <v>0</v>
      </c>
      <c r="F5" s="354">
        <f>'[2]Exp Summary'!F5</f>
        <v>0</v>
      </c>
      <c r="G5" s="354">
        <f>'[2]Exp Summary'!G5</f>
        <v>0</v>
      </c>
      <c r="H5" s="354">
        <f>'[2]Exp Summary'!H5</f>
        <v>0</v>
      </c>
      <c r="I5" s="354">
        <f>'[2]Exp Summary'!I5</f>
        <v>0</v>
      </c>
      <c r="J5" s="354">
        <f>'[2]Exp Summary'!J5</f>
        <v>0</v>
      </c>
      <c r="K5" s="354">
        <f>'[2]Exp Summary'!K5</f>
        <v>0</v>
      </c>
      <c r="L5" s="354">
        <f>'[2]Exp Summary'!L5</f>
        <v>0</v>
      </c>
      <c r="M5" s="450">
        <f>'[2]Exp Summary'!M5</f>
        <v>0</v>
      </c>
    </row>
    <row r="6" spans="1:14" s="329" customFormat="1" ht="16" thickBot="1">
      <c r="A6" s="331" t="s">
        <v>3053</v>
      </c>
      <c r="B6" s="355">
        <f>'[2]Exp Summary'!B6</f>
        <v>0</v>
      </c>
      <c r="C6" s="355">
        <f>'[2]Exp Summary'!C6</f>
        <v>0</v>
      </c>
      <c r="D6" s="355">
        <f>'[2]Exp Summary'!D6</f>
        <v>0</v>
      </c>
      <c r="E6" s="355">
        <f>'[2]Exp Summary'!E6</f>
        <v>0</v>
      </c>
      <c r="F6" s="355">
        <f>'[2]Exp Summary'!F6</f>
        <v>0</v>
      </c>
      <c r="G6" s="355">
        <f>'[2]Exp Summary'!G6</f>
        <v>0</v>
      </c>
      <c r="H6" s="355">
        <f>'[2]Exp Summary'!H6</f>
        <v>0</v>
      </c>
      <c r="I6" s="355">
        <f>'[2]Exp Summary'!I6</f>
        <v>0</v>
      </c>
      <c r="J6" s="355">
        <f>'[2]Exp Summary'!J6</f>
        <v>0</v>
      </c>
      <c r="K6" s="355">
        <f>'[2]Exp Summary'!K6</f>
        <v>0</v>
      </c>
      <c r="L6" s="355">
        <f>'[2]Exp Summary'!L6</f>
        <v>0</v>
      </c>
      <c r="M6" s="451">
        <f>'[2]Exp Summary'!M6</f>
        <v>0</v>
      </c>
    </row>
    <row r="7" spans="1:14" s="329" customFormat="1" ht="16" thickBot="1">
      <c r="A7" s="332" t="s">
        <v>3054</v>
      </c>
      <c r="B7" s="356">
        <f>'[2]Exp Summary'!B7</f>
        <v>0</v>
      </c>
      <c r="C7" s="356">
        <f>'[2]Exp Summary'!C7</f>
        <v>0</v>
      </c>
      <c r="D7" s="356">
        <f>'[2]Exp Summary'!D7</f>
        <v>0</v>
      </c>
      <c r="E7" s="356">
        <f>'[2]Exp Summary'!E7</f>
        <v>0</v>
      </c>
      <c r="F7" s="356">
        <f>'[2]Exp Summary'!F7</f>
        <v>0</v>
      </c>
      <c r="G7" s="356">
        <f>'[2]Exp Summary'!G7</f>
        <v>0</v>
      </c>
      <c r="H7" s="356">
        <f>'[2]Exp Summary'!H7</f>
        <v>0</v>
      </c>
      <c r="I7" s="356">
        <f>'[2]Exp Summary'!I7</f>
        <v>0</v>
      </c>
      <c r="J7" s="356">
        <f>'[2]Exp Summary'!J7</f>
        <v>0</v>
      </c>
      <c r="K7" s="356">
        <f>'[2]Exp Summary'!K7</f>
        <v>0</v>
      </c>
      <c r="L7" s="356">
        <f>'[2]Exp Summary'!L7</f>
        <v>0</v>
      </c>
      <c r="M7" s="452">
        <f>'[2]Exp Summary'!M7</f>
        <v>0</v>
      </c>
    </row>
    <row r="8" spans="1:14" s="329" customFormat="1" ht="16" thickBot="1">
      <c r="A8" s="333" t="s">
        <v>3051</v>
      </c>
      <c r="B8" s="357">
        <f>'[2]Exp Summary'!B8</f>
        <v>0</v>
      </c>
      <c r="C8" s="357">
        <f>'[2]Exp Summary'!C8</f>
        <v>0</v>
      </c>
      <c r="D8" s="357">
        <f>'[2]Exp Summary'!D8</f>
        <v>0</v>
      </c>
      <c r="E8" s="357">
        <f>'[2]Exp Summary'!E8</f>
        <v>0</v>
      </c>
      <c r="F8" s="357">
        <f>'[2]Exp Summary'!F8</f>
        <v>0</v>
      </c>
      <c r="G8" s="357">
        <f>'[2]Exp Summary'!G8</f>
        <v>0</v>
      </c>
      <c r="H8" s="357">
        <f>'[2]Exp Summary'!H8</f>
        <v>0</v>
      </c>
      <c r="I8" s="357">
        <f>'[2]Exp Summary'!I8</f>
        <v>0</v>
      </c>
      <c r="J8" s="357">
        <f>'[2]Exp Summary'!J8</f>
        <v>0</v>
      </c>
      <c r="K8" s="357">
        <f>'[2]Exp Summary'!K8</f>
        <v>0</v>
      </c>
      <c r="L8" s="357">
        <f>'[2]Exp Summary'!L8</f>
        <v>0</v>
      </c>
      <c r="M8" s="255">
        <f>'[2]Exp Summary'!M8</f>
        <v>0</v>
      </c>
    </row>
    <row r="9" spans="1:14" s="334" customFormat="1" ht="17" thickBot="1">
      <c r="A9" s="339" t="s">
        <v>250</v>
      </c>
      <c r="B9" s="337">
        <f>SUM(B4:B8)</f>
        <v>0</v>
      </c>
      <c r="C9" s="335">
        <f t="shared" ref="C9:M9" si="1">SUM(C4:C8)</f>
        <v>0</v>
      </c>
      <c r="D9" s="336">
        <f t="shared" si="1"/>
        <v>0</v>
      </c>
      <c r="E9" s="337">
        <f t="shared" si="1"/>
        <v>0</v>
      </c>
      <c r="F9" s="335">
        <f t="shared" si="1"/>
        <v>0</v>
      </c>
      <c r="G9" s="336">
        <f t="shared" si="1"/>
        <v>0</v>
      </c>
      <c r="H9" s="337">
        <f t="shared" si="1"/>
        <v>0</v>
      </c>
      <c r="I9" s="335">
        <f t="shared" si="1"/>
        <v>0</v>
      </c>
      <c r="J9" s="336">
        <f t="shared" si="1"/>
        <v>0</v>
      </c>
      <c r="K9" s="337">
        <f t="shared" si="1"/>
        <v>0</v>
      </c>
      <c r="L9" s="335">
        <f t="shared" si="1"/>
        <v>0</v>
      </c>
      <c r="M9" s="336">
        <f t="shared" si="1"/>
        <v>0</v>
      </c>
    </row>
    <row r="10" spans="1:14" s="328" customFormat="1" ht="22" thickBot="1">
      <c r="A10" s="400" t="s">
        <v>279</v>
      </c>
      <c r="B10" s="344" t="str">
        <f t="shared" ref="B10:M10" si="2">IF(ISERROR(B2*60000/B9),"",B2*60000/B9)</f>
        <v/>
      </c>
      <c r="C10" s="340" t="str">
        <f t="shared" si="2"/>
        <v/>
      </c>
      <c r="D10" s="341" t="str">
        <f t="shared" si="2"/>
        <v/>
      </c>
      <c r="E10" s="344" t="str">
        <f t="shared" si="2"/>
        <v/>
      </c>
      <c r="F10" s="340" t="str">
        <f t="shared" si="2"/>
        <v/>
      </c>
      <c r="G10" s="341" t="str">
        <f t="shared" si="2"/>
        <v/>
      </c>
      <c r="H10" s="344" t="str">
        <f t="shared" si="2"/>
        <v/>
      </c>
      <c r="I10" s="340" t="str">
        <f t="shared" si="2"/>
        <v/>
      </c>
      <c r="J10" s="341" t="str">
        <f t="shared" si="2"/>
        <v/>
      </c>
      <c r="K10" s="349" t="str">
        <f t="shared" si="2"/>
        <v/>
      </c>
      <c r="L10" s="350" t="str">
        <f t="shared" si="2"/>
        <v/>
      </c>
      <c r="M10" s="351" t="str">
        <f t="shared" si="2"/>
        <v/>
      </c>
    </row>
    <row r="11" spans="1:14" s="328" customFormat="1" ht="22" thickBot="1">
      <c r="A11" s="504" t="s">
        <v>280</v>
      </c>
      <c r="B11" s="345" t="str">
        <f t="shared" ref="B11:M11" si="3">IF(ISERROR(B3*60000/B9),"",B3*60000/B9)</f>
        <v/>
      </c>
      <c r="C11" s="342" t="str">
        <f t="shared" si="3"/>
        <v/>
      </c>
      <c r="D11" s="343" t="str">
        <f t="shared" si="3"/>
        <v/>
      </c>
      <c r="E11" s="345" t="str">
        <f t="shared" si="3"/>
        <v/>
      </c>
      <c r="F11" s="342" t="str">
        <f t="shared" si="3"/>
        <v/>
      </c>
      <c r="G11" s="343" t="str">
        <f t="shared" si="3"/>
        <v/>
      </c>
      <c r="H11" s="345" t="str">
        <f t="shared" si="3"/>
        <v/>
      </c>
      <c r="I11" s="342" t="str">
        <f t="shared" si="3"/>
        <v/>
      </c>
      <c r="J11" s="343" t="str">
        <f t="shared" si="3"/>
        <v/>
      </c>
      <c r="K11" s="346" t="str">
        <f t="shared" si="3"/>
        <v/>
      </c>
      <c r="L11" s="347" t="str">
        <f t="shared" si="3"/>
        <v/>
      </c>
      <c r="M11" s="348" t="str">
        <f t="shared" si="3"/>
        <v/>
      </c>
    </row>
    <row r="12" spans="1:14" ht="22" thickBot="1">
      <c r="A12" s="327"/>
      <c r="B12" s="464"/>
      <c r="C12" s="464"/>
      <c r="D12" s="464"/>
      <c r="E12" s="464"/>
      <c r="F12" s="464"/>
      <c r="G12" s="464"/>
      <c r="H12" s="464"/>
      <c r="I12" s="464"/>
      <c r="J12" s="464"/>
      <c r="K12" s="464"/>
      <c r="L12" s="464"/>
      <c r="M12" s="464"/>
    </row>
    <row r="13" spans="1:14" ht="22" thickBot="1">
      <c r="A13" s="490"/>
      <c r="B13" s="492">
        <f>B1</f>
        <v>45444</v>
      </c>
      <c r="C13" s="493">
        <f t="shared" ref="C13:N13" si="4">C1</f>
        <v>45474</v>
      </c>
      <c r="D13" s="494">
        <f t="shared" si="4"/>
        <v>45505</v>
      </c>
      <c r="E13" s="495">
        <f t="shared" si="4"/>
        <v>45536</v>
      </c>
      <c r="F13" s="496">
        <f t="shared" si="4"/>
        <v>45566</v>
      </c>
      <c r="G13" s="497">
        <f t="shared" si="4"/>
        <v>45597</v>
      </c>
      <c r="H13" s="498">
        <f t="shared" si="4"/>
        <v>45627</v>
      </c>
      <c r="I13" s="499">
        <f t="shared" si="4"/>
        <v>45658</v>
      </c>
      <c r="J13" s="500">
        <f t="shared" si="4"/>
        <v>45689</v>
      </c>
      <c r="K13" s="501">
        <f t="shared" si="4"/>
        <v>45717</v>
      </c>
      <c r="L13" s="502">
        <f t="shared" si="4"/>
        <v>45748</v>
      </c>
      <c r="M13" s="503">
        <f t="shared" si="4"/>
        <v>45778</v>
      </c>
      <c r="N13" s="453">
        <f t="shared" si="4"/>
        <v>45809</v>
      </c>
    </row>
    <row r="14" spans="1:14" ht="22" thickBot="1">
      <c r="A14" s="701" t="s">
        <v>301</v>
      </c>
      <c r="B14" s="702"/>
      <c r="C14" s="702"/>
      <c r="D14" s="702"/>
      <c r="E14" s="702"/>
      <c r="F14" s="702"/>
      <c r="G14" s="702"/>
      <c r="H14" s="702"/>
      <c r="I14" s="702"/>
      <c r="J14" s="702"/>
      <c r="K14" s="702"/>
      <c r="L14" s="702"/>
      <c r="M14" s="702"/>
      <c r="N14" s="470"/>
    </row>
    <row r="15" spans="1:14" s="328" customFormat="1" ht="20" thickBot="1">
      <c r="A15" s="536" t="s">
        <v>300</v>
      </c>
      <c r="B15" s="537">
        <f>SUM('Injuries MA &amp; TL'!U5:U101)</f>
        <v>0</v>
      </c>
      <c r="C15" s="537">
        <f>SUM('Injuries MA &amp; TL'!V5:V101)</f>
        <v>0</v>
      </c>
      <c r="D15" s="537">
        <f>SUM('Injuries MA &amp; TL'!W5:W101)</f>
        <v>0</v>
      </c>
      <c r="E15" s="538">
        <f>SUM('Injuries MA &amp; TL'!X5:X101)</f>
        <v>0</v>
      </c>
      <c r="F15" s="538">
        <f>SUM('Injuries MA &amp; TL'!Y5:Y101)</f>
        <v>0</v>
      </c>
      <c r="G15" s="538">
        <f>SUM('Injuries MA &amp; TL'!Z5:Z101)</f>
        <v>0</v>
      </c>
      <c r="H15" s="539">
        <f>SUM('Injuries MA &amp; TL'!AA5:AA101)</f>
        <v>0</v>
      </c>
      <c r="I15" s="539">
        <f>SUM('Injuries MA &amp; TL'!AB5:AB101)</f>
        <v>0</v>
      </c>
      <c r="J15" s="539">
        <f>SUM('Injuries MA &amp; TL'!AC5:AC101)</f>
        <v>0</v>
      </c>
      <c r="K15" s="540">
        <f>SUM('Injuries MA &amp; TL'!AD5:AD101)</f>
        <v>0</v>
      </c>
      <c r="L15" s="540">
        <f>SUM('Injuries MA &amp; TL'!AE5:AE101)</f>
        <v>0</v>
      </c>
      <c r="M15" s="541">
        <f>SUM('Injuries MA &amp; TL'!AF5:AF101)</f>
        <v>0</v>
      </c>
    </row>
    <row r="16" spans="1:14" ht="20" thickBot="1">
      <c r="A16" s="699" t="s">
        <v>311</v>
      </c>
      <c r="B16" s="700"/>
      <c r="C16" s="700"/>
      <c r="D16" s="700"/>
      <c r="E16" s="700"/>
      <c r="F16" s="700"/>
      <c r="G16" s="700"/>
      <c r="H16" s="700"/>
      <c r="I16" s="700"/>
      <c r="J16" s="700"/>
      <c r="K16" s="700"/>
      <c r="L16" s="700"/>
      <c r="M16" s="700"/>
    </row>
    <row r="17" spans="1:18" s="328" customFormat="1" ht="20" thickBot="1">
      <c r="A17" s="542" t="s">
        <v>300</v>
      </c>
      <c r="B17" s="513">
        <f>SUM('Illness MA &amp; TL'!U5:U101)</f>
        <v>0</v>
      </c>
      <c r="C17" s="514">
        <f>SUM('Illness MA &amp; TL'!V5:V101)</f>
        <v>0</v>
      </c>
      <c r="D17" s="515">
        <f>SUM('Illness MA &amp; TL'!W5:W101)</f>
        <v>0</v>
      </c>
      <c r="E17" s="509">
        <f>SUM('Illness MA &amp; TL'!X5:X101)</f>
        <v>0</v>
      </c>
      <c r="F17" s="510">
        <f>SUM('Illness MA &amp; TL'!Y5:Y101)</f>
        <v>0</v>
      </c>
      <c r="G17" s="511">
        <f>SUM('Illness MA &amp; TL'!Z5:Z101)</f>
        <v>0</v>
      </c>
      <c r="H17" s="512">
        <f>SUM('Illness MA &amp; TL'!AA5:AA101)</f>
        <v>0</v>
      </c>
      <c r="I17" s="516">
        <f>SUM('Illness MA &amp; TL'!AB5:AB101)</f>
        <v>0</v>
      </c>
      <c r="J17" s="517">
        <f>SUM('Illness MA &amp; TL'!AC5:AC101)</f>
        <v>0</v>
      </c>
      <c r="K17" s="518">
        <f>SUM('Illness MA &amp; TL'!AD5:AD101)</f>
        <v>0</v>
      </c>
      <c r="L17" s="519">
        <f>SUM('Illness MA &amp; TL'!AE5:AE101)</f>
        <v>0</v>
      </c>
      <c r="M17" s="520">
        <f>SUM('Illness MA &amp; TL'!AF5:AF101)</f>
        <v>0</v>
      </c>
      <c r="R17" s="605"/>
    </row>
    <row r="18" spans="1:18" s="532" customFormat="1" ht="22" thickBot="1">
      <c r="A18" s="543" t="s">
        <v>312</v>
      </c>
      <c r="B18" s="385">
        <f>SUM(B15+B17)</f>
        <v>0</v>
      </c>
      <c r="C18" s="521">
        <f t="shared" ref="C18:M18" si="5">SUM(C15+C17)</f>
        <v>0</v>
      </c>
      <c r="D18" s="522">
        <f t="shared" si="5"/>
        <v>0</v>
      </c>
      <c r="E18" s="523">
        <f t="shared" si="5"/>
        <v>0</v>
      </c>
      <c r="F18" s="524">
        <f t="shared" si="5"/>
        <v>0</v>
      </c>
      <c r="G18" s="525">
        <f t="shared" si="5"/>
        <v>0</v>
      </c>
      <c r="H18" s="526">
        <f t="shared" si="5"/>
        <v>0</v>
      </c>
      <c r="I18" s="527">
        <f t="shared" si="5"/>
        <v>0</v>
      </c>
      <c r="J18" s="528">
        <f t="shared" si="5"/>
        <v>0</v>
      </c>
      <c r="K18" s="529">
        <f t="shared" si="5"/>
        <v>0</v>
      </c>
      <c r="L18" s="530">
        <f t="shared" si="5"/>
        <v>0</v>
      </c>
      <c r="M18" s="531">
        <f t="shared" si="5"/>
        <v>0</v>
      </c>
    </row>
    <row r="19" spans="1:18" ht="16" thickBot="1"/>
    <row r="20" spans="1:18" ht="40" thickBot="1">
      <c r="A20" s="491" t="s">
        <v>309</v>
      </c>
      <c r="B20" s="600">
        <f>'[2]Exp Summary'!B9</f>
        <v>0</v>
      </c>
      <c r="C20" s="601">
        <f>'[2]Exp Summary'!C9</f>
        <v>0</v>
      </c>
      <c r="D20" s="601">
        <f>'[2]Exp Summary'!D9</f>
        <v>0</v>
      </c>
      <c r="E20" s="601">
        <f>'[2]Exp Summary'!E9</f>
        <v>0</v>
      </c>
      <c r="F20" s="601">
        <f>'[2]Exp Summary'!F9</f>
        <v>0</v>
      </c>
      <c r="G20" s="601">
        <f>'[2]Exp Summary'!G9</f>
        <v>0</v>
      </c>
      <c r="H20" s="601">
        <f>'[2]Exp Summary'!H9</f>
        <v>0</v>
      </c>
      <c r="I20" s="601">
        <f>'[2]Exp Summary'!I9</f>
        <v>0</v>
      </c>
      <c r="J20" s="601">
        <f>'[2]Exp Summary'!J9</f>
        <v>0</v>
      </c>
      <c r="K20" s="601">
        <f>'[2]Exp Summary'!K9</f>
        <v>0</v>
      </c>
      <c r="L20" s="601">
        <f>'[2]Exp Summary'!L9</f>
        <v>0</v>
      </c>
      <c r="M20" s="602">
        <f>'[2]Exp Summary'!M9</f>
        <v>0</v>
      </c>
    </row>
    <row r="21" spans="1:18" ht="25" thickBot="1">
      <c r="A21" s="703" t="s">
        <v>344</v>
      </c>
      <c r="B21" s="703"/>
      <c r="C21" s="703"/>
      <c r="D21" s="703"/>
      <c r="E21" s="703"/>
      <c r="F21" s="703"/>
      <c r="G21" s="703"/>
      <c r="H21" s="703"/>
      <c r="I21" s="703"/>
      <c r="J21" s="703"/>
      <c r="K21" s="703"/>
      <c r="L21" s="703"/>
      <c r="M21" s="703"/>
    </row>
    <row r="22" spans="1:18" ht="22" thickBot="1">
      <c r="A22" s="490"/>
      <c r="B22" s="492">
        <f>B1</f>
        <v>45444</v>
      </c>
      <c r="C22" s="493">
        <f t="shared" ref="C22:M22" si="6">C1</f>
        <v>45474</v>
      </c>
      <c r="D22" s="494">
        <f t="shared" si="6"/>
        <v>45505</v>
      </c>
      <c r="E22" s="495">
        <f t="shared" si="6"/>
        <v>45536</v>
      </c>
      <c r="F22" s="496">
        <f t="shared" si="6"/>
        <v>45566</v>
      </c>
      <c r="G22" s="497">
        <f t="shared" si="6"/>
        <v>45597</v>
      </c>
      <c r="H22" s="498">
        <f t="shared" si="6"/>
        <v>45627</v>
      </c>
      <c r="I22" s="499">
        <f t="shared" si="6"/>
        <v>45658</v>
      </c>
      <c r="J22" s="500">
        <f t="shared" si="6"/>
        <v>45689</v>
      </c>
      <c r="K22" s="501">
        <f t="shared" si="6"/>
        <v>45717</v>
      </c>
      <c r="L22" s="502">
        <f t="shared" si="6"/>
        <v>45748</v>
      </c>
      <c r="M22" s="503">
        <f t="shared" si="6"/>
        <v>45778</v>
      </c>
    </row>
    <row r="23" spans="1:18" ht="20" thickBot="1">
      <c r="A23" s="604" t="s">
        <v>340</v>
      </c>
      <c r="B23" s="603" t="str">
        <f>IF(ISERROR(B15*60000/B9),"",B15*60000/B9)</f>
        <v/>
      </c>
      <c r="C23" s="603" t="str">
        <f t="shared" ref="C23:M23" si="7">IF(ISERROR(C15*60000/C9),"",C15*60000/C9)</f>
        <v/>
      </c>
      <c r="D23" s="603" t="str">
        <f t="shared" si="7"/>
        <v/>
      </c>
      <c r="E23" s="603" t="str">
        <f t="shared" si="7"/>
        <v/>
      </c>
      <c r="F23" s="603" t="str">
        <f t="shared" si="7"/>
        <v/>
      </c>
      <c r="G23" s="603" t="str">
        <f t="shared" si="7"/>
        <v/>
      </c>
      <c r="H23" s="603" t="str">
        <f t="shared" si="7"/>
        <v/>
      </c>
      <c r="I23" s="603" t="str">
        <f t="shared" si="7"/>
        <v/>
      </c>
      <c r="J23" s="603" t="str">
        <f t="shared" si="7"/>
        <v/>
      </c>
      <c r="K23" s="603" t="str">
        <f t="shared" si="7"/>
        <v/>
      </c>
      <c r="L23" s="603" t="str">
        <f t="shared" si="7"/>
        <v/>
      </c>
      <c r="M23" s="603" t="str">
        <f t="shared" si="7"/>
        <v/>
      </c>
    </row>
    <row r="24" spans="1:18" ht="20" thickBot="1">
      <c r="A24" s="604" t="s">
        <v>341</v>
      </c>
      <c r="B24" s="603" t="str">
        <f>IF(ISERROR(B17*60000/B9),"",B17*60000/B9)</f>
        <v/>
      </c>
      <c r="C24" s="603" t="str">
        <f t="shared" ref="C24:M24" si="8">IF(ISERROR(C17*60000/C9),"",C17*60000/C9)</f>
        <v/>
      </c>
      <c r="D24" s="603" t="str">
        <f t="shared" si="8"/>
        <v/>
      </c>
      <c r="E24" s="603" t="str">
        <f t="shared" si="8"/>
        <v/>
      </c>
      <c r="F24" s="603" t="str">
        <f t="shared" si="8"/>
        <v/>
      </c>
      <c r="G24" s="603" t="str">
        <f t="shared" si="8"/>
        <v/>
      </c>
      <c r="H24" s="603" t="str">
        <f t="shared" si="8"/>
        <v/>
      </c>
      <c r="I24" s="603" t="str">
        <f t="shared" si="8"/>
        <v/>
      </c>
      <c r="J24" s="603" t="str">
        <f t="shared" si="8"/>
        <v/>
      </c>
      <c r="K24" s="603" t="str">
        <f t="shared" si="8"/>
        <v/>
      </c>
      <c r="L24" s="603" t="str">
        <f t="shared" si="8"/>
        <v/>
      </c>
      <c r="M24" s="603" t="str">
        <f t="shared" si="8"/>
        <v/>
      </c>
    </row>
    <row r="25" spans="1:18" ht="20" thickBot="1">
      <c r="A25" s="604" t="s">
        <v>342</v>
      </c>
      <c r="B25" s="603" t="str">
        <f>IF(ISERROR((B15+B17)*60000/B9),"",(B15+B17)*60000/B9)</f>
        <v/>
      </c>
      <c r="C25" s="603" t="str">
        <f t="shared" ref="C25:M25" si="9">IF(ISERROR((C15+C17)*60000/C9),"",(C15+C17)*60000/C9)</f>
        <v/>
      </c>
      <c r="D25" s="603" t="str">
        <f t="shared" si="9"/>
        <v/>
      </c>
      <c r="E25" s="603" t="str">
        <f t="shared" si="9"/>
        <v/>
      </c>
      <c r="F25" s="603" t="str">
        <f t="shared" si="9"/>
        <v/>
      </c>
      <c r="G25" s="603" t="str">
        <f t="shared" si="9"/>
        <v/>
      </c>
      <c r="H25" s="603" t="str">
        <f t="shared" si="9"/>
        <v/>
      </c>
      <c r="I25" s="603" t="str">
        <f t="shared" si="9"/>
        <v/>
      </c>
      <c r="J25" s="603" t="str">
        <f t="shared" si="9"/>
        <v/>
      </c>
      <c r="K25" s="603" t="str">
        <f t="shared" si="9"/>
        <v/>
      </c>
      <c r="L25" s="603" t="str">
        <f t="shared" si="9"/>
        <v/>
      </c>
      <c r="M25" s="603" t="str">
        <f t="shared" si="9"/>
        <v/>
      </c>
    </row>
  </sheetData>
  <mergeCells count="3">
    <mergeCell ref="A16:M16"/>
    <mergeCell ref="A14:M14"/>
    <mergeCell ref="A21:M21"/>
  </mergeCells>
  <conditionalFormatting sqref="B9:M9">
    <cfRule type="cellIs" dxfId="12" priority="4" operator="greaterThan">
      <formula>0</formula>
    </cfRule>
  </conditionalFormatting>
  <conditionalFormatting sqref="B20:M20">
    <cfRule type="dataBar" priority="1">
      <dataBar>
        <cfvo type="num" val="0"/>
        <cfvo type="num" val="1"/>
        <color rgb="FF00B050"/>
      </dataBar>
      <extLst>
        <ext xmlns:x14="http://schemas.microsoft.com/office/spreadsheetml/2009/9/main" uri="{B025F937-C7B1-47D3-B67F-A62EFF666E3E}">
          <x14:id>{C42855EA-C9D4-461C-8C15-1B5191F8DCCA}</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C42855EA-C9D4-461C-8C15-1B5191F8DCCA}">
            <x14:dataBar minLength="0" maxLength="100" border="1" negativeBarBorderColorSameAsPositive="0">
              <x14:cfvo type="num">
                <xm:f>0</xm:f>
              </x14:cfvo>
              <x14:cfvo type="num">
                <xm:f>1</xm:f>
              </x14:cfvo>
              <x14:borderColor rgb="FF00B050"/>
              <x14:negativeFillColor rgb="FFFF0000"/>
              <x14:negativeBorderColor rgb="FFFF0000"/>
              <x14:axisColor rgb="FF000000"/>
            </x14:dataBar>
          </x14:cfRule>
          <xm:sqref>B20:M20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7030A0"/>
  </sheetPr>
  <dimension ref="A1:E54"/>
  <sheetViews>
    <sheetView workbookViewId="0">
      <selection activeCell="G7" sqref="G7"/>
    </sheetView>
  </sheetViews>
  <sheetFormatPr baseColWidth="10" defaultColWidth="8.83203125" defaultRowHeight="16"/>
  <cols>
    <col min="1" max="1" width="8.83203125" style="93"/>
    <col min="2" max="2" width="27.5" customWidth="1"/>
    <col min="3" max="3" width="29.6640625" customWidth="1"/>
    <col min="4" max="4" width="19.5" style="334" customWidth="1"/>
    <col min="5" max="5" width="34.5" customWidth="1"/>
  </cols>
  <sheetData>
    <row r="1" spans="1:5" ht="17" thickBot="1">
      <c r="B1" s="325" t="s">
        <v>318</v>
      </c>
      <c r="C1" s="326"/>
      <c r="D1" s="534"/>
    </row>
    <row r="2" spans="1:5" ht="30.75" customHeight="1">
      <c r="A2" s="94" t="s">
        <v>169</v>
      </c>
      <c r="B2" s="569" t="s">
        <v>317</v>
      </c>
      <c r="C2" s="570" t="s">
        <v>316</v>
      </c>
      <c r="D2" s="535" t="s">
        <v>315</v>
      </c>
      <c r="E2" s="580" t="s">
        <v>337</v>
      </c>
    </row>
    <row r="3" spans="1:5">
      <c r="A3" s="95">
        <f>IF(D3="","",1)</f>
        <v>1</v>
      </c>
      <c r="B3" s="96" t="s">
        <v>303</v>
      </c>
      <c r="C3" s="571" t="s">
        <v>302</v>
      </c>
      <c r="D3" s="583">
        <v>12345678</v>
      </c>
      <c r="E3" s="581" t="str">
        <f>IF(B3="","",B3&amp;", "&amp;C3&amp;". "&amp;D3)</f>
        <v>Karim, Chamari. 12345678</v>
      </c>
    </row>
    <row r="4" spans="1:5">
      <c r="A4" s="95" t="str">
        <f t="shared" ref="A4:A35" si="0">IF(D4="","",A3+1)</f>
        <v/>
      </c>
      <c r="B4" s="96"/>
      <c r="C4" s="571"/>
      <c r="D4" s="583"/>
      <c r="E4" s="581" t="str">
        <f t="shared" ref="E4:E52" si="1">IF(B4="","",B4&amp;", "&amp;C4&amp;". "&amp;D4)</f>
        <v/>
      </c>
    </row>
    <row r="5" spans="1:5">
      <c r="A5" s="95" t="str">
        <f t="shared" si="0"/>
        <v/>
      </c>
      <c r="B5" s="96"/>
      <c r="C5" s="571"/>
      <c r="D5" s="583"/>
      <c r="E5" s="581" t="str">
        <f t="shared" si="1"/>
        <v/>
      </c>
    </row>
    <row r="6" spans="1:5">
      <c r="A6" s="95" t="str">
        <f t="shared" si="0"/>
        <v/>
      </c>
      <c r="B6" s="96"/>
      <c r="C6" s="571"/>
      <c r="D6" s="583"/>
      <c r="E6" s="581" t="str">
        <f t="shared" si="1"/>
        <v/>
      </c>
    </row>
    <row r="7" spans="1:5">
      <c r="A7" s="95" t="str">
        <f t="shared" si="0"/>
        <v/>
      </c>
      <c r="B7" s="96"/>
      <c r="C7" s="571"/>
      <c r="D7" s="583"/>
      <c r="E7" s="581" t="str">
        <f t="shared" si="1"/>
        <v/>
      </c>
    </row>
    <row r="8" spans="1:5">
      <c r="A8" s="95" t="str">
        <f t="shared" si="0"/>
        <v/>
      </c>
      <c r="B8" s="96"/>
      <c r="C8" s="571"/>
      <c r="D8" s="583"/>
      <c r="E8" s="581" t="str">
        <f t="shared" si="1"/>
        <v/>
      </c>
    </row>
    <row r="9" spans="1:5">
      <c r="A9" s="95" t="str">
        <f t="shared" si="0"/>
        <v/>
      </c>
      <c r="B9" s="96"/>
      <c r="C9" s="571"/>
      <c r="D9" s="583"/>
      <c r="E9" s="581" t="str">
        <f t="shared" si="1"/>
        <v/>
      </c>
    </row>
    <row r="10" spans="1:5">
      <c r="A10" s="95" t="str">
        <f t="shared" si="0"/>
        <v/>
      </c>
      <c r="B10" s="96"/>
      <c r="C10" s="571"/>
      <c r="D10" s="583"/>
      <c r="E10" s="581" t="str">
        <f t="shared" si="1"/>
        <v/>
      </c>
    </row>
    <row r="11" spans="1:5">
      <c r="A11" s="95" t="str">
        <f t="shared" si="0"/>
        <v/>
      </c>
      <c r="B11" s="96"/>
      <c r="C11" s="571"/>
      <c r="D11" s="583"/>
      <c r="E11" s="581" t="str">
        <f t="shared" si="1"/>
        <v/>
      </c>
    </row>
    <row r="12" spans="1:5">
      <c r="A12" s="95" t="str">
        <f t="shared" si="0"/>
        <v/>
      </c>
      <c r="B12" s="96"/>
      <c r="C12" s="571"/>
      <c r="D12" s="583"/>
      <c r="E12" s="581" t="str">
        <f t="shared" si="1"/>
        <v/>
      </c>
    </row>
    <row r="13" spans="1:5">
      <c r="A13" s="95" t="str">
        <f t="shared" si="0"/>
        <v/>
      </c>
      <c r="B13" s="96"/>
      <c r="C13" s="571"/>
      <c r="D13" s="583"/>
      <c r="E13" s="581" t="str">
        <f t="shared" si="1"/>
        <v/>
      </c>
    </row>
    <row r="14" spans="1:5">
      <c r="A14" s="95" t="str">
        <f t="shared" si="0"/>
        <v/>
      </c>
      <c r="B14" s="96"/>
      <c r="C14" s="571"/>
      <c r="D14" s="583"/>
      <c r="E14" s="581" t="str">
        <f t="shared" si="1"/>
        <v/>
      </c>
    </row>
    <row r="15" spans="1:5">
      <c r="A15" s="95" t="str">
        <f t="shared" si="0"/>
        <v/>
      </c>
      <c r="B15" s="96"/>
      <c r="C15" s="571"/>
      <c r="D15" s="583"/>
      <c r="E15" s="581" t="str">
        <f t="shared" si="1"/>
        <v/>
      </c>
    </row>
    <row r="16" spans="1:5">
      <c r="A16" s="95" t="str">
        <f t="shared" si="0"/>
        <v/>
      </c>
      <c r="B16" s="96"/>
      <c r="C16" s="571"/>
      <c r="D16" s="583"/>
      <c r="E16" s="581" t="str">
        <f t="shared" si="1"/>
        <v/>
      </c>
    </row>
    <row r="17" spans="1:5">
      <c r="A17" s="95" t="str">
        <f t="shared" si="0"/>
        <v/>
      </c>
      <c r="B17" s="96"/>
      <c r="C17" s="571"/>
      <c r="D17" s="583"/>
      <c r="E17" s="581" t="str">
        <f t="shared" si="1"/>
        <v/>
      </c>
    </row>
    <row r="18" spans="1:5">
      <c r="A18" s="95" t="str">
        <f t="shared" si="0"/>
        <v/>
      </c>
      <c r="B18" s="96"/>
      <c r="C18" s="571"/>
      <c r="D18" s="583"/>
      <c r="E18" s="581" t="str">
        <f t="shared" si="1"/>
        <v/>
      </c>
    </row>
    <row r="19" spans="1:5">
      <c r="A19" s="95" t="str">
        <f t="shared" si="0"/>
        <v/>
      </c>
      <c r="B19" s="96"/>
      <c r="C19" s="571"/>
      <c r="D19" s="583"/>
      <c r="E19" s="581" t="str">
        <f t="shared" si="1"/>
        <v/>
      </c>
    </row>
    <row r="20" spans="1:5">
      <c r="A20" s="95" t="str">
        <f t="shared" si="0"/>
        <v/>
      </c>
      <c r="B20" s="96"/>
      <c r="C20" s="571"/>
      <c r="D20" s="583"/>
      <c r="E20" s="581" t="str">
        <f t="shared" si="1"/>
        <v/>
      </c>
    </row>
    <row r="21" spans="1:5">
      <c r="A21" s="95" t="str">
        <f t="shared" si="0"/>
        <v/>
      </c>
      <c r="B21" s="96"/>
      <c r="C21" s="571"/>
      <c r="D21" s="583"/>
      <c r="E21" s="581" t="str">
        <f t="shared" si="1"/>
        <v/>
      </c>
    </row>
    <row r="22" spans="1:5">
      <c r="A22" s="95" t="str">
        <f t="shared" si="0"/>
        <v/>
      </c>
      <c r="B22" s="96"/>
      <c r="C22" s="571"/>
      <c r="D22" s="583"/>
      <c r="E22" s="581" t="str">
        <f t="shared" si="1"/>
        <v/>
      </c>
    </row>
    <row r="23" spans="1:5">
      <c r="A23" s="95" t="str">
        <f t="shared" si="0"/>
        <v/>
      </c>
      <c r="B23" s="96"/>
      <c r="C23" s="571"/>
      <c r="D23" s="583"/>
      <c r="E23" s="581" t="str">
        <f t="shared" si="1"/>
        <v/>
      </c>
    </row>
    <row r="24" spans="1:5">
      <c r="A24" s="95" t="str">
        <f t="shared" si="0"/>
        <v/>
      </c>
      <c r="B24" s="96"/>
      <c r="C24" s="571"/>
      <c r="D24" s="583"/>
      <c r="E24" s="581" t="str">
        <f t="shared" si="1"/>
        <v/>
      </c>
    </row>
    <row r="25" spans="1:5">
      <c r="A25" s="95" t="str">
        <f t="shared" si="0"/>
        <v/>
      </c>
      <c r="B25" s="96"/>
      <c r="C25" s="571"/>
      <c r="D25" s="583"/>
      <c r="E25" s="581" t="str">
        <f t="shared" si="1"/>
        <v/>
      </c>
    </row>
    <row r="26" spans="1:5">
      <c r="A26" s="95" t="str">
        <f t="shared" si="0"/>
        <v/>
      </c>
      <c r="B26" s="96"/>
      <c r="C26" s="571"/>
      <c r="D26" s="583"/>
      <c r="E26" s="581" t="str">
        <f t="shared" si="1"/>
        <v/>
      </c>
    </row>
    <row r="27" spans="1:5">
      <c r="A27" s="95" t="str">
        <f t="shared" si="0"/>
        <v/>
      </c>
      <c r="B27" s="96"/>
      <c r="C27" s="571"/>
      <c r="D27" s="583"/>
      <c r="E27" s="581" t="str">
        <f t="shared" si="1"/>
        <v/>
      </c>
    </row>
    <row r="28" spans="1:5">
      <c r="A28" s="95" t="str">
        <f t="shared" si="0"/>
        <v/>
      </c>
      <c r="B28" s="96"/>
      <c r="C28" s="571"/>
      <c r="D28" s="583"/>
      <c r="E28" s="581" t="str">
        <f t="shared" si="1"/>
        <v/>
      </c>
    </row>
    <row r="29" spans="1:5">
      <c r="A29" s="95" t="str">
        <f t="shared" si="0"/>
        <v/>
      </c>
      <c r="B29" s="96"/>
      <c r="C29" s="571"/>
      <c r="D29" s="583"/>
      <c r="E29" s="581" t="str">
        <f t="shared" si="1"/>
        <v/>
      </c>
    </row>
    <row r="30" spans="1:5">
      <c r="A30" s="95" t="str">
        <f t="shared" si="0"/>
        <v/>
      </c>
      <c r="B30" s="96"/>
      <c r="C30" s="571"/>
      <c r="D30" s="583"/>
      <c r="E30" s="581" t="str">
        <f t="shared" si="1"/>
        <v/>
      </c>
    </row>
    <row r="31" spans="1:5">
      <c r="A31" s="95" t="str">
        <f t="shared" si="0"/>
        <v/>
      </c>
      <c r="B31" s="96"/>
      <c r="C31" s="571"/>
      <c r="D31" s="583"/>
      <c r="E31" s="581" t="str">
        <f t="shared" si="1"/>
        <v/>
      </c>
    </row>
    <row r="32" spans="1:5">
      <c r="A32" s="95" t="str">
        <f t="shared" si="0"/>
        <v/>
      </c>
      <c r="B32" s="96"/>
      <c r="C32" s="571"/>
      <c r="D32" s="583"/>
      <c r="E32" s="581" t="str">
        <f t="shared" si="1"/>
        <v/>
      </c>
    </row>
    <row r="33" spans="1:5">
      <c r="A33" s="95" t="str">
        <f t="shared" si="0"/>
        <v/>
      </c>
      <c r="B33" s="96"/>
      <c r="C33" s="571"/>
      <c r="D33" s="583"/>
      <c r="E33" s="581" t="str">
        <f t="shared" si="1"/>
        <v/>
      </c>
    </row>
    <row r="34" spans="1:5">
      <c r="A34" s="95" t="str">
        <f t="shared" si="0"/>
        <v/>
      </c>
      <c r="B34" s="96"/>
      <c r="C34" s="571"/>
      <c r="D34" s="583"/>
      <c r="E34" s="581" t="str">
        <f t="shared" si="1"/>
        <v/>
      </c>
    </row>
    <row r="35" spans="1:5">
      <c r="A35" s="95" t="str">
        <f t="shared" si="0"/>
        <v/>
      </c>
      <c r="B35" s="96"/>
      <c r="C35" s="571"/>
      <c r="D35" s="583"/>
      <c r="E35" s="581" t="str">
        <f t="shared" si="1"/>
        <v/>
      </c>
    </row>
    <row r="36" spans="1:5">
      <c r="A36" s="95" t="str">
        <f t="shared" ref="A36:A52" si="2">IF(D36="","",A35+1)</f>
        <v/>
      </c>
      <c r="B36" s="96"/>
      <c r="C36" s="571"/>
      <c r="D36" s="583"/>
      <c r="E36" s="581" t="str">
        <f t="shared" si="1"/>
        <v/>
      </c>
    </row>
    <row r="37" spans="1:5">
      <c r="A37" s="95" t="str">
        <f t="shared" si="2"/>
        <v/>
      </c>
      <c r="B37" s="96"/>
      <c r="C37" s="571"/>
      <c r="D37" s="583"/>
      <c r="E37" s="581" t="str">
        <f t="shared" si="1"/>
        <v/>
      </c>
    </row>
    <row r="38" spans="1:5">
      <c r="A38" s="95" t="str">
        <f t="shared" si="2"/>
        <v/>
      </c>
      <c r="B38" s="96"/>
      <c r="C38" s="571"/>
      <c r="D38" s="583"/>
      <c r="E38" s="581" t="str">
        <f t="shared" si="1"/>
        <v/>
      </c>
    </row>
    <row r="39" spans="1:5">
      <c r="A39" s="95" t="str">
        <f t="shared" si="2"/>
        <v/>
      </c>
      <c r="B39" s="96"/>
      <c r="C39" s="571"/>
      <c r="D39" s="583"/>
      <c r="E39" s="581" t="str">
        <f t="shared" si="1"/>
        <v/>
      </c>
    </row>
    <row r="40" spans="1:5">
      <c r="A40" s="95" t="str">
        <f t="shared" si="2"/>
        <v/>
      </c>
      <c r="B40" s="96"/>
      <c r="C40" s="571"/>
      <c r="D40" s="583"/>
      <c r="E40" s="581" t="str">
        <f t="shared" si="1"/>
        <v/>
      </c>
    </row>
    <row r="41" spans="1:5">
      <c r="A41" s="95" t="str">
        <f t="shared" si="2"/>
        <v/>
      </c>
      <c r="B41" s="96"/>
      <c r="C41" s="571"/>
      <c r="D41" s="583"/>
      <c r="E41" s="581" t="str">
        <f t="shared" si="1"/>
        <v/>
      </c>
    </row>
    <row r="42" spans="1:5">
      <c r="A42" s="95" t="str">
        <f t="shared" si="2"/>
        <v/>
      </c>
      <c r="B42" s="96"/>
      <c r="C42" s="571"/>
      <c r="D42" s="583"/>
      <c r="E42" s="581" t="str">
        <f t="shared" si="1"/>
        <v/>
      </c>
    </row>
    <row r="43" spans="1:5">
      <c r="A43" s="95" t="str">
        <f t="shared" si="2"/>
        <v/>
      </c>
      <c r="B43" s="96"/>
      <c r="C43" s="571"/>
      <c r="D43" s="583"/>
      <c r="E43" s="581" t="str">
        <f t="shared" si="1"/>
        <v/>
      </c>
    </row>
    <row r="44" spans="1:5">
      <c r="A44" s="95" t="str">
        <f t="shared" si="2"/>
        <v/>
      </c>
      <c r="B44" s="96"/>
      <c r="C44" s="571"/>
      <c r="D44" s="583"/>
      <c r="E44" s="581" t="str">
        <f t="shared" si="1"/>
        <v/>
      </c>
    </row>
    <row r="45" spans="1:5">
      <c r="A45" s="95" t="str">
        <f t="shared" si="2"/>
        <v/>
      </c>
      <c r="B45" s="96"/>
      <c r="C45" s="571"/>
      <c r="D45" s="583"/>
      <c r="E45" s="581" t="str">
        <f t="shared" si="1"/>
        <v/>
      </c>
    </row>
    <row r="46" spans="1:5">
      <c r="A46" s="95" t="str">
        <f t="shared" si="2"/>
        <v/>
      </c>
      <c r="B46" s="96"/>
      <c r="C46" s="571"/>
      <c r="D46" s="583"/>
      <c r="E46" s="581" t="str">
        <f t="shared" si="1"/>
        <v/>
      </c>
    </row>
    <row r="47" spans="1:5">
      <c r="A47" s="95" t="str">
        <f t="shared" si="2"/>
        <v/>
      </c>
      <c r="B47" s="96"/>
      <c r="C47" s="571"/>
      <c r="D47" s="583"/>
      <c r="E47" s="581" t="str">
        <f t="shared" si="1"/>
        <v/>
      </c>
    </row>
    <row r="48" spans="1:5">
      <c r="A48" s="95" t="str">
        <f t="shared" si="2"/>
        <v/>
      </c>
      <c r="B48" s="96"/>
      <c r="C48" s="571"/>
      <c r="D48" s="583"/>
      <c r="E48" s="581" t="str">
        <f t="shared" si="1"/>
        <v/>
      </c>
    </row>
    <row r="49" spans="1:5">
      <c r="A49" s="95" t="str">
        <f t="shared" si="2"/>
        <v/>
      </c>
      <c r="B49" s="96"/>
      <c r="C49" s="571"/>
      <c r="D49" s="583"/>
      <c r="E49" s="581" t="str">
        <f t="shared" si="1"/>
        <v/>
      </c>
    </row>
    <row r="50" spans="1:5">
      <c r="A50" s="95" t="str">
        <f t="shared" si="2"/>
        <v/>
      </c>
      <c r="B50" s="96"/>
      <c r="C50" s="571"/>
      <c r="D50" s="583"/>
      <c r="E50" s="581" t="str">
        <f t="shared" si="1"/>
        <v/>
      </c>
    </row>
    <row r="51" spans="1:5">
      <c r="A51" s="95" t="str">
        <f t="shared" si="2"/>
        <v/>
      </c>
      <c r="B51" s="96"/>
      <c r="C51" s="571"/>
      <c r="D51" s="583"/>
      <c r="E51" s="581" t="str">
        <f t="shared" si="1"/>
        <v/>
      </c>
    </row>
    <row r="52" spans="1:5" ht="17" thickBot="1">
      <c r="A52" s="95" t="str">
        <f t="shared" si="2"/>
        <v/>
      </c>
      <c r="B52" s="97"/>
      <c r="C52" s="98"/>
      <c r="D52" s="584"/>
      <c r="E52" s="582" t="str">
        <f t="shared" si="1"/>
        <v/>
      </c>
    </row>
    <row r="53" spans="1:5">
      <c r="B53" s="572"/>
      <c r="C53" s="573"/>
      <c r="D53" s="574"/>
      <c r="E53" s="575"/>
    </row>
    <row r="54" spans="1:5" ht="17" thickBot="1">
      <c r="B54" s="576"/>
      <c r="C54" s="577"/>
      <c r="D54" s="578"/>
      <c r="E54" s="579"/>
    </row>
  </sheetData>
  <pageMargins left="0.7" right="0.7"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EFC33-D9F7-924C-9423-D5EC6B384A9E}">
  <sheetPr>
    <tabColor theme="7" tint="0.79998168889431442"/>
  </sheetPr>
  <dimension ref="A1:N697"/>
  <sheetViews>
    <sheetView topLeftCell="B1" workbookViewId="0">
      <pane ySplit="1" topLeftCell="A398" activePane="bottomLeft" state="frozen"/>
      <selection activeCell="B1" sqref="B1"/>
      <selection pane="bottomLeft" activeCell="T36" sqref="T36"/>
    </sheetView>
  </sheetViews>
  <sheetFormatPr baseColWidth="10" defaultColWidth="10.83203125" defaultRowHeight="16"/>
  <cols>
    <col min="1" max="1" width="9.83203125" style="695" hidden="1" customWidth="1"/>
    <col min="2" max="2" width="20.33203125" style="695" bestFit="1" customWidth="1"/>
    <col min="3" max="3" width="11.5" style="695" bestFit="1" customWidth="1"/>
    <col min="4" max="4" width="52.6640625" style="695" bestFit="1" customWidth="1"/>
    <col min="5" max="5" width="13.6640625" style="695" hidden="1" customWidth="1"/>
    <col min="6" max="6" width="16.33203125" style="695" hidden="1" customWidth="1"/>
    <col min="7" max="7" width="17.33203125" style="695" hidden="1" customWidth="1"/>
    <col min="8" max="8" width="13.33203125" style="695" hidden="1" customWidth="1"/>
    <col min="9" max="9" width="9.5" style="695" hidden="1" customWidth="1"/>
    <col min="10" max="10" width="9.33203125" style="695" hidden="1" customWidth="1"/>
    <col min="11" max="11" width="16" style="695" hidden="1" customWidth="1"/>
    <col min="12" max="12" width="33.5" style="695" hidden="1" customWidth="1"/>
    <col min="13" max="13" width="36.1640625" style="695" hidden="1" customWidth="1"/>
    <col min="14" max="14" width="27.83203125" style="695" hidden="1" customWidth="1"/>
    <col min="15" max="16384" width="10.83203125" style="695"/>
  </cols>
  <sheetData>
    <row r="1" spans="1:14">
      <c r="A1" s="694" t="s">
        <v>2262</v>
      </c>
      <c r="B1" s="694" t="s">
        <v>3048</v>
      </c>
      <c r="C1" s="694" t="s">
        <v>3049</v>
      </c>
      <c r="D1" s="694" t="s">
        <v>3050</v>
      </c>
      <c r="E1" s="694" t="s">
        <v>2260</v>
      </c>
      <c r="F1" s="694" t="s">
        <v>2259</v>
      </c>
      <c r="G1" s="694" t="s">
        <v>2258</v>
      </c>
      <c r="H1" s="694" t="s">
        <v>2257</v>
      </c>
      <c r="I1" s="694" t="s">
        <v>347</v>
      </c>
      <c r="J1" s="694" t="s">
        <v>2256</v>
      </c>
      <c r="K1" s="694" t="s">
        <v>2255</v>
      </c>
      <c r="L1" s="694" t="s">
        <v>2254</v>
      </c>
      <c r="M1" s="694" t="s">
        <v>348</v>
      </c>
      <c r="N1" s="694" t="s">
        <v>2253</v>
      </c>
    </row>
    <row r="2" spans="1:14">
      <c r="A2" s="694">
        <v>10</v>
      </c>
      <c r="B2" s="694" t="s">
        <v>1765</v>
      </c>
      <c r="C2" s="694" t="s">
        <v>349</v>
      </c>
      <c r="D2" s="694" t="s">
        <v>647</v>
      </c>
      <c r="E2" s="694">
        <v>0</v>
      </c>
      <c r="F2" s="694">
        <v>0</v>
      </c>
      <c r="G2" s="694" t="s">
        <v>1790</v>
      </c>
      <c r="H2" s="694">
        <v>843.8</v>
      </c>
      <c r="I2" s="694" t="s">
        <v>1789</v>
      </c>
      <c r="J2" s="694" t="s">
        <v>1399</v>
      </c>
      <c r="K2" s="694" t="s">
        <v>1144</v>
      </c>
      <c r="L2" s="694" t="s">
        <v>74</v>
      </c>
      <c r="M2" s="694" t="s">
        <v>1143</v>
      </c>
      <c r="N2" s="694">
        <v>18</v>
      </c>
    </row>
    <row r="3" spans="1:14">
      <c r="A3" s="694">
        <v>10</v>
      </c>
      <c r="B3" s="694" t="s">
        <v>1765</v>
      </c>
      <c r="C3" s="694" t="s">
        <v>349</v>
      </c>
      <c r="D3" s="694" t="s">
        <v>648</v>
      </c>
      <c r="E3" s="694">
        <v>0</v>
      </c>
      <c r="F3" s="694">
        <v>24</v>
      </c>
      <c r="G3" s="694" t="s">
        <v>1788</v>
      </c>
      <c r="H3" s="694">
        <v>873</v>
      </c>
      <c r="I3" s="694" t="s">
        <v>1787</v>
      </c>
      <c r="J3" s="694" t="s">
        <v>1278</v>
      </c>
      <c r="K3" s="694" t="s">
        <v>1144</v>
      </c>
      <c r="L3" s="694" t="s">
        <v>1274</v>
      </c>
      <c r="M3" s="694" t="s">
        <v>53</v>
      </c>
      <c r="N3" s="694">
        <v>13</v>
      </c>
    </row>
    <row r="4" spans="1:14">
      <c r="A4" s="694">
        <v>10</v>
      </c>
      <c r="B4" s="694" t="s">
        <v>1765</v>
      </c>
      <c r="C4" s="694" t="s">
        <v>349</v>
      </c>
      <c r="D4" s="694" t="s">
        <v>649</v>
      </c>
      <c r="E4" s="694">
        <v>0</v>
      </c>
      <c r="F4" s="694">
        <v>25</v>
      </c>
      <c r="G4" s="694" t="s">
        <v>1786</v>
      </c>
      <c r="H4" s="694">
        <v>916</v>
      </c>
      <c r="I4" s="694" t="s">
        <v>1755</v>
      </c>
      <c r="J4" s="694" t="s">
        <v>1275</v>
      </c>
      <c r="K4" s="694" t="s">
        <v>1144</v>
      </c>
      <c r="L4" s="694" t="s">
        <v>1274</v>
      </c>
      <c r="M4" s="694" t="s">
        <v>52</v>
      </c>
      <c r="N4" s="694">
        <v>14</v>
      </c>
    </row>
    <row r="5" spans="1:14">
      <c r="A5" s="694">
        <v>10</v>
      </c>
      <c r="B5" s="694" t="s">
        <v>1765</v>
      </c>
      <c r="C5" s="694" t="s">
        <v>74</v>
      </c>
      <c r="D5" s="694" t="s">
        <v>650</v>
      </c>
      <c r="E5" s="694">
        <v>1</v>
      </c>
      <c r="F5" s="694">
        <v>23</v>
      </c>
      <c r="G5" s="694" t="s">
        <v>1785</v>
      </c>
      <c r="H5" s="694">
        <v>864</v>
      </c>
      <c r="I5" s="694" t="s">
        <v>1784</v>
      </c>
      <c r="J5" s="694" t="s">
        <v>1783</v>
      </c>
      <c r="K5" s="694" t="s">
        <v>1144</v>
      </c>
      <c r="L5" s="694" t="s">
        <v>74</v>
      </c>
      <c r="M5" s="694" t="s">
        <v>1692</v>
      </c>
      <c r="N5" s="694">
        <v>17</v>
      </c>
    </row>
    <row r="6" spans="1:14">
      <c r="A6" s="694">
        <v>10</v>
      </c>
      <c r="B6" s="694" t="s">
        <v>1765</v>
      </c>
      <c r="C6" s="694" t="s">
        <v>74</v>
      </c>
      <c r="D6" s="694" t="s">
        <v>651</v>
      </c>
      <c r="E6" s="694">
        <v>2</v>
      </c>
      <c r="F6" s="694">
        <v>23</v>
      </c>
      <c r="G6" s="694" t="s">
        <v>1782</v>
      </c>
      <c r="H6" s="694">
        <v>865</v>
      </c>
      <c r="I6" s="694" t="s">
        <v>1781</v>
      </c>
      <c r="J6" s="694" t="s">
        <v>1780</v>
      </c>
      <c r="K6" s="694" t="s">
        <v>1144</v>
      </c>
      <c r="L6" s="694" t="s">
        <v>74</v>
      </c>
      <c r="M6" s="694" t="s">
        <v>1692</v>
      </c>
      <c r="N6" s="694">
        <v>17</v>
      </c>
    </row>
    <row r="7" spans="1:14">
      <c r="A7" s="694">
        <v>10</v>
      </c>
      <c r="B7" s="694" t="s">
        <v>1765</v>
      </c>
      <c r="C7" s="694" t="s">
        <v>74</v>
      </c>
      <c r="D7" s="694" t="s">
        <v>652</v>
      </c>
      <c r="E7" s="694">
        <v>3</v>
      </c>
      <c r="F7" s="694">
        <v>23</v>
      </c>
      <c r="G7" s="694" t="s">
        <v>1779</v>
      </c>
      <c r="H7" s="694">
        <v>866</v>
      </c>
      <c r="I7" s="694" t="s">
        <v>1778</v>
      </c>
      <c r="J7" s="694" t="s">
        <v>1777</v>
      </c>
      <c r="K7" s="694" t="s">
        <v>1144</v>
      </c>
      <c r="L7" s="694" t="s">
        <v>74</v>
      </c>
      <c r="M7" s="694" t="s">
        <v>1692</v>
      </c>
      <c r="N7" s="694">
        <v>17</v>
      </c>
    </row>
    <row r="8" spans="1:14">
      <c r="A8" s="694">
        <v>10</v>
      </c>
      <c r="B8" s="694" t="s">
        <v>1765</v>
      </c>
      <c r="C8" s="694" t="s">
        <v>389</v>
      </c>
      <c r="D8" s="694" t="s">
        <v>653</v>
      </c>
      <c r="E8" s="694">
        <v>10</v>
      </c>
      <c r="F8" s="694">
        <v>8</v>
      </c>
      <c r="G8" s="694" t="s">
        <v>1776</v>
      </c>
      <c r="H8" s="694">
        <v>789</v>
      </c>
      <c r="I8" s="694" t="s">
        <v>1775</v>
      </c>
      <c r="J8" s="694" t="s">
        <v>1774</v>
      </c>
      <c r="K8" s="694" t="s">
        <v>1144</v>
      </c>
      <c r="L8" s="694" t="s">
        <v>1156</v>
      </c>
      <c r="M8" s="694" t="s">
        <v>1155</v>
      </c>
      <c r="N8" s="694">
        <v>10</v>
      </c>
    </row>
    <row r="9" spans="1:14">
      <c r="A9" s="694">
        <v>10</v>
      </c>
      <c r="B9" s="694" t="s">
        <v>1765</v>
      </c>
      <c r="C9" s="694" t="s">
        <v>389</v>
      </c>
      <c r="D9" s="694" t="s">
        <v>654</v>
      </c>
      <c r="E9" s="694">
        <v>11</v>
      </c>
      <c r="F9" s="694">
        <v>7</v>
      </c>
      <c r="G9" s="694" t="s">
        <v>1773</v>
      </c>
      <c r="H9" s="694">
        <v>847.2</v>
      </c>
      <c r="I9" s="694" t="s">
        <v>1772</v>
      </c>
      <c r="J9" s="694" t="s">
        <v>1145</v>
      </c>
      <c r="K9" s="694" t="s">
        <v>1144</v>
      </c>
      <c r="L9" s="694" t="s">
        <v>1156</v>
      </c>
      <c r="M9" s="694" t="s">
        <v>1155</v>
      </c>
      <c r="N9" s="694">
        <v>10</v>
      </c>
    </row>
    <row r="10" spans="1:14">
      <c r="A10" s="694">
        <v>10</v>
      </c>
      <c r="B10" s="694" t="s">
        <v>1765</v>
      </c>
      <c r="C10" s="694" t="s">
        <v>389</v>
      </c>
      <c r="D10" s="694" t="s">
        <v>655</v>
      </c>
      <c r="E10" s="694">
        <v>11</v>
      </c>
      <c r="F10" s="694">
        <v>51</v>
      </c>
      <c r="G10" s="694" t="s">
        <v>1771</v>
      </c>
      <c r="H10" s="694">
        <v>847.2</v>
      </c>
      <c r="I10" s="694" t="s">
        <v>1769</v>
      </c>
      <c r="J10" s="694" t="s">
        <v>1145</v>
      </c>
      <c r="K10" s="694" t="s">
        <v>1165</v>
      </c>
      <c r="L10" s="694" t="s">
        <v>1156</v>
      </c>
      <c r="M10" s="694" t="s">
        <v>1155</v>
      </c>
      <c r="N10" s="694">
        <v>10</v>
      </c>
    </row>
    <row r="11" spans="1:14">
      <c r="A11" s="694">
        <v>10</v>
      </c>
      <c r="B11" s="694" t="s">
        <v>1765</v>
      </c>
      <c r="C11" s="694" t="s">
        <v>389</v>
      </c>
      <c r="D11" s="694" t="s">
        <v>656</v>
      </c>
      <c r="E11" s="694">
        <v>12</v>
      </c>
      <c r="F11" s="694">
        <v>7</v>
      </c>
      <c r="G11" s="694" t="s">
        <v>1770</v>
      </c>
      <c r="H11" s="694">
        <v>847.2</v>
      </c>
      <c r="I11" s="694" t="s">
        <v>1769</v>
      </c>
      <c r="J11" s="694" t="s">
        <v>1171</v>
      </c>
      <c r="K11" s="694" t="s">
        <v>1144</v>
      </c>
      <c r="L11" s="694" t="s">
        <v>1156</v>
      </c>
      <c r="M11" s="694" t="s">
        <v>1155</v>
      </c>
      <c r="N11" s="694">
        <v>10</v>
      </c>
    </row>
    <row r="12" spans="1:14">
      <c r="A12" s="694">
        <v>10</v>
      </c>
      <c r="B12" s="694" t="s">
        <v>1765</v>
      </c>
      <c r="C12" s="694" t="s">
        <v>389</v>
      </c>
      <c r="D12" s="694" t="s">
        <v>657</v>
      </c>
      <c r="E12" s="694">
        <v>13</v>
      </c>
      <c r="F12" s="694">
        <v>0</v>
      </c>
      <c r="G12" s="694" t="s">
        <v>1768</v>
      </c>
      <c r="H12" s="694">
        <v>553.9</v>
      </c>
      <c r="I12" s="694" t="s">
        <v>1763</v>
      </c>
      <c r="J12" s="694" t="s">
        <v>1762</v>
      </c>
      <c r="K12" s="694" t="s">
        <v>1144</v>
      </c>
      <c r="L12" s="694" t="s">
        <v>74</v>
      </c>
      <c r="M12" s="694" t="s">
        <v>1143</v>
      </c>
      <c r="N12" s="694">
        <v>18</v>
      </c>
    </row>
    <row r="13" spans="1:14">
      <c r="A13" s="694">
        <v>10</v>
      </c>
      <c r="B13" s="694" t="s">
        <v>1765</v>
      </c>
      <c r="C13" s="694" t="s">
        <v>377</v>
      </c>
      <c r="D13" s="694" t="s">
        <v>658</v>
      </c>
      <c r="E13" s="694">
        <v>20</v>
      </c>
      <c r="F13" s="694">
        <v>51</v>
      </c>
      <c r="G13" s="694" t="s">
        <v>1767</v>
      </c>
      <c r="H13" s="694">
        <v>956.5</v>
      </c>
      <c r="I13" s="694" t="s">
        <v>1766</v>
      </c>
      <c r="J13" s="694" t="s">
        <v>1262</v>
      </c>
      <c r="K13" s="694" t="s">
        <v>1165</v>
      </c>
      <c r="L13" s="694" t="s">
        <v>1261</v>
      </c>
      <c r="M13" s="694" t="s">
        <v>54</v>
      </c>
      <c r="N13" s="694">
        <v>4</v>
      </c>
    </row>
    <row r="14" spans="1:14">
      <c r="A14" s="694">
        <v>10</v>
      </c>
      <c r="B14" s="694" t="s">
        <v>1765</v>
      </c>
      <c r="C14" s="694" t="s">
        <v>349</v>
      </c>
      <c r="D14" s="694" t="s">
        <v>659</v>
      </c>
      <c r="E14" s="694">
        <v>80</v>
      </c>
      <c r="F14" s="694">
        <v>0</v>
      </c>
      <c r="G14" s="694" t="s">
        <v>1764</v>
      </c>
      <c r="H14" s="694">
        <v>843.8</v>
      </c>
      <c r="I14" s="694" t="s">
        <v>1763</v>
      </c>
      <c r="J14" s="694" t="s">
        <v>1762</v>
      </c>
      <c r="K14" s="694" t="s">
        <v>1144</v>
      </c>
      <c r="L14" s="694" t="s">
        <v>74</v>
      </c>
      <c r="M14" s="694" t="s">
        <v>1143</v>
      </c>
      <c r="N14" s="694">
        <v>18</v>
      </c>
    </row>
    <row r="15" spans="1:14">
      <c r="A15" s="694">
        <v>16</v>
      </c>
      <c r="B15" s="694" t="s">
        <v>1286</v>
      </c>
      <c r="C15" s="694" t="s">
        <v>349</v>
      </c>
      <c r="D15" s="694" t="s">
        <v>909</v>
      </c>
      <c r="E15" s="694">
        <v>0</v>
      </c>
      <c r="F15" s="694">
        <v>0</v>
      </c>
      <c r="G15" s="694" t="s">
        <v>1384</v>
      </c>
      <c r="H15" s="694">
        <v>845</v>
      </c>
      <c r="I15" s="694" t="s">
        <v>1282</v>
      </c>
      <c r="J15" s="694" t="s">
        <v>1166</v>
      </c>
      <c r="K15" s="694" t="s">
        <v>1144</v>
      </c>
      <c r="L15" s="694" t="s">
        <v>74</v>
      </c>
      <c r="M15" s="694" t="s">
        <v>1143</v>
      </c>
      <c r="N15" s="694">
        <v>18</v>
      </c>
    </row>
    <row r="16" spans="1:14">
      <c r="A16" s="694">
        <v>16</v>
      </c>
      <c r="B16" s="694" t="s">
        <v>1286</v>
      </c>
      <c r="C16" s="694" t="s">
        <v>349</v>
      </c>
      <c r="D16" s="694" t="s">
        <v>910</v>
      </c>
      <c r="E16" s="694">
        <v>0</v>
      </c>
      <c r="F16" s="694">
        <v>23</v>
      </c>
      <c r="G16" s="694" t="s">
        <v>1383</v>
      </c>
      <c r="H16" s="694">
        <v>824</v>
      </c>
      <c r="I16" s="694" t="s">
        <v>1343</v>
      </c>
      <c r="J16" s="694" t="s">
        <v>1171</v>
      </c>
      <c r="K16" s="694" t="s">
        <v>1144</v>
      </c>
      <c r="L16" s="694" t="s">
        <v>1151</v>
      </c>
      <c r="M16" s="694" t="s">
        <v>1150</v>
      </c>
      <c r="N16" s="694">
        <v>15</v>
      </c>
    </row>
    <row r="17" spans="1:14">
      <c r="A17" s="694">
        <v>16</v>
      </c>
      <c r="B17" s="694" t="s">
        <v>1286</v>
      </c>
      <c r="C17" s="694" t="s">
        <v>349</v>
      </c>
      <c r="D17" s="694" t="s">
        <v>911</v>
      </c>
      <c r="E17" s="694">
        <v>0</v>
      </c>
      <c r="F17" s="694">
        <v>24</v>
      </c>
      <c r="G17" s="694" t="s">
        <v>1382</v>
      </c>
      <c r="H17" s="694">
        <v>873</v>
      </c>
      <c r="I17" s="694" t="s">
        <v>1279</v>
      </c>
      <c r="J17" s="694" t="s">
        <v>1278</v>
      </c>
      <c r="K17" s="694" t="s">
        <v>1144</v>
      </c>
      <c r="L17" s="694" t="s">
        <v>1274</v>
      </c>
      <c r="M17" s="694" t="s">
        <v>53</v>
      </c>
      <c r="N17" s="694">
        <v>13</v>
      </c>
    </row>
    <row r="18" spans="1:14">
      <c r="A18" s="694">
        <v>16</v>
      </c>
      <c r="B18" s="694" t="s">
        <v>1286</v>
      </c>
      <c r="C18" s="694" t="s">
        <v>349</v>
      </c>
      <c r="D18" s="694" t="s">
        <v>912</v>
      </c>
      <c r="E18" s="694">
        <v>0</v>
      </c>
      <c r="F18" s="694">
        <v>25</v>
      </c>
      <c r="G18" s="694" t="s">
        <v>1381</v>
      </c>
      <c r="H18" s="694">
        <v>916</v>
      </c>
      <c r="I18" s="694" t="s">
        <v>1276</v>
      </c>
      <c r="J18" s="694" t="s">
        <v>1275</v>
      </c>
      <c r="K18" s="694" t="s">
        <v>1144</v>
      </c>
      <c r="L18" s="694" t="s">
        <v>1274</v>
      </c>
      <c r="M18" s="694" t="s">
        <v>52</v>
      </c>
      <c r="N18" s="694">
        <v>14</v>
      </c>
    </row>
    <row r="19" spans="1:14">
      <c r="A19" s="694">
        <v>16</v>
      </c>
      <c r="B19" s="694" t="s">
        <v>1286</v>
      </c>
      <c r="C19" s="694" t="s">
        <v>415</v>
      </c>
      <c r="D19" s="694" t="s">
        <v>913</v>
      </c>
      <c r="E19" s="694">
        <v>11</v>
      </c>
      <c r="F19" s="694">
        <v>9</v>
      </c>
      <c r="G19" s="694" t="s">
        <v>1380</v>
      </c>
      <c r="H19" s="694">
        <v>845</v>
      </c>
      <c r="I19" s="694" t="s">
        <v>1379</v>
      </c>
      <c r="J19" s="694" t="s">
        <v>1166</v>
      </c>
      <c r="K19" s="694" t="s">
        <v>1144</v>
      </c>
      <c r="L19" s="694" t="s">
        <v>1156</v>
      </c>
      <c r="M19" s="694" t="s">
        <v>1368</v>
      </c>
      <c r="N19" s="694">
        <v>11</v>
      </c>
    </row>
    <row r="20" spans="1:14">
      <c r="A20" s="694">
        <v>16</v>
      </c>
      <c r="B20" s="694" t="s">
        <v>1286</v>
      </c>
      <c r="C20" s="694" t="s">
        <v>415</v>
      </c>
      <c r="D20" s="694" t="s">
        <v>914</v>
      </c>
      <c r="E20" s="694">
        <v>11</v>
      </c>
      <c r="F20" s="694">
        <v>26</v>
      </c>
      <c r="G20" s="694" t="s">
        <v>1378</v>
      </c>
      <c r="H20" s="694">
        <v>845</v>
      </c>
      <c r="I20" s="694" t="s">
        <v>1375</v>
      </c>
      <c r="J20" s="694" t="s">
        <v>1180</v>
      </c>
      <c r="K20" s="694" t="s">
        <v>1165</v>
      </c>
      <c r="L20" s="694" t="s">
        <v>1156</v>
      </c>
      <c r="M20" s="694" t="s">
        <v>1179</v>
      </c>
      <c r="N20" s="694">
        <v>12</v>
      </c>
    </row>
    <row r="21" spans="1:14">
      <c r="A21" s="694">
        <v>16</v>
      </c>
      <c r="B21" s="694" t="s">
        <v>1286</v>
      </c>
      <c r="C21" s="694" t="s">
        <v>415</v>
      </c>
      <c r="D21" s="694" t="s">
        <v>915</v>
      </c>
      <c r="E21" s="694">
        <v>11</v>
      </c>
      <c r="F21" s="694">
        <v>27</v>
      </c>
      <c r="G21" s="694" t="s">
        <v>1377</v>
      </c>
      <c r="H21" s="694">
        <v>845</v>
      </c>
      <c r="I21" s="694" t="s">
        <v>1375</v>
      </c>
      <c r="J21" s="694" t="s">
        <v>1180</v>
      </c>
      <c r="K21" s="694" t="s">
        <v>1165</v>
      </c>
      <c r="L21" s="694" t="s">
        <v>1156</v>
      </c>
      <c r="M21" s="694" t="s">
        <v>1179</v>
      </c>
      <c r="N21" s="694">
        <v>12</v>
      </c>
    </row>
    <row r="22" spans="1:14">
      <c r="A22" s="694">
        <v>16</v>
      </c>
      <c r="B22" s="694" t="s">
        <v>1286</v>
      </c>
      <c r="C22" s="694" t="s">
        <v>415</v>
      </c>
      <c r="D22" s="694" t="s">
        <v>916</v>
      </c>
      <c r="E22" s="694">
        <v>12</v>
      </c>
      <c r="F22" s="694">
        <v>26</v>
      </c>
      <c r="G22" s="694" t="s">
        <v>1376</v>
      </c>
      <c r="H22" s="694">
        <v>845</v>
      </c>
      <c r="I22" s="694" t="s">
        <v>1375</v>
      </c>
      <c r="J22" s="694" t="s">
        <v>1180</v>
      </c>
      <c r="K22" s="694" t="s">
        <v>1165</v>
      </c>
      <c r="L22" s="694" t="s">
        <v>1156</v>
      </c>
      <c r="M22" s="694" t="s">
        <v>1179</v>
      </c>
      <c r="N22" s="694">
        <v>12</v>
      </c>
    </row>
    <row r="23" spans="1:14">
      <c r="A23" s="694">
        <v>16</v>
      </c>
      <c r="B23" s="694" t="s">
        <v>1286</v>
      </c>
      <c r="C23" s="694" t="s">
        <v>415</v>
      </c>
      <c r="D23" s="694" t="s">
        <v>917</v>
      </c>
      <c r="E23" s="694">
        <v>13</v>
      </c>
      <c r="F23" s="694">
        <v>9</v>
      </c>
      <c r="G23" s="694" t="s">
        <v>1374</v>
      </c>
      <c r="H23" s="694">
        <v>845</v>
      </c>
      <c r="I23" s="694" t="s">
        <v>1373</v>
      </c>
      <c r="J23" s="694" t="s">
        <v>1166</v>
      </c>
      <c r="K23" s="694" t="s">
        <v>1144</v>
      </c>
      <c r="L23" s="694" t="s">
        <v>1156</v>
      </c>
      <c r="M23" s="694" t="s">
        <v>1368</v>
      </c>
      <c r="N23" s="694">
        <v>11</v>
      </c>
    </row>
    <row r="24" spans="1:14">
      <c r="A24" s="694">
        <v>16</v>
      </c>
      <c r="B24" s="694" t="s">
        <v>1286</v>
      </c>
      <c r="C24" s="694" t="s">
        <v>415</v>
      </c>
      <c r="D24" s="694" t="s">
        <v>918</v>
      </c>
      <c r="E24" s="694">
        <v>13</v>
      </c>
      <c r="F24" s="694">
        <v>26</v>
      </c>
      <c r="G24" s="694" t="s">
        <v>1372</v>
      </c>
      <c r="H24" s="694">
        <v>845</v>
      </c>
      <c r="I24" s="694" t="s">
        <v>1370</v>
      </c>
      <c r="J24" s="694" t="s">
        <v>1180</v>
      </c>
      <c r="K24" s="694" t="s">
        <v>1165</v>
      </c>
      <c r="L24" s="694" t="s">
        <v>1156</v>
      </c>
      <c r="M24" s="694" t="s">
        <v>1179</v>
      </c>
      <c r="N24" s="694">
        <v>12</v>
      </c>
    </row>
    <row r="25" spans="1:14">
      <c r="A25" s="694">
        <v>16</v>
      </c>
      <c r="B25" s="694" t="s">
        <v>1286</v>
      </c>
      <c r="C25" s="694" t="s">
        <v>415</v>
      </c>
      <c r="D25" s="694" t="s">
        <v>919</v>
      </c>
      <c r="E25" s="694">
        <v>14</v>
      </c>
      <c r="F25" s="694">
        <v>26</v>
      </c>
      <c r="G25" s="694" t="s">
        <v>1371</v>
      </c>
      <c r="H25" s="694">
        <v>845</v>
      </c>
      <c r="I25" s="694" t="s">
        <v>1370</v>
      </c>
      <c r="J25" s="694" t="s">
        <v>1180</v>
      </c>
      <c r="K25" s="694" t="s">
        <v>1165</v>
      </c>
      <c r="L25" s="694" t="s">
        <v>1156</v>
      </c>
      <c r="M25" s="694" t="s">
        <v>1179</v>
      </c>
      <c r="N25" s="694">
        <v>12</v>
      </c>
    </row>
    <row r="26" spans="1:14">
      <c r="A26" s="694">
        <v>16</v>
      </c>
      <c r="B26" s="694" t="s">
        <v>1286</v>
      </c>
      <c r="C26" s="694" t="s">
        <v>415</v>
      </c>
      <c r="D26" s="694" t="s">
        <v>920</v>
      </c>
      <c r="E26" s="694">
        <v>15</v>
      </c>
      <c r="F26" s="694">
        <v>9</v>
      </c>
      <c r="G26" s="694" t="s">
        <v>1369</v>
      </c>
      <c r="H26" s="694">
        <v>845</v>
      </c>
      <c r="I26" s="694" t="s">
        <v>1366</v>
      </c>
      <c r="J26" s="694" t="s">
        <v>1166</v>
      </c>
      <c r="K26" s="694" t="s">
        <v>1144</v>
      </c>
      <c r="L26" s="694" t="s">
        <v>1156</v>
      </c>
      <c r="M26" s="694" t="s">
        <v>1368</v>
      </c>
      <c r="N26" s="694">
        <v>11</v>
      </c>
    </row>
    <row r="27" spans="1:14">
      <c r="A27" s="694">
        <v>16</v>
      </c>
      <c r="B27" s="694" t="s">
        <v>1286</v>
      </c>
      <c r="C27" s="694" t="s">
        <v>415</v>
      </c>
      <c r="D27" s="694" t="s">
        <v>921</v>
      </c>
      <c r="E27" s="694">
        <v>15</v>
      </c>
      <c r="F27" s="694">
        <v>11</v>
      </c>
      <c r="G27" s="694" t="s">
        <v>1367</v>
      </c>
      <c r="H27" s="694">
        <v>845</v>
      </c>
      <c r="I27" s="694" t="s">
        <v>1366</v>
      </c>
      <c r="J27" s="694" t="s">
        <v>1166</v>
      </c>
      <c r="K27" s="694" t="s">
        <v>1144</v>
      </c>
      <c r="L27" s="694" t="s">
        <v>1184</v>
      </c>
      <c r="M27" s="694" t="s">
        <v>1193</v>
      </c>
      <c r="N27" s="694">
        <v>7</v>
      </c>
    </row>
    <row r="28" spans="1:14">
      <c r="A28" s="694">
        <v>16</v>
      </c>
      <c r="B28" s="694" t="s">
        <v>1286</v>
      </c>
      <c r="C28" s="694" t="s">
        <v>415</v>
      </c>
      <c r="D28" s="694" t="s">
        <v>922</v>
      </c>
      <c r="E28" s="694">
        <v>15</v>
      </c>
      <c r="F28" s="694">
        <v>26</v>
      </c>
      <c r="G28" s="694" t="s">
        <v>1365</v>
      </c>
      <c r="H28" s="694">
        <v>845</v>
      </c>
      <c r="I28" s="694" t="s">
        <v>1364</v>
      </c>
      <c r="J28" s="694" t="s">
        <v>1180</v>
      </c>
      <c r="K28" s="694" t="s">
        <v>1165</v>
      </c>
      <c r="L28" s="694" t="s">
        <v>1156</v>
      </c>
      <c r="M28" s="694" t="s">
        <v>1179</v>
      </c>
      <c r="N28" s="694">
        <v>12</v>
      </c>
    </row>
    <row r="29" spans="1:14">
      <c r="A29" s="694">
        <v>16</v>
      </c>
      <c r="B29" s="694" t="s">
        <v>1286</v>
      </c>
      <c r="C29" s="694" t="s">
        <v>377</v>
      </c>
      <c r="D29" s="694" t="s">
        <v>923</v>
      </c>
      <c r="E29" s="694">
        <v>20</v>
      </c>
      <c r="F29" s="694">
        <v>41</v>
      </c>
      <c r="G29" s="694" t="s">
        <v>1363</v>
      </c>
      <c r="H29" s="694">
        <v>956.5</v>
      </c>
      <c r="I29" s="694" t="s">
        <v>1362</v>
      </c>
      <c r="J29" s="694" t="s">
        <v>1246</v>
      </c>
      <c r="K29" s="694" t="s">
        <v>1165</v>
      </c>
      <c r="L29" s="694" t="s">
        <v>1261</v>
      </c>
      <c r="M29" s="694" t="s">
        <v>54</v>
      </c>
      <c r="N29" s="694">
        <v>4</v>
      </c>
    </row>
    <row r="30" spans="1:14">
      <c r="A30" s="694">
        <v>16</v>
      </c>
      <c r="B30" s="694" t="s">
        <v>1286</v>
      </c>
      <c r="C30" s="694" t="s">
        <v>377</v>
      </c>
      <c r="D30" s="694" t="s">
        <v>924</v>
      </c>
      <c r="E30" s="694">
        <v>20</v>
      </c>
      <c r="F30" s="694">
        <v>44</v>
      </c>
      <c r="G30" s="694" t="s">
        <v>1361</v>
      </c>
      <c r="H30" s="694">
        <v>956.5</v>
      </c>
      <c r="I30" s="694" t="s">
        <v>1360</v>
      </c>
      <c r="J30" s="694" t="s">
        <v>1266</v>
      </c>
      <c r="K30" s="694" t="s">
        <v>1165</v>
      </c>
      <c r="L30" s="694" t="s">
        <v>1261</v>
      </c>
      <c r="M30" s="694" t="s">
        <v>54</v>
      </c>
      <c r="N30" s="694">
        <v>4</v>
      </c>
    </row>
    <row r="31" spans="1:14">
      <c r="A31" s="694">
        <v>16</v>
      </c>
      <c r="B31" s="694" t="s">
        <v>1286</v>
      </c>
      <c r="C31" s="694" t="s">
        <v>377</v>
      </c>
      <c r="D31" s="694" t="s">
        <v>925</v>
      </c>
      <c r="E31" s="694">
        <v>21</v>
      </c>
      <c r="F31" s="694">
        <v>51</v>
      </c>
      <c r="G31" s="694" t="s">
        <v>1359</v>
      </c>
      <c r="H31" s="694">
        <v>355.5</v>
      </c>
      <c r="I31" s="694" t="s">
        <v>1358</v>
      </c>
      <c r="J31" s="694" t="s">
        <v>1266</v>
      </c>
      <c r="K31" s="694" t="s">
        <v>1144</v>
      </c>
      <c r="L31" s="694" t="s">
        <v>1261</v>
      </c>
      <c r="M31" s="694" t="s">
        <v>54</v>
      </c>
      <c r="N31" s="694">
        <v>4</v>
      </c>
    </row>
    <row r="32" spans="1:14">
      <c r="A32" s="694">
        <v>16</v>
      </c>
      <c r="B32" s="694" t="s">
        <v>1286</v>
      </c>
      <c r="C32" s="694" t="s">
        <v>369</v>
      </c>
      <c r="D32" s="694" t="s">
        <v>926</v>
      </c>
      <c r="E32" s="694">
        <v>30</v>
      </c>
      <c r="F32" s="694">
        <v>13</v>
      </c>
      <c r="G32" s="694" t="s">
        <v>1357</v>
      </c>
      <c r="H32" s="694">
        <v>824.8</v>
      </c>
      <c r="I32" s="694" t="s">
        <v>1356</v>
      </c>
      <c r="J32" s="694" t="s">
        <v>1345</v>
      </c>
      <c r="K32" s="694" t="s">
        <v>1144</v>
      </c>
      <c r="L32" s="694" t="s">
        <v>369</v>
      </c>
      <c r="M32" s="694" t="s">
        <v>43</v>
      </c>
      <c r="N32" s="694">
        <v>5</v>
      </c>
    </row>
    <row r="33" spans="1:14">
      <c r="A33" s="694">
        <v>16</v>
      </c>
      <c r="B33" s="694" t="s">
        <v>1286</v>
      </c>
      <c r="C33" s="694" t="s">
        <v>369</v>
      </c>
      <c r="D33" s="694" t="s">
        <v>927</v>
      </c>
      <c r="E33" s="694">
        <v>32</v>
      </c>
      <c r="F33" s="694">
        <v>13</v>
      </c>
      <c r="G33" s="694" t="s">
        <v>1355</v>
      </c>
      <c r="H33" s="694">
        <v>824</v>
      </c>
      <c r="I33" s="694" t="s">
        <v>1353</v>
      </c>
      <c r="J33" s="694" t="s">
        <v>1345</v>
      </c>
      <c r="K33" s="694" t="s">
        <v>1144</v>
      </c>
      <c r="L33" s="694" t="s">
        <v>369</v>
      </c>
      <c r="M33" s="694" t="s">
        <v>43</v>
      </c>
      <c r="N33" s="694">
        <v>5</v>
      </c>
    </row>
    <row r="34" spans="1:14">
      <c r="A34" s="694">
        <v>16</v>
      </c>
      <c r="B34" s="694" t="s">
        <v>1286</v>
      </c>
      <c r="C34" s="694" t="s">
        <v>369</v>
      </c>
      <c r="D34" s="694" t="s">
        <v>928</v>
      </c>
      <c r="E34" s="694">
        <v>32</v>
      </c>
      <c r="F34" s="694">
        <v>14</v>
      </c>
      <c r="G34" s="694" t="s">
        <v>1354</v>
      </c>
      <c r="H34" s="694">
        <v>824</v>
      </c>
      <c r="I34" s="694" t="s">
        <v>1353</v>
      </c>
      <c r="J34" s="694" t="s">
        <v>1345</v>
      </c>
      <c r="K34" s="694" t="s">
        <v>1144</v>
      </c>
      <c r="L34" s="694" t="s">
        <v>369</v>
      </c>
      <c r="M34" s="694" t="s">
        <v>43</v>
      </c>
      <c r="N34" s="694">
        <v>5</v>
      </c>
    </row>
    <row r="35" spans="1:14">
      <c r="A35" s="694">
        <v>16</v>
      </c>
      <c r="B35" s="694" t="s">
        <v>1286</v>
      </c>
      <c r="C35" s="694" t="s">
        <v>369</v>
      </c>
      <c r="D35" s="694" t="s">
        <v>929</v>
      </c>
      <c r="E35" s="694">
        <v>32</v>
      </c>
      <c r="F35" s="694">
        <v>20</v>
      </c>
      <c r="G35" s="694" t="s">
        <v>1352</v>
      </c>
      <c r="H35" s="694">
        <v>824</v>
      </c>
      <c r="I35" s="694" t="s">
        <v>1346</v>
      </c>
      <c r="J35" s="694" t="s">
        <v>1345</v>
      </c>
      <c r="K35" s="694" t="s">
        <v>1144</v>
      </c>
      <c r="L35" s="694" t="s">
        <v>369</v>
      </c>
      <c r="M35" s="694" t="s">
        <v>43</v>
      </c>
      <c r="N35" s="694">
        <v>5</v>
      </c>
    </row>
    <row r="36" spans="1:14">
      <c r="A36" s="694">
        <v>16</v>
      </c>
      <c r="B36" s="694" t="s">
        <v>1286</v>
      </c>
      <c r="C36" s="694" t="s">
        <v>369</v>
      </c>
      <c r="D36" s="694" t="s">
        <v>930</v>
      </c>
      <c r="E36" s="694">
        <v>32</v>
      </c>
      <c r="F36" s="694">
        <v>23</v>
      </c>
      <c r="G36" s="694" t="s">
        <v>1351</v>
      </c>
      <c r="H36" s="694">
        <v>824</v>
      </c>
      <c r="I36" s="694" t="s">
        <v>1343</v>
      </c>
      <c r="J36" s="694" t="s">
        <v>1171</v>
      </c>
      <c r="K36" s="694" t="s">
        <v>1144</v>
      </c>
      <c r="L36" s="694" t="s">
        <v>1151</v>
      </c>
      <c r="M36" s="694" t="s">
        <v>1150</v>
      </c>
      <c r="N36" s="694">
        <v>15</v>
      </c>
    </row>
    <row r="37" spans="1:14">
      <c r="A37" s="694">
        <v>16</v>
      </c>
      <c r="B37" s="694" t="s">
        <v>1286</v>
      </c>
      <c r="C37" s="694" t="s">
        <v>369</v>
      </c>
      <c r="D37" s="694" t="s">
        <v>931</v>
      </c>
      <c r="E37" s="694">
        <v>33</v>
      </c>
      <c r="F37" s="694">
        <v>13</v>
      </c>
      <c r="G37" s="694" t="s">
        <v>1350</v>
      </c>
      <c r="H37" s="694">
        <v>824.2</v>
      </c>
      <c r="I37" s="694" t="s">
        <v>1348</v>
      </c>
      <c r="J37" s="694" t="s">
        <v>1345</v>
      </c>
      <c r="K37" s="694" t="s">
        <v>1144</v>
      </c>
      <c r="L37" s="694" t="s">
        <v>369</v>
      </c>
      <c r="M37" s="694" t="s">
        <v>43</v>
      </c>
      <c r="N37" s="694">
        <v>5</v>
      </c>
    </row>
    <row r="38" spans="1:14">
      <c r="A38" s="694">
        <v>16</v>
      </c>
      <c r="B38" s="694" t="s">
        <v>1286</v>
      </c>
      <c r="C38" s="694" t="s">
        <v>369</v>
      </c>
      <c r="D38" s="694" t="s">
        <v>932</v>
      </c>
      <c r="E38" s="694">
        <v>33</v>
      </c>
      <c r="F38" s="694">
        <v>14</v>
      </c>
      <c r="G38" s="694" t="s">
        <v>1349</v>
      </c>
      <c r="H38" s="694">
        <v>824.2</v>
      </c>
      <c r="I38" s="694" t="s">
        <v>1348</v>
      </c>
      <c r="J38" s="694" t="s">
        <v>1345</v>
      </c>
      <c r="K38" s="694" t="s">
        <v>1144</v>
      </c>
      <c r="L38" s="694" t="s">
        <v>369</v>
      </c>
      <c r="M38" s="694" t="s">
        <v>43</v>
      </c>
      <c r="N38" s="694">
        <v>5</v>
      </c>
    </row>
    <row r="39" spans="1:14">
      <c r="A39" s="694">
        <v>16</v>
      </c>
      <c r="B39" s="694" t="s">
        <v>1286</v>
      </c>
      <c r="C39" s="694" t="s">
        <v>369</v>
      </c>
      <c r="D39" s="694" t="s">
        <v>933</v>
      </c>
      <c r="E39" s="694">
        <v>33</v>
      </c>
      <c r="F39" s="694">
        <v>20</v>
      </c>
      <c r="G39" s="694" t="s">
        <v>1347</v>
      </c>
      <c r="H39" s="694">
        <v>824.2</v>
      </c>
      <c r="I39" s="694" t="s">
        <v>1346</v>
      </c>
      <c r="J39" s="694" t="s">
        <v>1345</v>
      </c>
      <c r="K39" s="694" t="s">
        <v>1144</v>
      </c>
      <c r="L39" s="694" t="s">
        <v>369</v>
      </c>
      <c r="M39" s="694" t="s">
        <v>43</v>
      </c>
      <c r="N39" s="694">
        <v>5</v>
      </c>
    </row>
    <row r="40" spans="1:14">
      <c r="A40" s="694">
        <v>16</v>
      </c>
      <c r="B40" s="694" t="s">
        <v>1286</v>
      </c>
      <c r="C40" s="694" t="s">
        <v>369</v>
      </c>
      <c r="D40" s="694" t="s">
        <v>934</v>
      </c>
      <c r="E40" s="694">
        <v>33</v>
      </c>
      <c r="F40" s="694">
        <v>23</v>
      </c>
      <c r="G40" s="694" t="s">
        <v>1344</v>
      </c>
      <c r="H40" s="694">
        <v>824.2</v>
      </c>
      <c r="I40" s="694" t="s">
        <v>1343</v>
      </c>
      <c r="J40" s="694" t="s">
        <v>1171</v>
      </c>
      <c r="K40" s="694" t="s">
        <v>1144</v>
      </c>
      <c r="L40" s="694" t="s">
        <v>1151</v>
      </c>
      <c r="M40" s="694" t="s">
        <v>1150</v>
      </c>
      <c r="N40" s="694">
        <v>15</v>
      </c>
    </row>
    <row r="41" spans="1:14">
      <c r="A41" s="694">
        <v>16</v>
      </c>
      <c r="B41" s="694" t="s">
        <v>1286</v>
      </c>
      <c r="C41" s="694" t="s">
        <v>369</v>
      </c>
      <c r="D41" s="694" t="s">
        <v>935</v>
      </c>
      <c r="E41" s="694">
        <v>34</v>
      </c>
      <c r="F41" s="694">
        <v>13</v>
      </c>
      <c r="G41" s="694" t="s">
        <v>1342</v>
      </c>
      <c r="H41" s="694">
        <v>825.2</v>
      </c>
      <c r="I41" s="694" t="s">
        <v>1338</v>
      </c>
      <c r="J41" s="694" t="s">
        <v>1221</v>
      </c>
      <c r="K41" s="694" t="s">
        <v>1144</v>
      </c>
      <c r="L41" s="694" t="s">
        <v>369</v>
      </c>
      <c r="M41" s="694" t="s">
        <v>43</v>
      </c>
      <c r="N41" s="694">
        <v>5</v>
      </c>
    </row>
    <row r="42" spans="1:14">
      <c r="A42" s="694">
        <v>16</v>
      </c>
      <c r="B42" s="694" t="s">
        <v>1286</v>
      </c>
      <c r="C42" s="694" t="s">
        <v>369</v>
      </c>
      <c r="D42" s="694" t="s">
        <v>936</v>
      </c>
      <c r="E42" s="694">
        <v>34</v>
      </c>
      <c r="F42" s="694">
        <v>17</v>
      </c>
      <c r="G42" s="694" t="s">
        <v>1341</v>
      </c>
      <c r="H42" s="694">
        <v>825.2</v>
      </c>
      <c r="I42" s="694" t="s">
        <v>1338</v>
      </c>
      <c r="J42" s="694" t="s">
        <v>1221</v>
      </c>
      <c r="K42" s="694" t="s">
        <v>1144</v>
      </c>
      <c r="L42" s="694" t="s">
        <v>369</v>
      </c>
      <c r="M42" s="694" t="s">
        <v>43</v>
      </c>
      <c r="N42" s="694">
        <v>5</v>
      </c>
    </row>
    <row r="43" spans="1:14">
      <c r="A43" s="694">
        <v>16</v>
      </c>
      <c r="B43" s="694" t="s">
        <v>1286</v>
      </c>
      <c r="C43" s="694" t="s">
        <v>369</v>
      </c>
      <c r="D43" s="694" t="s">
        <v>937</v>
      </c>
      <c r="E43" s="694">
        <v>34</v>
      </c>
      <c r="F43" s="694">
        <v>18</v>
      </c>
      <c r="G43" s="694" t="s">
        <v>1340</v>
      </c>
      <c r="H43" s="694">
        <v>825.2</v>
      </c>
      <c r="I43" s="694" t="s">
        <v>1338</v>
      </c>
      <c r="J43" s="694" t="s">
        <v>1221</v>
      </c>
      <c r="K43" s="694" t="s">
        <v>1144</v>
      </c>
      <c r="L43" s="694" t="s">
        <v>369</v>
      </c>
      <c r="M43" s="694" t="s">
        <v>43</v>
      </c>
      <c r="N43" s="694">
        <v>5</v>
      </c>
    </row>
    <row r="44" spans="1:14">
      <c r="A44" s="694">
        <v>16</v>
      </c>
      <c r="B44" s="694" t="s">
        <v>1286</v>
      </c>
      <c r="C44" s="694" t="s">
        <v>369</v>
      </c>
      <c r="D44" s="694" t="s">
        <v>938</v>
      </c>
      <c r="E44" s="694">
        <v>34</v>
      </c>
      <c r="F44" s="694">
        <v>23</v>
      </c>
      <c r="G44" s="694" t="s">
        <v>1339</v>
      </c>
      <c r="H44" s="694">
        <v>825.2</v>
      </c>
      <c r="I44" s="694" t="s">
        <v>1338</v>
      </c>
      <c r="J44" s="694" t="s">
        <v>1221</v>
      </c>
      <c r="K44" s="694" t="s">
        <v>1144</v>
      </c>
      <c r="L44" s="694" t="s">
        <v>1151</v>
      </c>
      <c r="M44" s="694" t="s">
        <v>1150</v>
      </c>
      <c r="N44" s="694">
        <v>15</v>
      </c>
    </row>
    <row r="45" spans="1:14">
      <c r="A45" s="694">
        <v>16</v>
      </c>
      <c r="B45" s="694" t="s">
        <v>1286</v>
      </c>
      <c r="C45" s="694" t="s">
        <v>369</v>
      </c>
      <c r="D45" s="694" t="s">
        <v>939</v>
      </c>
      <c r="E45" s="694">
        <v>34</v>
      </c>
      <c r="F45" s="694">
        <v>34</v>
      </c>
      <c r="G45" s="694" t="s">
        <v>1337</v>
      </c>
      <c r="H45" s="694">
        <v>825.2</v>
      </c>
      <c r="I45" s="694" t="s">
        <v>1336</v>
      </c>
      <c r="J45" s="694" t="s">
        <v>1246</v>
      </c>
      <c r="K45" s="694" t="s">
        <v>1165</v>
      </c>
      <c r="L45" s="694" t="s">
        <v>369</v>
      </c>
      <c r="M45" s="694" t="s">
        <v>1224</v>
      </c>
      <c r="N45" s="694">
        <v>6</v>
      </c>
    </row>
    <row r="46" spans="1:14">
      <c r="A46" s="694">
        <v>16</v>
      </c>
      <c r="B46" s="694" t="s">
        <v>1286</v>
      </c>
      <c r="C46" s="694" t="s">
        <v>369</v>
      </c>
      <c r="D46" s="694" t="s">
        <v>940</v>
      </c>
      <c r="E46" s="694">
        <v>34</v>
      </c>
      <c r="F46" s="694">
        <v>51</v>
      </c>
      <c r="G46" s="694" t="s">
        <v>1335</v>
      </c>
      <c r="H46" s="694">
        <v>825.2</v>
      </c>
      <c r="I46" s="694" t="s">
        <v>1225</v>
      </c>
      <c r="J46" s="694" t="s">
        <v>1210</v>
      </c>
      <c r="K46" s="694" t="s">
        <v>1165</v>
      </c>
      <c r="L46" s="694" t="s">
        <v>369</v>
      </c>
      <c r="M46" s="694" t="s">
        <v>1224</v>
      </c>
      <c r="N46" s="694">
        <v>6</v>
      </c>
    </row>
    <row r="47" spans="1:14">
      <c r="A47" s="694">
        <v>16</v>
      </c>
      <c r="B47" s="694" t="s">
        <v>1286</v>
      </c>
      <c r="C47" s="694" t="s">
        <v>383</v>
      </c>
      <c r="D47" s="694" t="s">
        <v>941</v>
      </c>
      <c r="E47" s="694">
        <v>40</v>
      </c>
      <c r="F47" s="694">
        <v>12</v>
      </c>
      <c r="G47" s="694" t="s">
        <v>1334</v>
      </c>
      <c r="H47" s="694">
        <v>715.1</v>
      </c>
      <c r="I47" s="694" t="s">
        <v>1333</v>
      </c>
      <c r="J47" s="694" t="s">
        <v>1246</v>
      </c>
      <c r="K47" s="694" t="s">
        <v>1144</v>
      </c>
      <c r="L47" s="694" t="s">
        <v>1184</v>
      </c>
      <c r="M47" s="694" t="s">
        <v>1183</v>
      </c>
      <c r="N47" s="694">
        <v>8</v>
      </c>
    </row>
    <row r="48" spans="1:14">
      <c r="A48" s="694">
        <v>16</v>
      </c>
      <c r="B48" s="694" t="s">
        <v>1286</v>
      </c>
      <c r="C48" s="694" t="s">
        <v>383</v>
      </c>
      <c r="D48" s="694" t="s">
        <v>942</v>
      </c>
      <c r="E48" s="694">
        <v>40</v>
      </c>
      <c r="F48" s="694">
        <v>32</v>
      </c>
      <c r="G48" s="694" t="s">
        <v>1332</v>
      </c>
      <c r="H48" s="694">
        <v>715.1</v>
      </c>
      <c r="I48" s="694" t="s">
        <v>1200</v>
      </c>
      <c r="J48" s="694" t="s">
        <v>1199</v>
      </c>
      <c r="K48" s="694" t="s">
        <v>1165</v>
      </c>
      <c r="L48" s="694" t="s">
        <v>74</v>
      </c>
      <c r="M48" s="694" t="s">
        <v>1143</v>
      </c>
      <c r="N48" s="694">
        <v>18</v>
      </c>
    </row>
    <row r="49" spans="1:14">
      <c r="A49" s="694">
        <v>16</v>
      </c>
      <c r="B49" s="694" t="s">
        <v>1286</v>
      </c>
      <c r="C49" s="694" t="s">
        <v>383</v>
      </c>
      <c r="D49" s="694" t="s">
        <v>943</v>
      </c>
      <c r="E49" s="694">
        <v>40</v>
      </c>
      <c r="F49" s="694">
        <v>51</v>
      </c>
      <c r="G49" s="694" t="s">
        <v>1331</v>
      </c>
      <c r="H49" s="694">
        <v>715.1</v>
      </c>
      <c r="I49" s="694" t="s">
        <v>1167</v>
      </c>
      <c r="J49" s="694" t="s">
        <v>1166</v>
      </c>
      <c r="K49" s="694" t="s">
        <v>1165</v>
      </c>
      <c r="L49" s="694" t="s">
        <v>74</v>
      </c>
      <c r="M49" s="694" t="s">
        <v>1143</v>
      </c>
      <c r="N49" s="694">
        <v>18</v>
      </c>
    </row>
    <row r="50" spans="1:14">
      <c r="A50" s="694">
        <v>16</v>
      </c>
      <c r="B50" s="694" t="s">
        <v>1286</v>
      </c>
      <c r="C50" s="694" t="s">
        <v>383</v>
      </c>
      <c r="D50" s="694" t="s">
        <v>944</v>
      </c>
      <c r="E50" s="694">
        <v>40</v>
      </c>
      <c r="F50" s="694">
        <v>52</v>
      </c>
      <c r="G50" s="694" t="s">
        <v>1330</v>
      </c>
      <c r="H50" s="694">
        <v>715.1</v>
      </c>
      <c r="I50" s="694" t="s">
        <v>1167</v>
      </c>
      <c r="J50" s="694" t="s">
        <v>1166</v>
      </c>
      <c r="K50" s="694" t="s">
        <v>1165</v>
      </c>
      <c r="L50" s="694" t="s">
        <v>1184</v>
      </c>
      <c r="M50" s="694" t="s">
        <v>1183</v>
      </c>
      <c r="N50" s="694">
        <v>8</v>
      </c>
    </row>
    <row r="51" spans="1:14">
      <c r="A51" s="694">
        <v>16</v>
      </c>
      <c r="B51" s="694" t="s">
        <v>1286</v>
      </c>
      <c r="C51" s="694" t="s">
        <v>603</v>
      </c>
      <c r="D51" s="694" t="s">
        <v>945</v>
      </c>
      <c r="E51" s="694">
        <v>51</v>
      </c>
      <c r="F51" s="694">
        <v>0</v>
      </c>
      <c r="G51" s="694" t="s">
        <v>1329</v>
      </c>
      <c r="H51" s="694">
        <v>845</v>
      </c>
      <c r="I51" s="694" t="s">
        <v>1289</v>
      </c>
      <c r="J51" s="694" t="s">
        <v>1288</v>
      </c>
      <c r="K51" s="694" t="s">
        <v>1144</v>
      </c>
      <c r="L51" s="694" t="s">
        <v>1184</v>
      </c>
      <c r="M51" s="694" t="s">
        <v>1183</v>
      </c>
      <c r="N51" s="694">
        <v>8</v>
      </c>
    </row>
    <row r="52" spans="1:14">
      <c r="A52" s="694">
        <v>16</v>
      </c>
      <c r="B52" s="694" t="s">
        <v>1286</v>
      </c>
      <c r="C52" s="694" t="s">
        <v>603</v>
      </c>
      <c r="D52" s="694" t="s">
        <v>946</v>
      </c>
      <c r="E52" s="694">
        <v>51</v>
      </c>
      <c r="F52" s="694">
        <v>1</v>
      </c>
      <c r="G52" s="694" t="s">
        <v>1328</v>
      </c>
      <c r="H52" s="694">
        <v>845</v>
      </c>
      <c r="I52" s="694" t="s">
        <v>1289</v>
      </c>
      <c r="J52" s="694" t="s">
        <v>1288</v>
      </c>
      <c r="K52" s="694" t="s">
        <v>1144</v>
      </c>
      <c r="L52" s="694" t="s">
        <v>1184</v>
      </c>
      <c r="M52" s="694" t="s">
        <v>1183</v>
      </c>
      <c r="N52" s="694">
        <v>8</v>
      </c>
    </row>
    <row r="53" spans="1:14">
      <c r="A53" s="694">
        <v>16</v>
      </c>
      <c r="B53" s="694" t="s">
        <v>1286</v>
      </c>
      <c r="C53" s="694" t="s">
        <v>603</v>
      </c>
      <c r="D53" s="694" t="s">
        <v>947</v>
      </c>
      <c r="E53" s="694">
        <v>51</v>
      </c>
      <c r="F53" s="694">
        <v>2</v>
      </c>
      <c r="G53" s="694" t="s">
        <v>1327</v>
      </c>
      <c r="H53" s="694">
        <v>845</v>
      </c>
      <c r="I53" s="694" t="s">
        <v>1289</v>
      </c>
      <c r="J53" s="694" t="s">
        <v>1288</v>
      </c>
      <c r="K53" s="694" t="s">
        <v>1144</v>
      </c>
      <c r="L53" s="694" t="s">
        <v>1184</v>
      </c>
      <c r="M53" s="694" t="s">
        <v>1183</v>
      </c>
      <c r="N53" s="694">
        <v>8</v>
      </c>
    </row>
    <row r="54" spans="1:14">
      <c r="A54" s="694">
        <v>16</v>
      </c>
      <c r="B54" s="694" t="s">
        <v>1286</v>
      </c>
      <c r="C54" s="694" t="s">
        <v>603</v>
      </c>
      <c r="D54" s="694" t="s">
        <v>948</v>
      </c>
      <c r="E54" s="694">
        <v>51</v>
      </c>
      <c r="F54" s="694">
        <v>3</v>
      </c>
      <c r="G54" s="694" t="s">
        <v>1326</v>
      </c>
      <c r="H54" s="694">
        <v>845</v>
      </c>
      <c r="I54" s="694" t="s">
        <v>1289</v>
      </c>
      <c r="J54" s="694" t="s">
        <v>1288</v>
      </c>
      <c r="K54" s="694" t="s">
        <v>1144</v>
      </c>
      <c r="L54" s="694" t="s">
        <v>1184</v>
      </c>
      <c r="M54" s="694" t="s">
        <v>1183</v>
      </c>
      <c r="N54" s="694">
        <v>8</v>
      </c>
    </row>
    <row r="55" spans="1:14">
      <c r="A55" s="694">
        <v>16</v>
      </c>
      <c r="B55" s="694" t="s">
        <v>1286</v>
      </c>
      <c r="C55" s="694" t="s">
        <v>603</v>
      </c>
      <c r="D55" s="694" t="s">
        <v>949</v>
      </c>
      <c r="E55" s="694">
        <v>51</v>
      </c>
      <c r="F55" s="694">
        <v>4</v>
      </c>
      <c r="G55" s="694" t="s">
        <v>1325</v>
      </c>
      <c r="H55" s="694">
        <v>845</v>
      </c>
      <c r="I55" s="694" t="s">
        <v>1289</v>
      </c>
      <c r="J55" s="694" t="s">
        <v>1288</v>
      </c>
      <c r="K55" s="694" t="s">
        <v>1144</v>
      </c>
      <c r="L55" s="694" t="s">
        <v>1184</v>
      </c>
      <c r="M55" s="694" t="s">
        <v>1183</v>
      </c>
      <c r="N55" s="694">
        <v>8</v>
      </c>
    </row>
    <row r="56" spans="1:14">
      <c r="A56" s="694">
        <v>16</v>
      </c>
      <c r="B56" s="694" t="s">
        <v>1286</v>
      </c>
      <c r="C56" s="694" t="s">
        <v>603</v>
      </c>
      <c r="D56" s="694" t="s">
        <v>950</v>
      </c>
      <c r="E56" s="694">
        <v>51</v>
      </c>
      <c r="F56" s="694">
        <v>5</v>
      </c>
      <c r="G56" s="694" t="s">
        <v>1324</v>
      </c>
      <c r="H56" s="694">
        <v>845</v>
      </c>
      <c r="I56" s="694" t="s">
        <v>1289</v>
      </c>
      <c r="J56" s="694" t="s">
        <v>1288</v>
      </c>
      <c r="K56" s="694" t="s">
        <v>1144</v>
      </c>
      <c r="L56" s="694" t="s">
        <v>1184</v>
      </c>
      <c r="M56" s="694" t="s">
        <v>1183</v>
      </c>
      <c r="N56" s="694">
        <v>8</v>
      </c>
    </row>
    <row r="57" spans="1:14">
      <c r="A57" s="694">
        <v>16</v>
      </c>
      <c r="B57" s="694" t="s">
        <v>1286</v>
      </c>
      <c r="C57" s="694" t="s">
        <v>603</v>
      </c>
      <c r="D57" s="694" t="s">
        <v>951</v>
      </c>
      <c r="E57" s="694">
        <v>51</v>
      </c>
      <c r="F57" s="694">
        <v>6</v>
      </c>
      <c r="G57" s="694" t="s">
        <v>1323</v>
      </c>
      <c r="H57" s="694">
        <v>845</v>
      </c>
      <c r="I57" s="694" t="s">
        <v>1289</v>
      </c>
      <c r="J57" s="694" t="s">
        <v>1288</v>
      </c>
      <c r="K57" s="694" t="s">
        <v>1144</v>
      </c>
      <c r="L57" s="694" t="s">
        <v>1184</v>
      </c>
      <c r="M57" s="694" t="s">
        <v>1183</v>
      </c>
      <c r="N57" s="694">
        <v>8</v>
      </c>
    </row>
    <row r="58" spans="1:14">
      <c r="A58" s="694">
        <v>16</v>
      </c>
      <c r="B58" s="694" t="s">
        <v>1286</v>
      </c>
      <c r="C58" s="694" t="s">
        <v>603</v>
      </c>
      <c r="D58" s="694" t="s">
        <v>952</v>
      </c>
      <c r="E58" s="694">
        <v>52</v>
      </c>
      <c r="F58" s="694">
        <v>0</v>
      </c>
      <c r="G58" s="694" t="s">
        <v>1322</v>
      </c>
      <c r="H58" s="694">
        <v>845</v>
      </c>
      <c r="I58" s="694" t="s">
        <v>1289</v>
      </c>
      <c r="J58" s="694" t="s">
        <v>1288</v>
      </c>
      <c r="K58" s="694" t="s">
        <v>1144</v>
      </c>
      <c r="L58" s="694" t="s">
        <v>1184</v>
      </c>
      <c r="M58" s="694" t="s">
        <v>1183</v>
      </c>
      <c r="N58" s="694">
        <v>8</v>
      </c>
    </row>
    <row r="59" spans="1:14">
      <c r="A59" s="694">
        <v>16</v>
      </c>
      <c r="B59" s="694" t="s">
        <v>1286</v>
      </c>
      <c r="C59" s="694" t="s">
        <v>603</v>
      </c>
      <c r="D59" s="694" t="s">
        <v>953</v>
      </c>
      <c r="E59" s="694">
        <v>52</v>
      </c>
      <c r="F59" s="694">
        <v>1</v>
      </c>
      <c r="G59" s="694" t="s">
        <v>1321</v>
      </c>
      <c r="H59" s="694">
        <v>845</v>
      </c>
      <c r="I59" s="694" t="s">
        <v>1289</v>
      </c>
      <c r="J59" s="694" t="s">
        <v>1288</v>
      </c>
      <c r="K59" s="694" t="s">
        <v>1144</v>
      </c>
      <c r="L59" s="694" t="s">
        <v>1184</v>
      </c>
      <c r="M59" s="694" t="s">
        <v>1183</v>
      </c>
      <c r="N59" s="694">
        <v>8</v>
      </c>
    </row>
    <row r="60" spans="1:14">
      <c r="A60" s="694">
        <v>16</v>
      </c>
      <c r="B60" s="694" t="s">
        <v>1286</v>
      </c>
      <c r="C60" s="694" t="s">
        <v>603</v>
      </c>
      <c r="D60" s="694" t="s">
        <v>954</v>
      </c>
      <c r="E60" s="694">
        <v>52</v>
      </c>
      <c r="F60" s="694">
        <v>2</v>
      </c>
      <c r="G60" s="694" t="s">
        <v>1320</v>
      </c>
      <c r="H60" s="694">
        <v>845</v>
      </c>
      <c r="I60" s="694" t="s">
        <v>1289</v>
      </c>
      <c r="J60" s="694" t="s">
        <v>1288</v>
      </c>
      <c r="K60" s="694" t="s">
        <v>1144</v>
      </c>
      <c r="L60" s="694" t="s">
        <v>1184</v>
      </c>
      <c r="M60" s="694" t="s">
        <v>1183</v>
      </c>
      <c r="N60" s="694">
        <v>8</v>
      </c>
    </row>
    <row r="61" spans="1:14">
      <c r="A61" s="694">
        <v>16</v>
      </c>
      <c r="B61" s="694" t="s">
        <v>1286</v>
      </c>
      <c r="C61" s="694" t="s">
        <v>603</v>
      </c>
      <c r="D61" s="694" t="s">
        <v>955</v>
      </c>
      <c r="E61" s="694">
        <v>52</v>
      </c>
      <c r="F61" s="694">
        <v>3</v>
      </c>
      <c r="G61" s="694" t="s">
        <v>1319</v>
      </c>
      <c r="H61" s="694">
        <v>845</v>
      </c>
      <c r="I61" s="694" t="s">
        <v>1289</v>
      </c>
      <c r="J61" s="694" t="s">
        <v>1288</v>
      </c>
      <c r="K61" s="694" t="s">
        <v>1144</v>
      </c>
      <c r="L61" s="694" t="s">
        <v>1184</v>
      </c>
      <c r="M61" s="694" t="s">
        <v>1183</v>
      </c>
      <c r="N61" s="694">
        <v>8</v>
      </c>
    </row>
    <row r="62" spans="1:14">
      <c r="A62" s="694">
        <v>16</v>
      </c>
      <c r="B62" s="694" t="s">
        <v>1286</v>
      </c>
      <c r="C62" s="694" t="s">
        <v>603</v>
      </c>
      <c r="D62" s="694" t="s">
        <v>956</v>
      </c>
      <c r="E62" s="694">
        <v>52</v>
      </c>
      <c r="F62" s="694">
        <v>4</v>
      </c>
      <c r="G62" s="694" t="s">
        <v>1318</v>
      </c>
      <c r="H62" s="694">
        <v>845</v>
      </c>
      <c r="I62" s="694" t="s">
        <v>1289</v>
      </c>
      <c r="J62" s="694" t="s">
        <v>1288</v>
      </c>
      <c r="K62" s="694" t="s">
        <v>1144</v>
      </c>
      <c r="L62" s="694" t="s">
        <v>1184</v>
      </c>
      <c r="M62" s="694" t="s">
        <v>1183</v>
      </c>
      <c r="N62" s="694">
        <v>8</v>
      </c>
    </row>
    <row r="63" spans="1:14">
      <c r="A63" s="694">
        <v>16</v>
      </c>
      <c r="B63" s="694" t="s">
        <v>1286</v>
      </c>
      <c r="C63" s="694" t="s">
        <v>603</v>
      </c>
      <c r="D63" s="694" t="s">
        <v>957</v>
      </c>
      <c r="E63" s="694">
        <v>52</v>
      </c>
      <c r="F63" s="694">
        <v>5</v>
      </c>
      <c r="G63" s="694" t="s">
        <v>1317</v>
      </c>
      <c r="H63" s="694">
        <v>845</v>
      </c>
      <c r="I63" s="694" t="s">
        <v>1289</v>
      </c>
      <c r="J63" s="694" t="s">
        <v>1288</v>
      </c>
      <c r="K63" s="694" t="s">
        <v>1144</v>
      </c>
      <c r="L63" s="694" t="s">
        <v>1184</v>
      </c>
      <c r="M63" s="694" t="s">
        <v>1183</v>
      </c>
      <c r="N63" s="694">
        <v>8</v>
      </c>
    </row>
    <row r="64" spans="1:14">
      <c r="A64" s="694">
        <v>16</v>
      </c>
      <c r="B64" s="694" t="s">
        <v>1286</v>
      </c>
      <c r="C64" s="694" t="s">
        <v>603</v>
      </c>
      <c r="D64" s="694" t="s">
        <v>958</v>
      </c>
      <c r="E64" s="694">
        <v>52</v>
      </c>
      <c r="F64" s="694">
        <v>6</v>
      </c>
      <c r="G64" s="694" t="s">
        <v>1316</v>
      </c>
      <c r="H64" s="694">
        <v>845</v>
      </c>
      <c r="I64" s="694" t="s">
        <v>1289</v>
      </c>
      <c r="J64" s="694" t="s">
        <v>1288</v>
      </c>
      <c r="K64" s="694" t="s">
        <v>1144</v>
      </c>
      <c r="L64" s="694" t="s">
        <v>1184</v>
      </c>
      <c r="M64" s="694" t="s">
        <v>1183</v>
      </c>
      <c r="N64" s="694">
        <v>8</v>
      </c>
    </row>
    <row r="65" spans="1:14">
      <c r="A65" s="694">
        <v>16</v>
      </c>
      <c r="B65" s="694" t="s">
        <v>1286</v>
      </c>
      <c r="C65" s="694" t="s">
        <v>603</v>
      </c>
      <c r="D65" s="694" t="s">
        <v>959</v>
      </c>
      <c r="E65" s="694">
        <v>53</v>
      </c>
      <c r="F65" s="694">
        <v>1</v>
      </c>
      <c r="G65" s="694" t="s">
        <v>1315</v>
      </c>
      <c r="H65" s="694">
        <v>845</v>
      </c>
      <c r="I65" s="694" t="s">
        <v>1289</v>
      </c>
      <c r="J65" s="694" t="s">
        <v>1288</v>
      </c>
      <c r="K65" s="694" t="s">
        <v>1144</v>
      </c>
      <c r="L65" s="694" t="s">
        <v>1184</v>
      </c>
      <c r="M65" s="694" t="s">
        <v>1183</v>
      </c>
      <c r="N65" s="694">
        <v>8</v>
      </c>
    </row>
    <row r="66" spans="1:14">
      <c r="A66" s="694">
        <v>16</v>
      </c>
      <c r="B66" s="694" t="s">
        <v>1286</v>
      </c>
      <c r="C66" s="694" t="s">
        <v>603</v>
      </c>
      <c r="D66" s="694" t="s">
        <v>960</v>
      </c>
      <c r="E66" s="694">
        <v>53</v>
      </c>
      <c r="F66" s="694">
        <v>1</v>
      </c>
      <c r="G66" s="694" t="s">
        <v>1315</v>
      </c>
      <c r="H66" s="694">
        <v>845</v>
      </c>
      <c r="I66" s="694" t="s">
        <v>1289</v>
      </c>
      <c r="J66" s="694" t="s">
        <v>1288</v>
      </c>
      <c r="K66" s="694" t="s">
        <v>1144</v>
      </c>
      <c r="L66" s="694" t="s">
        <v>1184</v>
      </c>
      <c r="M66" s="694" t="s">
        <v>1183</v>
      </c>
      <c r="N66" s="694">
        <v>8</v>
      </c>
    </row>
    <row r="67" spans="1:14">
      <c r="A67" s="694">
        <v>16</v>
      </c>
      <c r="B67" s="694" t="s">
        <v>1286</v>
      </c>
      <c r="C67" s="694" t="s">
        <v>603</v>
      </c>
      <c r="D67" s="694" t="s">
        <v>961</v>
      </c>
      <c r="E67" s="694">
        <v>53</v>
      </c>
      <c r="F67" s="694">
        <v>2</v>
      </c>
      <c r="G67" s="694" t="s">
        <v>1314</v>
      </c>
      <c r="H67" s="694">
        <v>845</v>
      </c>
      <c r="I67" s="694" t="s">
        <v>1289</v>
      </c>
      <c r="J67" s="694" t="s">
        <v>1288</v>
      </c>
      <c r="K67" s="694" t="s">
        <v>1144</v>
      </c>
      <c r="L67" s="694" t="s">
        <v>1184</v>
      </c>
      <c r="M67" s="694" t="s">
        <v>1183</v>
      </c>
      <c r="N67" s="694">
        <v>8</v>
      </c>
    </row>
    <row r="68" spans="1:14">
      <c r="A68" s="694">
        <v>16</v>
      </c>
      <c r="B68" s="694" t="s">
        <v>1286</v>
      </c>
      <c r="C68" s="694" t="s">
        <v>603</v>
      </c>
      <c r="D68" s="694" t="s">
        <v>962</v>
      </c>
      <c r="E68" s="694">
        <v>53</v>
      </c>
      <c r="F68" s="694">
        <v>3</v>
      </c>
      <c r="G68" s="694" t="s">
        <v>1313</v>
      </c>
      <c r="H68" s="694">
        <v>845</v>
      </c>
      <c r="I68" s="694" t="s">
        <v>1289</v>
      </c>
      <c r="J68" s="694" t="s">
        <v>1288</v>
      </c>
      <c r="K68" s="694" t="s">
        <v>1144</v>
      </c>
      <c r="L68" s="694" t="s">
        <v>1184</v>
      </c>
      <c r="M68" s="694" t="s">
        <v>1183</v>
      </c>
      <c r="N68" s="694">
        <v>8</v>
      </c>
    </row>
    <row r="69" spans="1:14">
      <c r="A69" s="694">
        <v>16</v>
      </c>
      <c r="B69" s="694" t="s">
        <v>1286</v>
      </c>
      <c r="C69" s="694" t="s">
        <v>603</v>
      </c>
      <c r="D69" s="694" t="s">
        <v>963</v>
      </c>
      <c r="E69" s="694">
        <v>53</v>
      </c>
      <c r="F69" s="694">
        <v>4</v>
      </c>
      <c r="G69" s="694" t="s">
        <v>1312</v>
      </c>
      <c r="H69" s="694">
        <v>845</v>
      </c>
      <c r="I69" s="694" t="s">
        <v>1289</v>
      </c>
      <c r="J69" s="694" t="s">
        <v>1288</v>
      </c>
      <c r="K69" s="694" t="s">
        <v>1144</v>
      </c>
      <c r="L69" s="694" t="s">
        <v>1184</v>
      </c>
      <c r="M69" s="694" t="s">
        <v>1183</v>
      </c>
      <c r="N69" s="694">
        <v>8</v>
      </c>
    </row>
    <row r="70" spans="1:14">
      <c r="A70" s="694">
        <v>16</v>
      </c>
      <c r="B70" s="694" t="s">
        <v>1286</v>
      </c>
      <c r="C70" s="694" t="s">
        <v>603</v>
      </c>
      <c r="D70" s="694" t="s">
        <v>964</v>
      </c>
      <c r="E70" s="694">
        <v>53</v>
      </c>
      <c r="F70" s="694">
        <v>5</v>
      </c>
      <c r="G70" s="694" t="s">
        <v>1311</v>
      </c>
      <c r="H70" s="694">
        <v>845</v>
      </c>
      <c r="I70" s="694" t="s">
        <v>1289</v>
      </c>
      <c r="J70" s="694" t="s">
        <v>1288</v>
      </c>
      <c r="K70" s="694" t="s">
        <v>1144</v>
      </c>
      <c r="L70" s="694" t="s">
        <v>1184</v>
      </c>
      <c r="M70" s="694" t="s">
        <v>1183</v>
      </c>
      <c r="N70" s="694">
        <v>8</v>
      </c>
    </row>
    <row r="71" spans="1:14">
      <c r="A71" s="694">
        <v>16</v>
      </c>
      <c r="B71" s="694" t="s">
        <v>1286</v>
      </c>
      <c r="C71" s="694" t="s">
        <v>603</v>
      </c>
      <c r="D71" s="694" t="s">
        <v>965</v>
      </c>
      <c r="E71" s="694">
        <v>53</v>
      </c>
      <c r="F71" s="694">
        <v>6</v>
      </c>
      <c r="G71" s="694" t="s">
        <v>1310</v>
      </c>
      <c r="H71" s="694">
        <v>845</v>
      </c>
      <c r="I71" s="694" t="s">
        <v>1289</v>
      </c>
      <c r="J71" s="694" t="s">
        <v>1288</v>
      </c>
      <c r="K71" s="694" t="s">
        <v>1144</v>
      </c>
      <c r="L71" s="694" t="s">
        <v>1184</v>
      </c>
      <c r="M71" s="694" t="s">
        <v>1183</v>
      </c>
      <c r="N71" s="694">
        <v>8</v>
      </c>
    </row>
    <row r="72" spans="1:14">
      <c r="A72" s="694">
        <v>16</v>
      </c>
      <c r="B72" s="694" t="s">
        <v>1286</v>
      </c>
      <c r="C72" s="694" t="s">
        <v>603</v>
      </c>
      <c r="D72" s="694" t="s">
        <v>966</v>
      </c>
      <c r="E72" s="694">
        <v>54</v>
      </c>
      <c r="F72" s="694">
        <v>0</v>
      </c>
      <c r="G72" s="694" t="s">
        <v>1309</v>
      </c>
      <c r="H72" s="694">
        <v>845</v>
      </c>
      <c r="I72" s="694" t="s">
        <v>1289</v>
      </c>
      <c r="J72" s="694" t="s">
        <v>1288</v>
      </c>
      <c r="K72" s="694" t="s">
        <v>1144</v>
      </c>
      <c r="L72" s="694" t="s">
        <v>1184</v>
      </c>
      <c r="M72" s="694" t="s">
        <v>1183</v>
      </c>
      <c r="N72" s="694">
        <v>8</v>
      </c>
    </row>
    <row r="73" spans="1:14">
      <c r="A73" s="694">
        <v>16</v>
      </c>
      <c r="B73" s="694" t="s">
        <v>1286</v>
      </c>
      <c r="C73" s="694" t="s">
        <v>603</v>
      </c>
      <c r="D73" s="694" t="s">
        <v>967</v>
      </c>
      <c r="E73" s="694">
        <v>54</v>
      </c>
      <c r="F73" s="694">
        <v>1</v>
      </c>
      <c r="G73" s="694" t="s">
        <v>1308</v>
      </c>
      <c r="H73" s="694">
        <v>845</v>
      </c>
      <c r="I73" s="694" t="s">
        <v>1289</v>
      </c>
      <c r="J73" s="694" t="s">
        <v>1288</v>
      </c>
      <c r="K73" s="694" t="s">
        <v>1144</v>
      </c>
      <c r="L73" s="694" t="s">
        <v>1184</v>
      </c>
      <c r="M73" s="694" t="s">
        <v>1183</v>
      </c>
      <c r="N73" s="694">
        <v>8</v>
      </c>
    </row>
    <row r="74" spans="1:14">
      <c r="A74" s="694">
        <v>16</v>
      </c>
      <c r="B74" s="694" t="s">
        <v>1286</v>
      </c>
      <c r="C74" s="694" t="s">
        <v>603</v>
      </c>
      <c r="D74" s="694" t="s">
        <v>968</v>
      </c>
      <c r="E74" s="694">
        <v>54</v>
      </c>
      <c r="F74" s="694">
        <v>2</v>
      </c>
      <c r="G74" s="694" t="s">
        <v>1307</v>
      </c>
      <c r="H74" s="694">
        <v>845</v>
      </c>
      <c r="I74" s="694" t="s">
        <v>1289</v>
      </c>
      <c r="J74" s="694" t="s">
        <v>1288</v>
      </c>
      <c r="K74" s="694" t="s">
        <v>1144</v>
      </c>
      <c r="L74" s="694" t="s">
        <v>1184</v>
      </c>
      <c r="M74" s="694" t="s">
        <v>1183</v>
      </c>
      <c r="N74" s="694">
        <v>8</v>
      </c>
    </row>
    <row r="75" spans="1:14">
      <c r="A75" s="694">
        <v>16</v>
      </c>
      <c r="B75" s="694" t="s">
        <v>1286</v>
      </c>
      <c r="C75" s="694" t="s">
        <v>603</v>
      </c>
      <c r="D75" s="694" t="s">
        <v>969</v>
      </c>
      <c r="E75" s="694">
        <v>54</v>
      </c>
      <c r="F75" s="694">
        <v>3</v>
      </c>
      <c r="G75" s="694" t="s">
        <v>1306</v>
      </c>
      <c r="H75" s="694">
        <v>845</v>
      </c>
      <c r="I75" s="694" t="s">
        <v>1289</v>
      </c>
      <c r="J75" s="694" t="s">
        <v>1288</v>
      </c>
      <c r="K75" s="694" t="s">
        <v>1144</v>
      </c>
      <c r="L75" s="694" t="s">
        <v>1184</v>
      </c>
      <c r="M75" s="694" t="s">
        <v>1183</v>
      </c>
      <c r="N75" s="694">
        <v>8</v>
      </c>
    </row>
    <row r="76" spans="1:14">
      <c r="A76" s="694">
        <v>16</v>
      </c>
      <c r="B76" s="694" t="s">
        <v>1286</v>
      </c>
      <c r="C76" s="694" t="s">
        <v>603</v>
      </c>
      <c r="D76" s="694" t="s">
        <v>970</v>
      </c>
      <c r="E76" s="694">
        <v>54</v>
      </c>
      <c r="F76" s="694">
        <v>4</v>
      </c>
      <c r="G76" s="694" t="s">
        <v>1305</v>
      </c>
      <c r="H76" s="694">
        <v>845</v>
      </c>
      <c r="I76" s="694" t="s">
        <v>1289</v>
      </c>
      <c r="J76" s="694" t="s">
        <v>1288</v>
      </c>
      <c r="K76" s="694" t="s">
        <v>1144</v>
      </c>
      <c r="L76" s="694" t="s">
        <v>1184</v>
      </c>
      <c r="M76" s="694" t="s">
        <v>1183</v>
      </c>
      <c r="N76" s="694">
        <v>8</v>
      </c>
    </row>
    <row r="77" spans="1:14">
      <c r="A77" s="694">
        <v>16</v>
      </c>
      <c r="B77" s="694" t="s">
        <v>1286</v>
      </c>
      <c r="C77" s="694" t="s">
        <v>603</v>
      </c>
      <c r="D77" s="694" t="s">
        <v>971</v>
      </c>
      <c r="E77" s="694">
        <v>54</v>
      </c>
      <c r="F77" s="694">
        <v>5</v>
      </c>
      <c r="G77" s="694" t="s">
        <v>1304</v>
      </c>
      <c r="H77" s="694">
        <v>845</v>
      </c>
      <c r="I77" s="694" t="s">
        <v>1289</v>
      </c>
      <c r="J77" s="694" t="s">
        <v>1288</v>
      </c>
      <c r="K77" s="694" t="s">
        <v>1144</v>
      </c>
      <c r="L77" s="694" t="s">
        <v>1184</v>
      </c>
      <c r="M77" s="694" t="s">
        <v>1183</v>
      </c>
      <c r="N77" s="694">
        <v>8</v>
      </c>
    </row>
    <row r="78" spans="1:14">
      <c r="A78" s="694">
        <v>16</v>
      </c>
      <c r="B78" s="694" t="s">
        <v>1286</v>
      </c>
      <c r="C78" s="694" t="s">
        <v>603</v>
      </c>
      <c r="D78" s="694" t="s">
        <v>972</v>
      </c>
      <c r="E78" s="694">
        <v>54</v>
      </c>
      <c r="F78" s="694">
        <v>6</v>
      </c>
      <c r="G78" s="694" t="s">
        <v>1303</v>
      </c>
      <c r="H78" s="694">
        <v>845</v>
      </c>
      <c r="I78" s="694" t="s">
        <v>1289</v>
      </c>
      <c r="J78" s="694" t="s">
        <v>1288</v>
      </c>
      <c r="K78" s="694" t="s">
        <v>1144</v>
      </c>
      <c r="L78" s="694" t="s">
        <v>1184</v>
      </c>
      <c r="M78" s="694" t="s">
        <v>1183</v>
      </c>
      <c r="N78" s="694">
        <v>8</v>
      </c>
    </row>
    <row r="79" spans="1:14">
      <c r="A79" s="694">
        <v>16</v>
      </c>
      <c r="B79" s="694" t="s">
        <v>1286</v>
      </c>
      <c r="C79" s="694" t="s">
        <v>603</v>
      </c>
      <c r="D79" s="694" t="s">
        <v>973</v>
      </c>
      <c r="E79" s="694">
        <v>55</v>
      </c>
      <c r="F79" s="694">
        <v>0</v>
      </c>
      <c r="G79" s="694" t="s">
        <v>1302</v>
      </c>
      <c r="H79" s="694">
        <v>845</v>
      </c>
      <c r="I79" s="694" t="s">
        <v>1289</v>
      </c>
      <c r="J79" s="694" t="s">
        <v>1288</v>
      </c>
      <c r="K79" s="694" t="s">
        <v>1144</v>
      </c>
      <c r="L79" s="694" t="s">
        <v>1184</v>
      </c>
      <c r="M79" s="694" t="s">
        <v>1183</v>
      </c>
      <c r="N79" s="694">
        <v>8</v>
      </c>
    </row>
    <row r="80" spans="1:14">
      <c r="A80" s="694">
        <v>16</v>
      </c>
      <c r="B80" s="694" t="s">
        <v>1286</v>
      </c>
      <c r="C80" s="694" t="s">
        <v>603</v>
      </c>
      <c r="D80" s="694" t="s">
        <v>974</v>
      </c>
      <c r="E80" s="694">
        <v>55</v>
      </c>
      <c r="F80" s="694">
        <v>1</v>
      </c>
      <c r="G80" s="694" t="s">
        <v>1301</v>
      </c>
      <c r="H80" s="694">
        <v>845</v>
      </c>
      <c r="I80" s="694" t="s">
        <v>1289</v>
      </c>
      <c r="J80" s="694" t="s">
        <v>1288</v>
      </c>
      <c r="K80" s="694" t="s">
        <v>1144</v>
      </c>
      <c r="L80" s="694" t="s">
        <v>1184</v>
      </c>
      <c r="M80" s="694" t="s">
        <v>1183</v>
      </c>
      <c r="N80" s="694">
        <v>8</v>
      </c>
    </row>
    <row r="81" spans="1:14">
      <c r="A81" s="694">
        <v>16</v>
      </c>
      <c r="B81" s="694" t="s">
        <v>1286</v>
      </c>
      <c r="C81" s="694" t="s">
        <v>603</v>
      </c>
      <c r="D81" s="694" t="s">
        <v>975</v>
      </c>
      <c r="E81" s="694">
        <v>55</v>
      </c>
      <c r="F81" s="694">
        <v>2</v>
      </c>
      <c r="G81" s="694" t="s">
        <v>1300</v>
      </c>
      <c r="H81" s="694">
        <v>845</v>
      </c>
      <c r="I81" s="694" t="s">
        <v>1289</v>
      </c>
      <c r="J81" s="694" t="s">
        <v>1288</v>
      </c>
      <c r="K81" s="694" t="s">
        <v>1144</v>
      </c>
      <c r="L81" s="694" t="s">
        <v>1184</v>
      </c>
      <c r="M81" s="694" t="s">
        <v>1183</v>
      </c>
      <c r="N81" s="694">
        <v>8</v>
      </c>
    </row>
    <row r="82" spans="1:14">
      <c r="A82" s="694">
        <v>16</v>
      </c>
      <c r="B82" s="694" t="s">
        <v>1286</v>
      </c>
      <c r="C82" s="694" t="s">
        <v>603</v>
      </c>
      <c r="D82" s="694" t="s">
        <v>976</v>
      </c>
      <c r="E82" s="694">
        <v>55</v>
      </c>
      <c r="F82" s="694">
        <v>3</v>
      </c>
      <c r="G82" s="694" t="s">
        <v>1299</v>
      </c>
      <c r="H82" s="694">
        <v>845</v>
      </c>
      <c r="I82" s="694" t="s">
        <v>1289</v>
      </c>
      <c r="J82" s="694" t="s">
        <v>1288</v>
      </c>
      <c r="K82" s="694" t="s">
        <v>1144</v>
      </c>
      <c r="L82" s="694" t="s">
        <v>1184</v>
      </c>
      <c r="M82" s="694" t="s">
        <v>1183</v>
      </c>
      <c r="N82" s="694">
        <v>8</v>
      </c>
    </row>
    <row r="83" spans="1:14">
      <c r="A83" s="694">
        <v>16</v>
      </c>
      <c r="B83" s="694" t="s">
        <v>1286</v>
      </c>
      <c r="C83" s="694" t="s">
        <v>603</v>
      </c>
      <c r="D83" s="694" t="s">
        <v>977</v>
      </c>
      <c r="E83" s="694">
        <v>55</v>
      </c>
      <c r="F83" s="694">
        <v>4</v>
      </c>
      <c r="G83" s="694" t="s">
        <v>1298</v>
      </c>
      <c r="H83" s="694">
        <v>845</v>
      </c>
      <c r="I83" s="694" t="s">
        <v>1289</v>
      </c>
      <c r="J83" s="694" t="s">
        <v>1288</v>
      </c>
      <c r="K83" s="694" t="s">
        <v>1144</v>
      </c>
      <c r="L83" s="694" t="s">
        <v>1184</v>
      </c>
      <c r="M83" s="694" t="s">
        <v>1183</v>
      </c>
      <c r="N83" s="694">
        <v>8</v>
      </c>
    </row>
    <row r="84" spans="1:14">
      <c r="A84" s="694">
        <v>16</v>
      </c>
      <c r="B84" s="694" t="s">
        <v>1286</v>
      </c>
      <c r="C84" s="694" t="s">
        <v>603</v>
      </c>
      <c r="D84" s="694" t="s">
        <v>978</v>
      </c>
      <c r="E84" s="694">
        <v>55</v>
      </c>
      <c r="F84" s="694">
        <v>5</v>
      </c>
      <c r="G84" s="694" t="s">
        <v>1297</v>
      </c>
      <c r="H84" s="694">
        <v>845</v>
      </c>
      <c r="I84" s="694" t="s">
        <v>1289</v>
      </c>
      <c r="J84" s="694" t="s">
        <v>1288</v>
      </c>
      <c r="K84" s="694" t="s">
        <v>1144</v>
      </c>
      <c r="L84" s="694" t="s">
        <v>1184</v>
      </c>
      <c r="M84" s="694" t="s">
        <v>1183</v>
      </c>
      <c r="N84" s="694">
        <v>8</v>
      </c>
    </row>
    <row r="85" spans="1:14">
      <c r="A85" s="694">
        <v>16</v>
      </c>
      <c r="B85" s="694" t="s">
        <v>1286</v>
      </c>
      <c r="C85" s="694" t="s">
        <v>603</v>
      </c>
      <c r="D85" s="694" t="s">
        <v>979</v>
      </c>
      <c r="E85" s="694">
        <v>55</v>
      </c>
      <c r="F85" s="694">
        <v>6</v>
      </c>
      <c r="G85" s="694" t="s">
        <v>1296</v>
      </c>
      <c r="H85" s="694">
        <v>845</v>
      </c>
      <c r="I85" s="694" t="s">
        <v>1289</v>
      </c>
      <c r="J85" s="694" t="s">
        <v>1288</v>
      </c>
      <c r="K85" s="694" t="s">
        <v>1144</v>
      </c>
      <c r="L85" s="694" t="s">
        <v>1184</v>
      </c>
      <c r="M85" s="694" t="s">
        <v>1183</v>
      </c>
      <c r="N85" s="694">
        <v>8</v>
      </c>
    </row>
    <row r="86" spans="1:14">
      <c r="A86" s="694">
        <v>16</v>
      </c>
      <c r="B86" s="694" t="s">
        <v>1286</v>
      </c>
      <c r="C86" s="694" t="s">
        <v>603</v>
      </c>
      <c r="D86" s="694" t="s">
        <v>980</v>
      </c>
      <c r="E86" s="694">
        <v>56</v>
      </c>
      <c r="F86" s="694">
        <v>0</v>
      </c>
      <c r="G86" s="694" t="s">
        <v>1295</v>
      </c>
      <c r="H86" s="694">
        <v>845</v>
      </c>
      <c r="I86" s="694" t="s">
        <v>1289</v>
      </c>
      <c r="J86" s="694" t="s">
        <v>1288</v>
      </c>
      <c r="K86" s="694" t="s">
        <v>1144</v>
      </c>
      <c r="L86" s="694" t="s">
        <v>1184</v>
      </c>
      <c r="M86" s="694" t="s">
        <v>1183</v>
      </c>
      <c r="N86" s="694">
        <v>8</v>
      </c>
    </row>
    <row r="87" spans="1:14">
      <c r="A87" s="694">
        <v>16</v>
      </c>
      <c r="B87" s="694" t="s">
        <v>1286</v>
      </c>
      <c r="C87" s="694" t="s">
        <v>603</v>
      </c>
      <c r="D87" s="694" t="s">
        <v>1294</v>
      </c>
      <c r="E87" s="694">
        <v>56</v>
      </c>
      <c r="F87" s="694">
        <v>1</v>
      </c>
      <c r="G87" s="694" t="s">
        <v>1293</v>
      </c>
      <c r="H87" s="694">
        <v>845</v>
      </c>
      <c r="I87" s="694" t="s">
        <v>1289</v>
      </c>
      <c r="J87" s="694" t="s">
        <v>1288</v>
      </c>
      <c r="K87" s="694" t="s">
        <v>1144</v>
      </c>
      <c r="L87" s="694" t="s">
        <v>1184</v>
      </c>
      <c r="M87" s="694" t="s">
        <v>1183</v>
      </c>
      <c r="N87" s="694">
        <v>8</v>
      </c>
    </row>
    <row r="88" spans="1:14">
      <c r="A88" s="694">
        <v>16</v>
      </c>
      <c r="B88" s="694" t="s">
        <v>1286</v>
      </c>
      <c r="C88" s="694" t="s">
        <v>603</v>
      </c>
      <c r="D88" s="694" t="s">
        <v>1292</v>
      </c>
      <c r="E88" s="694">
        <v>56</v>
      </c>
      <c r="F88" s="694">
        <v>2</v>
      </c>
      <c r="G88" s="694" t="s">
        <v>1291</v>
      </c>
      <c r="H88" s="694">
        <v>845</v>
      </c>
      <c r="I88" s="694" t="s">
        <v>1289</v>
      </c>
      <c r="J88" s="694" t="s">
        <v>1288</v>
      </c>
      <c r="K88" s="694" t="s">
        <v>1144</v>
      </c>
      <c r="L88" s="694" t="s">
        <v>1184</v>
      </c>
      <c r="M88" s="694" t="s">
        <v>1183</v>
      </c>
      <c r="N88" s="694">
        <v>8</v>
      </c>
    </row>
    <row r="89" spans="1:14">
      <c r="A89" s="694">
        <v>16</v>
      </c>
      <c r="B89" s="694" t="s">
        <v>1286</v>
      </c>
      <c r="C89" s="694" t="s">
        <v>603</v>
      </c>
      <c r="D89" s="694" t="s">
        <v>983</v>
      </c>
      <c r="E89" s="694">
        <v>56</v>
      </c>
      <c r="F89" s="694">
        <v>51</v>
      </c>
      <c r="G89" s="694" t="s">
        <v>1290</v>
      </c>
      <c r="H89" s="694">
        <v>845</v>
      </c>
      <c r="I89" s="694" t="s">
        <v>1289</v>
      </c>
      <c r="J89" s="694" t="s">
        <v>1288</v>
      </c>
      <c r="K89" s="694" t="s">
        <v>1144</v>
      </c>
      <c r="L89" s="694" t="s">
        <v>1184</v>
      </c>
      <c r="M89" s="694" t="s">
        <v>1183</v>
      </c>
      <c r="N89" s="694">
        <v>8</v>
      </c>
    </row>
    <row r="90" spans="1:14">
      <c r="A90" s="694">
        <v>16</v>
      </c>
      <c r="B90" s="694" t="s">
        <v>1286</v>
      </c>
      <c r="C90" s="694" t="s">
        <v>349</v>
      </c>
      <c r="D90" s="694" t="s">
        <v>984</v>
      </c>
      <c r="E90" s="694">
        <v>61</v>
      </c>
      <c r="F90" s="694">
        <v>29</v>
      </c>
      <c r="G90" s="694" t="s">
        <v>1287</v>
      </c>
      <c r="H90" s="694">
        <v>845</v>
      </c>
      <c r="I90" s="694" t="s">
        <v>1284</v>
      </c>
      <c r="J90" s="694" t="s">
        <v>1180</v>
      </c>
      <c r="K90" s="694" t="s">
        <v>1165</v>
      </c>
      <c r="L90" s="694" t="s">
        <v>1156</v>
      </c>
      <c r="M90" s="694" t="s">
        <v>1179</v>
      </c>
      <c r="N90" s="694">
        <v>12</v>
      </c>
    </row>
    <row r="91" spans="1:14">
      <c r="A91" s="694">
        <v>16</v>
      </c>
      <c r="B91" s="694" t="s">
        <v>1286</v>
      </c>
      <c r="C91" s="694" t="s">
        <v>349</v>
      </c>
      <c r="D91" s="694" t="s">
        <v>985</v>
      </c>
      <c r="E91" s="694">
        <v>62</v>
      </c>
      <c r="F91" s="694">
        <v>29</v>
      </c>
      <c r="G91" s="694" t="s">
        <v>1285</v>
      </c>
      <c r="H91" s="694">
        <v>845</v>
      </c>
      <c r="I91" s="694" t="s">
        <v>1284</v>
      </c>
      <c r="J91" s="694" t="s">
        <v>1180</v>
      </c>
      <c r="K91" s="694" t="s">
        <v>1165</v>
      </c>
      <c r="L91" s="694" t="s">
        <v>1156</v>
      </c>
      <c r="M91" s="694" t="s">
        <v>1179</v>
      </c>
      <c r="N91" s="694">
        <v>12</v>
      </c>
    </row>
    <row r="92" spans="1:14">
      <c r="A92" s="694">
        <v>9</v>
      </c>
      <c r="B92" s="694" t="s">
        <v>1793</v>
      </c>
      <c r="C92" s="694" t="s">
        <v>349</v>
      </c>
      <c r="D92" s="694" t="s">
        <v>619</v>
      </c>
      <c r="E92" s="694">
        <v>0</v>
      </c>
      <c r="F92" s="694">
        <v>0</v>
      </c>
      <c r="G92" s="694" t="s">
        <v>1638</v>
      </c>
      <c r="H92" s="694">
        <v>847.1</v>
      </c>
      <c r="I92" s="694" t="s">
        <v>1830</v>
      </c>
      <c r="J92" s="694" t="s">
        <v>1166</v>
      </c>
      <c r="K92" s="694" t="s">
        <v>1144</v>
      </c>
      <c r="L92" s="694" t="s">
        <v>74</v>
      </c>
      <c r="M92" s="694" t="s">
        <v>1143</v>
      </c>
      <c r="N92" s="694">
        <v>18</v>
      </c>
    </row>
    <row r="93" spans="1:14">
      <c r="A93" s="694">
        <v>9</v>
      </c>
      <c r="B93" s="694" t="s">
        <v>1793</v>
      </c>
      <c r="C93" s="694" t="s">
        <v>349</v>
      </c>
      <c r="D93" s="694" t="s">
        <v>620</v>
      </c>
      <c r="E93" s="694">
        <v>0</v>
      </c>
      <c r="F93" s="694">
        <v>23</v>
      </c>
      <c r="G93" s="694" t="s">
        <v>1829</v>
      </c>
      <c r="H93" s="694">
        <v>922.1</v>
      </c>
      <c r="I93" s="694" t="s">
        <v>1804</v>
      </c>
      <c r="J93" s="694" t="s">
        <v>1171</v>
      </c>
      <c r="K93" s="694" t="s">
        <v>1144</v>
      </c>
      <c r="L93" s="694" t="s">
        <v>1151</v>
      </c>
      <c r="M93" s="694" t="s">
        <v>1150</v>
      </c>
      <c r="N93" s="694">
        <v>15</v>
      </c>
    </row>
    <row r="94" spans="1:14">
      <c r="A94" s="694">
        <v>9</v>
      </c>
      <c r="B94" s="694" t="s">
        <v>1793</v>
      </c>
      <c r="C94" s="694" t="s">
        <v>349</v>
      </c>
      <c r="D94" s="694" t="s">
        <v>621</v>
      </c>
      <c r="E94" s="694">
        <v>0</v>
      </c>
      <c r="F94" s="694">
        <v>24</v>
      </c>
      <c r="G94" s="694" t="s">
        <v>1636</v>
      </c>
      <c r="H94" s="694">
        <v>873</v>
      </c>
      <c r="I94" s="694" t="s">
        <v>1828</v>
      </c>
      <c r="J94" s="694" t="s">
        <v>1278</v>
      </c>
      <c r="K94" s="694" t="s">
        <v>1144</v>
      </c>
      <c r="L94" s="694" t="s">
        <v>1274</v>
      </c>
      <c r="M94" s="694" t="s">
        <v>53</v>
      </c>
      <c r="N94" s="694">
        <v>13</v>
      </c>
    </row>
    <row r="95" spans="1:14">
      <c r="A95" s="694">
        <v>9</v>
      </c>
      <c r="B95" s="694" t="s">
        <v>1793</v>
      </c>
      <c r="C95" s="694" t="s">
        <v>349</v>
      </c>
      <c r="D95" s="694" t="s">
        <v>622</v>
      </c>
      <c r="E95" s="694">
        <v>0</v>
      </c>
      <c r="F95" s="694">
        <v>25</v>
      </c>
      <c r="G95" s="694" t="s">
        <v>1634</v>
      </c>
      <c r="H95" s="694">
        <v>916</v>
      </c>
      <c r="I95" s="694" t="s">
        <v>1827</v>
      </c>
      <c r="J95" s="694" t="s">
        <v>1275</v>
      </c>
      <c r="K95" s="694" t="s">
        <v>1144</v>
      </c>
      <c r="L95" s="694" t="s">
        <v>1274</v>
      </c>
      <c r="M95" s="694" t="s">
        <v>52</v>
      </c>
      <c r="N95" s="694">
        <v>14</v>
      </c>
    </row>
    <row r="96" spans="1:14">
      <c r="A96" s="694">
        <v>9</v>
      </c>
      <c r="B96" s="694" t="s">
        <v>1793</v>
      </c>
      <c r="C96" s="694" t="s">
        <v>349</v>
      </c>
      <c r="D96" s="694" t="s">
        <v>623</v>
      </c>
      <c r="E96" s="694">
        <v>0</v>
      </c>
      <c r="F96" s="694">
        <v>51</v>
      </c>
      <c r="G96" s="694" t="s">
        <v>1826</v>
      </c>
      <c r="H96" s="694">
        <v>512</v>
      </c>
      <c r="I96" s="694" t="s">
        <v>1825</v>
      </c>
      <c r="J96" s="694" t="s">
        <v>1824</v>
      </c>
      <c r="K96" s="694" t="s">
        <v>1144</v>
      </c>
      <c r="L96" s="694" t="s">
        <v>74</v>
      </c>
      <c r="M96" s="694" t="s">
        <v>1143</v>
      </c>
      <c r="N96" s="694">
        <v>18</v>
      </c>
    </row>
    <row r="97" spans="1:14">
      <c r="A97" s="694">
        <v>9</v>
      </c>
      <c r="B97" s="694" t="s">
        <v>1793</v>
      </c>
      <c r="C97" s="694" t="s">
        <v>389</v>
      </c>
      <c r="D97" s="694" t="s">
        <v>624</v>
      </c>
      <c r="E97" s="694">
        <v>11</v>
      </c>
      <c r="F97" s="694">
        <v>7</v>
      </c>
      <c r="G97" s="694" t="s">
        <v>1632</v>
      </c>
      <c r="H97" s="694">
        <v>847.1</v>
      </c>
      <c r="I97" s="694" t="s">
        <v>1823</v>
      </c>
      <c r="J97" s="694" t="s">
        <v>1145</v>
      </c>
      <c r="K97" s="694" t="s">
        <v>1144</v>
      </c>
      <c r="L97" s="694" t="s">
        <v>1156</v>
      </c>
      <c r="M97" s="694" t="s">
        <v>1155</v>
      </c>
      <c r="N97" s="694">
        <v>10</v>
      </c>
    </row>
    <row r="98" spans="1:14">
      <c r="A98" s="694">
        <v>9</v>
      </c>
      <c r="B98" s="694" t="s">
        <v>1793</v>
      </c>
      <c r="C98" s="694" t="s">
        <v>389</v>
      </c>
      <c r="D98" s="694" t="s">
        <v>625</v>
      </c>
      <c r="E98" s="694">
        <v>12</v>
      </c>
      <c r="F98" s="694">
        <v>7</v>
      </c>
      <c r="G98" s="694" t="s">
        <v>1627</v>
      </c>
      <c r="H98" s="694">
        <v>847.1</v>
      </c>
      <c r="I98" s="694" t="s">
        <v>1823</v>
      </c>
      <c r="J98" s="694" t="s">
        <v>1145</v>
      </c>
      <c r="K98" s="694" t="s">
        <v>1144</v>
      </c>
      <c r="L98" s="694" t="s">
        <v>1156</v>
      </c>
      <c r="M98" s="694" t="s">
        <v>1155</v>
      </c>
      <c r="N98" s="694">
        <v>10</v>
      </c>
    </row>
    <row r="99" spans="1:14">
      <c r="A99" s="694">
        <v>9</v>
      </c>
      <c r="B99" s="694" t="s">
        <v>1793</v>
      </c>
      <c r="C99" s="694" t="s">
        <v>389</v>
      </c>
      <c r="D99" s="694" t="s">
        <v>626</v>
      </c>
      <c r="E99" s="694">
        <v>13</v>
      </c>
      <c r="F99" s="694">
        <v>7</v>
      </c>
      <c r="G99" s="694" t="s">
        <v>1620</v>
      </c>
      <c r="H99" s="694">
        <v>847.1</v>
      </c>
      <c r="I99" s="694" t="s">
        <v>1823</v>
      </c>
      <c r="J99" s="694" t="s">
        <v>1145</v>
      </c>
      <c r="K99" s="694" t="s">
        <v>1144</v>
      </c>
      <c r="L99" s="694" t="s">
        <v>1156</v>
      </c>
      <c r="M99" s="694" t="s">
        <v>1155</v>
      </c>
      <c r="N99" s="694">
        <v>10</v>
      </c>
    </row>
    <row r="100" spans="1:14">
      <c r="A100" s="694">
        <v>9</v>
      </c>
      <c r="B100" s="694" t="s">
        <v>1793</v>
      </c>
      <c r="C100" s="694" t="s">
        <v>389</v>
      </c>
      <c r="D100" s="694" t="s">
        <v>627</v>
      </c>
      <c r="E100" s="694">
        <v>14</v>
      </c>
      <c r="F100" s="694">
        <v>7</v>
      </c>
      <c r="G100" s="694" t="s">
        <v>1611</v>
      </c>
      <c r="H100" s="694">
        <v>847.1</v>
      </c>
      <c r="I100" s="694" t="s">
        <v>1823</v>
      </c>
      <c r="J100" s="694" t="s">
        <v>1145</v>
      </c>
      <c r="K100" s="694" t="s">
        <v>1144</v>
      </c>
      <c r="L100" s="694" t="s">
        <v>1156</v>
      </c>
      <c r="M100" s="694" t="s">
        <v>1155</v>
      </c>
      <c r="N100" s="694">
        <v>10</v>
      </c>
    </row>
    <row r="101" spans="1:14">
      <c r="A101" s="694">
        <v>9</v>
      </c>
      <c r="B101" s="694" t="s">
        <v>1793</v>
      </c>
      <c r="C101" s="694" t="s">
        <v>377</v>
      </c>
      <c r="D101" s="694" t="s">
        <v>628</v>
      </c>
      <c r="E101" s="694">
        <v>20</v>
      </c>
      <c r="F101" s="694">
        <v>41</v>
      </c>
      <c r="G101" s="694" t="s">
        <v>1822</v>
      </c>
      <c r="H101" s="694">
        <v>956.5</v>
      </c>
      <c r="I101" s="694" t="s">
        <v>1362</v>
      </c>
      <c r="J101" s="694" t="s">
        <v>1246</v>
      </c>
      <c r="K101" s="694" t="s">
        <v>1165</v>
      </c>
      <c r="L101" s="694" t="s">
        <v>1261</v>
      </c>
      <c r="M101" s="694" t="s">
        <v>54</v>
      </c>
      <c r="N101" s="694">
        <v>4</v>
      </c>
    </row>
    <row r="102" spans="1:14">
      <c r="A102" s="694">
        <v>9</v>
      </c>
      <c r="B102" s="694" t="s">
        <v>1793</v>
      </c>
      <c r="C102" s="694" t="s">
        <v>377</v>
      </c>
      <c r="D102" s="694" t="s">
        <v>629</v>
      </c>
      <c r="E102" s="694">
        <v>20</v>
      </c>
      <c r="F102" s="694">
        <v>44</v>
      </c>
      <c r="G102" s="694" t="s">
        <v>1821</v>
      </c>
      <c r="H102" s="694">
        <v>956.5</v>
      </c>
      <c r="I102" s="694" t="s">
        <v>1820</v>
      </c>
      <c r="J102" s="694" t="s">
        <v>1266</v>
      </c>
      <c r="K102" s="694" t="s">
        <v>1165</v>
      </c>
      <c r="L102" s="694" t="s">
        <v>1261</v>
      </c>
      <c r="M102" s="694" t="s">
        <v>54</v>
      </c>
      <c r="N102" s="694">
        <v>4</v>
      </c>
    </row>
    <row r="103" spans="1:14">
      <c r="A103" s="694">
        <v>9</v>
      </c>
      <c r="B103" s="694" t="s">
        <v>1793</v>
      </c>
      <c r="C103" s="694" t="s">
        <v>377</v>
      </c>
      <c r="D103" s="694" t="s">
        <v>630</v>
      </c>
      <c r="E103" s="694">
        <v>21</v>
      </c>
      <c r="F103" s="694">
        <v>10</v>
      </c>
      <c r="G103" s="694" t="s">
        <v>1819</v>
      </c>
      <c r="H103" s="694">
        <v>956.5</v>
      </c>
      <c r="I103" s="694" t="s">
        <v>1818</v>
      </c>
      <c r="J103" s="694" t="s">
        <v>1262</v>
      </c>
      <c r="K103" s="694" t="s">
        <v>1144</v>
      </c>
      <c r="L103" s="694" t="s">
        <v>1261</v>
      </c>
      <c r="M103" s="694" t="s">
        <v>1744</v>
      </c>
      <c r="N103" s="694">
        <v>3</v>
      </c>
    </row>
    <row r="104" spans="1:14">
      <c r="A104" s="694">
        <v>9</v>
      </c>
      <c r="B104" s="694" t="s">
        <v>1793</v>
      </c>
      <c r="C104" s="694" t="s">
        <v>377</v>
      </c>
      <c r="D104" s="694" t="s">
        <v>631</v>
      </c>
      <c r="E104" s="694">
        <v>21</v>
      </c>
      <c r="F104" s="694">
        <v>23</v>
      </c>
      <c r="G104" s="694" t="s">
        <v>1817</v>
      </c>
      <c r="H104" s="694">
        <v>956.5</v>
      </c>
      <c r="I104" s="694" t="s">
        <v>1804</v>
      </c>
      <c r="J104" s="694" t="s">
        <v>1171</v>
      </c>
      <c r="K104" s="694" t="s">
        <v>1144</v>
      </c>
      <c r="L104" s="694" t="s">
        <v>1261</v>
      </c>
      <c r="M104" s="694" t="s">
        <v>54</v>
      </c>
      <c r="N104" s="694">
        <v>4</v>
      </c>
    </row>
    <row r="105" spans="1:14">
      <c r="A105" s="694">
        <v>9</v>
      </c>
      <c r="B105" s="694" t="s">
        <v>1793</v>
      </c>
      <c r="C105" s="694" t="s">
        <v>400</v>
      </c>
      <c r="D105" s="694" t="s">
        <v>632</v>
      </c>
      <c r="E105" s="694">
        <v>31</v>
      </c>
      <c r="F105" s="694">
        <v>13</v>
      </c>
      <c r="G105" s="694" t="s">
        <v>1816</v>
      </c>
      <c r="H105" s="694">
        <v>805.2</v>
      </c>
      <c r="I105" s="694" t="s">
        <v>1815</v>
      </c>
      <c r="J105" s="694" t="s">
        <v>1555</v>
      </c>
      <c r="K105" s="694" t="s">
        <v>1144</v>
      </c>
      <c r="L105" s="694" t="s">
        <v>369</v>
      </c>
      <c r="M105" s="694" t="s">
        <v>43</v>
      </c>
      <c r="N105" s="694">
        <v>5</v>
      </c>
    </row>
    <row r="106" spans="1:14">
      <c r="A106" s="694">
        <v>9</v>
      </c>
      <c r="B106" s="694" t="s">
        <v>1793</v>
      </c>
      <c r="C106" s="694" t="s">
        <v>400</v>
      </c>
      <c r="D106" s="694" t="s">
        <v>633</v>
      </c>
      <c r="E106" s="694">
        <v>31</v>
      </c>
      <c r="F106" s="694">
        <v>20</v>
      </c>
      <c r="G106" s="694" t="s">
        <v>1814</v>
      </c>
      <c r="H106" s="694">
        <v>847.1</v>
      </c>
      <c r="I106" s="694" t="s">
        <v>1813</v>
      </c>
      <c r="J106" s="694" t="s">
        <v>1234</v>
      </c>
      <c r="K106" s="694" t="s">
        <v>1144</v>
      </c>
      <c r="L106" s="694" t="s">
        <v>369</v>
      </c>
      <c r="M106" s="694" t="s">
        <v>1224</v>
      </c>
      <c r="N106" s="694">
        <v>6</v>
      </c>
    </row>
    <row r="107" spans="1:14">
      <c r="A107" s="694">
        <v>9</v>
      </c>
      <c r="B107" s="694" t="s">
        <v>1793</v>
      </c>
      <c r="C107" s="694" t="s">
        <v>400</v>
      </c>
      <c r="D107" s="694" t="s">
        <v>634</v>
      </c>
      <c r="E107" s="694">
        <v>31</v>
      </c>
      <c r="F107" s="694">
        <v>52</v>
      </c>
      <c r="G107" s="694" t="s">
        <v>1812</v>
      </c>
      <c r="H107" s="694">
        <v>737.1</v>
      </c>
      <c r="I107" s="694" t="s">
        <v>1811</v>
      </c>
      <c r="J107" s="694" t="s">
        <v>1791</v>
      </c>
      <c r="K107" s="694" t="s">
        <v>1165</v>
      </c>
      <c r="L107" s="694" t="s">
        <v>369</v>
      </c>
      <c r="M107" s="694" t="s">
        <v>1224</v>
      </c>
      <c r="N107" s="694">
        <v>6</v>
      </c>
    </row>
    <row r="108" spans="1:14">
      <c r="A108" s="694">
        <v>9</v>
      </c>
      <c r="B108" s="694" t="s">
        <v>1793</v>
      </c>
      <c r="C108" s="694" t="s">
        <v>400</v>
      </c>
      <c r="D108" s="694" t="s">
        <v>635</v>
      </c>
      <c r="E108" s="694">
        <v>31</v>
      </c>
      <c r="F108" s="694">
        <v>53</v>
      </c>
      <c r="G108" s="694" t="s">
        <v>1810</v>
      </c>
      <c r="H108" s="694">
        <v>737.1</v>
      </c>
      <c r="I108" s="694" t="s">
        <v>1809</v>
      </c>
      <c r="J108" s="694" t="s">
        <v>1791</v>
      </c>
      <c r="K108" s="694" t="s">
        <v>1165</v>
      </c>
      <c r="L108" s="694" t="s">
        <v>369</v>
      </c>
      <c r="M108" s="694" t="s">
        <v>1224</v>
      </c>
      <c r="N108" s="694">
        <v>6</v>
      </c>
    </row>
    <row r="109" spans="1:14">
      <c r="A109" s="694">
        <v>9</v>
      </c>
      <c r="B109" s="694" t="s">
        <v>1793</v>
      </c>
      <c r="C109" s="694" t="s">
        <v>369</v>
      </c>
      <c r="D109" s="694" t="s">
        <v>636</v>
      </c>
      <c r="E109" s="694">
        <v>32</v>
      </c>
      <c r="F109" s="694">
        <v>11</v>
      </c>
      <c r="G109" s="694" t="s">
        <v>1808</v>
      </c>
      <c r="H109" s="694">
        <v>847.1</v>
      </c>
      <c r="I109" s="694" t="s">
        <v>1807</v>
      </c>
      <c r="J109" s="694" t="s">
        <v>1217</v>
      </c>
      <c r="K109" s="694" t="s">
        <v>1144</v>
      </c>
      <c r="L109" s="694" t="s">
        <v>1184</v>
      </c>
      <c r="M109" s="694" t="s">
        <v>1193</v>
      </c>
      <c r="N109" s="694">
        <v>7</v>
      </c>
    </row>
    <row r="110" spans="1:14">
      <c r="A110" s="694">
        <v>9</v>
      </c>
      <c r="B110" s="694" t="s">
        <v>1793</v>
      </c>
      <c r="C110" s="694" t="s">
        <v>369</v>
      </c>
      <c r="D110" s="694" t="s">
        <v>637</v>
      </c>
      <c r="E110" s="694">
        <v>32</v>
      </c>
      <c r="F110" s="694">
        <v>13</v>
      </c>
      <c r="G110" s="694" t="s">
        <v>1604</v>
      </c>
      <c r="H110" s="694">
        <v>847.1</v>
      </c>
      <c r="I110" s="694" t="s">
        <v>1806</v>
      </c>
      <c r="J110" s="694" t="s">
        <v>1555</v>
      </c>
      <c r="K110" s="694" t="s">
        <v>1144</v>
      </c>
      <c r="L110" s="694" t="s">
        <v>369</v>
      </c>
      <c r="M110" s="694" t="s">
        <v>43</v>
      </c>
      <c r="N110" s="694">
        <v>5</v>
      </c>
    </row>
    <row r="111" spans="1:14">
      <c r="A111" s="694">
        <v>9</v>
      </c>
      <c r="B111" s="694" t="s">
        <v>1793</v>
      </c>
      <c r="C111" s="694" t="s">
        <v>369</v>
      </c>
      <c r="D111" s="694" t="s">
        <v>638</v>
      </c>
      <c r="E111" s="694">
        <v>32</v>
      </c>
      <c r="F111" s="694">
        <v>18</v>
      </c>
      <c r="G111" s="694" t="s">
        <v>1600</v>
      </c>
      <c r="H111" s="694">
        <v>847.1</v>
      </c>
      <c r="I111" s="694" t="s">
        <v>1806</v>
      </c>
      <c r="J111" s="694" t="s">
        <v>1555</v>
      </c>
      <c r="K111" s="694" t="s">
        <v>1144</v>
      </c>
      <c r="L111" s="694" t="s">
        <v>369</v>
      </c>
      <c r="M111" s="694" t="s">
        <v>43</v>
      </c>
      <c r="N111" s="694">
        <v>5</v>
      </c>
    </row>
    <row r="112" spans="1:14">
      <c r="A112" s="694">
        <v>9</v>
      </c>
      <c r="B112" s="694" t="s">
        <v>1793</v>
      </c>
      <c r="C112" s="694" t="s">
        <v>369</v>
      </c>
      <c r="D112" s="694" t="s">
        <v>639</v>
      </c>
      <c r="E112" s="694">
        <v>32</v>
      </c>
      <c r="F112" s="694">
        <v>23</v>
      </c>
      <c r="G112" s="694" t="s">
        <v>1805</v>
      </c>
      <c r="H112" s="694">
        <v>847.1</v>
      </c>
      <c r="I112" s="694" t="s">
        <v>1804</v>
      </c>
      <c r="J112" s="694" t="s">
        <v>1171</v>
      </c>
      <c r="K112" s="694" t="s">
        <v>1144</v>
      </c>
      <c r="L112" s="694" t="s">
        <v>1151</v>
      </c>
      <c r="M112" s="694" t="s">
        <v>1150</v>
      </c>
      <c r="N112" s="694">
        <v>15</v>
      </c>
    </row>
    <row r="113" spans="1:14">
      <c r="A113" s="694">
        <v>9</v>
      </c>
      <c r="B113" s="694" t="s">
        <v>1793</v>
      </c>
      <c r="C113" s="694" t="s">
        <v>369</v>
      </c>
      <c r="D113" s="694" t="s">
        <v>640</v>
      </c>
      <c r="E113" s="694">
        <v>33</v>
      </c>
      <c r="F113" s="694">
        <v>13</v>
      </c>
      <c r="G113" s="694" t="s">
        <v>1803</v>
      </c>
      <c r="H113" s="694">
        <v>847.1</v>
      </c>
      <c r="I113" s="694" t="s">
        <v>1802</v>
      </c>
      <c r="J113" s="694" t="s">
        <v>1555</v>
      </c>
      <c r="K113" s="694" t="s">
        <v>1144</v>
      </c>
      <c r="L113" s="694" t="s">
        <v>369</v>
      </c>
      <c r="M113" s="694" t="s">
        <v>43</v>
      </c>
      <c r="N113" s="694">
        <v>5</v>
      </c>
    </row>
    <row r="114" spans="1:14">
      <c r="A114" s="694">
        <v>9</v>
      </c>
      <c r="B114" s="694" t="s">
        <v>1793</v>
      </c>
      <c r="C114" s="694" t="s">
        <v>383</v>
      </c>
      <c r="D114" s="694" t="s">
        <v>641</v>
      </c>
      <c r="E114" s="694">
        <v>41</v>
      </c>
      <c r="F114" s="694">
        <v>51</v>
      </c>
      <c r="G114" s="694" t="s">
        <v>1801</v>
      </c>
      <c r="H114" s="694">
        <v>722.5</v>
      </c>
      <c r="I114" s="694" t="s">
        <v>1710</v>
      </c>
      <c r="J114" s="694" t="s">
        <v>1709</v>
      </c>
      <c r="K114" s="694" t="s">
        <v>1165</v>
      </c>
      <c r="L114" s="694" t="s">
        <v>1184</v>
      </c>
      <c r="M114" s="694" t="s">
        <v>1183</v>
      </c>
      <c r="N114" s="694">
        <v>8</v>
      </c>
    </row>
    <row r="115" spans="1:14">
      <c r="A115" s="694">
        <v>9</v>
      </c>
      <c r="B115" s="694" t="s">
        <v>1793</v>
      </c>
      <c r="C115" s="694" t="s">
        <v>383</v>
      </c>
      <c r="D115" s="694" t="s">
        <v>642</v>
      </c>
      <c r="E115" s="694">
        <v>42</v>
      </c>
      <c r="F115" s="694">
        <v>51</v>
      </c>
      <c r="G115" s="694" t="s">
        <v>1800</v>
      </c>
      <c r="H115" s="694">
        <v>722.5</v>
      </c>
      <c r="I115" s="694" t="s">
        <v>1710</v>
      </c>
      <c r="J115" s="694" t="s">
        <v>1709</v>
      </c>
      <c r="K115" s="694" t="s">
        <v>1165</v>
      </c>
      <c r="L115" s="694" t="s">
        <v>74</v>
      </c>
      <c r="M115" s="694" t="s">
        <v>1143</v>
      </c>
      <c r="N115" s="694">
        <v>18</v>
      </c>
    </row>
    <row r="116" spans="1:14">
      <c r="A116" s="694">
        <v>9</v>
      </c>
      <c r="B116" s="694" t="s">
        <v>1793</v>
      </c>
      <c r="C116" s="694" t="s">
        <v>383</v>
      </c>
      <c r="D116" s="694" t="s">
        <v>643</v>
      </c>
      <c r="E116" s="694">
        <v>42</v>
      </c>
      <c r="F116" s="694">
        <v>52</v>
      </c>
      <c r="G116" s="694" t="s">
        <v>1799</v>
      </c>
      <c r="H116" s="694">
        <v>722.1</v>
      </c>
      <c r="I116" s="694" t="s">
        <v>1798</v>
      </c>
      <c r="J116" s="694" t="s">
        <v>1709</v>
      </c>
      <c r="K116" s="694" t="s">
        <v>1165</v>
      </c>
      <c r="L116" s="694" t="s">
        <v>1184</v>
      </c>
      <c r="M116" s="694" t="s">
        <v>1705</v>
      </c>
      <c r="N116" s="694">
        <v>9</v>
      </c>
    </row>
    <row r="117" spans="1:14">
      <c r="A117" s="694">
        <v>9</v>
      </c>
      <c r="B117" s="694" t="s">
        <v>1793</v>
      </c>
      <c r="C117" s="694" t="s">
        <v>383</v>
      </c>
      <c r="D117" s="694" t="s">
        <v>644</v>
      </c>
      <c r="E117" s="694">
        <v>43</v>
      </c>
      <c r="F117" s="694">
        <v>51</v>
      </c>
      <c r="G117" s="694" t="s">
        <v>1797</v>
      </c>
      <c r="H117" s="694">
        <v>722.1</v>
      </c>
      <c r="I117" s="694" t="s">
        <v>1796</v>
      </c>
      <c r="J117" s="694" t="s">
        <v>1246</v>
      </c>
      <c r="K117" s="694" t="s">
        <v>1165</v>
      </c>
      <c r="L117" s="694" t="s">
        <v>1184</v>
      </c>
      <c r="M117" s="694" t="s">
        <v>1183</v>
      </c>
      <c r="N117" s="694">
        <v>8</v>
      </c>
    </row>
    <row r="118" spans="1:14">
      <c r="A118" s="694">
        <v>9</v>
      </c>
      <c r="B118" s="694" t="s">
        <v>1793</v>
      </c>
      <c r="C118" s="694" t="s">
        <v>383</v>
      </c>
      <c r="D118" s="694" t="s">
        <v>645</v>
      </c>
      <c r="E118" s="694">
        <v>44</v>
      </c>
      <c r="F118" s="694">
        <v>31</v>
      </c>
      <c r="G118" s="694" t="s">
        <v>1795</v>
      </c>
      <c r="H118" s="694">
        <v>847.1</v>
      </c>
      <c r="I118" s="694" t="s">
        <v>1794</v>
      </c>
      <c r="J118" s="694" t="s">
        <v>1246</v>
      </c>
      <c r="K118" s="694" t="s">
        <v>1165</v>
      </c>
      <c r="L118" s="694" t="s">
        <v>74</v>
      </c>
      <c r="M118" s="694" t="s">
        <v>1143</v>
      </c>
      <c r="N118" s="694">
        <v>18</v>
      </c>
    </row>
    <row r="119" spans="1:14">
      <c r="A119" s="694">
        <v>9</v>
      </c>
      <c r="B119" s="694" t="s">
        <v>1793</v>
      </c>
      <c r="C119" s="694" t="s">
        <v>389</v>
      </c>
      <c r="D119" s="694" t="s">
        <v>646</v>
      </c>
      <c r="E119" s="694">
        <v>80</v>
      </c>
      <c r="F119" s="694">
        <v>51</v>
      </c>
      <c r="G119" s="694" t="s">
        <v>1592</v>
      </c>
      <c r="H119" s="694">
        <v>737.2</v>
      </c>
      <c r="I119" s="694" t="s">
        <v>1792</v>
      </c>
      <c r="J119" s="694" t="s">
        <v>1791</v>
      </c>
      <c r="K119" s="694" t="s">
        <v>1165</v>
      </c>
      <c r="L119" s="694" t="s">
        <v>74</v>
      </c>
      <c r="M119" s="694" t="s">
        <v>1143</v>
      </c>
      <c r="N119" s="694">
        <v>18</v>
      </c>
    </row>
    <row r="120" spans="1:14">
      <c r="A120" s="694">
        <v>5</v>
      </c>
      <c r="B120" s="694" t="s">
        <v>1969</v>
      </c>
      <c r="C120" s="694" t="s">
        <v>349</v>
      </c>
      <c r="D120" s="694" t="s">
        <v>484</v>
      </c>
      <c r="E120" s="694">
        <v>0</v>
      </c>
      <c r="F120" s="694">
        <v>0</v>
      </c>
      <c r="G120" s="694" t="s">
        <v>2031</v>
      </c>
      <c r="H120" s="694">
        <v>841.9</v>
      </c>
      <c r="I120" s="694" t="s">
        <v>2030</v>
      </c>
      <c r="J120" s="694" t="s">
        <v>1166</v>
      </c>
      <c r="K120" s="694" t="s">
        <v>1144</v>
      </c>
      <c r="L120" s="694" t="s">
        <v>74</v>
      </c>
      <c r="M120" s="694" t="s">
        <v>1143</v>
      </c>
      <c r="N120" s="694">
        <v>18</v>
      </c>
    </row>
    <row r="121" spans="1:14">
      <c r="A121" s="694">
        <v>5</v>
      </c>
      <c r="B121" s="694" t="s">
        <v>1969</v>
      </c>
      <c r="C121" s="694" t="s">
        <v>349</v>
      </c>
      <c r="D121" s="694" t="s">
        <v>485</v>
      </c>
      <c r="E121" s="694">
        <v>0</v>
      </c>
      <c r="F121" s="694">
        <v>23</v>
      </c>
      <c r="G121" s="694" t="s">
        <v>2029</v>
      </c>
      <c r="H121" s="694">
        <v>841.8</v>
      </c>
      <c r="I121" s="694" t="s">
        <v>2028</v>
      </c>
      <c r="J121" s="694" t="s">
        <v>1171</v>
      </c>
      <c r="K121" s="694" t="s">
        <v>1144</v>
      </c>
      <c r="L121" s="694" t="s">
        <v>1151</v>
      </c>
      <c r="M121" s="694" t="s">
        <v>1150</v>
      </c>
      <c r="N121" s="694">
        <v>15</v>
      </c>
    </row>
    <row r="122" spans="1:14">
      <c r="A122" s="694">
        <v>5</v>
      </c>
      <c r="B122" s="694" t="s">
        <v>1969</v>
      </c>
      <c r="C122" s="694" t="s">
        <v>349</v>
      </c>
      <c r="D122" s="694" t="s">
        <v>486</v>
      </c>
      <c r="E122" s="694">
        <v>0</v>
      </c>
      <c r="F122" s="694">
        <v>24</v>
      </c>
      <c r="G122" s="694" t="s">
        <v>2027</v>
      </c>
      <c r="H122" s="694">
        <v>873</v>
      </c>
      <c r="I122" s="694" t="s">
        <v>2026</v>
      </c>
      <c r="J122" s="694" t="s">
        <v>1278</v>
      </c>
      <c r="K122" s="694" t="s">
        <v>1144</v>
      </c>
      <c r="L122" s="694" t="s">
        <v>1274</v>
      </c>
      <c r="M122" s="694" t="s">
        <v>53</v>
      </c>
      <c r="N122" s="694">
        <v>13</v>
      </c>
    </row>
    <row r="123" spans="1:14">
      <c r="A123" s="694">
        <v>5</v>
      </c>
      <c r="B123" s="694" t="s">
        <v>1969</v>
      </c>
      <c r="C123" s="694" t="s">
        <v>349</v>
      </c>
      <c r="D123" s="694" t="s">
        <v>487</v>
      </c>
      <c r="E123" s="694">
        <v>0</v>
      </c>
      <c r="F123" s="694">
        <v>25</v>
      </c>
      <c r="G123" s="694" t="s">
        <v>2025</v>
      </c>
      <c r="H123" s="694">
        <v>916</v>
      </c>
      <c r="I123" s="694" t="s">
        <v>1959</v>
      </c>
      <c r="J123" s="694" t="s">
        <v>1275</v>
      </c>
      <c r="K123" s="694" t="s">
        <v>1144</v>
      </c>
      <c r="L123" s="694" t="s">
        <v>1274</v>
      </c>
      <c r="M123" s="694" t="s">
        <v>52</v>
      </c>
      <c r="N123" s="694">
        <v>14</v>
      </c>
    </row>
    <row r="124" spans="1:14">
      <c r="A124" s="694">
        <v>5</v>
      </c>
      <c r="B124" s="694" t="s">
        <v>1969</v>
      </c>
      <c r="C124" s="694" t="s">
        <v>415</v>
      </c>
      <c r="D124" s="694" t="s">
        <v>488</v>
      </c>
      <c r="E124" s="694">
        <v>11</v>
      </c>
      <c r="F124" s="694">
        <v>23</v>
      </c>
      <c r="G124" s="694" t="s">
        <v>2024</v>
      </c>
      <c r="H124" s="694">
        <v>726.3</v>
      </c>
      <c r="I124" s="694" t="s">
        <v>2019</v>
      </c>
      <c r="J124" s="694" t="s">
        <v>1171</v>
      </c>
      <c r="K124" s="694" t="s">
        <v>1144</v>
      </c>
      <c r="L124" s="694" t="s">
        <v>1151</v>
      </c>
      <c r="M124" s="694" t="s">
        <v>1150</v>
      </c>
      <c r="N124" s="694">
        <v>15</v>
      </c>
    </row>
    <row r="125" spans="1:14">
      <c r="A125" s="694">
        <v>5</v>
      </c>
      <c r="B125" s="694" t="s">
        <v>1969</v>
      </c>
      <c r="C125" s="694" t="s">
        <v>415</v>
      </c>
      <c r="D125" s="694" t="s">
        <v>489</v>
      </c>
      <c r="E125" s="694">
        <v>11</v>
      </c>
      <c r="F125" s="694">
        <v>26</v>
      </c>
      <c r="G125" s="694" t="s">
        <v>2023</v>
      </c>
      <c r="H125" s="694">
        <v>726.3</v>
      </c>
      <c r="I125" s="694" t="s">
        <v>2022</v>
      </c>
      <c r="J125" s="694" t="s">
        <v>2021</v>
      </c>
      <c r="K125" s="694" t="s">
        <v>1165</v>
      </c>
      <c r="L125" s="694" t="s">
        <v>1156</v>
      </c>
      <c r="M125" s="694" t="s">
        <v>1179</v>
      </c>
      <c r="N125" s="694">
        <v>12</v>
      </c>
    </row>
    <row r="126" spans="1:14">
      <c r="A126" s="694">
        <v>5</v>
      </c>
      <c r="B126" s="694" t="s">
        <v>1969</v>
      </c>
      <c r="C126" s="694" t="s">
        <v>415</v>
      </c>
      <c r="D126" s="694" t="s">
        <v>490</v>
      </c>
      <c r="E126" s="694">
        <v>12</v>
      </c>
      <c r="F126" s="694">
        <v>23</v>
      </c>
      <c r="G126" s="694" t="s">
        <v>2020</v>
      </c>
      <c r="H126" s="694">
        <v>726.3</v>
      </c>
      <c r="I126" s="694" t="s">
        <v>2019</v>
      </c>
      <c r="J126" s="694" t="s">
        <v>1171</v>
      </c>
      <c r="K126" s="694" t="s">
        <v>1144</v>
      </c>
      <c r="L126" s="694" t="s">
        <v>1151</v>
      </c>
      <c r="M126" s="694" t="s">
        <v>1150</v>
      </c>
      <c r="N126" s="694">
        <v>15</v>
      </c>
    </row>
    <row r="127" spans="1:14">
      <c r="A127" s="694">
        <v>5</v>
      </c>
      <c r="B127" s="694" t="s">
        <v>1969</v>
      </c>
      <c r="C127" s="694" t="s">
        <v>415</v>
      </c>
      <c r="D127" s="694" t="s">
        <v>491</v>
      </c>
      <c r="E127" s="694">
        <v>12</v>
      </c>
      <c r="F127" s="694">
        <v>26</v>
      </c>
      <c r="G127" s="694" t="s">
        <v>2018</v>
      </c>
      <c r="H127" s="694">
        <v>726.3</v>
      </c>
      <c r="I127" s="694" t="s">
        <v>2017</v>
      </c>
      <c r="J127" s="694" t="s">
        <v>1180</v>
      </c>
      <c r="K127" s="694" t="s">
        <v>1165</v>
      </c>
      <c r="L127" s="694" t="s">
        <v>1156</v>
      </c>
      <c r="M127" s="694" t="s">
        <v>1179</v>
      </c>
      <c r="N127" s="694">
        <v>12</v>
      </c>
    </row>
    <row r="128" spans="1:14">
      <c r="A128" s="694">
        <v>5</v>
      </c>
      <c r="B128" s="694" t="s">
        <v>1969</v>
      </c>
      <c r="C128" s="694" t="s">
        <v>415</v>
      </c>
      <c r="D128" s="694" t="s">
        <v>492</v>
      </c>
      <c r="E128" s="694">
        <v>13</v>
      </c>
      <c r="F128" s="694">
        <v>26</v>
      </c>
      <c r="G128" s="694" t="s">
        <v>2016</v>
      </c>
      <c r="H128" s="694">
        <v>726.3</v>
      </c>
      <c r="I128" s="694" t="s">
        <v>2015</v>
      </c>
      <c r="J128" s="694" t="s">
        <v>2012</v>
      </c>
      <c r="K128" s="694" t="s">
        <v>1165</v>
      </c>
      <c r="L128" s="694" t="s">
        <v>1156</v>
      </c>
      <c r="M128" s="694" t="s">
        <v>1179</v>
      </c>
      <c r="N128" s="694">
        <v>12</v>
      </c>
    </row>
    <row r="129" spans="1:14">
      <c r="A129" s="694">
        <v>5</v>
      </c>
      <c r="B129" s="694" t="s">
        <v>1969</v>
      </c>
      <c r="C129" s="694" t="s">
        <v>415</v>
      </c>
      <c r="D129" s="694" t="s">
        <v>493</v>
      </c>
      <c r="E129" s="694">
        <v>14</v>
      </c>
      <c r="F129" s="694">
        <v>26</v>
      </c>
      <c r="G129" s="694" t="s">
        <v>2014</v>
      </c>
      <c r="H129" s="694">
        <v>726.3</v>
      </c>
      <c r="I129" s="694" t="s">
        <v>2013</v>
      </c>
      <c r="J129" s="694" t="s">
        <v>2012</v>
      </c>
      <c r="K129" s="694" t="s">
        <v>1165</v>
      </c>
      <c r="L129" s="694" t="s">
        <v>1156</v>
      </c>
      <c r="M129" s="694" t="s">
        <v>1179</v>
      </c>
      <c r="N129" s="694">
        <v>12</v>
      </c>
    </row>
    <row r="130" spans="1:14">
      <c r="A130" s="694">
        <v>5</v>
      </c>
      <c r="B130" s="694" t="s">
        <v>1969</v>
      </c>
      <c r="C130" s="694" t="s">
        <v>377</v>
      </c>
      <c r="D130" s="694" t="s">
        <v>494</v>
      </c>
      <c r="E130" s="694">
        <v>20</v>
      </c>
      <c r="F130" s="694">
        <v>41</v>
      </c>
      <c r="G130" s="694" t="s">
        <v>2011</v>
      </c>
      <c r="H130" s="694">
        <v>955.7</v>
      </c>
      <c r="I130" s="694" t="s">
        <v>1362</v>
      </c>
      <c r="J130" s="694" t="s">
        <v>1246</v>
      </c>
      <c r="K130" s="694" t="s">
        <v>1165</v>
      </c>
      <c r="L130" s="694" t="s">
        <v>1261</v>
      </c>
      <c r="M130" s="694" t="s">
        <v>54</v>
      </c>
      <c r="N130" s="694">
        <v>4</v>
      </c>
    </row>
    <row r="131" spans="1:14">
      <c r="A131" s="694">
        <v>5</v>
      </c>
      <c r="B131" s="694" t="s">
        <v>1969</v>
      </c>
      <c r="C131" s="694" t="s">
        <v>377</v>
      </c>
      <c r="D131" s="694" t="s">
        <v>495</v>
      </c>
      <c r="E131" s="694">
        <v>20</v>
      </c>
      <c r="F131" s="694">
        <v>44</v>
      </c>
      <c r="G131" s="694" t="s">
        <v>2010</v>
      </c>
      <c r="H131" s="694">
        <v>955.7</v>
      </c>
      <c r="I131" s="694" t="s">
        <v>1747</v>
      </c>
      <c r="J131" s="694" t="s">
        <v>1266</v>
      </c>
      <c r="K131" s="694" t="s">
        <v>1165</v>
      </c>
      <c r="L131" s="694" t="s">
        <v>1261</v>
      </c>
      <c r="M131" s="694" t="s">
        <v>54</v>
      </c>
      <c r="N131" s="694">
        <v>4</v>
      </c>
    </row>
    <row r="132" spans="1:14">
      <c r="A132" s="694">
        <v>5</v>
      </c>
      <c r="B132" s="694" t="s">
        <v>1969</v>
      </c>
      <c r="C132" s="694" t="s">
        <v>377</v>
      </c>
      <c r="D132" s="694" t="s">
        <v>496</v>
      </c>
      <c r="E132" s="694">
        <v>21</v>
      </c>
      <c r="F132" s="694">
        <v>11</v>
      </c>
      <c r="G132" s="694" t="s">
        <v>2009</v>
      </c>
      <c r="H132" s="694">
        <v>955.2</v>
      </c>
      <c r="I132" s="694" t="s">
        <v>2008</v>
      </c>
      <c r="J132" s="694" t="s">
        <v>1262</v>
      </c>
      <c r="K132" s="694" t="s">
        <v>1144</v>
      </c>
      <c r="L132" s="694" t="s">
        <v>1184</v>
      </c>
      <c r="M132" s="694" t="s">
        <v>1193</v>
      </c>
      <c r="N132" s="694">
        <v>7</v>
      </c>
    </row>
    <row r="133" spans="1:14">
      <c r="A133" s="694">
        <v>5</v>
      </c>
      <c r="B133" s="694" t="s">
        <v>1969</v>
      </c>
      <c r="C133" s="694" t="s">
        <v>377</v>
      </c>
      <c r="D133" s="694" t="s">
        <v>497</v>
      </c>
      <c r="E133" s="694">
        <v>21</v>
      </c>
      <c r="F133" s="694">
        <v>51</v>
      </c>
      <c r="G133" s="694" t="s">
        <v>2007</v>
      </c>
      <c r="H133" s="694">
        <v>955.2</v>
      </c>
      <c r="I133" s="694" t="s">
        <v>2006</v>
      </c>
      <c r="J133" s="694" t="s">
        <v>1262</v>
      </c>
      <c r="K133" s="694" t="s">
        <v>1165</v>
      </c>
      <c r="L133" s="694" t="s">
        <v>1261</v>
      </c>
      <c r="M133" s="694" t="s">
        <v>54</v>
      </c>
      <c r="N133" s="694">
        <v>4</v>
      </c>
    </row>
    <row r="134" spans="1:14">
      <c r="A134" s="694">
        <v>5</v>
      </c>
      <c r="B134" s="694" t="s">
        <v>1969</v>
      </c>
      <c r="C134" s="694" t="s">
        <v>377</v>
      </c>
      <c r="D134" s="694" t="s">
        <v>498</v>
      </c>
      <c r="E134" s="694">
        <v>22</v>
      </c>
      <c r="F134" s="694">
        <v>0</v>
      </c>
      <c r="G134" s="694" t="s">
        <v>2005</v>
      </c>
      <c r="H134" s="694">
        <v>955.1</v>
      </c>
      <c r="I134" s="694" t="s">
        <v>2004</v>
      </c>
      <c r="J134" s="694" t="s">
        <v>1262</v>
      </c>
      <c r="K134" s="694" t="s">
        <v>1144</v>
      </c>
      <c r="L134" s="694" t="s">
        <v>1261</v>
      </c>
      <c r="M134" s="694" t="s">
        <v>54</v>
      </c>
      <c r="N134" s="694">
        <v>4</v>
      </c>
    </row>
    <row r="135" spans="1:14">
      <c r="A135" s="694">
        <v>5</v>
      </c>
      <c r="B135" s="694" t="s">
        <v>1969</v>
      </c>
      <c r="C135" s="694" t="s">
        <v>377</v>
      </c>
      <c r="D135" s="694" t="s">
        <v>481</v>
      </c>
      <c r="E135" s="694">
        <v>23</v>
      </c>
      <c r="F135" s="694">
        <v>0</v>
      </c>
      <c r="G135" s="694" t="s">
        <v>2003</v>
      </c>
      <c r="H135" s="694">
        <v>955.3</v>
      </c>
      <c r="I135" s="694" t="s">
        <v>2002</v>
      </c>
      <c r="J135" s="694" t="s">
        <v>1262</v>
      </c>
      <c r="K135" s="694" t="s">
        <v>1144</v>
      </c>
      <c r="L135" s="694" t="s">
        <v>1261</v>
      </c>
      <c r="M135" s="694" t="s">
        <v>54</v>
      </c>
      <c r="N135" s="694">
        <v>4</v>
      </c>
    </row>
    <row r="136" spans="1:14">
      <c r="A136" s="694">
        <v>5</v>
      </c>
      <c r="B136" s="694" t="s">
        <v>1969</v>
      </c>
      <c r="C136" s="694" t="s">
        <v>377</v>
      </c>
      <c r="D136" s="694" t="s">
        <v>499</v>
      </c>
      <c r="E136" s="694">
        <v>24</v>
      </c>
      <c r="F136" s="694">
        <v>51</v>
      </c>
      <c r="G136" s="694" t="s">
        <v>2001</v>
      </c>
      <c r="H136" s="694">
        <v>955.3</v>
      </c>
      <c r="I136" s="694" t="s">
        <v>2000</v>
      </c>
      <c r="J136" s="694" t="s">
        <v>1262</v>
      </c>
      <c r="K136" s="694" t="s">
        <v>1165</v>
      </c>
      <c r="L136" s="694" t="s">
        <v>1261</v>
      </c>
      <c r="M136" s="694" t="s">
        <v>54</v>
      </c>
      <c r="N136" s="694">
        <v>4</v>
      </c>
    </row>
    <row r="137" spans="1:14">
      <c r="A137" s="694">
        <v>5</v>
      </c>
      <c r="B137" s="694" t="s">
        <v>1969</v>
      </c>
      <c r="C137" s="694" t="s">
        <v>369</v>
      </c>
      <c r="D137" s="694" t="s">
        <v>500</v>
      </c>
      <c r="E137" s="694">
        <v>32</v>
      </c>
      <c r="F137" s="694">
        <v>13</v>
      </c>
      <c r="G137" s="694" t="s">
        <v>1999</v>
      </c>
      <c r="H137" s="694">
        <v>812.4</v>
      </c>
      <c r="I137" s="694" t="s">
        <v>1994</v>
      </c>
      <c r="J137" s="694" t="s">
        <v>1555</v>
      </c>
      <c r="K137" s="694" t="s">
        <v>1144</v>
      </c>
      <c r="L137" s="694" t="s">
        <v>369</v>
      </c>
      <c r="M137" s="694" t="s">
        <v>43</v>
      </c>
      <c r="N137" s="694">
        <v>5</v>
      </c>
    </row>
    <row r="138" spans="1:14">
      <c r="A138" s="694">
        <v>5</v>
      </c>
      <c r="B138" s="694" t="s">
        <v>1969</v>
      </c>
      <c r="C138" s="694" t="s">
        <v>369</v>
      </c>
      <c r="D138" s="694" t="s">
        <v>501</v>
      </c>
      <c r="E138" s="694">
        <v>33</v>
      </c>
      <c r="F138" s="694">
        <v>14</v>
      </c>
      <c r="G138" s="694" t="s">
        <v>1998</v>
      </c>
      <c r="H138" s="694">
        <v>812.4</v>
      </c>
      <c r="I138" s="694" t="s">
        <v>1994</v>
      </c>
      <c r="J138" s="694" t="s">
        <v>1555</v>
      </c>
      <c r="K138" s="694" t="s">
        <v>1144</v>
      </c>
      <c r="L138" s="694" t="s">
        <v>369</v>
      </c>
      <c r="M138" s="694" t="s">
        <v>43</v>
      </c>
      <c r="N138" s="694">
        <v>5</v>
      </c>
    </row>
    <row r="139" spans="1:14">
      <c r="A139" s="694">
        <v>5</v>
      </c>
      <c r="B139" s="694" t="s">
        <v>1969</v>
      </c>
      <c r="C139" s="694" t="s">
        <v>369</v>
      </c>
      <c r="D139" s="694" t="s">
        <v>502</v>
      </c>
      <c r="E139" s="694">
        <v>33</v>
      </c>
      <c r="F139" s="694">
        <v>20</v>
      </c>
      <c r="G139" s="694" t="s">
        <v>1997</v>
      </c>
      <c r="H139" s="694">
        <v>812.4</v>
      </c>
      <c r="I139" s="694" t="s">
        <v>1994</v>
      </c>
      <c r="J139" s="694" t="s">
        <v>1555</v>
      </c>
      <c r="K139" s="694" t="s">
        <v>1144</v>
      </c>
      <c r="L139" s="694" t="s">
        <v>369</v>
      </c>
      <c r="M139" s="694" t="s">
        <v>43</v>
      </c>
      <c r="N139" s="694">
        <v>5</v>
      </c>
    </row>
    <row r="140" spans="1:14">
      <c r="A140" s="694">
        <v>5</v>
      </c>
      <c r="B140" s="694" t="s">
        <v>1969</v>
      </c>
      <c r="C140" s="694" t="s">
        <v>369</v>
      </c>
      <c r="D140" s="694" t="s">
        <v>503</v>
      </c>
      <c r="E140" s="694">
        <v>34</v>
      </c>
      <c r="F140" s="694">
        <v>14</v>
      </c>
      <c r="G140" s="694" t="s">
        <v>1996</v>
      </c>
      <c r="H140" s="694">
        <v>812.4</v>
      </c>
      <c r="I140" s="694" t="s">
        <v>1994</v>
      </c>
      <c r="J140" s="694" t="s">
        <v>1555</v>
      </c>
      <c r="K140" s="694" t="s">
        <v>1144</v>
      </c>
      <c r="L140" s="694" t="s">
        <v>369</v>
      </c>
      <c r="M140" s="694" t="s">
        <v>43</v>
      </c>
      <c r="N140" s="694">
        <v>5</v>
      </c>
    </row>
    <row r="141" spans="1:14">
      <c r="A141" s="694">
        <v>5</v>
      </c>
      <c r="B141" s="694" t="s">
        <v>1969</v>
      </c>
      <c r="C141" s="694" t="s">
        <v>369</v>
      </c>
      <c r="D141" s="694" t="s">
        <v>504</v>
      </c>
      <c r="E141" s="694">
        <v>34</v>
      </c>
      <c r="F141" s="694">
        <v>20</v>
      </c>
      <c r="G141" s="694" t="s">
        <v>1995</v>
      </c>
      <c r="H141" s="694">
        <v>812.4</v>
      </c>
      <c r="I141" s="694" t="s">
        <v>1994</v>
      </c>
      <c r="J141" s="694" t="s">
        <v>1555</v>
      </c>
      <c r="K141" s="694" t="s">
        <v>1144</v>
      </c>
      <c r="L141" s="694" t="s">
        <v>369</v>
      </c>
      <c r="M141" s="694" t="s">
        <v>43</v>
      </c>
      <c r="N141" s="694">
        <v>5</v>
      </c>
    </row>
    <row r="142" spans="1:14">
      <c r="A142" s="694">
        <v>5</v>
      </c>
      <c r="B142" s="694" t="s">
        <v>1969</v>
      </c>
      <c r="C142" s="694" t="s">
        <v>369</v>
      </c>
      <c r="D142" s="694" t="s">
        <v>505</v>
      </c>
      <c r="E142" s="694">
        <v>35</v>
      </c>
      <c r="F142" s="694">
        <v>13</v>
      </c>
      <c r="G142" s="694" t="s">
        <v>1993</v>
      </c>
      <c r="H142" s="694">
        <v>813</v>
      </c>
      <c r="I142" s="694" t="s">
        <v>1992</v>
      </c>
      <c r="J142" s="694" t="s">
        <v>1946</v>
      </c>
      <c r="K142" s="694" t="s">
        <v>1144</v>
      </c>
      <c r="L142" s="694" t="s">
        <v>369</v>
      </c>
      <c r="M142" s="694" t="s">
        <v>43</v>
      </c>
      <c r="N142" s="694">
        <v>5</v>
      </c>
    </row>
    <row r="143" spans="1:14">
      <c r="A143" s="694">
        <v>5</v>
      </c>
      <c r="B143" s="694" t="s">
        <v>1969</v>
      </c>
      <c r="C143" s="694" t="s">
        <v>369</v>
      </c>
      <c r="D143" s="694" t="s">
        <v>506</v>
      </c>
      <c r="E143" s="694">
        <v>36</v>
      </c>
      <c r="F143" s="694">
        <v>13</v>
      </c>
      <c r="G143" s="694" t="s">
        <v>1991</v>
      </c>
      <c r="H143" s="694">
        <v>813</v>
      </c>
      <c r="I143" s="694" t="s">
        <v>1989</v>
      </c>
      <c r="J143" s="694" t="s">
        <v>1946</v>
      </c>
      <c r="K143" s="694" t="s">
        <v>1144</v>
      </c>
      <c r="L143" s="694" t="s">
        <v>369</v>
      </c>
      <c r="M143" s="694" t="s">
        <v>43</v>
      </c>
      <c r="N143" s="694">
        <v>5</v>
      </c>
    </row>
    <row r="144" spans="1:14">
      <c r="A144" s="694">
        <v>5</v>
      </c>
      <c r="B144" s="694" t="s">
        <v>1969</v>
      </c>
      <c r="C144" s="694" t="s">
        <v>369</v>
      </c>
      <c r="D144" s="694" t="s">
        <v>507</v>
      </c>
      <c r="E144" s="694">
        <v>37</v>
      </c>
      <c r="F144" s="694">
        <v>14</v>
      </c>
      <c r="G144" s="694" t="s">
        <v>1990</v>
      </c>
      <c r="H144" s="694">
        <v>813</v>
      </c>
      <c r="I144" s="694" t="s">
        <v>1989</v>
      </c>
      <c r="J144" s="694" t="s">
        <v>1946</v>
      </c>
      <c r="K144" s="694" t="s">
        <v>1144</v>
      </c>
      <c r="L144" s="694" t="s">
        <v>369</v>
      </c>
      <c r="M144" s="694" t="s">
        <v>43</v>
      </c>
      <c r="N144" s="694">
        <v>5</v>
      </c>
    </row>
    <row r="145" spans="1:14">
      <c r="A145" s="694">
        <v>5</v>
      </c>
      <c r="B145" s="694" t="s">
        <v>1969</v>
      </c>
      <c r="C145" s="694" t="s">
        <v>383</v>
      </c>
      <c r="D145" s="694" t="s">
        <v>508</v>
      </c>
      <c r="E145" s="694">
        <v>40</v>
      </c>
      <c r="F145" s="694">
        <v>1</v>
      </c>
      <c r="G145" s="694" t="s">
        <v>1988</v>
      </c>
      <c r="H145" s="694">
        <v>841.8</v>
      </c>
      <c r="I145" s="694" t="s">
        <v>1970</v>
      </c>
      <c r="J145" s="694" t="s">
        <v>1185</v>
      </c>
      <c r="K145" s="694" t="s">
        <v>1144</v>
      </c>
      <c r="L145" s="694" t="s">
        <v>1184</v>
      </c>
      <c r="M145" s="694" t="s">
        <v>1183</v>
      </c>
      <c r="N145" s="694">
        <v>8</v>
      </c>
    </row>
    <row r="146" spans="1:14">
      <c r="A146" s="694">
        <v>5</v>
      </c>
      <c r="B146" s="694" t="s">
        <v>1969</v>
      </c>
      <c r="C146" s="694" t="s">
        <v>383</v>
      </c>
      <c r="D146" s="694" t="s">
        <v>509</v>
      </c>
      <c r="E146" s="694">
        <v>40</v>
      </c>
      <c r="F146" s="694">
        <v>10</v>
      </c>
      <c r="G146" s="694" t="s">
        <v>1987</v>
      </c>
      <c r="H146" s="694">
        <v>832</v>
      </c>
      <c r="I146" s="694" t="s">
        <v>1986</v>
      </c>
      <c r="J146" s="694" t="s">
        <v>1217</v>
      </c>
      <c r="K146" s="694" t="s">
        <v>1144</v>
      </c>
      <c r="L146" s="694" t="s">
        <v>1184</v>
      </c>
      <c r="M146" s="694" t="s">
        <v>1193</v>
      </c>
      <c r="N146" s="694">
        <v>7</v>
      </c>
    </row>
    <row r="147" spans="1:14">
      <c r="A147" s="694">
        <v>5</v>
      </c>
      <c r="B147" s="694" t="s">
        <v>1969</v>
      </c>
      <c r="C147" s="694" t="s">
        <v>383</v>
      </c>
      <c r="D147" s="694" t="s">
        <v>510</v>
      </c>
      <c r="E147" s="694">
        <v>41</v>
      </c>
      <c r="F147" s="694">
        <v>32</v>
      </c>
      <c r="G147" s="694" t="s">
        <v>1985</v>
      </c>
      <c r="H147" s="694">
        <v>715.1</v>
      </c>
      <c r="I147" s="694" t="s">
        <v>1200</v>
      </c>
      <c r="J147" s="694" t="s">
        <v>1199</v>
      </c>
      <c r="K147" s="694" t="s">
        <v>1165</v>
      </c>
      <c r="L147" s="694" t="s">
        <v>74</v>
      </c>
      <c r="M147" s="694" t="s">
        <v>1143</v>
      </c>
      <c r="N147" s="694">
        <v>18</v>
      </c>
    </row>
    <row r="148" spans="1:14">
      <c r="A148" s="694">
        <v>5</v>
      </c>
      <c r="B148" s="694" t="s">
        <v>1969</v>
      </c>
      <c r="C148" s="694" t="s">
        <v>383</v>
      </c>
      <c r="D148" s="694" t="s">
        <v>511</v>
      </c>
      <c r="E148" s="694">
        <v>41</v>
      </c>
      <c r="F148" s="694">
        <v>51</v>
      </c>
      <c r="G148" s="694" t="s">
        <v>1984</v>
      </c>
      <c r="H148" s="694">
        <v>841.8</v>
      </c>
      <c r="I148" s="694" t="s">
        <v>1970</v>
      </c>
      <c r="J148" s="694" t="s">
        <v>1185</v>
      </c>
      <c r="K148" s="694" t="s">
        <v>1165</v>
      </c>
      <c r="L148" s="694" t="s">
        <v>74</v>
      </c>
      <c r="M148" s="694" t="s">
        <v>1143</v>
      </c>
      <c r="N148" s="694">
        <v>18</v>
      </c>
    </row>
    <row r="149" spans="1:14">
      <c r="A149" s="694">
        <v>5</v>
      </c>
      <c r="B149" s="694" t="s">
        <v>1969</v>
      </c>
      <c r="C149" s="694" t="s">
        <v>383</v>
      </c>
      <c r="D149" s="694" t="s">
        <v>512</v>
      </c>
      <c r="E149" s="694">
        <v>42</v>
      </c>
      <c r="F149" s="694">
        <v>32</v>
      </c>
      <c r="G149" s="694" t="s">
        <v>1983</v>
      </c>
      <c r="H149" s="694">
        <v>715.1</v>
      </c>
      <c r="I149" s="694" t="s">
        <v>1200</v>
      </c>
      <c r="J149" s="694" t="s">
        <v>1199</v>
      </c>
      <c r="K149" s="694" t="s">
        <v>1165</v>
      </c>
      <c r="L149" s="694" t="s">
        <v>74</v>
      </c>
      <c r="M149" s="694" t="s">
        <v>1143</v>
      </c>
      <c r="N149" s="694">
        <v>18</v>
      </c>
    </row>
    <row r="150" spans="1:14">
      <c r="A150" s="694">
        <v>5</v>
      </c>
      <c r="B150" s="694" t="s">
        <v>1969</v>
      </c>
      <c r="C150" s="694" t="s">
        <v>383</v>
      </c>
      <c r="D150" s="694" t="s">
        <v>513</v>
      </c>
      <c r="E150" s="694">
        <v>42</v>
      </c>
      <c r="F150" s="694">
        <v>40</v>
      </c>
      <c r="G150" s="694" t="s">
        <v>1982</v>
      </c>
      <c r="H150" s="694">
        <v>841.8</v>
      </c>
      <c r="I150" s="694" t="s">
        <v>1517</v>
      </c>
      <c r="J150" s="694" t="s">
        <v>1234</v>
      </c>
      <c r="K150" s="694" t="s">
        <v>1165</v>
      </c>
      <c r="L150" s="694" t="s">
        <v>74</v>
      </c>
      <c r="M150" s="694" t="s">
        <v>1143</v>
      </c>
      <c r="N150" s="694">
        <v>18</v>
      </c>
    </row>
    <row r="151" spans="1:14">
      <c r="A151" s="694">
        <v>5</v>
      </c>
      <c r="B151" s="694" t="s">
        <v>1969</v>
      </c>
      <c r="C151" s="694" t="s">
        <v>383</v>
      </c>
      <c r="D151" s="694" t="s">
        <v>514</v>
      </c>
      <c r="E151" s="694">
        <v>43</v>
      </c>
      <c r="F151" s="694">
        <v>0</v>
      </c>
      <c r="G151" s="694" t="s">
        <v>1981</v>
      </c>
      <c r="H151" s="694">
        <v>841.8</v>
      </c>
      <c r="I151" s="694" t="s">
        <v>1970</v>
      </c>
      <c r="J151" s="694" t="s">
        <v>1185</v>
      </c>
      <c r="K151" s="694" t="s">
        <v>1144</v>
      </c>
      <c r="L151" s="694" t="s">
        <v>1184</v>
      </c>
      <c r="M151" s="694" t="s">
        <v>1183</v>
      </c>
      <c r="N151" s="694">
        <v>8</v>
      </c>
    </row>
    <row r="152" spans="1:14">
      <c r="A152" s="694">
        <v>5</v>
      </c>
      <c r="B152" s="694" t="s">
        <v>1969</v>
      </c>
      <c r="C152" s="694" t="s">
        <v>383</v>
      </c>
      <c r="D152" s="694" t="s">
        <v>515</v>
      </c>
      <c r="E152" s="694">
        <v>43</v>
      </c>
      <c r="F152" s="694">
        <v>51</v>
      </c>
      <c r="G152" s="694" t="s">
        <v>1980</v>
      </c>
      <c r="H152" s="694">
        <v>718.3</v>
      </c>
      <c r="I152" s="694" t="s">
        <v>1653</v>
      </c>
      <c r="J152" s="694" t="s">
        <v>1246</v>
      </c>
      <c r="K152" s="694" t="s">
        <v>1165</v>
      </c>
      <c r="L152" s="694" t="s">
        <v>1184</v>
      </c>
      <c r="M152" s="694" t="s">
        <v>1143</v>
      </c>
      <c r="N152" s="694">
        <v>18</v>
      </c>
    </row>
    <row r="153" spans="1:14">
      <c r="A153" s="694">
        <v>5</v>
      </c>
      <c r="B153" s="694" t="s">
        <v>1969</v>
      </c>
      <c r="C153" s="694" t="s">
        <v>516</v>
      </c>
      <c r="D153" s="694" t="s">
        <v>517</v>
      </c>
      <c r="E153" s="694">
        <v>51</v>
      </c>
      <c r="F153" s="694">
        <v>0</v>
      </c>
      <c r="G153" s="694" t="s">
        <v>1979</v>
      </c>
      <c r="H153" s="694">
        <v>841.1</v>
      </c>
      <c r="I153" s="694" t="s">
        <v>1972</v>
      </c>
      <c r="J153" s="694" t="s">
        <v>1185</v>
      </c>
      <c r="K153" s="694" t="s">
        <v>1144</v>
      </c>
      <c r="L153" s="694" t="s">
        <v>1184</v>
      </c>
      <c r="M153" s="694" t="s">
        <v>1183</v>
      </c>
      <c r="N153" s="694">
        <v>8</v>
      </c>
    </row>
    <row r="154" spans="1:14">
      <c r="A154" s="694">
        <v>5</v>
      </c>
      <c r="B154" s="694" t="s">
        <v>1969</v>
      </c>
      <c r="C154" s="694" t="s">
        <v>516</v>
      </c>
      <c r="D154" s="694" t="s">
        <v>518</v>
      </c>
      <c r="E154" s="694">
        <v>51</v>
      </c>
      <c r="F154" s="694">
        <v>1</v>
      </c>
      <c r="G154" s="694" t="s">
        <v>1978</v>
      </c>
      <c r="H154" s="694">
        <v>841.1</v>
      </c>
      <c r="I154" s="694" t="s">
        <v>1972</v>
      </c>
      <c r="J154" s="694" t="s">
        <v>1185</v>
      </c>
      <c r="K154" s="694" t="s">
        <v>1144</v>
      </c>
      <c r="L154" s="694" t="s">
        <v>1184</v>
      </c>
      <c r="M154" s="694" t="s">
        <v>1183</v>
      </c>
      <c r="N154" s="694">
        <v>8</v>
      </c>
    </row>
    <row r="155" spans="1:14">
      <c r="A155" s="694">
        <v>5</v>
      </c>
      <c r="B155" s="694" t="s">
        <v>1969</v>
      </c>
      <c r="C155" s="694" t="s">
        <v>516</v>
      </c>
      <c r="D155" s="694" t="s">
        <v>519</v>
      </c>
      <c r="E155" s="694">
        <v>51</v>
      </c>
      <c r="F155" s="694">
        <v>2</v>
      </c>
      <c r="G155" s="694" t="s">
        <v>1977</v>
      </c>
      <c r="H155" s="694">
        <v>841.1</v>
      </c>
      <c r="I155" s="694" t="s">
        <v>1972</v>
      </c>
      <c r="J155" s="694" t="s">
        <v>1185</v>
      </c>
      <c r="K155" s="694" t="s">
        <v>1144</v>
      </c>
      <c r="L155" s="694" t="s">
        <v>1184</v>
      </c>
      <c r="M155" s="694" t="s">
        <v>1183</v>
      </c>
      <c r="N155" s="694">
        <v>8</v>
      </c>
    </row>
    <row r="156" spans="1:14">
      <c r="A156" s="694">
        <v>5</v>
      </c>
      <c r="B156" s="694" t="s">
        <v>1969</v>
      </c>
      <c r="C156" s="694" t="s">
        <v>516</v>
      </c>
      <c r="D156" s="694" t="s">
        <v>520</v>
      </c>
      <c r="E156" s="694">
        <v>51</v>
      </c>
      <c r="F156" s="694">
        <v>3</v>
      </c>
      <c r="G156" s="694" t="s">
        <v>1976</v>
      </c>
      <c r="H156" s="694">
        <v>841.1</v>
      </c>
      <c r="I156" s="694" t="s">
        <v>1972</v>
      </c>
      <c r="J156" s="694" t="s">
        <v>1185</v>
      </c>
      <c r="K156" s="694" t="s">
        <v>1144</v>
      </c>
      <c r="L156" s="694" t="s">
        <v>1184</v>
      </c>
      <c r="M156" s="694" t="s">
        <v>1183</v>
      </c>
      <c r="N156" s="694">
        <v>8</v>
      </c>
    </row>
    <row r="157" spans="1:14">
      <c r="A157" s="694">
        <v>5</v>
      </c>
      <c r="B157" s="694" t="s">
        <v>1969</v>
      </c>
      <c r="C157" s="694" t="s">
        <v>516</v>
      </c>
      <c r="D157" s="694" t="s">
        <v>521</v>
      </c>
      <c r="E157" s="694">
        <v>51</v>
      </c>
      <c r="F157" s="694">
        <v>4</v>
      </c>
      <c r="G157" s="694" t="s">
        <v>1975</v>
      </c>
      <c r="H157" s="694">
        <v>841.1</v>
      </c>
      <c r="I157" s="694" t="s">
        <v>1972</v>
      </c>
      <c r="J157" s="694" t="s">
        <v>1185</v>
      </c>
      <c r="K157" s="694" t="s">
        <v>1144</v>
      </c>
      <c r="L157" s="694" t="s">
        <v>1184</v>
      </c>
      <c r="M157" s="694" t="s">
        <v>1183</v>
      </c>
      <c r="N157" s="694">
        <v>8</v>
      </c>
    </row>
    <row r="158" spans="1:14">
      <c r="A158" s="694">
        <v>5</v>
      </c>
      <c r="B158" s="694" t="s">
        <v>1969</v>
      </c>
      <c r="C158" s="694" t="s">
        <v>516</v>
      </c>
      <c r="D158" s="694" t="s">
        <v>522</v>
      </c>
      <c r="E158" s="694">
        <v>51</v>
      </c>
      <c r="F158" s="694">
        <v>5</v>
      </c>
      <c r="G158" s="694" t="s">
        <v>1974</v>
      </c>
      <c r="H158" s="694">
        <v>841.1</v>
      </c>
      <c r="I158" s="694" t="s">
        <v>1972</v>
      </c>
      <c r="J158" s="694" t="s">
        <v>1185</v>
      </c>
      <c r="K158" s="694" t="s">
        <v>1144</v>
      </c>
      <c r="L158" s="694" t="s">
        <v>1184</v>
      </c>
      <c r="M158" s="694" t="s">
        <v>1183</v>
      </c>
      <c r="N158" s="694">
        <v>8</v>
      </c>
    </row>
    <row r="159" spans="1:14">
      <c r="A159" s="694">
        <v>5</v>
      </c>
      <c r="B159" s="694" t="s">
        <v>1969</v>
      </c>
      <c r="C159" s="694" t="s">
        <v>516</v>
      </c>
      <c r="D159" s="694" t="s">
        <v>523</v>
      </c>
      <c r="E159" s="694">
        <v>51</v>
      </c>
      <c r="F159" s="694">
        <v>6</v>
      </c>
      <c r="G159" s="694" t="s">
        <v>1973</v>
      </c>
      <c r="H159" s="694">
        <v>841.1</v>
      </c>
      <c r="I159" s="694" t="s">
        <v>1972</v>
      </c>
      <c r="J159" s="694" t="s">
        <v>1185</v>
      </c>
      <c r="K159" s="694" t="s">
        <v>1144</v>
      </c>
      <c r="L159" s="694" t="s">
        <v>1184</v>
      </c>
      <c r="M159" s="694" t="s">
        <v>1183</v>
      </c>
      <c r="N159" s="694">
        <v>8</v>
      </c>
    </row>
    <row r="160" spans="1:14">
      <c r="A160" s="694">
        <v>5</v>
      </c>
      <c r="B160" s="694" t="s">
        <v>1969</v>
      </c>
      <c r="C160" s="694" t="s">
        <v>516</v>
      </c>
      <c r="D160" s="694" t="s">
        <v>524</v>
      </c>
      <c r="E160" s="694">
        <v>52</v>
      </c>
      <c r="F160" s="694">
        <v>1</v>
      </c>
      <c r="G160" s="694" t="s">
        <v>1971</v>
      </c>
      <c r="H160" s="694">
        <v>841.8</v>
      </c>
      <c r="I160" s="694" t="s">
        <v>1970</v>
      </c>
      <c r="J160" s="694" t="s">
        <v>1185</v>
      </c>
      <c r="K160" s="694" t="s">
        <v>1144</v>
      </c>
      <c r="L160" s="694" t="s">
        <v>1184</v>
      </c>
      <c r="M160" s="694" t="s">
        <v>1183</v>
      </c>
      <c r="N160" s="694">
        <v>8</v>
      </c>
    </row>
    <row r="161" spans="1:14">
      <c r="A161" s="694">
        <v>5</v>
      </c>
      <c r="B161" s="694" t="s">
        <v>1969</v>
      </c>
      <c r="C161" s="694" t="s">
        <v>349</v>
      </c>
      <c r="D161" s="694" t="s">
        <v>525</v>
      </c>
      <c r="E161" s="694">
        <v>61</v>
      </c>
      <c r="F161" s="694">
        <v>29</v>
      </c>
      <c r="G161" s="694" t="s">
        <v>1968</v>
      </c>
      <c r="H161" s="694">
        <v>841.8</v>
      </c>
      <c r="I161" s="694" t="s">
        <v>1967</v>
      </c>
      <c r="J161" s="694" t="s">
        <v>1180</v>
      </c>
      <c r="K161" s="694" t="s">
        <v>1165</v>
      </c>
      <c r="L161" s="694" t="s">
        <v>1156</v>
      </c>
      <c r="M161" s="694" t="s">
        <v>1179</v>
      </c>
      <c r="N161" s="694">
        <v>12</v>
      </c>
    </row>
    <row r="162" spans="1:14">
      <c r="A162" s="694">
        <v>17</v>
      </c>
      <c r="B162" s="694" t="s">
        <v>1162</v>
      </c>
      <c r="C162" s="694" t="s">
        <v>349</v>
      </c>
      <c r="D162" s="694" t="s">
        <v>986</v>
      </c>
      <c r="E162" s="694">
        <v>0</v>
      </c>
      <c r="F162" s="694">
        <v>0</v>
      </c>
      <c r="G162" s="694" t="s">
        <v>1283</v>
      </c>
      <c r="H162" s="694">
        <v>845.1</v>
      </c>
      <c r="I162" s="694" t="s">
        <v>1282</v>
      </c>
      <c r="J162" s="694" t="s">
        <v>1166</v>
      </c>
      <c r="K162" s="694" t="s">
        <v>1144</v>
      </c>
      <c r="L162" s="694" t="s">
        <v>74</v>
      </c>
      <c r="M162" s="694" t="s">
        <v>1143</v>
      </c>
      <c r="N162" s="694">
        <v>18</v>
      </c>
    </row>
    <row r="163" spans="1:14">
      <c r="A163" s="694">
        <v>17</v>
      </c>
      <c r="B163" s="694" t="s">
        <v>1162</v>
      </c>
      <c r="C163" s="694" t="s">
        <v>349</v>
      </c>
      <c r="D163" s="694" t="s">
        <v>987</v>
      </c>
      <c r="E163" s="694">
        <v>0</v>
      </c>
      <c r="F163" s="694">
        <v>23</v>
      </c>
      <c r="G163" s="694" t="s">
        <v>1281</v>
      </c>
      <c r="H163" s="694">
        <v>845.1</v>
      </c>
      <c r="I163" s="694" t="s">
        <v>1167</v>
      </c>
      <c r="J163" s="694" t="s">
        <v>1171</v>
      </c>
      <c r="K163" s="694" t="s">
        <v>1144</v>
      </c>
      <c r="L163" s="694" t="s">
        <v>1151</v>
      </c>
      <c r="M163" s="694" t="s">
        <v>1150</v>
      </c>
      <c r="N163" s="694">
        <v>15</v>
      </c>
    </row>
    <row r="164" spans="1:14">
      <c r="A164" s="694">
        <v>17</v>
      </c>
      <c r="B164" s="694" t="s">
        <v>1162</v>
      </c>
      <c r="C164" s="694" t="s">
        <v>349</v>
      </c>
      <c r="D164" s="694" t="s">
        <v>988</v>
      </c>
      <c r="E164" s="694">
        <v>0</v>
      </c>
      <c r="F164" s="694">
        <v>24</v>
      </c>
      <c r="G164" s="694" t="s">
        <v>1280</v>
      </c>
      <c r="H164" s="694">
        <v>873</v>
      </c>
      <c r="I164" s="694" t="s">
        <v>1279</v>
      </c>
      <c r="J164" s="694" t="s">
        <v>1278</v>
      </c>
      <c r="K164" s="694" t="s">
        <v>1144</v>
      </c>
      <c r="L164" s="694" t="s">
        <v>1274</v>
      </c>
      <c r="M164" s="694" t="s">
        <v>53</v>
      </c>
      <c r="N164" s="694">
        <v>13</v>
      </c>
    </row>
    <row r="165" spans="1:14">
      <c r="A165" s="694">
        <v>17</v>
      </c>
      <c r="B165" s="694" t="s">
        <v>1162</v>
      </c>
      <c r="C165" s="694" t="s">
        <v>349</v>
      </c>
      <c r="D165" s="694" t="s">
        <v>989</v>
      </c>
      <c r="E165" s="694">
        <v>0</v>
      </c>
      <c r="F165" s="694">
        <v>25</v>
      </c>
      <c r="G165" s="694" t="s">
        <v>1277</v>
      </c>
      <c r="H165" s="694">
        <v>916</v>
      </c>
      <c r="I165" s="694" t="s">
        <v>1276</v>
      </c>
      <c r="J165" s="694" t="s">
        <v>1275</v>
      </c>
      <c r="K165" s="694" t="s">
        <v>1144</v>
      </c>
      <c r="L165" s="694" t="s">
        <v>1274</v>
      </c>
      <c r="M165" s="694" t="s">
        <v>52</v>
      </c>
      <c r="N165" s="694">
        <v>14</v>
      </c>
    </row>
    <row r="166" spans="1:14">
      <c r="A166" s="694">
        <v>17</v>
      </c>
      <c r="B166" s="694" t="s">
        <v>1162</v>
      </c>
      <c r="C166" s="694" t="s">
        <v>389</v>
      </c>
      <c r="D166" s="694" t="s">
        <v>990</v>
      </c>
      <c r="E166" s="694">
        <v>11</v>
      </c>
      <c r="F166" s="694">
        <v>7</v>
      </c>
      <c r="G166" s="694" t="s">
        <v>1273</v>
      </c>
      <c r="H166" s="694">
        <v>845.1</v>
      </c>
      <c r="I166" s="694" t="s">
        <v>1271</v>
      </c>
      <c r="J166" s="694" t="s">
        <v>1166</v>
      </c>
      <c r="K166" s="694" t="s">
        <v>1144</v>
      </c>
      <c r="L166" s="694" t="s">
        <v>1156</v>
      </c>
      <c r="M166" s="694" t="s">
        <v>1155</v>
      </c>
      <c r="N166" s="694">
        <v>10</v>
      </c>
    </row>
    <row r="167" spans="1:14">
      <c r="A167" s="694">
        <v>17</v>
      </c>
      <c r="B167" s="694" t="s">
        <v>1162</v>
      </c>
      <c r="C167" s="694" t="s">
        <v>389</v>
      </c>
      <c r="D167" s="694" t="s">
        <v>991</v>
      </c>
      <c r="E167" s="694">
        <v>11</v>
      </c>
      <c r="F167" s="694">
        <v>23</v>
      </c>
      <c r="G167" s="694" t="s">
        <v>1272</v>
      </c>
      <c r="H167" s="694">
        <v>845.1</v>
      </c>
      <c r="I167" s="694" t="s">
        <v>1271</v>
      </c>
      <c r="J167" s="694" t="s">
        <v>1166</v>
      </c>
      <c r="K167" s="694" t="s">
        <v>1144</v>
      </c>
      <c r="L167" s="694" t="s">
        <v>1151</v>
      </c>
      <c r="M167" s="694" t="s">
        <v>1150</v>
      </c>
      <c r="N167" s="694">
        <v>15</v>
      </c>
    </row>
    <row r="168" spans="1:14">
      <c r="A168" s="694">
        <v>17</v>
      </c>
      <c r="B168" s="694" t="s">
        <v>1162</v>
      </c>
      <c r="C168" s="694" t="s">
        <v>389</v>
      </c>
      <c r="D168" s="694" t="s">
        <v>992</v>
      </c>
      <c r="E168" s="694">
        <v>12</v>
      </c>
      <c r="F168" s="694">
        <v>7</v>
      </c>
      <c r="G168" s="694" t="s">
        <v>1270</v>
      </c>
      <c r="H168" s="694">
        <v>845.1</v>
      </c>
      <c r="I168" s="694" t="s">
        <v>1269</v>
      </c>
      <c r="J168" s="694" t="s">
        <v>1166</v>
      </c>
      <c r="K168" s="694" t="s">
        <v>1144</v>
      </c>
      <c r="L168" s="694" t="s">
        <v>1156</v>
      </c>
      <c r="M168" s="694" t="s">
        <v>1155</v>
      </c>
      <c r="N168" s="694">
        <v>10</v>
      </c>
    </row>
    <row r="169" spans="1:14">
      <c r="A169" s="694">
        <v>17</v>
      </c>
      <c r="B169" s="694" t="s">
        <v>1162</v>
      </c>
      <c r="C169" s="694" t="s">
        <v>377</v>
      </c>
      <c r="D169" s="694" t="s">
        <v>993</v>
      </c>
      <c r="E169" s="694">
        <v>21</v>
      </c>
      <c r="F169" s="694">
        <v>44</v>
      </c>
      <c r="G169" s="694" t="s">
        <v>1268</v>
      </c>
      <c r="H169" s="694">
        <v>956.5</v>
      </c>
      <c r="I169" s="694" t="s">
        <v>1267</v>
      </c>
      <c r="J169" s="694" t="s">
        <v>1266</v>
      </c>
      <c r="K169" s="694" t="s">
        <v>1165</v>
      </c>
      <c r="L169" s="694" t="s">
        <v>1261</v>
      </c>
      <c r="M169" s="694" t="s">
        <v>54</v>
      </c>
      <c r="N169" s="694">
        <v>4</v>
      </c>
    </row>
    <row r="170" spans="1:14">
      <c r="A170" s="694">
        <v>17</v>
      </c>
      <c r="B170" s="694" t="s">
        <v>1162</v>
      </c>
      <c r="C170" s="694" t="s">
        <v>377</v>
      </c>
      <c r="D170" s="694" t="s">
        <v>994</v>
      </c>
      <c r="E170" s="694">
        <v>22</v>
      </c>
      <c r="F170" s="694">
        <v>51</v>
      </c>
      <c r="G170" s="694" t="s">
        <v>1264</v>
      </c>
      <c r="H170" s="694">
        <v>355.6</v>
      </c>
      <c r="I170" s="694" t="s">
        <v>1265</v>
      </c>
      <c r="J170" s="694" t="s">
        <v>1262</v>
      </c>
      <c r="K170" s="694" t="s">
        <v>1165</v>
      </c>
      <c r="L170" s="694" t="s">
        <v>1261</v>
      </c>
      <c r="M170" s="694" t="s">
        <v>54</v>
      </c>
      <c r="N170" s="694">
        <v>4</v>
      </c>
    </row>
    <row r="171" spans="1:14">
      <c r="A171" s="694">
        <v>17</v>
      </c>
      <c r="B171" s="694" t="s">
        <v>1162</v>
      </c>
      <c r="C171" s="694" t="s">
        <v>377</v>
      </c>
      <c r="D171" s="694" t="s">
        <v>994</v>
      </c>
      <c r="E171" s="694">
        <v>22</v>
      </c>
      <c r="F171" s="694">
        <v>51</v>
      </c>
      <c r="G171" s="694" t="s">
        <v>1264</v>
      </c>
      <c r="H171" s="694">
        <v>355.6</v>
      </c>
      <c r="I171" s="694" t="s">
        <v>1263</v>
      </c>
      <c r="J171" s="694" t="s">
        <v>1262</v>
      </c>
      <c r="K171" s="694" t="s">
        <v>1165</v>
      </c>
      <c r="L171" s="694" t="s">
        <v>1261</v>
      </c>
      <c r="M171" s="694" t="s">
        <v>54</v>
      </c>
      <c r="N171" s="694">
        <v>4</v>
      </c>
    </row>
    <row r="172" spans="1:14">
      <c r="A172" s="694">
        <v>17</v>
      </c>
      <c r="B172" s="694" t="s">
        <v>1162</v>
      </c>
      <c r="C172" s="694" t="s">
        <v>369</v>
      </c>
      <c r="D172" s="694" t="s">
        <v>995</v>
      </c>
      <c r="E172" s="694">
        <v>31</v>
      </c>
      <c r="F172" s="694">
        <v>13</v>
      </c>
      <c r="G172" s="694" t="s">
        <v>1260</v>
      </c>
      <c r="H172" s="694">
        <v>825</v>
      </c>
      <c r="I172" s="694" t="s">
        <v>1258</v>
      </c>
      <c r="J172" s="694" t="s">
        <v>1221</v>
      </c>
      <c r="K172" s="694" t="s">
        <v>1144</v>
      </c>
      <c r="L172" s="694" t="s">
        <v>369</v>
      </c>
      <c r="M172" s="694" t="s">
        <v>43</v>
      </c>
      <c r="N172" s="694">
        <v>5</v>
      </c>
    </row>
    <row r="173" spans="1:14">
      <c r="A173" s="694">
        <v>17</v>
      </c>
      <c r="B173" s="694" t="s">
        <v>1162</v>
      </c>
      <c r="C173" s="694" t="s">
        <v>369</v>
      </c>
      <c r="D173" s="694" t="s">
        <v>996</v>
      </c>
      <c r="E173" s="694">
        <v>31</v>
      </c>
      <c r="F173" s="694">
        <v>18</v>
      </c>
      <c r="G173" s="694" t="s">
        <v>1259</v>
      </c>
      <c r="H173" s="694">
        <v>825</v>
      </c>
      <c r="I173" s="694" t="s">
        <v>1258</v>
      </c>
      <c r="J173" s="694" t="s">
        <v>1221</v>
      </c>
      <c r="K173" s="694" t="s">
        <v>1144</v>
      </c>
      <c r="L173" s="694" t="s">
        <v>369</v>
      </c>
      <c r="M173" s="694" t="s">
        <v>43</v>
      </c>
      <c r="N173" s="694">
        <v>5</v>
      </c>
    </row>
    <row r="174" spans="1:14">
      <c r="A174" s="694">
        <v>17</v>
      </c>
      <c r="B174" s="694" t="s">
        <v>1162</v>
      </c>
      <c r="C174" s="694" t="s">
        <v>369</v>
      </c>
      <c r="D174" s="694" t="s">
        <v>997</v>
      </c>
      <c r="E174" s="694">
        <v>31</v>
      </c>
      <c r="F174" s="694">
        <v>20</v>
      </c>
      <c r="G174" s="694" t="s">
        <v>1257</v>
      </c>
      <c r="H174" s="694">
        <v>825</v>
      </c>
      <c r="I174" s="694" t="s">
        <v>1244</v>
      </c>
      <c r="J174" s="694" t="s">
        <v>1234</v>
      </c>
      <c r="K174" s="694" t="s">
        <v>1144</v>
      </c>
      <c r="L174" s="694" t="s">
        <v>369</v>
      </c>
      <c r="M174" s="694" t="s">
        <v>1224</v>
      </c>
      <c r="N174" s="694">
        <v>6</v>
      </c>
    </row>
    <row r="175" spans="1:14">
      <c r="A175" s="694">
        <v>17</v>
      </c>
      <c r="B175" s="694" t="s">
        <v>1162</v>
      </c>
      <c r="C175" s="694" t="s">
        <v>369</v>
      </c>
      <c r="D175" s="694" t="s">
        <v>998</v>
      </c>
      <c r="E175" s="694">
        <v>31</v>
      </c>
      <c r="F175" s="694">
        <v>37</v>
      </c>
      <c r="G175" s="694" t="s">
        <v>1256</v>
      </c>
      <c r="H175" s="694">
        <v>825</v>
      </c>
      <c r="I175" s="694" t="s">
        <v>1255</v>
      </c>
      <c r="J175" s="694" t="s">
        <v>1180</v>
      </c>
      <c r="K175" s="694" t="s">
        <v>1165</v>
      </c>
      <c r="L175" s="694" t="s">
        <v>369</v>
      </c>
      <c r="M175" s="694" t="s">
        <v>1224</v>
      </c>
      <c r="N175" s="694">
        <v>6</v>
      </c>
    </row>
    <row r="176" spans="1:14">
      <c r="A176" s="694">
        <v>17</v>
      </c>
      <c r="B176" s="694" t="s">
        <v>1162</v>
      </c>
      <c r="C176" s="694" t="s">
        <v>369</v>
      </c>
      <c r="D176" s="694" t="s">
        <v>999</v>
      </c>
      <c r="E176" s="694">
        <v>31</v>
      </c>
      <c r="F176" s="694">
        <v>51</v>
      </c>
      <c r="G176" s="694" t="s">
        <v>1254</v>
      </c>
      <c r="H176" s="694">
        <v>845.1</v>
      </c>
      <c r="I176" s="694" t="s">
        <v>1244</v>
      </c>
      <c r="J176" s="694" t="s">
        <v>1234</v>
      </c>
      <c r="K176" s="694" t="s">
        <v>1165</v>
      </c>
      <c r="L176" s="694" t="s">
        <v>369</v>
      </c>
      <c r="M176" s="694" t="s">
        <v>1224</v>
      </c>
      <c r="N176" s="694">
        <v>6</v>
      </c>
    </row>
    <row r="177" spans="1:14">
      <c r="A177" s="694">
        <v>17</v>
      </c>
      <c r="B177" s="694" t="s">
        <v>1162</v>
      </c>
      <c r="C177" s="694" t="s">
        <v>369</v>
      </c>
      <c r="D177" s="694" t="s">
        <v>1000</v>
      </c>
      <c r="E177" s="694">
        <v>32</v>
      </c>
      <c r="F177" s="694">
        <v>13</v>
      </c>
      <c r="G177" s="694" t="s">
        <v>1253</v>
      </c>
      <c r="H177" s="694">
        <v>825.2</v>
      </c>
      <c r="I177" s="694" t="s">
        <v>1240</v>
      </c>
      <c r="J177" s="694" t="s">
        <v>1221</v>
      </c>
      <c r="K177" s="694" t="s">
        <v>1144</v>
      </c>
      <c r="L177" s="694" t="s">
        <v>369</v>
      </c>
      <c r="M177" s="694" t="s">
        <v>43</v>
      </c>
      <c r="N177" s="694">
        <v>5</v>
      </c>
    </row>
    <row r="178" spans="1:14">
      <c r="A178" s="694">
        <v>17</v>
      </c>
      <c r="B178" s="694" t="s">
        <v>1162</v>
      </c>
      <c r="C178" s="694" t="s">
        <v>369</v>
      </c>
      <c r="D178" s="694" t="s">
        <v>1001</v>
      </c>
      <c r="E178" s="694">
        <v>32</v>
      </c>
      <c r="F178" s="694">
        <v>18</v>
      </c>
      <c r="G178" s="694" t="s">
        <v>1252</v>
      </c>
      <c r="H178" s="694">
        <v>825.2</v>
      </c>
      <c r="I178" s="694" t="s">
        <v>1240</v>
      </c>
      <c r="J178" s="694" t="s">
        <v>1221</v>
      </c>
      <c r="K178" s="694" t="s">
        <v>1144</v>
      </c>
      <c r="L178" s="694" t="s">
        <v>369</v>
      </c>
      <c r="M178" s="694" t="s">
        <v>43</v>
      </c>
      <c r="N178" s="694">
        <v>5</v>
      </c>
    </row>
    <row r="179" spans="1:14">
      <c r="A179" s="694">
        <v>17</v>
      </c>
      <c r="B179" s="694" t="s">
        <v>1162</v>
      </c>
      <c r="C179" s="694" t="s">
        <v>369</v>
      </c>
      <c r="D179" s="694" t="s">
        <v>1002</v>
      </c>
      <c r="E179" s="694">
        <v>33</v>
      </c>
      <c r="F179" s="694">
        <v>13</v>
      </c>
      <c r="G179" s="694" t="s">
        <v>1251</v>
      </c>
      <c r="H179" s="694">
        <v>825.2</v>
      </c>
      <c r="I179" s="694" t="s">
        <v>1240</v>
      </c>
      <c r="J179" s="694" t="s">
        <v>1221</v>
      </c>
      <c r="K179" s="694" t="s">
        <v>1144</v>
      </c>
      <c r="L179" s="694" t="s">
        <v>369</v>
      </c>
      <c r="M179" s="694" t="s">
        <v>43</v>
      </c>
      <c r="N179" s="694">
        <v>5</v>
      </c>
    </row>
    <row r="180" spans="1:14">
      <c r="A180" s="694">
        <v>17</v>
      </c>
      <c r="B180" s="694" t="s">
        <v>1162</v>
      </c>
      <c r="C180" s="694" t="s">
        <v>369</v>
      </c>
      <c r="D180" s="694" t="s">
        <v>1003</v>
      </c>
      <c r="E180" s="694">
        <v>33</v>
      </c>
      <c r="F180" s="694">
        <v>15</v>
      </c>
      <c r="G180" s="694" t="s">
        <v>1250</v>
      </c>
      <c r="H180" s="694">
        <v>825.2</v>
      </c>
      <c r="I180" s="694" t="s">
        <v>1240</v>
      </c>
      <c r="J180" s="694" t="s">
        <v>1221</v>
      </c>
      <c r="K180" s="694" t="s">
        <v>1144</v>
      </c>
      <c r="L180" s="694" t="s">
        <v>369</v>
      </c>
      <c r="M180" s="694" t="s">
        <v>43</v>
      </c>
      <c r="N180" s="694">
        <v>5</v>
      </c>
    </row>
    <row r="181" spans="1:14">
      <c r="A181" s="694">
        <v>17</v>
      </c>
      <c r="B181" s="694" t="s">
        <v>1162</v>
      </c>
      <c r="C181" s="694" t="s">
        <v>369</v>
      </c>
      <c r="D181" s="694" t="s">
        <v>1004</v>
      </c>
      <c r="E181" s="694">
        <v>33</v>
      </c>
      <c r="F181" s="694">
        <v>18</v>
      </c>
      <c r="G181" s="694" t="s">
        <v>1249</v>
      </c>
      <c r="H181" s="694">
        <v>825.2</v>
      </c>
      <c r="I181" s="694" t="s">
        <v>1240</v>
      </c>
      <c r="J181" s="694" t="s">
        <v>1221</v>
      </c>
      <c r="K181" s="694" t="s">
        <v>1144</v>
      </c>
      <c r="L181" s="694" t="s">
        <v>369</v>
      </c>
      <c r="M181" s="694" t="s">
        <v>43</v>
      </c>
      <c r="N181" s="694">
        <v>5</v>
      </c>
    </row>
    <row r="182" spans="1:14">
      <c r="A182" s="694">
        <v>17</v>
      </c>
      <c r="B182" s="694" t="s">
        <v>1162</v>
      </c>
      <c r="C182" s="694" t="s">
        <v>369</v>
      </c>
      <c r="D182" s="694" t="s">
        <v>1005</v>
      </c>
      <c r="E182" s="694">
        <v>33</v>
      </c>
      <c r="F182" s="694">
        <v>34</v>
      </c>
      <c r="G182" s="694" t="s">
        <v>1248</v>
      </c>
      <c r="H182" s="694">
        <v>825.2</v>
      </c>
      <c r="I182" s="694" t="s">
        <v>1247</v>
      </c>
      <c r="J182" s="694" t="s">
        <v>1246</v>
      </c>
      <c r="K182" s="694" t="s">
        <v>1165</v>
      </c>
      <c r="L182" s="694" t="s">
        <v>369</v>
      </c>
      <c r="M182" s="694" t="s">
        <v>1224</v>
      </c>
      <c r="N182" s="694">
        <v>6</v>
      </c>
    </row>
    <row r="183" spans="1:14">
      <c r="A183" s="694">
        <v>17</v>
      </c>
      <c r="B183" s="694" t="s">
        <v>1162</v>
      </c>
      <c r="C183" s="694" t="s">
        <v>369</v>
      </c>
      <c r="D183" s="694" t="s">
        <v>1006</v>
      </c>
      <c r="E183" s="694">
        <v>33</v>
      </c>
      <c r="F183" s="694">
        <v>40</v>
      </c>
      <c r="G183" s="694" t="s">
        <v>1245</v>
      </c>
      <c r="H183" s="694">
        <v>825.2</v>
      </c>
      <c r="I183" s="694" t="s">
        <v>1244</v>
      </c>
      <c r="J183" s="694" t="s">
        <v>1234</v>
      </c>
      <c r="K183" s="694" t="s">
        <v>1165</v>
      </c>
      <c r="L183" s="694" t="s">
        <v>74</v>
      </c>
      <c r="M183" s="694" t="s">
        <v>1143</v>
      </c>
      <c r="N183" s="694">
        <v>18</v>
      </c>
    </row>
    <row r="184" spans="1:14">
      <c r="A184" s="694">
        <v>17</v>
      </c>
      <c r="B184" s="694" t="s">
        <v>1162</v>
      </c>
      <c r="C184" s="694" t="s">
        <v>369</v>
      </c>
      <c r="D184" s="694" t="s">
        <v>1007</v>
      </c>
      <c r="E184" s="694">
        <v>33</v>
      </c>
      <c r="F184" s="694">
        <v>51</v>
      </c>
      <c r="G184" s="694" t="s">
        <v>1243</v>
      </c>
      <c r="H184" s="694">
        <v>825.2</v>
      </c>
      <c r="I184" s="694" t="s">
        <v>1225</v>
      </c>
      <c r="J184" s="694" t="s">
        <v>1210</v>
      </c>
      <c r="K184" s="694" t="s">
        <v>1165</v>
      </c>
      <c r="L184" s="694" t="s">
        <v>369</v>
      </c>
      <c r="M184" s="694" t="s">
        <v>1224</v>
      </c>
      <c r="N184" s="694">
        <v>6</v>
      </c>
    </row>
    <row r="185" spans="1:14">
      <c r="A185" s="694">
        <v>17</v>
      </c>
      <c r="B185" s="694" t="s">
        <v>1162</v>
      </c>
      <c r="C185" s="694" t="s">
        <v>369</v>
      </c>
      <c r="D185" s="694" t="s">
        <v>1008</v>
      </c>
      <c r="E185" s="694">
        <v>34</v>
      </c>
      <c r="F185" s="694">
        <v>13</v>
      </c>
      <c r="G185" s="694" t="s">
        <v>1242</v>
      </c>
      <c r="H185" s="694">
        <v>825.2</v>
      </c>
      <c r="I185" s="694" t="s">
        <v>1240</v>
      </c>
      <c r="J185" s="694" t="s">
        <v>1221</v>
      </c>
      <c r="K185" s="694" t="s">
        <v>1144</v>
      </c>
      <c r="L185" s="694" t="s">
        <v>369</v>
      </c>
      <c r="M185" s="694" t="s">
        <v>43</v>
      </c>
      <c r="N185" s="694">
        <v>5</v>
      </c>
    </row>
    <row r="186" spans="1:14">
      <c r="A186" s="694">
        <v>17</v>
      </c>
      <c r="B186" s="694" t="s">
        <v>1162</v>
      </c>
      <c r="C186" s="694" t="s">
        <v>369</v>
      </c>
      <c r="D186" s="694" t="s">
        <v>1009</v>
      </c>
      <c r="E186" s="694">
        <v>34</v>
      </c>
      <c r="F186" s="694">
        <v>18</v>
      </c>
      <c r="G186" s="694" t="s">
        <v>1241</v>
      </c>
      <c r="H186" s="694">
        <v>825.2</v>
      </c>
      <c r="I186" s="694" t="s">
        <v>1240</v>
      </c>
      <c r="J186" s="694" t="s">
        <v>1221</v>
      </c>
      <c r="K186" s="694" t="s">
        <v>1144</v>
      </c>
      <c r="L186" s="694" t="s">
        <v>369</v>
      </c>
      <c r="M186" s="694" t="s">
        <v>43</v>
      </c>
      <c r="N186" s="694">
        <v>5</v>
      </c>
    </row>
    <row r="187" spans="1:14">
      <c r="A187" s="694">
        <v>17</v>
      </c>
      <c r="B187" s="694" t="s">
        <v>1162</v>
      </c>
      <c r="C187" s="694" t="s">
        <v>369</v>
      </c>
      <c r="D187" s="694" t="s">
        <v>1010</v>
      </c>
      <c r="E187" s="694">
        <v>35</v>
      </c>
      <c r="F187" s="694">
        <v>13</v>
      </c>
      <c r="G187" s="694" t="s">
        <v>1239</v>
      </c>
      <c r="H187" s="694">
        <v>825.2</v>
      </c>
      <c r="I187" s="694" t="s">
        <v>1231</v>
      </c>
      <c r="J187" s="694" t="s">
        <v>1221</v>
      </c>
      <c r="K187" s="694" t="s">
        <v>1144</v>
      </c>
      <c r="L187" s="694" t="s">
        <v>369</v>
      </c>
      <c r="M187" s="694" t="s">
        <v>43</v>
      </c>
      <c r="N187" s="694">
        <v>5</v>
      </c>
    </row>
    <row r="188" spans="1:14">
      <c r="A188" s="694">
        <v>17</v>
      </c>
      <c r="B188" s="694" t="s">
        <v>1162</v>
      </c>
      <c r="C188" s="694" t="s">
        <v>369</v>
      </c>
      <c r="D188" s="694" t="s">
        <v>1011</v>
      </c>
      <c r="E188" s="694">
        <v>36</v>
      </c>
      <c r="F188" s="694">
        <v>13</v>
      </c>
      <c r="G188" s="694" t="s">
        <v>1238</v>
      </c>
      <c r="H188" s="694">
        <v>825.2</v>
      </c>
      <c r="I188" s="694" t="s">
        <v>1231</v>
      </c>
      <c r="J188" s="694" t="s">
        <v>1221</v>
      </c>
      <c r="K188" s="694" t="s">
        <v>1144</v>
      </c>
      <c r="L188" s="694" t="s">
        <v>369</v>
      </c>
      <c r="M188" s="694" t="s">
        <v>43</v>
      </c>
      <c r="N188" s="694">
        <v>5</v>
      </c>
    </row>
    <row r="189" spans="1:14">
      <c r="A189" s="694">
        <v>17</v>
      </c>
      <c r="B189" s="694" t="s">
        <v>1162</v>
      </c>
      <c r="C189" s="694" t="s">
        <v>369</v>
      </c>
      <c r="D189" s="694" t="s">
        <v>1012</v>
      </c>
      <c r="E189" s="694">
        <v>36</v>
      </c>
      <c r="F189" s="694">
        <v>18</v>
      </c>
      <c r="G189" s="694" t="s">
        <v>1237</v>
      </c>
      <c r="H189" s="694">
        <v>825.2</v>
      </c>
      <c r="I189" s="694" t="s">
        <v>1231</v>
      </c>
      <c r="J189" s="694" t="s">
        <v>1221</v>
      </c>
      <c r="K189" s="694" t="s">
        <v>1144</v>
      </c>
      <c r="L189" s="694" t="s">
        <v>369</v>
      </c>
      <c r="M189" s="694" t="s">
        <v>43</v>
      </c>
      <c r="N189" s="694">
        <v>5</v>
      </c>
    </row>
    <row r="190" spans="1:14">
      <c r="A190" s="694">
        <v>17</v>
      </c>
      <c r="B190" s="694" t="s">
        <v>1162</v>
      </c>
      <c r="C190" s="694" t="s">
        <v>369</v>
      </c>
      <c r="D190" s="694" t="s">
        <v>1013</v>
      </c>
      <c r="E190" s="694">
        <v>36</v>
      </c>
      <c r="F190" s="694">
        <v>34</v>
      </c>
      <c r="G190" s="694" t="s">
        <v>1236</v>
      </c>
      <c r="H190" s="694">
        <v>825.2</v>
      </c>
      <c r="I190" s="694" t="s">
        <v>1235</v>
      </c>
      <c r="J190" s="694" t="s">
        <v>1234</v>
      </c>
      <c r="K190" s="694" t="s">
        <v>1165</v>
      </c>
      <c r="L190" s="694" t="s">
        <v>369</v>
      </c>
      <c r="M190" s="694" t="s">
        <v>1224</v>
      </c>
      <c r="N190" s="694">
        <v>6</v>
      </c>
    </row>
    <row r="191" spans="1:14">
      <c r="A191" s="694">
        <v>17</v>
      </c>
      <c r="B191" s="694" t="s">
        <v>1162</v>
      </c>
      <c r="C191" s="694" t="s">
        <v>369</v>
      </c>
      <c r="D191" s="694" t="s">
        <v>1014</v>
      </c>
      <c r="E191" s="694">
        <v>37</v>
      </c>
      <c r="F191" s="694">
        <v>13</v>
      </c>
      <c r="G191" s="694" t="s">
        <v>1233</v>
      </c>
      <c r="H191" s="694">
        <v>825.2</v>
      </c>
      <c r="I191" s="694" t="s">
        <v>1231</v>
      </c>
      <c r="J191" s="694" t="s">
        <v>1221</v>
      </c>
      <c r="K191" s="694" t="s">
        <v>1144</v>
      </c>
      <c r="L191" s="694" t="s">
        <v>369</v>
      </c>
      <c r="M191" s="694" t="s">
        <v>43</v>
      </c>
      <c r="N191" s="694">
        <v>5</v>
      </c>
    </row>
    <row r="192" spans="1:14">
      <c r="A192" s="694">
        <v>17</v>
      </c>
      <c r="B192" s="694" t="s">
        <v>1162</v>
      </c>
      <c r="C192" s="694" t="s">
        <v>369</v>
      </c>
      <c r="D192" s="694" t="s">
        <v>1015</v>
      </c>
      <c r="E192" s="694">
        <v>37</v>
      </c>
      <c r="F192" s="694">
        <v>14</v>
      </c>
      <c r="G192" s="694" t="s">
        <v>1232</v>
      </c>
      <c r="H192" s="694">
        <v>825.2</v>
      </c>
      <c r="I192" s="694" t="s">
        <v>1231</v>
      </c>
      <c r="J192" s="694" t="s">
        <v>1221</v>
      </c>
      <c r="K192" s="694" t="s">
        <v>1144</v>
      </c>
      <c r="L192" s="694" t="s">
        <v>369</v>
      </c>
      <c r="M192" s="694" t="s">
        <v>43</v>
      </c>
      <c r="N192" s="694">
        <v>5</v>
      </c>
    </row>
    <row r="193" spans="1:14">
      <c r="A193" s="694">
        <v>17</v>
      </c>
      <c r="B193" s="694" t="s">
        <v>1162</v>
      </c>
      <c r="C193" s="694" t="s">
        <v>369</v>
      </c>
      <c r="D193" s="694" t="s">
        <v>1016</v>
      </c>
      <c r="E193" s="694">
        <v>38</v>
      </c>
      <c r="F193" s="694">
        <v>13</v>
      </c>
      <c r="G193" s="694" t="s">
        <v>1230</v>
      </c>
      <c r="H193" s="694">
        <v>825.2</v>
      </c>
      <c r="I193" s="694" t="s">
        <v>1227</v>
      </c>
      <c r="J193" s="694" t="s">
        <v>1221</v>
      </c>
      <c r="K193" s="694" t="s">
        <v>1144</v>
      </c>
      <c r="L193" s="694" t="s">
        <v>369</v>
      </c>
      <c r="M193" s="694" t="s">
        <v>43</v>
      </c>
      <c r="N193" s="694">
        <v>5</v>
      </c>
    </row>
    <row r="194" spans="1:14">
      <c r="A194" s="694">
        <v>17</v>
      </c>
      <c r="B194" s="694" t="s">
        <v>1162</v>
      </c>
      <c r="C194" s="694" t="s">
        <v>369</v>
      </c>
      <c r="D194" s="694" t="s">
        <v>1017</v>
      </c>
      <c r="E194" s="694">
        <v>38</v>
      </c>
      <c r="F194" s="694">
        <v>18</v>
      </c>
      <c r="G194" s="694" t="s">
        <v>1229</v>
      </c>
      <c r="H194" s="694">
        <v>825.2</v>
      </c>
      <c r="I194" s="694" t="s">
        <v>1227</v>
      </c>
      <c r="J194" s="694" t="s">
        <v>1221</v>
      </c>
      <c r="K194" s="694" t="s">
        <v>1144</v>
      </c>
      <c r="L194" s="694" t="s">
        <v>369</v>
      </c>
      <c r="M194" s="694" t="s">
        <v>43</v>
      </c>
      <c r="N194" s="694">
        <v>5</v>
      </c>
    </row>
    <row r="195" spans="1:14">
      <c r="A195" s="694">
        <v>17</v>
      </c>
      <c r="B195" s="694" t="s">
        <v>1162</v>
      </c>
      <c r="C195" s="694" t="s">
        <v>369</v>
      </c>
      <c r="D195" s="694" t="s">
        <v>1018</v>
      </c>
      <c r="E195" s="694">
        <v>38</v>
      </c>
      <c r="F195" s="694">
        <v>31</v>
      </c>
      <c r="G195" s="694" t="s">
        <v>1228</v>
      </c>
      <c r="H195" s="694">
        <v>825.2</v>
      </c>
      <c r="I195" s="694" t="s">
        <v>1227</v>
      </c>
      <c r="J195" s="694" t="s">
        <v>1221</v>
      </c>
      <c r="K195" s="694" t="s">
        <v>1165</v>
      </c>
      <c r="L195" s="694" t="s">
        <v>369</v>
      </c>
      <c r="M195" s="694" t="s">
        <v>1224</v>
      </c>
      <c r="N195" s="694">
        <v>6</v>
      </c>
    </row>
    <row r="196" spans="1:14">
      <c r="A196" s="694">
        <v>17</v>
      </c>
      <c r="B196" s="694" t="s">
        <v>1162</v>
      </c>
      <c r="C196" s="694" t="s">
        <v>369</v>
      </c>
      <c r="D196" s="694" t="s">
        <v>1019</v>
      </c>
      <c r="E196" s="694">
        <v>38</v>
      </c>
      <c r="F196" s="694">
        <v>51</v>
      </c>
      <c r="G196" s="694" t="s">
        <v>1226</v>
      </c>
      <c r="H196" s="694">
        <v>825.2</v>
      </c>
      <c r="I196" s="694" t="s">
        <v>1225</v>
      </c>
      <c r="J196" s="694" t="s">
        <v>1210</v>
      </c>
      <c r="K196" s="694" t="s">
        <v>1165</v>
      </c>
      <c r="L196" s="694" t="s">
        <v>369</v>
      </c>
      <c r="M196" s="694" t="s">
        <v>1224</v>
      </c>
      <c r="N196" s="694">
        <v>6</v>
      </c>
    </row>
    <row r="197" spans="1:14">
      <c r="A197" s="694">
        <v>17</v>
      </c>
      <c r="B197" s="694" t="s">
        <v>1162</v>
      </c>
      <c r="C197" s="694" t="s">
        <v>369</v>
      </c>
      <c r="D197" s="694" t="s">
        <v>1020</v>
      </c>
      <c r="E197" s="694">
        <v>39</v>
      </c>
      <c r="F197" s="694">
        <v>13</v>
      </c>
      <c r="G197" s="694" t="s">
        <v>1223</v>
      </c>
      <c r="H197" s="694">
        <v>826</v>
      </c>
      <c r="I197" s="694" t="s">
        <v>1222</v>
      </c>
      <c r="J197" s="694" t="s">
        <v>1221</v>
      </c>
      <c r="K197" s="694" t="s">
        <v>1144</v>
      </c>
      <c r="L197" s="694" t="s">
        <v>369</v>
      </c>
      <c r="M197" s="694" t="s">
        <v>43</v>
      </c>
      <c r="N197" s="694">
        <v>5</v>
      </c>
    </row>
    <row r="198" spans="1:14">
      <c r="A198" s="694">
        <v>17</v>
      </c>
      <c r="B198" s="694" t="s">
        <v>1162</v>
      </c>
      <c r="C198" s="694" t="s">
        <v>383</v>
      </c>
      <c r="D198" s="694" t="s">
        <v>1021</v>
      </c>
      <c r="E198" s="694">
        <v>41</v>
      </c>
      <c r="F198" s="694">
        <v>10</v>
      </c>
      <c r="G198" s="694" t="s">
        <v>1220</v>
      </c>
      <c r="H198" s="694">
        <v>845.1</v>
      </c>
      <c r="I198" s="694" t="s">
        <v>1219</v>
      </c>
      <c r="J198" s="694" t="s">
        <v>1217</v>
      </c>
      <c r="K198" s="694" t="s">
        <v>1144</v>
      </c>
      <c r="L198" s="694" t="s">
        <v>1184</v>
      </c>
      <c r="M198" s="694" t="s">
        <v>1193</v>
      </c>
      <c r="N198" s="694">
        <v>7</v>
      </c>
    </row>
    <row r="199" spans="1:14">
      <c r="A199" s="694">
        <v>17</v>
      </c>
      <c r="B199" s="694" t="s">
        <v>1162</v>
      </c>
      <c r="C199" s="694" t="s">
        <v>383</v>
      </c>
      <c r="D199" s="694" t="s">
        <v>1022</v>
      </c>
      <c r="E199" s="694">
        <v>41</v>
      </c>
      <c r="F199" s="694">
        <v>11</v>
      </c>
      <c r="G199" s="694" t="s">
        <v>1218</v>
      </c>
      <c r="H199" s="694">
        <v>845.1</v>
      </c>
      <c r="I199" s="694" t="s">
        <v>1186</v>
      </c>
      <c r="J199" s="694" t="s">
        <v>1217</v>
      </c>
      <c r="K199" s="694" t="s">
        <v>1144</v>
      </c>
      <c r="L199" s="694" t="s">
        <v>1184</v>
      </c>
      <c r="M199" s="694" t="s">
        <v>1193</v>
      </c>
      <c r="N199" s="694">
        <v>7</v>
      </c>
    </row>
    <row r="200" spans="1:14">
      <c r="A200" s="694">
        <v>17</v>
      </c>
      <c r="B200" s="694" t="s">
        <v>1162</v>
      </c>
      <c r="C200" s="694" t="s">
        <v>383</v>
      </c>
      <c r="D200" s="694" t="s">
        <v>1023</v>
      </c>
      <c r="E200" s="694">
        <v>41</v>
      </c>
      <c r="F200" s="694">
        <v>43</v>
      </c>
      <c r="G200" s="694" t="s">
        <v>1216</v>
      </c>
      <c r="H200" s="694">
        <v>845.1</v>
      </c>
      <c r="I200" s="694" t="s">
        <v>1215</v>
      </c>
      <c r="J200" s="694" t="s">
        <v>1210</v>
      </c>
      <c r="K200" s="694" t="s">
        <v>1165</v>
      </c>
      <c r="L200" s="694" t="s">
        <v>74</v>
      </c>
      <c r="M200" s="694" t="s">
        <v>1143</v>
      </c>
      <c r="N200" s="694">
        <v>18</v>
      </c>
    </row>
    <row r="201" spans="1:14">
      <c r="A201" s="694">
        <v>17</v>
      </c>
      <c r="B201" s="694" t="s">
        <v>1162</v>
      </c>
      <c r="C201" s="694" t="s">
        <v>383</v>
      </c>
      <c r="D201" s="694" t="s">
        <v>1024</v>
      </c>
      <c r="E201" s="694">
        <v>41</v>
      </c>
      <c r="F201" s="694">
        <v>51</v>
      </c>
      <c r="G201" s="694" t="s">
        <v>1214</v>
      </c>
      <c r="H201" s="694">
        <v>734</v>
      </c>
      <c r="I201" s="694" t="s">
        <v>1213</v>
      </c>
      <c r="J201" s="694" t="s">
        <v>1210</v>
      </c>
      <c r="K201" s="694" t="s">
        <v>1165</v>
      </c>
      <c r="L201" s="694" t="s">
        <v>1184</v>
      </c>
      <c r="M201" s="694" t="s">
        <v>1183</v>
      </c>
      <c r="N201" s="694">
        <v>8</v>
      </c>
    </row>
    <row r="202" spans="1:14">
      <c r="A202" s="694">
        <v>17</v>
      </c>
      <c r="B202" s="694" t="s">
        <v>1162</v>
      </c>
      <c r="C202" s="694" t="s">
        <v>383</v>
      </c>
      <c r="D202" s="694" t="s">
        <v>1025</v>
      </c>
      <c r="E202" s="694">
        <v>41</v>
      </c>
      <c r="F202" s="694">
        <v>52</v>
      </c>
      <c r="G202" s="694" t="s">
        <v>1212</v>
      </c>
      <c r="H202" s="694">
        <v>845.1</v>
      </c>
      <c r="I202" s="694" t="s">
        <v>1211</v>
      </c>
      <c r="J202" s="694" t="s">
        <v>1210</v>
      </c>
      <c r="K202" s="694" t="s">
        <v>1165</v>
      </c>
      <c r="L202" s="694" t="s">
        <v>1184</v>
      </c>
      <c r="M202" s="694" t="s">
        <v>1183</v>
      </c>
      <c r="N202" s="694">
        <v>8</v>
      </c>
    </row>
    <row r="203" spans="1:14">
      <c r="A203" s="694">
        <v>17</v>
      </c>
      <c r="B203" s="694" t="s">
        <v>1162</v>
      </c>
      <c r="C203" s="694" t="s">
        <v>383</v>
      </c>
      <c r="D203" s="694" t="s">
        <v>1026</v>
      </c>
      <c r="E203" s="694">
        <v>41</v>
      </c>
      <c r="F203" s="694">
        <v>53</v>
      </c>
      <c r="G203" s="694" t="s">
        <v>1209</v>
      </c>
      <c r="H203" s="694">
        <v>845.1</v>
      </c>
      <c r="I203" s="694" t="s">
        <v>1208</v>
      </c>
      <c r="J203" s="694" t="s">
        <v>1205</v>
      </c>
      <c r="K203" s="694" t="s">
        <v>1165</v>
      </c>
      <c r="L203" s="694" t="s">
        <v>1184</v>
      </c>
      <c r="M203" s="694" t="s">
        <v>1183</v>
      </c>
      <c r="N203" s="694">
        <v>8</v>
      </c>
    </row>
    <row r="204" spans="1:14">
      <c r="A204" s="694">
        <v>17</v>
      </c>
      <c r="B204" s="694" t="s">
        <v>1162</v>
      </c>
      <c r="C204" s="694" t="s">
        <v>383</v>
      </c>
      <c r="D204" s="694" t="s">
        <v>1027</v>
      </c>
      <c r="E204" s="694">
        <v>42</v>
      </c>
      <c r="F204" s="694">
        <v>43</v>
      </c>
      <c r="G204" s="694" t="s">
        <v>1207</v>
      </c>
      <c r="H204" s="694">
        <v>845.1</v>
      </c>
      <c r="I204" s="694" t="s">
        <v>1206</v>
      </c>
      <c r="J204" s="694" t="s">
        <v>1205</v>
      </c>
      <c r="K204" s="694" t="s">
        <v>1165</v>
      </c>
      <c r="L204" s="694" t="s">
        <v>74</v>
      </c>
      <c r="M204" s="694" t="s">
        <v>1143</v>
      </c>
      <c r="N204" s="694">
        <v>18</v>
      </c>
    </row>
    <row r="205" spans="1:14">
      <c r="A205" s="694">
        <v>17</v>
      </c>
      <c r="B205" s="694" t="s">
        <v>1162</v>
      </c>
      <c r="C205" s="694" t="s">
        <v>383</v>
      </c>
      <c r="D205" s="694" t="s">
        <v>1028</v>
      </c>
      <c r="E205" s="694">
        <v>43</v>
      </c>
      <c r="F205" s="694">
        <v>10</v>
      </c>
      <c r="G205" s="694" t="s">
        <v>1204</v>
      </c>
      <c r="H205" s="694">
        <v>838</v>
      </c>
      <c r="I205" s="694" t="s">
        <v>1202</v>
      </c>
      <c r="J205" s="694" t="s">
        <v>1185</v>
      </c>
      <c r="K205" s="694" t="s">
        <v>1144</v>
      </c>
      <c r="L205" s="694" t="s">
        <v>1184</v>
      </c>
      <c r="M205" s="694" t="s">
        <v>1193</v>
      </c>
      <c r="N205" s="694">
        <v>7</v>
      </c>
    </row>
    <row r="206" spans="1:14">
      <c r="A206" s="694">
        <v>17</v>
      </c>
      <c r="B206" s="694" t="s">
        <v>1162</v>
      </c>
      <c r="C206" s="694" t="s">
        <v>383</v>
      </c>
      <c r="D206" s="694" t="s">
        <v>1029</v>
      </c>
      <c r="E206" s="694">
        <v>43</v>
      </c>
      <c r="F206" s="694">
        <v>31</v>
      </c>
      <c r="G206" s="694" t="s">
        <v>1203</v>
      </c>
      <c r="H206" s="694">
        <v>845.1</v>
      </c>
      <c r="I206" s="694" t="s">
        <v>1202</v>
      </c>
      <c r="J206" s="694" t="s">
        <v>1185</v>
      </c>
      <c r="K206" s="694" t="s">
        <v>1165</v>
      </c>
      <c r="L206" s="694" t="s">
        <v>1184</v>
      </c>
      <c r="M206" s="694" t="s">
        <v>1183</v>
      </c>
      <c r="N206" s="694">
        <v>8</v>
      </c>
    </row>
    <row r="207" spans="1:14">
      <c r="A207" s="694">
        <v>17</v>
      </c>
      <c r="B207" s="694" t="s">
        <v>1162</v>
      </c>
      <c r="C207" s="694" t="s">
        <v>383</v>
      </c>
      <c r="D207" s="694" t="s">
        <v>1029</v>
      </c>
      <c r="E207" s="694">
        <v>43</v>
      </c>
      <c r="F207" s="694">
        <v>31</v>
      </c>
      <c r="G207" s="694" t="s">
        <v>1203</v>
      </c>
      <c r="H207" s="694">
        <v>845.1</v>
      </c>
      <c r="I207" s="694" t="s">
        <v>1202</v>
      </c>
      <c r="J207" s="694" t="s">
        <v>1185</v>
      </c>
      <c r="K207" s="694" t="s">
        <v>1165</v>
      </c>
      <c r="L207" s="694" t="s">
        <v>1184</v>
      </c>
      <c r="M207" s="694" t="s">
        <v>1183</v>
      </c>
      <c r="N207" s="694">
        <v>8</v>
      </c>
    </row>
    <row r="208" spans="1:14">
      <c r="A208" s="694">
        <v>17</v>
      </c>
      <c r="B208" s="694" t="s">
        <v>1162</v>
      </c>
      <c r="C208" s="694" t="s">
        <v>383</v>
      </c>
      <c r="D208" s="694" t="s">
        <v>1029</v>
      </c>
      <c r="E208" s="694">
        <v>43</v>
      </c>
      <c r="F208" s="694">
        <v>31</v>
      </c>
      <c r="G208" s="694" t="s">
        <v>1203</v>
      </c>
      <c r="H208" s="694">
        <v>845.1</v>
      </c>
      <c r="I208" s="694" t="s">
        <v>1202</v>
      </c>
      <c r="J208" s="694" t="s">
        <v>1185</v>
      </c>
      <c r="K208" s="694" t="s">
        <v>1165</v>
      </c>
      <c r="L208" s="694" t="s">
        <v>1184</v>
      </c>
      <c r="M208" s="694" t="s">
        <v>1183</v>
      </c>
      <c r="N208" s="694">
        <v>8</v>
      </c>
    </row>
    <row r="209" spans="1:14">
      <c r="A209" s="694">
        <v>17</v>
      </c>
      <c r="B209" s="694" t="s">
        <v>1162</v>
      </c>
      <c r="C209" s="694" t="s">
        <v>383</v>
      </c>
      <c r="D209" s="694" t="s">
        <v>1030</v>
      </c>
      <c r="E209" s="694">
        <v>43</v>
      </c>
      <c r="F209" s="694">
        <v>32</v>
      </c>
      <c r="G209" s="694" t="s">
        <v>1201</v>
      </c>
      <c r="H209" s="694">
        <v>715.1</v>
      </c>
      <c r="I209" s="694" t="s">
        <v>1200</v>
      </c>
      <c r="J209" s="694" t="s">
        <v>1199</v>
      </c>
      <c r="K209" s="694" t="s">
        <v>1165</v>
      </c>
      <c r="L209" s="694" t="s">
        <v>74</v>
      </c>
      <c r="M209" s="694" t="s">
        <v>1143</v>
      </c>
      <c r="N209" s="694">
        <v>18</v>
      </c>
    </row>
    <row r="210" spans="1:14">
      <c r="A210" s="694">
        <v>17</v>
      </c>
      <c r="B210" s="694" t="s">
        <v>1162</v>
      </c>
      <c r="C210" s="694" t="s">
        <v>383</v>
      </c>
      <c r="D210" s="694" t="s">
        <v>1031</v>
      </c>
      <c r="E210" s="694">
        <v>43</v>
      </c>
      <c r="F210" s="694">
        <v>43</v>
      </c>
      <c r="G210" s="694" t="s">
        <v>1198</v>
      </c>
      <c r="H210" s="694">
        <v>845.1</v>
      </c>
      <c r="I210" s="694" t="s">
        <v>1197</v>
      </c>
      <c r="J210" s="694" t="s">
        <v>1190</v>
      </c>
      <c r="K210" s="694" t="s">
        <v>1165</v>
      </c>
      <c r="L210" s="694" t="s">
        <v>74</v>
      </c>
      <c r="M210" s="694" t="s">
        <v>1143</v>
      </c>
      <c r="N210" s="694">
        <v>18</v>
      </c>
    </row>
    <row r="211" spans="1:14">
      <c r="A211" s="694">
        <v>17</v>
      </c>
      <c r="B211" s="694" t="s">
        <v>1162</v>
      </c>
      <c r="C211" s="694" t="s">
        <v>383</v>
      </c>
      <c r="D211" s="694" t="s">
        <v>1032</v>
      </c>
      <c r="E211" s="694">
        <v>43</v>
      </c>
      <c r="F211" s="694">
        <v>52</v>
      </c>
      <c r="G211" s="694" t="s">
        <v>1196</v>
      </c>
      <c r="H211" s="694">
        <v>845.1</v>
      </c>
      <c r="I211" s="694" t="s">
        <v>1195</v>
      </c>
      <c r="J211" s="694" t="s">
        <v>1190</v>
      </c>
      <c r="K211" s="694" t="s">
        <v>1165</v>
      </c>
      <c r="L211" s="694" t="s">
        <v>1184</v>
      </c>
      <c r="M211" s="694" t="s">
        <v>1183</v>
      </c>
      <c r="N211" s="694">
        <v>8</v>
      </c>
    </row>
    <row r="212" spans="1:14">
      <c r="A212" s="694">
        <v>17</v>
      </c>
      <c r="B212" s="694" t="s">
        <v>1162</v>
      </c>
      <c r="C212" s="694" t="s">
        <v>383</v>
      </c>
      <c r="D212" s="694" t="s">
        <v>1033</v>
      </c>
      <c r="E212" s="694">
        <v>44</v>
      </c>
      <c r="F212" s="694">
        <v>10</v>
      </c>
      <c r="G212" s="694" t="s">
        <v>1194</v>
      </c>
      <c r="H212" s="694">
        <v>838</v>
      </c>
      <c r="I212" s="694" t="s">
        <v>1188</v>
      </c>
      <c r="J212" s="694" t="s">
        <v>1185</v>
      </c>
      <c r="K212" s="694" t="s">
        <v>1144</v>
      </c>
      <c r="L212" s="694" t="s">
        <v>1184</v>
      </c>
      <c r="M212" s="694" t="s">
        <v>1193</v>
      </c>
      <c r="N212" s="694">
        <v>7</v>
      </c>
    </row>
    <row r="213" spans="1:14">
      <c r="A213" s="694">
        <v>17</v>
      </c>
      <c r="B213" s="694" t="s">
        <v>1162</v>
      </c>
      <c r="C213" s="694" t="s">
        <v>383</v>
      </c>
      <c r="D213" s="694" t="s">
        <v>1034</v>
      </c>
      <c r="E213" s="694">
        <v>44</v>
      </c>
      <c r="F213" s="694">
        <v>51</v>
      </c>
      <c r="G213" s="694" t="s">
        <v>1192</v>
      </c>
      <c r="H213" s="694">
        <v>845.1</v>
      </c>
      <c r="I213" s="694" t="s">
        <v>1191</v>
      </c>
      <c r="J213" s="694" t="s">
        <v>1190</v>
      </c>
      <c r="K213" s="694" t="s">
        <v>1165</v>
      </c>
      <c r="L213" s="694" t="s">
        <v>1184</v>
      </c>
      <c r="M213" s="694" t="s">
        <v>1183</v>
      </c>
      <c r="N213" s="694">
        <v>8</v>
      </c>
    </row>
    <row r="214" spans="1:14">
      <c r="A214" s="694">
        <v>17</v>
      </c>
      <c r="B214" s="694" t="s">
        <v>1162</v>
      </c>
      <c r="C214" s="694" t="s">
        <v>383</v>
      </c>
      <c r="D214" s="694" t="s">
        <v>1035</v>
      </c>
      <c r="E214" s="694">
        <v>45</v>
      </c>
      <c r="F214" s="694">
        <v>1</v>
      </c>
      <c r="G214" s="694" t="s">
        <v>1189</v>
      </c>
      <c r="H214" s="694">
        <v>845.1</v>
      </c>
      <c r="I214" s="694" t="s">
        <v>1188</v>
      </c>
      <c r="J214" s="694" t="s">
        <v>1185</v>
      </c>
      <c r="K214" s="694" t="s">
        <v>1144</v>
      </c>
      <c r="L214" s="694" t="s">
        <v>1184</v>
      </c>
      <c r="M214" s="694" t="s">
        <v>1183</v>
      </c>
      <c r="N214" s="694">
        <v>8</v>
      </c>
    </row>
    <row r="215" spans="1:14">
      <c r="A215" s="694">
        <v>17</v>
      </c>
      <c r="B215" s="694" t="s">
        <v>1162</v>
      </c>
      <c r="C215" s="694" t="s">
        <v>383</v>
      </c>
      <c r="D215" s="694" t="s">
        <v>1036</v>
      </c>
      <c r="E215" s="694">
        <v>45</v>
      </c>
      <c r="F215" s="694">
        <v>3</v>
      </c>
      <c r="G215" s="694" t="s">
        <v>1187</v>
      </c>
      <c r="H215" s="694">
        <v>845.1</v>
      </c>
      <c r="I215" s="694" t="s">
        <v>1186</v>
      </c>
      <c r="J215" s="694" t="s">
        <v>1185</v>
      </c>
      <c r="K215" s="694" t="s">
        <v>1144</v>
      </c>
      <c r="L215" s="694" t="s">
        <v>1184</v>
      </c>
      <c r="M215" s="694" t="s">
        <v>1183</v>
      </c>
      <c r="N215" s="694">
        <v>8</v>
      </c>
    </row>
    <row r="216" spans="1:14">
      <c r="A216" s="694">
        <v>17</v>
      </c>
      <c r="B216" s="694" t="s">
        <v>1162</v>
      </c>
      <c r="C216" s="694" t="s">
        <v>349</v>
      </c>
      <c r="D216" s="694" t="s">
        <v>1037</v>
      </c>
      <c r="E216" s="694">
        <v>51</v>
      </c>
      <c r="F216" s="694">
        <v>31</v>
      </c>
      <c r="G216" s="694" t="s">
        <v>1182</v>
      </c>
      <c r="H216" s="694">
        <v>845.1</v>
      </c>
      <c r="I216" s="694" t="s">
        <v>1181</v>
      </c>
      <c r="J216" s="694" t="s">
        <v>1180</v>
      </c>
      <c r="K216" s="694" t="s">
        <v>1165</v>
      </c>
      <c r="L216" s="694" t="s">
        <v>1156</v>
      </c>
      <c r="M216" s="694" t="s">
        <v>1179</v>
      </c>
      <c r="N216" s="694">
        <v>12</v>
      </c>
    </row>
    <row r="217" spans="1:14">
      <c r="A217" s="694">
        <v>17</v>
      </c>
      <c r="B217" s="694" t="s">
        <v>1162</v>
      </c>
      <c r="C217" s="694" t="s">
        <v>349</v>
      </c>
      <c r="D217" s="694" t="s">
        <v>1038</v>
      </c>
      <c r="E217" s="694">
        <v>52</v>
      </c>
      <c r="F217" s="694">
        <v>51</v>
      </c>
      <c r="G217" s="694" t="s">
        <v>1178</v>
      </c>
      <c r="H217" s="694">
        <v>845.1</v>
      </c>
      <c r="I217" s="694" t="s">
        <v>1177</v>
      </c>
      <c r="J217" s="694" t="s">
        <v>1176</v>
      </c>
      <c r="K217" s="694" t="s">
        <v>1165</v>
      </c>
      <c r="L217" s="694" t="s">
        <v>74</v>
      </c>
      <c r="M217" s="694" t="s">
        <v>1143</v>
      </c>
      <c r="N217" s="694">
        <v>18</v>
      </c>
    </row>
    <row r="218" spans="1:14">
      <c r="A218" s="694">
        <v>17</v>
      </c>
      <c r="B218" s="694" t="s">
        <v>1162</v>
      </c>
      <c r="C218" s="694" t="s">
        <v>349</v>
      </c>
      <c r="D218" s="694" t="s">
        <v>614</v>
      </c>
      <c r="E218" s="694">
        <v>80</v>
      </c>
      <c r="F218" s="694">
        <v>51</v>
      </c>
      <c r="G218" s="694" t="s">
        <v>1175</v>
      </c>
      <c r="H218" s="694">
        <v>842.1</v>
      </c>
      <c r="I218" s="694" t="s">
        <v>1174</v>
      </c>
      <c r="J218" s="694" t="s">
        <v>1171</v>
      </c>
      <c r="K218" s="694" t="s">
        <v>1165</v>
      </c>
      <c r="L218" s="694" t="s">
        <v>74</v>
      </c>
      <c r="M218" s="694" t="s">
        <v>1143</v>
      </c>
      <c r="N218" s="694">
        <v>18</v>
      </c>
    </row>
    <row r="219" spans="1:14">
      <c r="A219" s="694">
        <v>17</v>
      </c>
      <c r="B219" s="694" t="s">
        <v>1162</v>
      </c>
      <c r="C219" s="694" t="s">
        <v>349</v>
      </c>
      <c r="D219" s="694" t="s">
        <v>1039</v>
      </c>
      <c r="E219" s="694">
        <v>80</v>
      </c>
      <c r="F219" s="694">
        <v>52</v>
      </c>
      <c r="G219" s="694" t="s">
        <v>1173</v>
      </c>
      <c r="H219" s="694">
        <v>842.1</v>
      </c>
      <c r="I219" s="694" t="s">
        <v>1172</v>
      </c>
      <c r="J219" s="694" t="s">
        <v>1171</v>
      </c>
      <c r="K219" s="694" t="s">
        <v>1165</v>
      </c>
      <c r="L219" s="694" t="s">
        <v>74</v>
      </c>
      <c r="M219" s="694" t="s">
        <v>1143</v>
      </c>
      <c r="N219" s="694">
        <v>18</v>
      </c>
    </row>
    <row r="220" spans="1:14">
      <c r="A220" s="694">
        <v>17</v>
      </c>
      <c r="B220" s="694" t="s">
        <v>1162</v>
      </c>
      <c r="C220" s="694" t="s">
        <v>349</v>
      </c>
      <c r="D220" s="694" t="s">
        <v>1040</v>
      </c>
      <c r="E220" s="694">
        <v>81</v>
      </c>
      <c r="F220" s="694">
        <v>31</v>
      </c>
      <c r="G220" s="694" t="s">
        <v>1170</v>
      </c>
      <c r="H220" s="694">
        <v>845.1</v>
      </c>
      <c r="I220" s="694" t="s">
        <v>1167</v>
      </c>
      <c r="J220" s="694" t="s">
        <v>1166</v>
      </c>
      <c r="K220" s="694" t="s">
        <v>1165</v>
      </c>
      <c r="L220" s="694" t="s">
        <v>74</v>
      </c>
      <c r="M220" s="694" t="s">
        <v>1143</v>
      </c>
      <c r="N220" s="694">
        <v>18</v>
      </c>
    </row>
    <row r="221" spans="1:14">
      <c r="A221" s="694">
        <v>17</v>
      </c>
      <c r="B221" s="694" t="s">
        <v>1162</v>
      </c>
      <c r="C221" s="694" t="s">
        <v>349</v>
      </c>
      <c r="D221" s="694" t="s">
        <v>1041</v>
      </c>
      <c r="E221" s="694">
        <v>82</v>
      </c>
      <c r="F221" s="694">
        <v>23</v>
      </c>
      <c r="G221" s="694" t="s">
        <v>1169</v>
      </c>
      <c r="H221" s="694">
        <v>845.1</v>
      </c>
      <c r="I221" s="694" t="s">
        <v>1167</v>
      </c>
      <c r="J221" s="694" t="s">
        <v>1166</v>
      </c>
      <c r="K221" s="694" t="s">
        <v>1144</v>
      </c>
      <c r="L221" s="694" t="s">
        <v>1151</v>
      </c>
      <c r="M221" s="694" t="s">
        <v>1150</v>
      </c>
      <c r="N221" s="694">
        <v>15</v>
      </c>
    </row>
    <row r="222" spans="1:14">
      <c r="A222" s="694">
        <v>17</v>
      </c>
      <c r="B222" s="694" t="s">
        <v>1162</v>
      </c>
      <c r="C222" s="694" t="s">
        <v>349</v>
      </c>
      <c r="D222" s="694" t="s">
        <v>1042</v>
      </c>
      <c r="E222" s="694">
        <v>82</v>
      </c>
      <c r="F222" s="694">
        <v>51</v>
      </c>
      <c r="G222" s="694" t="s">
        <v>1168</v>
      </c>
      <c r="H222" s="694">
        <v>845.1</v>
      </c>
      <c r="I222" s="694" t="s">
        <v>1167</v>
      </c>
      <c r="J222" s="694" t="s">
        <v>1166</v>
      </c>
      <c r="K222" s="694" t="s">
        <v>1165</v>
      </c>
      <c r="L222" s="694" t="s">
        <v>74</v>
      </c>
      <c r="M222" s="694" t="s">
        <v>1143</v>
      </c>
      <c r="N222" s="694">
        <v>18</v>
      </c>
    </row>
    <row r="223" spans="1:14">
      <c r="A223" s="694">
        <v>17</v>
      </c>
      <c r="B223" s="694" t="s">
        <v>1162</v>
      </c>
      <c r="C223" s="694" t="s">
        <v>349</v>
      </c>
      <c r="D223" s="694" t="s">
        <v>1043</v>
      </c>
      <c r="E223" s="694">
        <v>83</v>
      </c>
      <c r="F223" s="694">
        <v>45</v>
      </c>
      <c r="G223" s="694" t="s">
        <v>1164</v>
      </c>
      <c r="H223" s="694">
        <v>912.2</v>
      </c>
      <c r="I223" s="694" t="s">
        <v>1160</v>
      </c>
      <c r="J223" s="694" t="s">
        <v>1159</v>
      </c>
      <c r="K223" s="694" t="s">
        <v>1144</v>
      </c>
      <c r="L223" s="694" t="s">
        <v>74</v>
      </c>
      <c r="M223" s="694" t="s">
        <v>1143</v>
      </c>
      <c r="N223" s="694">
        <v>18</v>
      </c>
    </row>
    <row r="224" spans="1:14">
      <c r="A224" s="694">
        <v>17</v>
      </c>
      <c r="B224" s="694" t="s">
        <v>1162</v>
      </c>
      <c r="C224" s="694" t="s">
        <v>349</v>
      </c>
      <c r="D224" s="694" t="s">
        <v>1044</v>
      </c>
      <c r="E224" s="694">
        <v>84</v>
      </c>
      <c r="F224" s="694">
        <v>45</v>
      </c>
      <c r="G224" s="694" t="s">
        <v>1163</v>
      </c>
      <c r="H224" s="694">
        <v>912.2</v>
      </c>
      <c r="I224" s="694" t="s">
        <v>1160</v>
      </c>
      <c r="J224" s="694" t="s">
        <v>1159</v>
      </c>
      <c r="K224" s="694" t="s">
        <v>1144</v>
      </c>
      <c r="L224" s="694" t="s">
        <v>74</v>
      </c>
      <c r="M224" s="694" t="s">
        <v>1143</v>
      </c>
      <c r="N224" s="694">
        <v>18</v>
      </c>
    </row>
    <row r="225" spans="1:14">
      <c r="A225" s="694">
        <v>17</v>
      </c>
      <c r="B225" s="694" t="s">
        <v>1162</v>
      </c>
      <c r="C225" s="694" t="s">
        <v>349</v>
      </c>
      <c r="D225" s="694" t="s">
        <v>1045</v>
      </c>
      <c r="E225" s="694">
        <v>85</v>
      </c>
      <c r="F225" s="694">
        <v>45</v>
      </c>
      <c r="G225" s="694" t="s">
        <v>1161</v>
      </c>
      <c r="H225" s="694">
        <v>912.2</v>
      </c>
      <c r="I225" s="694" t="s">
        <v>1160</v>
      </c>
      <c r="J225" s="694" t="s">
        <v>1159</v>
      </c>
      <c r="K225" s="694" t="s">
        <v>1144</v>
      </c>
      <c r="L225" s="694" t="s">
        <v>74</v>
      </c>
      <c r="M225" s="694" t="s">
        <v>1143</v>
      </c>
      <c r="N225" s="694">
        <v>18</v>
      </c>
    </row>
    <row r="226" spans="1:14">
      <c r="A226" s="694">
        <v>6</v>
      </c>
      <c r="B226" s="694" t="s">
        <v>1945</v>
      </c>
      <c r="C226" s="694" t="s">
        <v>349</v>
      </c>
      <c r="D226" s="694" t="s">
        <v>526</v>
      </c>
      <c r="E226" s="694">
        <v>0</v>
      </c>
      <c r="F226" s="694">
        <v>0</v>
      </c>
      <c r="G226" s="694" t="s">
        <v>1966</v>
      </c>
      <c r="H226" s="694">
        <v>841.9</v>
      </c>
      <c r="I226" s="694" t="s">
        <v>1965</v>
      </c>
      <c r="J226" s="694" t="s">
        <v>1166</v>
      </c>
      <c r="K226" s="694" t="s">
        <v>1144</v>
      </c>
      <c r="L226" s="694" t="s">
        <v>74</v>
      </c>
      <c r="M226" s="694" t="s">
        <v>1143</v>
      </c>
      <c r="N226" s="694">
        <v>18</v>
      </c>
    </row>
    <row r="227" spans="1:14">
      <c r="A227" s="694">
        <v>6</v>
      </c>
      <c r="B227" s="694" t="s">
        <v>1945</v>
      </c>
      <c r="C227" s="694" t="s">
        <v>349</v>
      </c>
      <c r="D227" s="694" t="s">
        <v>527</v>
      </c>
      <c r="E227" s="694">
        <v>0</v>
      </c>
      <c r="F227" s="694">
        <v>23</v>
      </c>
      <c r="G227" s="694" t="s">
        <v>1964</v>
      </c>
      <c r="H227" s="694">
        <v>923.1</v>
      </c>
      <c r="I227" s="694" t="s">
        <v>1963</v>
      </c>
      <c r="J227" s="694" t="s">
        <v>1171</v>
      </c>
      <c r="K227" s="694" t="s">
        <v>1144</v>
      </c>
      <c r="L227" s="694" t="s">
        <v>1151</v>
      </c>
      <c r="M227" s="694" t="s">
        <v>1150</v>
      </c>
      <c r="N227" s="694">
        <v>15</v>
      </c>
    </row>
    <row r="228" spans="1:14">
      <c r="A228" s="694">
        <v>6</v>
      </c>
      <c r="B228" s="694" t="s">
        <v>1945</v>
      </c>
      <c r="C228" s="694" t="s">
        <v>349</v>
      </c>
      <c r="D228" s="694" t="s">
        <v>528</v>
      </c>
      <c r="E228" s="694">
        <v>0</v>
      </c>
      <c r="F228" s="694">
        <v>24</v>
      </c>
      <c r="G228" s="694" t="s">
        <v>1962</v>
      </c>
      <c r="H228" s="694">
        <v>873</v>
      </c>
      <c r="I228" s="694" t="s">
        <v>1961</v>
      </c>
      <c r="J228" s="694" t="s">
        <v>1278</v>
      </c>
      <c r="K228" s="694" t="s">
        <v>1144</v>
      </c>
      <c r="L228" s="694" t="s">
        <v>1274</v>
      </c>
      <c r="M228" s="694" t="s">
        <v>53</v>
      </c>
      <c r="N228" s="694">
        <v>13</v>
      </c>
    </row>
    <row r="229" spans="1:14">
      <c r="A229" s="694">
        <v>6</v>
      </c>
      <c r="B229" s="694" t="s">
        <v>1945</v>
      </c>
      <c r="C229" s="694" t="s">
        <v>349</v>
      </c>
      <c r="D229" s="694" t="s">
        <v>529</v>
      </c>
      <c r="E229" s="694">
        <v>0</v>
      </c>
      <c r="F229" s="694">
        <v>25</v>
      </c>
      <c r="G229" s="694" t="s">
        <v>1960</v>
      </c>
      <c r="H229" s="694">
        <v>916</v>
      </c>
      <c r="I229" s="694" t="s">
        <v>1959</v>
      </c>
      <c r="J229" s="694" t="s">
        <v>1275</v>
      </c>
      <c r="K229" s="694" t="s">
        <v>1144</v>
      </c>
      <c r="L229" s="694" t="s">
        <v>1274</v>
      </c>
      <c r="M229" s="694" t="s">
        <v>52</v>
      </c>
      <c r="N229" s="694">
        <v>14</v>
      </c>
    </row>
    <row r="230" spans="1:14">
      <c r="A230" s="694">
        <v>6</v>
      </c>
      <c r="B230" s="694" t="s">
        <v>1945</v>
      </c>
      <c r="C230" s="694" t="s">
        <v>389</v>
      </c>
      <c r="D230" s="694" t="s">
        <v>530</v>
      </c>
      <c r="E230" s="694">
        <v>11</v>
      </c>
      <c r="F230" s="694">
        <v>7</v>
      </c>
      <c r="G230" s="694" t="s">
        <v>1958</v>
      </c>
      <c r="H230" s="694">
        <v>841.8</v>
      </c>
      <c r="I230" s="694" t="s">
        <v>1956</v>
      </c>
      <c r="J230" s="694" t="s">
        <v>1166</v>
      </c>
      <c r="K230" s="694" t="s">
        <v>1144</v>
      </c>
      <c r="L230" s="694" t="s">
        <v>1156</v>
      </c>
      <c r="M230" s="694" t="s">
        <v>1155</v>
      </c>
      <c r="N230" s="694">
        <v>10</v>
      </c>
    </row>
    <row r="231" spans="1:14">
      <c r="A231" s="694">
        <v>6</v>
      </c>
      <c r="B231" s="694" t="s">
        <v>1945</v>
      </c>
      <c r="C231" s="694" t="s">
        <v>389</v>
      </c>
      <c r="D231" s="694" t="s">
        <v>531</v>
      </c>
      <c r="E231" s="694">
        <v>12</v>
      </c>
      <c r="F231" s="694">
        <v>7</v>
      </c>
      <c r="G231" s="694" t="s">
        <v>1957</v>
      </c>
      <c r="H231" s="694">
        <v>841.8</v>
      </c>
      <c r="I231" s="694" t="s">
        <v>1956</v>
      </c>
      <c r="J231" s="694" t="s">
        <v>1166</v>
      </c>
      <c r="K231" s="694" t="s">
        <v>1144</v>
      </c>
      <c r="L231" s="694" t="s">
        <v>1156</v>
      </c>
      <c r="M231" s="694" t="s">
        <v>1155</v>
      </c>
      <c r="N231" s="694">
        <v>10</v>
      </c>
    </row>
    <row r="232" spans="1:14">
      <c r="A232" s="694">
        <v>6</v>
      </c>
      <c r="B232" s="694" t="s">
        <v>1945</v>
      </c>
      <c r="C232" s="694" t="s">
        <v>389</v>
      </c>
      <c r="D232" s="694" t="s">
        <v>532</v>
      </c>
      <c r="E232" s="694">
        <v>13</v>
      </c>
      <c r="F232" s="694">
        <v>7</v>
      </c>
      <c r="G232" s="694" t="s">
        <v>1955</v>
      </c>
      <c r="H232" s="694">
        <v>841.8</v>
      </c>
      <c r="I232" s="694" t="s">
        <v>1954</v>
      </c>
      <c r="J232" s="694" t="s">
        <v>1166</v>
      </c>
      <c r="K232" s="694" t="s">
        <v>1144</v>
      </c>
      <c r="L232" s="694" t="s">
        <v>1156</v>
      </c>
      <c r="M232" s="694" t="s">
        <v>1155</v>
      </c>
      <c r="N232" s="694">
        <v>10</v>
      </c>
    </row>
    <row r="233" spans="1:14">
      <c r="A233" s="694">
        <v>6</v>
      </c>
      <c r="B233" s="694" t="s">
        <v>1945</v>
      </c>
      <c r="C233" s="694" t="s">
        <v>377</v>
      </c>
      <c r="D233" s="694" t="s">
        <v>533</v>
      </c>
      <c r="E233" s="694">
        <v>20</v>
      </c>
      <c r="F233" s="694">
        <v>41</v>
      </c>
      <c r="G233" s="694" t="s">
        <v>1953</v>
      </c>
      <c r="H233" s="694">
        <v>841.8</v>
      </c>
      <c r="I233" s="694" t="s">
        <v>1362</v>
      </c>
      <c r="J233" s="694" t="s">
        <v>1246</v>
      </c>
      <c r="K233" s="694" t="s">
        <v>1165</v>
      </c>
      <c r="L233" s="694" t="s">
        <v>1261</v>
      </c>
      <c r="M233" s="694" t="s">
        <v>54</v>
      </c>
      <c r="N233" s="694">
        <v>4</v>
      </c>
    </row>
    <row r="234" spans="1:14">
      <c r="A234" s="694">
        <v>6</v>
      </c>
      <c r="B234" s="694" t="s">
        <v>1945</v>
      </c>
      <c r="C234" s="694" t="s">
        <v>369</v>
      </c>
      <c r="D234" s="694" t="s">
        <v>534</v>
      </c>
      <c r="E234" s="694">
        <v>32</v>
      </c>
      <c r="F234" s="694">
        <v>13</v>
      </c>
      <c r="G234" s="694" t="s">
        <v>1952</v>
      </c>
      <c r="H234" s="694">
        <v>813.4</v>
      </c>
      <c r="I234" s="694" t="s">
        <v>1951</v>
      </c>
      <c r="J234" s="694" t="s">
        <v>1946</v>
      </c>
      <c r="K234" s="694" t="s">
        <v>1144</v>
      </c>
      <c r="L234" s="694" t="s">
        <v>369</v>
      </c>
      <c r="M234" s="694" t="s">
        <v>43</v>
      </c>
      <c r="N234" s="694">
        <v>5</v>
      </c>
    </row>
    <row r="235" spans="1:14">
      <c r="A235" s="694">
        <v>6</v>
      </c>
      <c r="B235" s="694" t="s">
        <v>1945</v>
      </c>
      <c r="C235" s="694" t="s">
        <v>369</v>
      </c>
      <c r="D235" s="694" t="s">
        <v>535</v>
      </c>
      <c r="E235" s="694">
        <v>32</v>
      </c>
      <c r="F235" s="694">
        <v>19</v>
      </c>
      <c r="G235" s="694" t="s">
        <v>1950</v>
      </c>
      <c r="H235" s="694">
        <v>813.4</v>
      </c>
      <c r="I235" s="694" t="s">
        <v>1949</v>
      </c>
      <c r="J235" s="694" t="s">
        <v>1946</v>
      </c>
      <c r="K235" s="694" t="s">
        <v>1144</v>
      </c>
      <c r="L235" s="694" t="s">
        <v>369</v>
      </c>
      <c r="M235" s="694" t="s">
        <v>43</v>
      </c>
      <c r="N235" s="694">
        <v>5</v>
      </c>
    </row>
    <row r="236" spans="1:14">
      <c r="A236" s="694">
        <v>6</v>
      </c>
      <c r="B236" s="694" t="s">
        <v>1945</v>
      </c>
      <c r="C236" s="694" t="s">
        <v>369</v>
      </c>
      <c r="D236" s="694" t="s">
        <v>536</v>
      </c>
      <c r="E236" s="694">
        <v>33</v>
      </c>
      <c r="F236" s="694">
        <v>13</v>
      </c>
      <c r="G236" s="694" t="s">
        <v>1948</v>
      </c>
      <c r="H236" s="694">
        <v>813.4</v>
      </c>
      <c r="I236" s="694" t="s">
        <v>1947</v>
      </c>
      <c r="J236" s="694" t="s">
        <v>1946</v>
      </c>
      <c r="K236" s="694" t="s">
        <v>1144</v>
      </c>
      <c r="L236" s="694" t="s">
        <v>369</v>
      </c>
      <c r="M236" s="694" t="s">
        <v>43</v>
      </c>
      <c r="N236" s="694">
        <v>5</v>
      </c>
    </row>
    <row r="237" spans="1:14">
      <c r="A237" s="694">
        <v>6</v>
      </c>
      <c r="B237" s="694" t="s">
        <v>1945</v>
      </c>
      <c r="C237" s="694" t="s">
        <v>349</v>
      </c>
      <c r="D237" s="694" t="s">
        <v>537</v>
      </c>
      <c r="E237" s="694">
        <v>81</v>
      </c>
      <c r="F237" s="694">
        <v>36</v>
      </c>
      <c r="G237" s="694" t="s">
        <v>1944</v>
      </c>
      <c r="H237" s="694">
        <v>841.9</v>
      </c>
      <c r="I237" s="694" t="s">
        <v>1388</v>
      </c>
      <c r="J237" s="694" t="s">
        <v>1246</v>
      </c>
      <c r="K237" s="694" t="s">
        <v>1165</v>
      </c>
      <c r="L237" s="694" t="s">
        <v>74</v>
      </c>
      <c r="M237" s="694" t="s">
        <v>1143</v>
      </c>
      <c r="N237" s="694">
        <v>18</v>
      </c>
    </row>
    <row r="238" spans="1:14">
      <c r="A238" s="694">
        <v>8</v>
      </c>
      <c r="B238" s="694" t="s">
        <v>1833</v>
      </c>
      <c r="C238" s="694" t="s">
        <v>349</v>
      </c>
      <c r="D238" s="694" t="s">
        <v>578</v>
      </c>
      <c r="E238" s="694">
        <v>0</v>
      </c>
      <c r="F238" s="694">
        <v>0</v>
      </c>
      <c r="G238" s="694" t="s">
        <v>1891</v>
      </c>
      <c r="H238" s="694">
        <v>842.1</v>
      </c>
      <c r="I238" s="694" t="s">
        <v>1890</v>
      </c>
      <c r="J238" s="694" t="s">
        <v>1166</v>
      </c>
      <c r="K238" s="694" t="s">
        <v>1144</v>
      </c>
      <c r="L238" s="694" t="s">
        <v>74</v>
      </c>
      <c r="M238" s="694" t="s">
        <v>1143</v>
      </c>
      <c r="N238" s="694">
        <v>18</v>
      </c>
    </row>
    <row r="239" spans="1:14">
      <c r="A239" s="694">
        <v>8</v>
      </c>
      <c r="B239" s="694" t="s">
        <v>1833</v>
      </c>
      <c r="C239" s="694" t="s">
        <v>349</v>
      </c>
      <c r="D239" s="694" t="s">
        <v>579</v>
      </c>
      <c r="E239" s="694">
        <v>0</v>
      </c>
      <c r="F239" s="694">
        <v>23</v>
      </c>
      <c r="G239" s="694" t="s">
        <v>1889</v>
      </c>
      <c r="H239" s="694">
        <v>923.2</v>
      </c>
      <c r="I239" s="694" t="s">
        <v>1888</v>
      </c>
      <c r="J239" s="694" t="s">
        <v>1171</v>
      </c>
      <c r="K239" s="694" t="s">
        <v>1144</v>
      </c>
      <c r="L239" s="694" t="s">
        <v>1151</v>
      </c>
      <c r="M239" s="694" t="s">
        <v>1150</v>
      </c>
      <c r="N239" s="694">
        <v>15</v>
      </c>
    </row>
    <row r="240" spans="1:14">
      <c r="A240" s="694">
        <v>8</v>
      </c>
      <c r="B240" s="694" t="s">
        <v>1833</v>
      </c>
      <c r="C240" s="694" t="s">
        <v>349</v>
      </c>
      <c r="D240" s="694" t="s">
        <v>580</v>
      </c>
      <c r="E240" s="694">
        <v>0</v>
      </c>
      <c r="F240" s="694">
        <v>24</v>
      </c>
      <c r="G240" s="694" t="s">
        <v>1887</v>
      </c>
      <c r="H240" s="694">
        <v>873</v>
      </c>
      <c r="I240" s="694" t="s">
        <v>1886</v>
      </c>
      <c r="J240" s="694" t="s">
        <v>1278</v>
      </c>
      <c r="K240" s="694" t="s">
        <v>1144</v>
      </c>
      <c r="L240" s="694" t="s">
        <v>1274</v>
      </c>
      <c r="M240" s="694" t="s">
        <v>53</v>
      </c>
      <c r="N240" s="694">
        <v>13</v>
      </c>
    </row>
    <row r="241" spans="1:14">
      <c r="A241" s="694">
        <v>8</v>
      </c>
      <c r="B241" s="694" t="s">
        <v>1833</v>
      </c>
      <c r="C241" s="694" t="s">
        <v>349</v>
      </c>
      <c r="D241" s="694" t="s">
        <v>581</v>
      </c>
      <c r="E241" s="694">
        <v>0</v>
      </c>
      <c r="F241" s="694">
        <v>25</v>
      </c>
      <c r="G241" s="694" t="s">
        <v>1885</v>
      </c>
      <c r="H241" s="694">
        <v>916</v>
      </c>
      <c r="I241" s="694" t="s">
        <v>1884</v>
      </c>
      <c r="J241" s="694" t="s">
        <v>1275</v>
      </c>
      <c r="K241" s="694" t="s">
        <v>1144</v>
      </c>
      <c r="L241" s="694" t="s">
        <v>1274</v>
      </c>
      <c r="M241" s="694" t="s">
        <v>52</v>
      </c>
      <c r="N241" s="694">
        <v>14</v>
      </c>
    </row>
    <row r="242" spans="1:14">
      <c r="A242" s="694">
        <v>8</v>
      </c>
      <c r="B242" s="694" t="s">
        <v>1833</v>
      </c>
      <c r="C242" s="694" t="s">
        <v>415</v>
      </c>
      <c r="D242" s="694" t="s">
        <v>582</v>
      </c>
      <c r="E242" s="694">
        <v>11</v>
      </c>
      <c r="F242" s="694">
        <v>9</v>
      </c>
      <c r="G242" s="694" t="s">
        <v>1883</v>
      </c>
      <c r="H242" s="694">
        <v>842.1</v>
      </c>
      <c r="I242" s="694" t="s">
        <v>1882</v>
      </c>
      <c r="J242" s="694" t="s">
        <v>1185</v>
      </c>
      <c r="K242" s="694" t="s">
        <v>1144</v>
      </c>
      <c r="L242" s="694" t="s">
        <v>1156</v>
      </c>
      <c r="M242" s="694" t="s">
        <v>1368</v>
      </c>
      <c r="N242" s="694">
        <v>11</v>
      </c>
    </row>
    <row r="243" spans="1:14">
      <c r="A243" s="694">
        <v>8</v>
      </c>
      <c r="B243" s="694" t="s">
        <v>1833</v>
      </c>
      <c r="C243" s="694" t="s">
        <v>415</v>
      </c>
      <c r="D243" s="694" t="s">
        <v>583</v>
      </c>
      <c r="E243" s="694">
        <v>11</v>
      </c>
      <c r="F243" s="694">
        <v>24</v>
      </c>
      <c r="G243" s="694" t="s">
        <v>1881</v>
      </c>
      <c r="H243" s="694">
        <v>883</v>
      </c>
      <c r="I243" s="694" t="s">
        <v>1880</v>
      </c>
      <c r="J243" s="694" t="s">
        <v>1166</v>
      </c>
      <c r="K243" s="694" t="s">
        <v>1144</v>
      </c>
      <c r="L243" s="694" t="s">
        <v>1156</v>
      </c>
      <c r="M243" s="694" t="s">
        <v>1368</v>
      </c>
      <c r="N243" s="694">
        <v>11</v>
      </c>
    </row>
    <row r="244" spans="1:14">
      <c r="A244" s="694">
        <v>8</v>
      </c>
      <c r="B244" s="694" t="s">
        <v>1833</v>
      </c>
      <c r="C244" s="694" t="s">
        <v>415</v>
      </c>
      <c r="D244" s="694" t="s">
        <v>584</v>
      </c>
      <c r="E244" s="694">
        <v>12</v>
      </c>
      <c r="F244" s="694">
        <v>9</v>
      </c>
      <c r="G244" s="694" t="s">
        <v>1879</v>
      </c>
      <c r="H244" s="694">
        <v>842.1</v>
      </c>
      <c r="I244" s="694" t="s">
        <v>1875</v>
      </c>
      <c r="J244" s="694" t="s">
        <v>1246</v>
      </c>
      <c r="K244" s="694" t="s">
        <v>1144</v>
      </c>
      <c r="L244" s="694" t="s">
        <v>1156</v>
      </c>
      <c r="M244" s="694" t="s">
        <v>1368</v>
      </c>
      <c r="N244" s="694">
        <v>11</v>
      </c>
    </row>
    <row r="245" spans="1:14">
      <c r="A245" s="694">
        <v>8</v>
      </c>
      <c r="B245" s="694" t="s">
        <v>1833</v>
      </c>
      <c r="C245" s="694" t="s">
        <v>415</v>
      </c>
      <c r="D245" s="694" t="s">
        <v>585</v>
      </c>
      <c r="E245" s="694">
        <v>12</v>
      </c>
      <c r="F245" s="694">
        <v>51</v>
      </c>
      <c r="G245" s="694" t="s">
        <v>1878</v>
      </c>
      <c r="H245" s="694">
        <v>842.1</v>
      </c>
      <c r="I245" s="694" t="s">
        <v>1877</v>
      </c>
      <c r="J245" s="694" t="s">
        <v>1180</v>
      </c>
      <c r="K245" s="694" t="s">
        <v>1165</v>
      </c>
      <c r="L245" s="694" t="s">
        <v>1156</v>
      </c>
      <c r="M245" s="694" t="s">
        <v>1368</v>
      </c>
      <c r="N245" s="694">
        <v>11</v>
      </c>
    </row>
    <row r="246" spans="1:14">
      <c r="A246" s="694">
        <v>8</v>
      </c>
      <c r="B246" s="694" t="s">
        <v>1833</v>
      </c>
      <c r="C246" s="694" t="s">
        <v>415</v>
      </c>
      <c r="D246" s="694" t="s">
        <v>586</v>
      </c>
      <c r="E246" s="694">
        <v>13</v>
      </c>
      <c r="F246" s="694">
        <v>9</v>
      </c>
      <c r="G246" s="694" t="s">
        <v>1876</v>
      </c>
      <c r="H246" s="694">
        <v>842.1</v>
      </c>
      <c r="I246" s="694" t="s">
        <v>1875</v>
      </c>
      <c r="J246" s="694" t="s">
        <v>1246</v>
      </c>
      <c r="K246" s="694" t="s">
        <v>1144</v>
      </c>
      <c r="L246" s="694" t="s">
        <v>1156</v>
      </c>
      <c r="M246" s="694" t="s">
        <v>1368</v>
      </c>
      <c r="N246" s="694">
        <v>11</v>
      </c>
    </row>
    <row r="247" spans="1:14">
      <c r="A247" s="694">
        <v>8</v>
      </c>
      <c r="B247" s="694" t="s">
        <v>1833</v>
      </c>
      <c r="C247" s="694" t="s">
        <v>415</v>
      </c>
      <c r="D247" s="694" t="s">
        <v>587</v>
      </c>
      <c r="E247" s="694">
        <v>14</v>
      </c>
      <c r="F247" s="694">
        <v>51</v>
      </c>
      <c r="G247" s="694" t="s">
        <v>1874</v>
      </c>
      <c r="H247" s="694">
        <v>842.1</v>
      </c>
      <c r="I247" s="694" t="s">
        <v>1873</v>
      </c>
      <c r="J247" s="694" t="s">
        <v>1180</v>
      </c>
      <c r="K247" s="694" t="s">
        <v>1165</v>
      </c>
      <c r="L247" s="694" t="s">
        <v>1156</v>
      </c>
      <c r="M247" s="694" t="s">
        <v>1368</v>
      </c>
      <c r="N247" s="694">
        <v>11</v>
      </c>
    </row>
    <row r="248" spans="1:14">
      <c r="A248" s="694">
        <v>8</v>
      </c>
      <c r="B248" s="694" t="s">
        <v>1833</v>
      </c>
      <c r="C248" s="694" t="s">
        <v>389</v>
      </c>
      <c r="D248" s="694" t="s">
        <v>588</v>
      </c>
      <c r="E248" s="694">
        <v>15</v>
      </c>
      <c r="F248" s="694">
        <v>7</v>
      </c>
      <c r="G248" s="694" t="s">
        <v>1872</v>
      </c>
      <c r="H248" s="694">
        <v>842.1</v>
      </c>
      <c r="I248" s="694" t="s">
        <v>1871</v>
      </c>
      <c r="J248" s="694" t="s">
        <v>1166</v>
      </c>
      <c r="K248" s="694" t="s">
        <v>1144</v>
      </c>
      <c r="L248" s="694" t="s">
        <v>1156</v>
      </c>
      <c r="M248" s="694" t="s">
        <v>1155</v>
      </c>
      <c r="N248" s="694">
        <v>10</v>
      </c>
    </row>
    <row r="249" spans="1:14">
      <c r="A249" s="694">
        <v>8</v>
      </c>
      <c r="B249" s="694" t="s">
        <v>1833</v>
      </c>
      <c r="C249" s="694" t="s">
        <v>377</v>
      </c>
      <c r="D249" s="694" t="s">
        <v>589</v>
      </c>
      <c r="E249" s="694">
        <v>20</v>
      </c>
      <c r="F249" s="694">
        <v>41</v>
      </c>
      <c r="G249" s="694" t="s">
        <v>1870</v>
      </c>
      <c r="H249" s="694">
        <v>842.1</v>
      </c>
      <c r="I249" s="694" t="s">
        <v>1362</v>
      </c>
      <c r="J249" s="694" t="s">
        <v>1246</v>
      </c>
      <c r="K249" s="694" t="s">
        <v>1165</v>
      </c>
      <c r="L249" s="694" t="s">
        <v>1261</v>
      </c>
      <c r="M249" s="694" t="s">
        <v>54</v>
      </c>
      <c r="N249" s="694">
        <v>4</v>
      </c>
    </row>
    <row r="250" spans="1:14">
      <c r="A250" s="694">
        <v>8</v>
      </c>
      <c r="B250" s="694" t="s">
        <v>1833</v>
      </c>
      <c r="C250" s="694" t="s">
        <v>369</v>
      </c>
      <c r="D250" s="694" t="s">
        <v>590</v>
      </c>
      <c r="E250" s="694">
        <v>32</v>
      </c>
      <c r="F250" s="694">
        <v>13</v>
      </c>
      <c r="G250" s="694" t="s">
        <v>1869</v>
      </c>
      <c r="H250" s="694">
        <v>815</v>
      </c>
      <c r="I250" s="694" t="s">
        <v>1867</v>
      </c>
      <c r="J250" s="694" t="s">
        <v>1221</v>
      </c>
      <c r="K250" s="694" t="s">
        <v>1144</v>
      </c>
      <c r="L250" s="694" t="s">
        <v>369</v>
      </c>
      <c r="M250" s="694" t="s">
        <v>43</v>
      </c>
      <c r="N250" s="694">
        <v>5</v>
      </c>
    </row>
    <row r="251" spans="1:14">
      <c r="A251" s="694">
        <v>8</v>
      </c>
      <c r="B251" s="694" t="s">
        <v>1833</v>
      </c>
      <c r="C251" s="694" t="s">
        <v>369</v>
      </c>
      <c r="D251" s="694" t="s">
        <v>591</v>
      </c>
      <c r="E251" s="694">
        <v>32</v>
      </c>
      <c r="F251" s="694">
        <v>16</v>
      </c>
      <c r="G251" s="694" t="s">
        <v>1868</v>
      </c>
      <c r="H251" s="694">
        <v>815</v>
      </c>
      <c r="I251" s="694" t="s">
        <v>1867</v>
      </c>
      <c r="J251" s="694" t="s">
        <v>1221</v>
      </c>
      <c r="K251" s="694" t="s">
        <v>1144</v>
      </c>
      <c r="L251" s="694" t="s">
        <v>369</v>
      </c>
      <c r="M251" s="694" t="s">
        <v>43</v>
      </c>
      <c r="N251" s="694">
        <v>5</v>
      </c>
    </row>
    <row r="252" spans="1:14">
      <c r="A252" s="694">
        <v>8</v>
      </c>
      <c r="B252" s="694" t="s">
        <v>1833</v>
      </c>
      <c r="C252" s="694" t="s">
        <v>369</v>
      </c>
      <c r="D252" s="694" t="s">
        <v>592</v>
      </c>
      <c r="E252" s="694">
        <v>33</v>
      </c>
      <c r="F252" s="694">
        <v>13</v>
      </c>
      <c r="G252" s="694" t="s">
        <v>1866</v>
      </c>
      <c r="H252" s="694">
        <v>815</v>
      </c>
      <c r="I252" s="694" t="s">
        <v>1865</v>
      </c>
      <c r="J252" s="694" t="s">
        <v>1221</v>
      </c>
      <c r="K252" s="694" t="s">
        <v>1144</v>
      </c>
      <c r="L252" s="694" t="s">
        <v>369</v>
      </c>
      <c r="M252" s="694" t="s">
        <v>43</v>
      </c>
      <c r="N252" s="694">
        <v>5</v>
      </c>
    </row>
    <row r="253" spans="1:14">
      <c r="A253" s="694">
        <v>8</v>
      </c>
      <c r="B253" s="694" t="s">
        <v>1833</v>
      </c>
      <c r="C253" s="694" t="s">
        <v>369</v>
      </c>
      <c r="D253" s="694" t="s">
        <v>593</v>
      </c>
      <c r="E253" s="694">
        <v>34</v>
      </c>
      <c r="F253" s="694">
        <v>13</v>
      </c>
      <c r="G253" s="694" t="s">
        <v>1864</v>
      </c>
      <c r="H253" s="694">
        <v>815</v>
      </c>
      <c r="I253" s="694" t="s">
        <v>1863</v>
      </c>
      <c r="J253" s="694" t="s">
        <v>1221</v>
      </c>
      <c r="K253" s="694" t="s">
        <v>1144</v>
      </c>
      <c r="L253" s="694" t="s">
        <v>369</v>
      </c>
      <c r="M253" s="694" t="s">
        <v>43</v>
      </c>
      <c r="N253" s="694">
        <v>5</v>
      </c>
    </row>
    <row r="254" spans="1:14">
      <c r="A254" s="694">
        <v>8</v>
      </c>
      <c r="B254" s="694" t="s">
        <v>1833</v>
      </c>
      <c r="C254" s="694" t="s">
        <v>369</v>
      </c>
      <c r="D254" s="694" t="s">
        <v>594</v>
      </c>
      <c r="E254" s="694">
        <v>35</v>
      </c>
      <c r="F254" s="694">
        <v>13</v>
      </c>
      <c r="G254" s="694" t="s">
        <v>1862</v>
      </c>
      <c r="H254" s="694">
        <v>815</v>
      </c>
      <c r="I254" s="694" t="s">
        <v>1861</v>
      </c>
      <c r="J254" s="694" t="s">
        <v>1221</v>
      </c>
      <c r="K254" s="694" t="s">
        <v>1144</v>
      </c>
      <c r="L254" s="694" t="s">
        <v>369</v>
      </c>
      <c r="M254" s="694" t="s">
        <v>43</v>
      </c>
      <c r="N254" s="694">
        <v>5</v>
      </c>
    </row>
    <row r="255" spans="1:14">
      <c r="A255" s="694">
        <v>8</v>
      </c>
      <c r="B255" s="694" t="s">
        <v>1833</v>
      </c>
      <c r="C255" s="694" t="s">
        <v>369</v>
      </c>
      <c r="D255" s="694" t="s">
        <v>595</v>
      </c>
      <c r="E255" s="694">
        <v>36</v>
      </c>
      <c r="F255" s="694">
        <v>13</v>
      </c>
      <c r="G255" s="694" t="s">
        <v>1860</v>
      </c>
      <c r="H255" s="694">
        <v>815</v>
      </c>
      <c r="I255" s="694" t="s">
        <v>1857</v>
      </c>
      <c r="J255" s="694" t="s">
        <v>1221</v>
      </c>
      <c r="K255" s="694" t="s">
        <v>1144</v>
      </c>
      <c r="L255" s="694" t="s">
        <v>369</v>
      </c>
      <c r="M255" s="694" t="s">
        <v>43</v>
      </c>
      <c r="N255" s="694">
        <v>5</v>
      </c>
    </row>
    <row r="256" spans="1:14">
      <c r="A256" s="694">
        <v>8</v>
      </c>
      <c r="B256" s="694" t="s">
        <v>1833</v>
      </c>
      <c r="C256" s="694" t="s">
        <v>369</v>
      </c>
      <c r="D256" s="694" t="s">
        <v>596</v>
      </c>
      <c r="E256" s="694">
        <v>37</v>
      </c>
      <c r="F256" s="694">
        <v>13</v>
      </c>
      <c r="G256" s="694" t="s">
        <v>1859</v>
      </c>
      <c r="H256" s="694">
        <v>815</v>
      </c>
      <c r="I256" s="694" t="s">
        <v>1857</v>
      </c>
      <c r="J256" s="694" t="s">
        <v>1221</v>
      </c>
      <c r="K256" s="694" t="s">
        <v>1144</v>
      </c>
      <c r="L256" s="694" t="s">
        <v>369</v>
      </c>
      <c r="M256" s="694" t="s">
        <v>43</v>
      </c>
      <c r="N256" s="694">
        <v>5</v>
      </c>
    </row>
    <row r="257" spans="1:14">
      <c r="A257" s="694">
        <v>8</v>
      </c>
      <c r="B257" s="694" t="s">
        <v>1833</v>
      </c>
      <c r="C257" s="694" t="s">
        <v>369</v>
      </c>
      <c r="D257" s="694" t="s">
        <v>597</v>
      </c>
      <c r="E257" s="694">
        <v>38</v>
      </c>
      <c r="F257" s="694">
        <v>13</v>
      </c>
      <c r="G257" s="694" t="s">
        <v>1858</v>
      </c>
      <c r="H257" s="694">
        <v>815</v>
      </c>
      <c r="I257" s="694" t="s">
        <v>1857</v>
      </c>
      <c r="J257" s="694" t="s">
        <v>1221</v>
      </c>
      <c r="K257" s="694" t="s">
        <v>1144</v>
      </c>
      <c r="L257" s="694" t="s">
        <v>369</v>
      </c>
      <c r="M257" s="694" t="s">
        <v>43</v>
      </c>
      <c r="N257" s="694">
        <v>5</v>
      </c>
    </row>
    <row r="258" spans="1:14">
      <c r="A258" s="694">
        <v>8</v>
      </c>
      <c r="B258" s="694" t="s">
        <v>1833</v>
      </c>
      <c r="C258" s="694" t="s">
        <v>383</v>
      </c>
      <c r="D258" s="694" t="s">
        <v>598</v>
      </c>
      <c r="E258" s="694">
        <v>41</v>
      </c>
      <c r="F258" s="694">
        <v>10</v>
      </c>
      <c r="G258" s="694" t="s">
        <v>1856</v>
      </c>
      <c r="H258" s="694">
        <v>834</v>
      </c>
      <c r="I258" s="694" t="s">
        <v>1851</v>
      </c>
      <c r="J258" s="694" t="s">
        <v>1217</v>
      </c>
      <c r="K258" s="694" t="s">
        <v>1144</v>
      </c>
      <c r="L258" s="694" t="s">
        <v>1184</v>
      </c>
      <c r="M258" s="694" t="s">
        <v>1193</v>
      </c>
      <c r="N258" s="694">
        <v>7</v>
      </c>
    </row>
    <row r="259" spans="1:14">
      <c r="A259" s="694">
        <v>8</v>
      </c>
      <c r="B259" s="694" t="s">
        <v>1833</v>
      </c>
      <c r="C259" s="694" t="s">
        <v>383</v>
      </c>
      <c r="D259" s="694" t="s">
        <v>599</v>
      </c>
      <c r="E259" s="694">
        <v>42</v>
      </c>
      <c r="F259" s="694">
        <v>10</v>
      </c>
      <c r="G259" s="694" t="s">
        <v>1855</v>
      </c>
      <c r="H259" s="694">
        <v>834</v>
      </c>
      <c r="I259" s="694" t="s">
        <v>1851</v>
      </c>
      <c r="J259" s="694" t="s">
        <v>1217</v>
      </c>
      <c r="K259" s="694" t="s">
        <v>1144</v>
      </c>
      <c r="L259" s="694" t="s">
        <v>1184</v>
      </c>
      <c r="M259" s="694" t="s">
        <v>1193</v>
      </c>
      <c r="N259" s="694">
        <v>7</v>
      </c>
    </row>
    <row r="260" spans="1:14">
      <c r="A260" s="694">
        <v>8</v>
      </c>
      <c r="B260" s="694" t="s">
        <v>1833</v>
      </c>
      <c r="C260" s="694" t="s">
        <v>383</v>
      </c>
      <c r="D260" s="694" t="s">
        <v>600</v>
      </c>
      <c r="E260" s="694">
        <v>43</v>
      </c>
      <c r="F260" s="694">
        <v>10</v>
      </c>
      <c r="G260" s="694" t="s">
        <v>1854</v>
      </c>
      <c r="H260" s="694">
        <v>834</v>
      </c>
      <c r="I260" s="694" t="s">
        <v>1851</v>
      </c>
      <c r="J260" s="694" t="s">
        <v>1217</v>
      </c>
      <c r="K260" s="694" t="s">
        <v>1144</v>
      </c>
      <c r="L260" s="694" t="s">
        <v>1184</v>
      </c>
      <c r="M260" s="694" t="s">
        <v>1193</v>
      </c>
      <c r="N260" s="694">
        <v>7</v>
      </c>
    </row>
    <row r="261" spans="1:14">
      <c r="A261" s="694">
        <v>8</v>
      </c>
      <c r="B261" s="694" t="s">
        <v>1833</v>
      </c>
      <c r="C261" s="694" t="s">
        <v>383</v>
      </c>
      <c r="D261" s="694" t="s">
        <v>601</v>
      </c>
      <c r="E261" s="694">
        <v>44</v>
      </c>
      <c r="F261" s="694">
        <v>10</v>
      </c>
      <c r="G261" s="694" t="s">
        <v>1853</v>
      </c>
      <c r="H261" s="694">
        <v>834</v>
      </c>
      <c r="I261" s="694" t="s">
        <v>1851</v>
      </c>
      <c r="J261" s="694" t="s">
        <v>1217</v>
      </c>
      <c r="K261" s="694" t="s">
        <v>1144</v>
      </c>
      <c r="L261" s="694" t="s">
        <v>1184</v>
      </c>
      <c r="M261" s="694" t="s">
        <v>1193</v>
      </c>
      <c r="N261" s="694">
        <v>7</v>
      </c>
    </row>
    <row r="262" spans="1:14">
      <c r="A262" s="694">
        <v>8</v>
      </c>
      <c r="B262" s="694" t="s">
        <v>1833</v>
      </c>
      <c r="C262" s="694" t="s">
        <v>383</v>
      </c>
      <c r="D262" s="694" t="s">
        <v>602</v>
      </c>
      <c r="E262" s="694">
        <v>45</v>
      </c>
      <c r="F262" s="694">
        <v>10</v>
      </c>
      <c r="G262" s="694" t="s">
        <v>1852</v>
      </c>
      <c r="H262" s="694">
        <v>834</v>
      </c>
      <c r="I262" s="694" t="s">
        <v>1851</v>
      </c>
      <c r="J262" s="694" t="s">
        <v>1217</v>
      </c>
      <c r="K262" s="694" t="s">
        <v>1144</v>
      </c>
      <c r="L262" s="694" t="s">
        <v>1184</v>
      </c>
      <c r="M262" s="694" t="s">
        <v>1193</v>
      </c>
      <c r="N262" s="694">
        <v>7</v>
      </c>
    </row>
    <row r="263" spans="1:14">
      <c r="A263" s="694">
        <v>8</v>
      </c>
      <c r="B263" s="694" t="s">
        <v>1833</v>
      </c>
      <c r="C263" s="694" t="s">
        <v>603</v>
      </c>
      <c r="D263" s="694" t="s">
        <v>604</v>
      </c>
      <c r="E263" s="694">
        <v>51</v>
      </c>
      <c r="F263" s="694">
        <v>0</v>
      </c>
      <c r="G263" s="694" t="s">
        <v>1850</v>
      </c>
      <c r="H263" s="694">
        <v>842.1</v>
      </c>
      <c r="I263" s="694" t="s">
        <v>1843</v>
      </c>
      <c r="J263" s="694" t="s">
        <v>1185</v>
      </c>
      <c r="K263" s="694" t="s">
        <v>1144</v>
      </c>
      <c r="L263" s="694" t="s">
        <v>1184</v>
      </c>
      <c r="M263" s="694" t="s">
        <v>1183</v>
      </c>
      <c r="N263" s="694">
        <v>8</v>
      </c>
    </row>
    <row r="264" spans="1:14">
      <c r="A264" s="694">
        <v>8</v>
      </c>
      <c r="B264" s="694" t="s">
        <v>1833</v>
      </c>
      <c r="C264" s="694" t="s">
        <v>603</v>
      </c>
      <c r="D264" s="694" t="s">
        <v>605</v>
      </c>
      <c r="E264" s="694">
        <v>51</v>
      </c>
      <c r="F264" s="694">
        <v>1</v>
      </c>
      <c r="G264" s="694" t="s">
        <v>1849</v>
      </c>
      <c r="H264" s="694">
        <v>842.1</v>
      </c>
      <c r="I264" s="694" t="s">
        <v>1843</v>
      </c>
      <c r="J264" s="694" t="s">
        <v>1185</v>
      </c>
      <c r="K264" s="694" t="s">
        <v>1144</v>
      </c>
      <c r="L264" s="694" t="s">
        <v>1184</v>
      </c>
      <c r="M264" s="694" t="s">
        <v>1183</v>
      </c>
      <c r="N264" s="694">
        <v>8</v>
      </c>
    </row>
    <row r="265" spans="1:14">
      <c r="A265" s="694">
        <v>8</v>
      </c>
      <c r="B265" s="694" t="s">
        <v>1833</v>
      </c>
      <c r="C265" s="694" t="s">
        <v>603</v>
      </c>
      <c r="D265" s="694" t="s">
        <v>606</v>
      </c>
      <c r="E265" s="694">
        <v>51</v>
      </c>
      <c r="F265" s="694">
        <v>2</v>
      </c>
      <c r="G265" s="694" t="s">
        <v>1848</v>
      </c>
      <c r="H265" s="694">
        <v>842.1</v>
      </c>
      <c r="I265" s="694" t="s">
        <v>1843</v>
      </c>
      <c r="J265" s="694" t="s">
        <v>1185</v>
      </c>
      <c r="K265" s="694" t="s">
        <v>1144</v>
      </c>
      <c r="L265" s="694" t="s">
        <v>1184</v>
      </c>
      <c r="M265" s="694" t="s">
        <v>1183</v>
      </c>
      <c r="N265" s="694">
        <v>8</v>
      </c>
    </row>
    <row r="266" spans="1:14">
      <c r="A266" s="694">
        <v>8</v>
      </c>
      <c r="B266" s="694" t="s">
        <v>1833</v>
      </c>
      <c r="C266" s="694" t="s">
        <v>603</v>
      </c>
      <c r="D266" s="694" t="s">
        <v>607</v>
      </c>
      <c r="E266" s="694">
        <v>51</v>
      </c>
      <c r="F266" s="694">
        <v>3</v>
      </c>
      <c r="G266" s="694" t="s">
        <v>1847</v>
      </c>
      <c r="H266" s="694">
        <v>842.1</v>
      </c>
      <c r="I266" s="694" t="s">
        <v>1843</v>
      </c>
      <c r="J266" s="694" t="s">
        <v>1185</v>
      </c>
      <c r="K266" s="694" t="s">
        <v>1144</v>
      </c>
      <c r="L266" s="694" t="s">
        <v>1184</v>
      </c>
      <c r="M266" s="694" t="s">
        <v>1183</v>
      </c>
      <c r="N266" s="694">
        <v>8</v>
      </c>
    </row>
    <row r="267" spans="1:14">
      <c r="A267" s="694">
        <v>8</v>
      </c>
      <c r="B267" s="694" t="s">
        <v>1833</v>
      </c>
      <c r="C267" s="694" t="s">
        <v>603</v>
      </c>
      <c r="D267" s="694" t="s">
        <v>608</v>
      </c>
      <c r="E267" s="694">
        <v>51</v>
      </c>
      <c r="F267" s="694">
        <v>4</v>
      </c>
      <c r="G267" s="694" t="s">
        <v>1846</v>
      </c>
      <c r="H267" s="694">
        <v>842.1</v>
      </c>
      <c r="I267" s="694" t="s">
        <v>1843</v>
      </c>
      <c r="J267" s="694" t="s">
        <v>1185</v>
      </c>
      <c r="K267" s="694" t="s">
        <v>1144</v>
      </c>
      <c r="L267" s="694" t="s">
        <v>1184</v>
      </c>
      <c r="M267" s="694" t="s">
        <v>1183</v>
      </c>
      <c r="N267" s="694">
        <v>8</v>
      </c>
    </row>
    <row r="268" spans="1:14">
      <c r="A268" s="694">
        <v>8</v>
      </c>
      <c r="B268" s="694" t="s">
        <v>1833</v>
      </c>
      <c r="C268" s="694" t="s">
        <v>603</v>
      </c>
      <c r="D268" s="694" t="s">
        <v>609</v>
      </c>
      <c r="E268" s="694">
        <v>51</v>
      </c>
      <c r="F268" s="694">
        <v>5</v>
      </c>
      <c r="G268" s="694" t="s">
        <v>1845</v>
      </c>
      <c r="H268" s="694">
        <v>842.1</v>
      </c>
      <c r="I268" s="694" t="s">
        <v>1843</v>
      </c>
      <c r="J268" s="694" t="s">
        <v>1185</v>
      </c>
      <c r="K268" s="694" t="s">
        <v>1144</v>
      </c>
      <c r="L268" s="694" t="s">
        <v>1184</v>
      </c>
      <c r="M268" s="694" t="s">
        <v>1183</v>
      </c>
      <c r="N268" s="694">
        <v>8</v>
      </c>
    </row>
    <row r="269" spans="1:14">
      <c r="A269" s="694">
        <v>8</v>
      </c>
      <c r="B269" s="694" t="s">
        <v>1833</v>
      </c>
      <c r="C269" s="694" t="s">
        <v>603</v>
      </c>
      <c r="D269" s="694" t="s">
        <v>610</v>
      </c>
      <c r="E269" s="694">
        <v>51</v>
      </c>
      <c r="F269" s="694">
        <v>6</v>
      </c>
      <c r="G269" s="694" t="s">
        <v>1844</v>
      </c>
      <c r="H269" s="694">
        <v>842.1</v>
      </c>
      <c r="I269" s="694" t="s">
        <v>1843</v>
      </c>
      <c r="J269" s="694" t="s">
        <v>1185</v>
      </c>
      <c r="K269" s="694" t="s">
        <v>1144</v>
      </c>
      <c r="L269" s="694" t="s">
        <v>1184</v>
      </c>
      <c r="M269" s="694" t="s">
        <v>1183</v>
      </c>
      <c r="N269" s="694">
        <v>8</v>
      </c>
    </row>
    <row r="270" spans="1:14">
      <c r="A270" s="694">
        <v>8</v>
      </c>
      <c r="B270" s="694" t="s">
        <v>1833</v>
      </c>
      <c r="C270" s="694" t="s">
        <v>603</v>
      </c>
      <c r="D270" s="694" t="s">
        <v>611</v>
      </c>
      <c r="E270" s="694">
        <v>52</v>
      </c>
      <c r="F270" s="694">
        <v>1</v>
      </c>
      <c r="G270" s="694" t="s">
        <v>1842</v>
      </c>
      <c r="H270" s="694">
        <v>842.1</v>
      </c>
      <c r="I270" s="694" t="s">
        <v>1839</v>
      </c>
      <c r="J270" s="694" t="s">
        <v>1185</v>
      </c>
      <c r="K270" s="694" t="s">
        <v>1144</v>
      </c>
      <c r="L270" s="694" t="s">
        <v>1184</v>
      </c>
      <c r="M270" s="694" t="s">
        <v>1183</v>
      </c>
      <c r="N270" s="694">
        <v>8</v>
      </c>
    </row>
    <row r="271" spans="1:14">
      <c r="A271" s="694">
        <v>8</v>
      </c>
      <c r="B271" s="694" t="s">
        <v>1833</v>
      </c>
      <c r="C271" s="694" t="s">
        <v>603</v>
      </c>
      <c r="D271" s="694" t="s">
        <v>612</v>
      </c>
      <c r="E271" s="694">
        <v>53</v>
      </c>
      <c r="F271" s="694">
        <v>1</v>
      </c>
      <c r="G271" s="694" t="s">
        <v>1841</v>
      </c>
      <c r="H271" s="694">
        <v>842.1</v>
      </c>
      <c r="I271" s="694" t="s">
        <v>1839</v>
      </c>
      <c r="J271" s="694" t="s">
        <v>1185</v>
      </c>
      <c r="K271" s="694" t="s">
        <v>1144</v>
      </c>
      <c r="L271" s="694" t="s">
        <v>1184</v>
      </c>
      <c r="M271" s="694" t="s">
        <v>1183</v>
      </c>
      <c r="N271" s="694">
        <v>8</v>
      </c>
    </row>
    <row r="272" spans="1:14">
      <c r="A272" s="694">
        <v>8</v>
      </c>
      <c r="B272" s="694" t="s">
        <v>1833</v>
      </c>
      <c r="C272" s="694" t="s">
        <v>603</v>
      </c>
      <c r="D272" s="694" t="s">
        <v>613</v>
      </c>
      <c r="E272" s="694">
        <v>54</v>
      </c>
      <c r="F272" s="694">
        <v>1</v>
      </c>
      <c r="G272" s="694" t="s">
        <v>1840</v>
      </c>
      <c r="H272" s="694">
        <v>842.1</v>
      </c>
      <c r="I272" s="694" t="s">
        <v>1839</v>
      </c>
      <c r="J272" s="694" t="s">
        <v>1185</v>
      </c>
      <c r="K272" s="694" t="s">
        <v>1144</v>
      </c>
      <c r="L272" s="694" t="s">
        <v>1184</v>
      </c>
      <c r="M272" s="694" t="s">
        <v>1183</v>
      </c>
      <c r="N272" s="694">
        <v>8</v>
      </c>
    </row>
    <row r="273" spans="1:14">
      <c r="A273" s="694">
        <v>8</v>
      </c>
      <c r="B273" s="694" t="s">
        <v>1833</v>
      </c>
      <c r="C273" s="694" t="s">
        <v>349</v>
      </c>
      <c r="D273" s="694" t="s">
        <v>614</v>
      </c>
      <c r="E273" s="694">
        <v>80</v>
      </c>
      <c r="F273" s="694">
        <v>51</v>
      </c>
      <c r="G273" s="694" t="s">
        <v>1838</v>
      </c>
      <c r="H273" s="694">
        <v>842.1</v>
      </c>
      <c r="I273" s="694" t="s">
        <v>1835</v>
      </c>
      <c r="J273" s="694" t="s">
        <v>1166</v>
      </c>
      <c r="K273" s="694" t="s">
        <v>1144</v>
      </c>
      <c r="L273" s="694" t="s">
        <v>74</v>
      </c>
      <c r="M273" s="694" t="s">
        <v>1143</v>
      </c>
      <c r="N273" s="694">
        <v>18</v>
      </c>
    </row>
    <row r="274" spans="1:14">
      <c r="A274" s="694">
        <v>8</v>
      </c>
      <c r="B274" s="694" t="s">
        <v>1833</v>
      </c>
      <c r="C274" s="694" t="s">
        <v>349</v>
      </c>
      <c r="D274" s="694" t="s">
        <v>615</v>
      </c>
      <c r="E274" s="694">
        <v>80</v>
      </c>
      <c r="F274" s="694">
        <v>52</v>
      </c>
      <c r="G274" s="694" t="s">
        <v>1837</v>
      </c>
      <c r="H274" s="694">
        <v>842.1</v>
      </c>
      <c r="I274" s="694" t="s">
        <v>1835</v>
      </c>
      <c r="J274" s="694" t="s">
        <v>1166</v>
      </c>
      <c r="K274" s="694" t="s">
        <v>1165</v>
      </c>
      <c r="L274" s="694" t="s">
        <v>74</v>
      </c>
      <c r="M274" s="694" t="s">
        <v>1143</v>
      </c>
      <c r="N274" s="694">
        <v>18</v>
      </c>
    </row>
    <row r="275" spans="1:14">
      <c r="A275" s="694">
        <v>8</v>
      </c>
      <c r="B275" s="694" t="s">
        <v>1833</v>
      </c>
      <c r="C275" s="694" t="s">
        <v>349</v>
      </c>
      <c r="D275" s="694" t="s">
        <v>616</v>
      </c>
      <c r="E275" s="694">
        <v>80</v>
      </c>
      <c r="F275" s="694">
        <v>54</v>
      </c>
      <c r="G275" s="694" t="s">
        <v>1836</v>
      </c>
      <c r="H275" s="694">
        <v>842.1</v>
      </c>
      <c r="I275" s="694" t="s">
        <v>1835</v>
      </c>
      <c r="J275" s="694" t="s">
        <v>1166</v>
      </c>
      <c r="K275" s="694" t="s">
        <v>1144</v>
      </c>
      <c r="L275" s="694" t="s">
        <v>74</v>
      </c>
      <c r="M275" s="694" t="s">
        <v>1143</v>
      </c>
      <c r="N275" s="694">
        <v>18</v>
      </c>
    </row>
    <row r="276" spans="1:14">
      <c r="A276" s="694">
        <v>8</v>
      </c>
      <c r="B276" s="694" t="s">
        <v>1833</v>
      </c>
      <c r="C276" s="694" t="s">
        <v>349</v>
      </c>
      <c r="D276" s="694" t="s">
        <v>617</v>
      </c>
      <c r="E276" s="694">
        <v>81</v>
      </c>
      <c r="F276" s="694">
        <v>45</v>
      </c>
      <c r="G276" s="694" t="s">
        <v>1834</v>
      </c>
      <c r="H276" s="694">
        <v>919.2</v>
      </c>
      <c r="I276" s="694" t="s">
        <v>1831</v>
      </c>
      <c r="J276" s="694" t="s">
        <v>1275</v>
      </c>
      <c r="K276" s="694" t="s">
        <v>1144</v>
      </c>
      <c r="L276" s="694" t="s">
        <v>74</v>
      </c>
      <c r="M276" s="694" t="s">
        <v>1143</v>
      </c>
      <c r="N276" s="694">
        <v>18</v>
      </c>
    </row>
    <row r="277" spans="1:14">
      <c r="A277" s="694">
        <v>8</v>
      </c>
      <c r="B277" s="694" t="s">
        <v>1833</v>
      </c>
      <c r="C277" s="694" t="s">
        <v>349</v>
      </c>
      <c r="D277" s="694" t="s">
        <v>618</v>
      </c>
      <c r="E277" s="694">
        <v>82</v>
      </c>
      <c r="F277" s="694">
        <v>45</v>
      </c>
      <c r="G277" s="694" t="s">
        <v>1832</v>
      </c>
      <c r="H277" s="694">
        <v>919.2</v>
      </c>
      <c r="I277" s="694" t="s">
        <v>1831</v>
      </c>
      <c r="J277" s="694" t="s">
        <v>1275</v>
      </c>
      <c r="K277" s="694" t="s">
        <v>1144</v>
      </c>
      <c r="L277" s="694" t="s">
        <v>74</v>
      </c>
      <c r="M277" s="694" t="s">
        <v>1143</v>
      </c>
      <c r="N277" s="694">
        <v>18</v>
      </c>
    </row>
    <row r="278" spans="1:14">
      <c r="A278" s="694">
        <v>1</v>
      </c>
      <c r="B278" s="694" t="s">
        <v>2186</v>
      </c>
      <c r="C278" s="694" t="s">
        <v>349</v>
      </c>
      <c r="D278" s="694" t="s">
        <v>350</v>
      </c>
      <c r="E278" s="694">
        <v>0</v>
      </c>
      <c r="F278" s="694">
        <v>0</v>
      </c>
      <c r="G278" s="694" t="s">
        <v>2252</v>
      </c>
      <c r="H278" s="694">
        <v>784.9</v>
      </c>
      <c r="I278" s="694" t="s">
        <v>2228</v>
      </c>
      <c r="J278" s="694" t="s">
        <v>2187</v>
      </c>
      <c r="K278" s="694" t="s">
        <v>1144</v>
      </c>
      <c r="L278" s="694" t="s">
        <v>74</v>
      </c>
      <c r="M278" s="694" t="s">
        <v>1143</v>
      </c>
      <c r="N278" s="694">
        <v>18</v>
      </c>
    </row>
    <row r="279" spans="1:14">
      <c r="A279" s="694">
        <v>1</v>
      </c>
      <c r="B279" s="694" t="s">
        <v>2186</v>
      </c>
      <c r="C279" s="694" t="s">
        <v>349</v>
      </c>
      <c r="D279" s="694" t="s">
        <v>351</v>
      </c>
      <c r="E279" s="694">
        <v>0</v>
      </c>
      <c r="F279" s="694">
        <v>24</v>
      </c>
      <c r="G279" s="694" t="s">
        <v>2251</v>
      </c>
      <c r="H279" s="694">
        <v>873</v>
      </c>
      <c r="I279" s="694" t="s">
        <v>2250</v>
      </c>
      <c r="J279" s="694" t="s">
        <v>1278</v>
      </c>
      <c r="K279" s="694" t="s">
        <v>1144</v>
      </c>
      <c r="L279" s="694" t="s">
        <v>1274</v>
      </c>
      <c r="M279" s="694" t="s">
        <v>53</v>
      </c>
      <c r="N279" s="694">
        <v>13</v>
      </c>
    </row>
    <row r="280" spans="1:14">
      <c r="A280" s="694">
        <v>1</v>
      </c>
      <c r="B280" s="694" t="s">
        <v>2186</v>
      </c>
      <c r="C280" s="694" t="s">
        <v>349</v>
      </c>
      <c r="D280" s="694" t="s">
        <v>352</v>
      </c>
      <c r="E280" s="694">
        <v>1</v>
      </c>
      <c r="F280" s="694">
        <v>24</v>
      </c>
      <c r="G280" s="694" t="s">
        <v>2249</v>
      </c>
      <c r="H280" s="694">
        <v>873</v>
      </c>
      <c r="I280" s="694" t="s">
        <v>2248</v>
      </c>
      <c r="J280" s="694" t="s">
        <v>1278</v>
      </c>
      <c r="K280" s="694" t="s">
        <v>1144</v>
      </c>
      <c r="L280" s="694" t="s">
        <v>1274</v>
      </c>
      <c r="M280" s="694" t="s">
        <v>53</v>
      </c>
      <c r="N280" s="694">
        <v>13</v>
      </c>
    </row>
    <row r="281" spans="1:14">
      <c r="A281" s="694">
        <v>1</v>
      </c>
      <c r="B281" s="694" t="s">
        <v>2186</v>
      </c>
      <c r="C281" s="694" t="s">
        <v>349</v>
      </c>
      <c r="D281" s="694" t="s">
        <v>353</v>
      </c>
      <c r="E281" s="694">
        <v>1</v>
      </c>
      <c r="F281" s="694">
        <v>25</v>
      </c>
      <c r="G281" s="694" t="s">
        <v>2247</v>
      </c>
      <c r="H281" s="694">
        <v>910</v>
      </c>
      <c r="I281" s="694" t="s">
        <v>2246</v>
      </c>
      <c r="J281" s="694" t="s">
        <v>1278</v>
      </c>
      <c r="K281" s="694" t="s">
        <v>1144</v>
      </c>
      <c r="L281" s="694" t="s">
        <v>1274</v>
      </c>
      <c r="M281" s="694" t="s">
        <v>52</v>
      </c>
      <c r="N281" s="694">
        <v>14</v>
      </c>
    </row>
    <row r="282" spans="1:14">
      <c r="A282" s="694">
        <v>1</v>
      </c>
      <c r="B282" s="694" t="s">
        <v>2186</v>
      </c>
      <c r="C282" s="694" t="s">
        <v>349</v>
      </c>
      <c r="D282" s="694" t="s">
        <v>354</v>
      </c>
      <c r="E282" s="694">
        <v>2</v>
      </c>
      <c r="F282" s="694">
        <v>23</v>
      </c>
      <c r="G282" s="694" t="s">
        <v>2245</v>
      </c>
      <c r="H282" s="694">
        <v>910</v>
      </c>
      <c r="I282" s="694" t="s">
        <v>2242</v>
      </c>
      <c r="J282" s="694" t="s">
        <v>1171</v>
      </c>
      <c r="K282" s="694" t="s">
        <v>1144</v>
      </c>
      <c r="L282" s="694" t="s">
        <v>1151</v>
      </c>
      <c r="M282" s="694" t="s">
        <v>1150</v>
      </c>
      <c r="N282" s="694">
        <v>15</v>
      </c>
    </row>
    <row r="283" spans="1:14">
      <c r="A283" s="694">
        <v>1</v>
      </c>
      <c r="B283" s="694" t="s">
        <v>2186</v>
      </c>
      <c r="C283" s="694" t="s">
        <v>349</v>
      </c>
      <c r="D283" s="694" t="s">
        <v>355</v>
      </c>
      <c r="E283" s="694">
        <v>2</v>
      </c>
      <c r="F283" s="694">
        <v>24</v>
      </c>
      <c r="G283" s="694" t="s">
        <v>2244</v>
      </c>
      <c r="H283" s="694">
        <v>873.4</v>
      </c>
      <c r="I283" s="694" t="s">
        <v>2242</v>
      </c>
      <c r="J283" s="694" t="s">
        <v>1278</v>
      </c>
      <c r="K283" s="694" t="s">
        <v>1144</v>
      </c>
      <c r="L283" s="694" t="s">
        <v>1274</v>
      </c>
      <c r="M283" s="694" t="s">
        <v>53</v>
      </c>
      <c r="N283" s="694">
        <v>13</v>
      </c>
    </row>
    <row r="284" spans="1:14">
      <c r="A284" s="694">
        <v>1</v>
      </c>
      <c r="B284" s="694" t="s">
        <v>2186</v>
      </c>
      <c r="C284" s="694" t="s">
        <v>349</v>
      </c>
      <c r="D284" s="694" t="s">
        <v>356</v>
      </c>
      <c r="E284" s="694">
        <v>2</v>
      </c>
      <c r="F284" s="694">
        <v>25</v>
      </c>
      <c r="G284" s="694" t="s">
        <v>2243</v>
      </c>
      <c r="H284" s="694">
        <v>910</v>
      </c>
      <c r="I284" s="694" t="s">
        <v>2242</v>
      </c>
      <c r="J284" s="694" t="s">
        <v>1275</v>
      </c>
      <c r="K284" s="694" t="s">
        <v>1144</v>
      </c>
      <c r="L284" s="694" t="s">
        <v>1274</v>
      </c>
      <c r="M284" s="694" t="s">
        <v>52</v>
      </c>
      <c r="N284" s="694">
        <v>14</v>
      </c>
    </row>
    <row r="285" spans="1:14">
      <c r="A285" s="694">
        <v>1</v>
      </c>
      <c r="B285" s="694" t="s">
        <v>2186</v>
      </c>
      <c r="C285" s="694" t="s">
        <v>362</v>
      </c>
      <c r="D285" s="694" t="s">
        <v>363</v>
      </c>
      <c r="E285" s="694">
        <v>4</v>
      </c>
      <c r="F285" s="694">
        <v>0</v>
      </c>
      <c r="G285" s="694" t="s">
        <v>2229</v>
      </c>
      <c r="H285" s="694">
        <v>959</v>
      </c>
      <c r="I285" s="694" t="s">
        <v>2228</v>
      </c>
      <c r="J285" s="694" t="s">
        <v>2220</v>
      </c>
      <c r="K285" s="694" t="s">
        <v>1144</v>
      </c>
      <c r="L285" s="694" t="s">
        <v>74</v>
      </c>
      <c r="M285" s="694" t="s">
        <v>1143</v>
      </c>
      <c r="N285" s="694">
        <v>18</v>
      </c>
    </row>
    <row r="286" spans="1:14">
      <c r="A286" s="694">
        <v>1</v>
      </c>
      <c r="B286" s="694" t="s">
        <v>2186</v>
      </c>
      <c r="C286" s="694" t="s">
        <v>362</v>
      </c>
      <c r="D286" s="694" t="s">
        <v>364</v>
      </c>
      <c r="E286" s="694">
        <v>4</v>
      </c>
      <c r="F286" s="694">
        <v>52</v>
      </c>
      <c r="G286" s="694" t="s">
        <v>2227</v>
      </c>
      <c r="H286" s="694">
        <v>738.7</v>
      </c>
      <c r="I286" s="694" t="s">
        <v>2226</v>
      </c>
      <c r="J286" s="694" t="s">
        <v>1246</v>
      </c>
      <c r="K286" s="694" t="s">
        <v>1144</v>
      </c>
      <c r="L286" s="694" t="s">
        <v>74</v>
      </c>
      <c r="M286" s="694" t="s">
        <v>1143</v>
      </c>
      <c r="N286" s="694">
        <v>18</v>
      </c>
    </row>
    <row r="287" spans="1:14">
      <c r="A287" s="694">
        <v>1</v>
      </c>
      <c r="B287" s="694" t="s">
        <v>2186</v>
      </c>
      <c r="C287" s="694" t="s">
        <v>362</v>
      </c>
      <c r="D287" s="694" t="s">
        <v>365</v>
      </c>
      <c r="E287" s="694">
        <v>4</v>
      </c>
      <c r="F287" s="694">
        <v>53</v>
      </c>
      <c r="G287" s="694" t="s">
        <v>2225</v>
      </c>
      <c r="H287" s="694">
        <v>384.8</v>
      </c>
      <c r="I287" s="694" t="s">
        <v>2224</v>
      </c>
      <c r="J287" s="694" t="s">
        <v>2223</v>
      </c>
      <c r="K287" s="694" t="s">
        <v>1144</v>
      </c>
      <c r="L287" s="694" t="s">
        <v>74</v>
      </c>
      <c r="M287" s="694" t="s">
        <v>1143</v>
      </c>
      <c r="N287" s="694">
        <v>18</v>
      </c>
    </row>
    <row r="288" spans="1:14">
      <c r="A288" s="694">
        <v>1</v>
      </c>
      <c r="B288" s="694" t="s">
        <v>2186</v>
      </c>
      <c r="C288" s="694" t="s">
        <v>362</v>
      </c>
      <c r="D288" s="694" t="s">
        <v>366</v>
      </c>
      <c r="E288" s="694">
        <v>4</v>
      </c>
      <c r="F288" s="694">
        <v>54</v>
      </c>
      <c r="G288" s="694" t="s">
        <v>2222</v>
      </c>
      <c r="H288" s="694">
        <v>384.8</v>
      </c>
      <c r="I288" s="694" t="s">
        <v>2221</v>
      </c>
      <c r="J288" s="694" t="s">
        <v>2220</v>
      </c>
      <c r="K288" s="694" t="s">
        <v>1144</v>
      </c>
      <c r="L288" s="694" t="s">
        <v>74</v>
      </c>
      <c r="M288" s="694" t="s">
        <v>1143</v>
      </c>
      <c r="N288" s="694">
        <v>18</v>
      </c>
    </row>
    <row r="289" spans="1:14">
      <c r="A289" s="694">
        <v>1</v>
      </c>
      <c r="B289" s="694" t="s">
        <v>2186</v>
      </c>
      <c r="C289" s="694" t="s">
        <v>367</v>
      </c>
      <c r="D289" s="694" t="s">
        <v>368</v>
      </c>
      <c r="E289" s="694">
        <v>5</v>
      </c>
      <c r="F289" s="694">
        <v>13</v>
      </c>
      <c r="G289" s="694" t="s">
        <v>2219</v>
      </c>
      <c r="H289" s="694">
        <v>802</v>
      </c>
      <c r="I289" s="694" t="s">
        <v>2218</v>
      </c>
      <c r="J289" s="694" t="s">
        <v>1555</v>
      </c>
      <c r="K289" s="694" t="s">
        <v>1144</v>
      </c>
      <c r="L289" s="694" t="s">
        <v>369</v>
      </c>
      <c r="M289" s="694" t="s">
        <v>43</v>
      </c>
      <c r="N289" s="694">
        <v>5</v>
      </c>
    </row>
    <row r="290" spans="1:14">
      <c r="A290" s="694">
        <v>1</v>
      </c>
      <c r="B290" s="694" t="s">
        <v>2186</v>
      </c>
      <c r="C290" s="694" t="s">
        <v>367</v>
      </c>
      <c r="D290" s="694" t="s">
        <v>370</v>
      </c>
      <c r="E290" s="694">
        <v>5</v>
      </c>
      <c r="F290" s="694">
        <v>23</v>
      </c>
      <c r="G290" s="694" t="s">
        <v>2217</v>
      </c>
      <c r="H290" s="694">
        <v>920</v>
      </c>
      <c r="I290" s="694" t="s">
        <v>2216</v>
      </c>
      <c r="J290" s="694" t="s">
        <v>1824</v>
      </c>
      <c r="K290" s="694" t="s">
        <v>1144</v>
      </c>
      <c r="L290" s="694" t="s">
        <v>1151</v>
      </c>
      <c r="M290" s="694" t="s">
        <v>1150</v>
      </c>
      <c r="N290" s="694">
        <v>15</v>
      </c>
    </row>
    <row r="291" spans="1:14">
      <c r="A291" s="694">
        <v>1</v>
      </c>
      <c r="B291" s="694" t="s">
        <v>2186</v>
      </c>
      <c r="C291" s="694" t="s">
        <v>367</v>
      </c>
      <c r="D291" s="694" t="s">
        <v>371</v>
      </c>
      <c r="E291" s="694">
        <v>5</v>
      </c>
      <c r="F291" s="694">
        <v>51</v>
      </c>
      <c r="G291" s="694" t="s">
        <v>2215</v>
      </c>
      <c r="H291" s="694">
        <v>784.7</v>
      </c>
      <c r="I291" s="694" t="s">
        <v>2214</v>
      </c>
      <c r="J291" s="694" t="s">
        <v>2213</v>
      </c>
      <c r="K291" s="694" t="s">
        <v>1144</v>
      </c>
      <c r="L291" s="694" t="s">
        <v>74</v>
      </c>
      <c r="M291" s="694" t="s">
        <v>1143</v>
      </c>
      <c r="N291" s="694">
        <v>18</v>
      </c>
    </row>
    <row r="292" spans="1:14">
      <c r="A292" s="694">
        <v>1</v>
      </c>
      <c r="B292" s="694" t="s">
        <v>2186</v>
      </c>
      <c r="C292" s="694" t="s">
        <v>372</v>
      </c>
      <c r="D292" s="694" t="s">
        <v>373</v>
      </c>
      <c r="E292" s="694">
        <v>6</v>
      </c>
      <c r="F292" s="694">
        <v>0</v>
      </c>
      <c r="G292" s="694" t="s">
        <v>2212</v>
      </c>
      <c r="H292" s="694">
        <v>528.9</v>
      </c>
      <c r="I292" s="694" t="s">
        <v>2211</v>
      </c>
      <c r="J292" s="694" t="s">
        <v>2210</v>
      </c>
      <c r="K292" s="694" t="s">
        <v>1144</v>
      </c>
      <c r="L292" s="694" t="s">
        <v>74</v>
      </c>
      <c r="M292" s="694" t="s">
        <v>1143</v>
      </c>
      <c r="N292" s="694">
        <v>18</v>
      </c>
    </row>
    <row r="293" spans="1:14">
      <c r="A293" s="694">
        <v>1</v>
      </c>
      <c r="B293" s="694" t="s">
        <v>2186</v>
      </c>
      <c r="C293" s="694" t="s">
        <v>372</v>
      </c>
      <c r="D293" s="694" t="s">
        <v>374</v>
      </c>
      <c r="E293" s="694">
        <v>6</v>
      </c>
      <c r="F293" s="694">
        <v>24</v>
      </c>
      <c r="G293" s="694" t="s">
        <v>2209</v>
      </c>
      <c r="H293" s="694">
        <v>529.9</v>
      </c>
      <c r="I293" s="694" t="s">
        <v>2208</v>
      </c>
      <c r="J293" s="694" t="s">
        <v>2207</v>
      </c>
      <c r="K293" s="694" t="s">
        <v>1144</v>
      </c>
      <c r="L293" s="694" t="s">
        <v>1274</v>
      </c>
      <c r="M293" s="694" t="s">
        <v>53</v>
      </c>
      <c r="N293" s="694">
        <v>13</v>
      </c>
    </row>
    <row r="294" spans="1:14">
      <c r="A294" s="694">
        <v>1</v>
      </c>
      <c r="B294" s="694" t="s">
        <v>2186</v>
      </c>
      <c r="C294" s="694" t="s">
        <v>372</v>
      </c>
      <c r="D294" s="694" t="s">
        <v>375</v>
      </c>
      <c r="E294" s="694">
        <v>7</v>
      </c>
      <c r="F294" s="694">
        <v>0</v>
      </c>
      <c r="G294" s="694" t="s">
        <v>2206</v>
      </c>
      <c r="H294" s="694">
        <v>521.9</v>
      </c>
      <c r="I294" s="694" t="s">
        <v>2205</v>
      </c>
      <c r="J294" s="694" t="s">
        <v>2204</v>
      </c>
      <c r="K294" s="694" t="s">
        <v>1144</v>
      </c>
      <c r="L294" s="694" t="s">
        <v>74</v>
      </c>
      <c r="M294" s="694" t="s">
        <v>2201</v>
      </c>
      <c r="N294" s="694">
        <v>16</v>
      </c>
    </row>
    <row r="295" spans="1:14">
      <c r="A295" s="694">
        <v>1</v>
      </c>
      <c r="B295" s="694" t="s">
        <v>2186</v>
      </c>
      <c r="C295" s="694" t="s">
        <v>372</v>
      </c>
      <c r="D295" s="694" t="s">
        <v>376</v>
      </c>
      <c r="E295" s="694">
        <v>7</v>
      </c>
      <c r="F295" s="694">
        <v>13</v>
      </c>
      <c r="G295" s="694" t="s">
        <v>2203</v>
      </c>
      <c r="H295" s="694">
        <v>521.9</v>
      </c>
      <c r="I295" s="694" t="s">
        <v>2202</v>
      </c>
      <c r="J295" s="694" t="s">
        <v>1783</v>
      </c>
      <c r="K295" s="694" t="s">
        <v>1144</v>
      </c>
      <c r="L295" s="694" t="s">
        <v>74</v>
      </c>
      <c r="M295" s="694" t="s">
        <v>2201</v>
      </c>
      <c r="N295" s="694">
        <v>16</v>
      </c>
    </row>
    <row r="296" spans="1:14">
      <c r="A296" s="694">
        <v>1</v>
      </c>
      <c r="B296" s="694" t="s">
        <v>2186</v>
      </c>
      <c r="C296" s="694" t="s">
        <v>377</v>
      </c>
      <c r="D296" s="694" t="s">
        <v>175</v>
      </c>
      <c r="E296" s="694">
        <v>21</v>
      </c>
      <c r="F296" s="694">
        <v>51</v>
      </c>
      <c r="G296" s="694" t="s">
        <v>2200</v>
      </c>
      <c r="H296" s="694">
        <v>851</v>
      </c>
      <c r="I296" s="694" t="s">
        <v>2198</v>
      </c>
      <c r="J296" s="694" t="s">
        <v>2197</v>
      </c>
      <c r="K296" s="694" t="s">
        <v>1144</v>
      </c>
      <c r="L296" s="694" t="s">
        <v>1261</v>
      </c>
      <c r="M296" s="694" t="s">
        <v>175</v>
      </c>
      <c r="N296" s="694">
        <v>1</v>
      </c>
    </row>
    <row r="297" spans="1:14">
      <c r="A297" s="694">
        <v>1</v>
      </c>
      <c r="B297" s="694" t="s">
        <v>2186</v>
      </c>
      <c r="C297" s="694" t="s">
        <v>377</v>
      </c>
      <c r="D297" s="694" t="s">
        <v>378</v>
      </c>
      <c r="E297" s="694">
        <v>21</v>
      </c>
      <c r="F297" s="694">
        <v>52</v>
      </c>
      <c r="G297" s="694" t="s">
        <v>2199</v>
      </c>
      <c r="H297" s="694">
        <v>851</v>
      </c>
      <c r="I297" s="694" t="s">
        <v>2198</v>
      </c>
      <c r="J297" s="694" t="s">
        <v>2197</v>
      </c>
      <c r="K297" s="694" t="s">
        <v>1165</v>
      </c>
      <c r="L297" s="694" t="s">
        <v>1261</v>
      </c>
      <c r="M297" s="694" t="s">
        <v>175</v>
      </c>
      <c r="N297" s="694">
        <v>1</v>
      </c>
    </row>
    <row r="298" spans="1:14">
      <c r="A298" s="694">
        <v>1</v>
      </c>
      <c r="B298" s="694" t="s">
        <v>2186</v>
      </c>
      <c r="C298" s="694" t="s">
        <v>377</v>
      </c>
      <c r="D298" s="694" t="s">
        <v>379</v>
      </c>
      <c r="E298" s="694">
        <v>21</v>
      </c>
      <c r="F298" s="694">
        <v>53</v>
      </c>
      <c r="G298" s="694" t="s">
        <v>2196</v>
      </c>
      <c r="H298" s="694">
        <v>851</v>
      </c>
      <c r="I298" s="694" t="s">
        <v>2195</v>
      </c>
      <c r="J298" s="694" t="s">
        <v>2194</v>
      </c>
      <c r="K298" s="694" t="s">
        <v>1144</v>
      </c>
      <c r="L298" s="694" t="s">
        <v>1261</v>
      </c>
      <c r="M298" s="694" t="s">
        <v>379</v>
      </c>
      <c r="N298" s="694">
        <v>2</v>
      </c>
    </row>
    <row r="299" spans="1:14">
      <c r="A299" s="694">
        <v>1</v>
      </c>
      <c r="B299" s="694" t="s">
        <v>2186</v>
      </c>
      <c r="C299" s="694" t="s">
        <v>377</v>
      </c>
      <c r="D299" s="694" t="s">
        <v>380</v>
      </c>
      <c r="E299" s="694">
        <v>21</v>
      </c>
      <c r="F299" s="694">
        <v>54</v>
      </c>
      <c r="G299" s="694" t="s">
        <v>2193</v>
      </c>
      <c r="H299" s="694">
        <v>349.8</v>
      </c>
      <c r="I299" s="694" t="s">
        <v>2192</v>
      </c>
      <c r="J299" s="694" t="s">
        <v>2191</v>
      </c>
      <c r="K299" s="694" t="s">
        <v>1144</v>
      </c>
      <c r="L299" s="694" t="s">
        <v>1261</v>
      </c>
      <c r="M299" s="694" t="s">
        <v>379</v>
      </c>
      <c r="N299" s="694">
        <v>2</v>
      </c>
    </row>
    <row r="300" spans="1:14">
      <c r="A300" s="694">
        <v>1</v>
      </c>
      <c r="B300" s="694" t="s">
        <v>2186</v>
      </c>
      <c r="C300" s="694" t="s">
        <v>369</v>
      </c>
      <c r="D300" s="694" t="s">
        <v>381</v>
      </c>
      <c r="E300" s="694">
        <v>30</v>
      </c>
      <c r="F300" s="694">
        <v>13</v>
      </c>
      <c r="G300" s="694" t="s">
        <v>2190</v>
      </c>
      <c r="H300" s="694">
        <v>802</v>
      </c>
      <c r="I300" s="694" t="s">
        <v>2188</v>
      </c>
      <c r="J300" s="694" t="s">
        <v>2187</v>
      </c>
      <c r="K300" s="694" t="s">
        <v>1144</v>
      </c>
      <c r="L300" s="694" t="s">
        <v>369</v>
      </c>
      <c r="M300" s="694" t="s">
        <v>43</v>
      </c>
      <c r="N300" s="694">
        <v>5</v>
      </c>
    </row>
    <row r="301" spans="1:14">
      <c r="A301" s="694">
        <v>1</v>
      </c>
      <c r="B301" s="694" t="s">
        <v>2186</v>
      </c>
      <c r="C301" s="694" t="s">
        <v>369</v>
      </c>
      <c r="D301" s="694" t="s">
        <v>382</v>
      </c>
      <c r="E301" s="694">
        <v>32</v>
      </c>
      <c r="F301" s="694">
        <v>13</v>
      </c>
      <c r="G301" s="694" t="s">
        <v>2189</v>
      </c>
      <c r="H301" s="694">
        <v>800</v>
      </c>
      <c r="I301" s="694" t="s">
        <v>2188</v>
      </c>
      <c r="J301" s="694" t="s">
        <v>2187</v>
      </c>
      <c r="K301" s="694" t="s">
        <v>1144</v>
      </c>
      <c r="L301" s="694" t="s">
        <v>369</v>
      </c>
      <c r="M301" s="694" t="s">
        <v>43</v>
      </c>
      <c r="N301" s="694">
        <v>5</v>
      </c>
    </row>
    <row r="302" spans="1:14">
      <c r="A302" s="694">
        <v>1</v>
      </c>
      <c r="B302" s="694" t="s">
        <v>2186</v>
      </c>
      <c r="C302" s="694" t="s">
        <v>383</v>
      </c>
      <c r="D302" s="694" t="s">
        <v>384</v>
      </c>
      <c r="E302" s="694">
        <v>51</v>
      </c>
      <c r="F302" s="694">
        <v>51</v>
      </c>
      <c r="G302" s="694" t="s">
        <v>2185</v>
      </c>
      <c r="H302" s="694">
        <v>524.6</v>
      </c>
      <c r="I302" s="694" t="s">
        <v>2184</v>
      </c>
      <c r="J302" s="694" t="s">
        <v>2183</v>
      </c>
      <c r="K302" s="694" t="s">
        <v>1165</v>
      </c>
      <c r="L302" s="694" t="s">
        <v>1184</v>
      </c>
      <c r="M302" s="694" t="s">
        <v>1183</v>
      </c>
      <c r="N302" s="694">
        <v>8</v>
      </c>
    </row>
    <row r="303" spans="1:14">
      <c r="A303" s="694">
        <v>1</v>
      </c>
      <c r="B303" s="694" t="s">
        <v>2233</v>
      </c>
      <c r="C303" s="694" t="s">
        <v>357</v>
      </c>
      <c r="D303" s="694" t="s">
        <v>358</v>
      </c>
      <c r="E303" s="694">
        <v>3</v>
      </c>
      <c r="F303" s="694">
        <v>0</v>
      </c>
      <c r="G303" s="694" t="s">
        <v>2241</v>
      </c>
      <c r="H303" s="694">
        <v>371</v>
      </c>
      <c r="I303" s="694" t="s">
        <v>2240</v>
      </c>
      <c r="J303" s="694" t="s">
        <v>2237</v>
      </c>
      <c r="K303" s="694" t="s">
        <v>1144</v>
      </c>
      <c r="L303" s="694" t="s">
        <v>74</v>
      </c>
      <c r="M303" s="694" t="s">
        <v>1143</v>
      </c>
      <c r="N303" s="694">
        <v>18</v>
      </c>
    </row>
    <row r="304" spans="1:14">
      <c r="A304" s="694">
        <v>1</v>
      </c>
      <c r="B304" s="694" t="s">
        <v>2233</v>
      </c>
      <c r="C304" s="694" t="s">
        <v>357</v>
      </c>
      <c r="D304" s="694" t="s">
        <v>359</v>
      </c>
      <c r="E304" s="694">
        <v>3</v>
      </c>
      <c r="F304" s="694">
        <v>25</v>
      </c>
      <c r="G304" s="694" t="s">
        <v>2239</v>
      </c>
      <c r="H304" s="694">
        <v>371.8</v>
      </c>
      <c r="I304" s="694" t="s">
        <v>2238</v>
      </c>
      <c r="J304" s="694" t="s">
        <v>2237</v>
      </c>
      <c r="K304" s="694" t="s">
        <v>1144</v>
      </c>
      <c r="L304" s="694" t="s">
        <v>1274</v>
      </c>
      <c r="M304" s="694" t="s">
        <v>52</v>
      </c>
      <c r="N304" s="694">
        <v>14</v>
      </c>
    </row>
    <row r="305" spans="1:14">
      <c r="A305" s="694">
        <v>1</v>
      </c>
      <c r="B305" s="694" t="s">
        <v>2233</v>
      </c>
      <c r="C305" s="694" t="s">
        <v>357</v>
      </c>
      <c r="D305" s="694" t="s">
        <v>360</v>
      </c>
      <c r="E305" s="694">
        <v>3</v>
      </c>
      <c r="F305" s="694">
        <v>51</v>
      </c>
      <c r="G305" s="694" t="s">
        <v>2236</v>
      </c>
      <c r="H305" s="694">
        <v>361</v>
      </c>
      <c r="I305" s="694" t="s">
        <v>2235</v>
      </c>
      <c r="J305" s="694" t="s">
        <v>2234</v>
      </c>
      <c r="K305" s="694" t="s">
        <v>1144</v>
      </c>
      <c r="L305" s="694" t="s">
        <v>74</v>
      </c>
      <c r="M305" s="694" t="s">
        <v>1143</v>
      </c>
      <c r="N305" s="694">
        <v>18</v>
      </c>
    </row>
    <row r="306" spans="1:14">
      <c r="A306" s="694">
        <v>1</v>
      </c>
      <c r="B306" s="694" t="s">
        <v>2233</v>
      </c>
      <c r="C306" s="694" t="s">
        <v>357</v>
      </c>
      <c r="D306" s="694" t="s">
        <v>361</v>
      </c>
      <c r="E306" s="694">
        <v>3</v>
      </c>
      <c r="F306" s="694">
        <v>52</v>
      </c>
      <c r="G306" s="694" t="s">
        <v>2232</v>
      </c>
      <c r="H306" s="694">
        <v>364.9</v>
      </c>
      <c r="I306" s="694" t="s">
        <v>2231</v>
      </c>
      <c r="J306" s="694" t="s">
        <v>2230</v>
      </c>
      <c r="K306" s="694" t="s">
        <v>1144</v>
      </c>
      <c r="L306" s="694" t="s">
        <v>74</v>
      </c>
      <c r="M306" s="694" t="s">
        <v>1143</v>
      </c>
      <c r="N306" s="694">
        <v>18</v>
      </c>
    </row>
    <row r="307" spans="1:14">
      <c r="A307" s="694">
        <v>12</v>
      </c>
      <c r="B307" s="694" t="s">
        <v>1640</v>
      </c>
      <c r="C307" s="694" t="s">
        <v>349</v>
      </c>
      <c r="D307" s="694" t="s">
        <v>698</v>
      </c>
      <c r="E307" s="694">
        <v>0</v>
      </c>
      <c r="F307" s="694">
        <v>0</v>
      </c>
      <c r="G307" s="694" t="s">
        <v>1699</v>
      </c>
      <c r="H307" s="694">
        <v>959.6</v>
      </c>
      <c r="I307" s="694" t="s">
        <v>1637</v>
      </c>
      <c r="J307" s="694" t="s">
        <v>1166</v>
      </c>
      <c r="K307" s="694" t="s">
        <v>1144</v>
      </c>
      <c r="L307" s="694" t="s">
        <v>74</v>
      </c>
      <c r="M307" s="694" t="s">
        <v>1143</v>
      </c>
      <c r="N307" s="694">
        <v>18</v>
      </c>
    </row>
    <row r="308" spans="1:14">
      <c r="A308" s="694">
        <v>12</v>
      </c>
      <c r="B308" s="694" t="s">
        <v>1640</v>
      </c>
      <c r="C308" s="694" t="s">
        <v>349</v>
      </c>
      <c r="D308" s="694" t="s">
        <v>699</v>
      </c>
      <c r="E308" s="694">
        <v>0</v>
      </c>
      <c r="F308" s="694">
        <v>23</v>
      </c>
      <c r="G308" s="694" t="s">
        <v>1698</v>
      </c>
      <c r="H308" s="694">
        <v>924</v>
      </c>
      <c r="I308" s="694" t="s">
        <v>1605</v>
      </c>
      <c r="J308" s="694" t="s">
        <v>1171</v>
      </c>
      <c r="K308" s="694" t="s">
        <v>1144</v>
      </c>
      <c r="L308" s="694" t="s">
        <v>1151</v>
      </c>
      <c r="M308" s="694" t="s">
        <v>1150</v>
      </c>
      <c r="N308" s="694">
        <v>15</v>
      </c>
    </row>
    <row r="309" spans="1:14">
      <c r="A309" s="694">
        <v>12</v>
      </c>
      <c r="B309" s="694" t="s">
        <v>1640</v>
      </c>
      <c r="C309" s="694" t="s">
        <v>349</v>
      </c>
      <c r="D309" s="694" t="s">
        <v>700</v>
      </c>
      <c r="E309" s="694">
        <v>0</v>
      </c>
      <c r="F309" s="694">
        <v>24</v>
      </c>
      <c r="G309" s="694" t="s">
        <v>1697</v>
      </c>
      <c r="H309" s="694">
        <v>873</v>
      </c>
      <c r="I309" s="694" t="s">
        <v>1696</v>
      </c>
      <c r="J309" s="694" t="s">
        <v>1278</v>
      </c>
      <c r="K309" s="694" t="s">
        <v>1144</v>
      </c>
      <c r="L309" s="694" t="s">
        <v>1274</v>
      </c>
      <c r="M309" s="694" t="s">
        <v>53</v>
      </c>
      <c r="N309" s="694">
        <v>13</v>
      </c>
    </row>
    <row r="310" spans="1:14">
      <c r="A310" s="694">
        <v>12</v>
      </c>
      <c r="B310" s="694" t="s">
        <v>1640</v>
      </c>
      <c r="C310" s="694" t="s">
        <v>349</v>
      </c>
      <c r="D310" s="694" t="s">
        <v>701</v>
      </c>
      <c r="E310" s="694">
        <v>0</v>
      </c>
      <c r="F310" s="694">
        <v>25</v>
      </c>
      <c r="G310" s="694" t="s">
        <v>1695</v>
      </c>
      <c r="H310" s="694">
        <v>916</v>
      </c>
      <c r="I310" s="694" t="s">
        <v>1633</v>
      </c>
      <c r="J310" s="694" t="s">
        <v>1275</v>
      </c>
      <c r="K310" s="694" t="s">
        <v>1144</v>
      </c>
      <c r="L310" s="694" t="s">
        <v>1274</v>
      </c>
      <c r="M310" s="694" t="s">
        <v>52</v>
      </c>
      <c r="N310" s="694">
        <v>14</v>
      </c>
    </row>
    <row r="311" spans="1:14">
      <c r="A311" s="694">
        <v>12</v>
      </c>
      <c r="B311" s="694" t="s">
        <v>1640</v>
      </c>
      <c r="C311" s="694" t="s">
        <v>349</v>
      </c>
      <c r="D311" s="694" t="s">
        <v>702</v>
      </c>
      <c r="E311" s="694">
        <v>1</v>
      </c>
      <c r="F311" s="694">
        <v>23</v>
      </c>
      <c r="G311" s="694" t="s">
        <v>1694</v>
      </c>
      <c r="H311" s="694">
        <v>922.4</v>
      </c>
      <c r="I311" s="694" t="s">
        <v>1693</v>
      </c>
      <c r="J311" s="694" t="s">
        <v>1166</v>
      </c>
      <c r="K311" s="694" t="s">
        <v>1144</v>
      </c>
      <c r="L311" s="694" t="s">
        <v>74</v>
      </c>
      <c r="M311" s="694" t="s">
        <v>1692</v>
      </c>
      <c r="N311" s="694">
        <v>17</v>
      </c>
    </row>
    <row r="312" spans="1:14">
      <c r="A312" s="694">
        <v>12</v>
      </c>
      <c r="B312" s="694" t="s">
        <v>1640</v>
      </c>
      <c r="C312" s="694" t="s">
        <v>703</v>
      </c>
      <c r="D312" s="694" t="s">
        <v>704</v>
      </c>
      <c r="E312" s="694">
        <v>11</v>
      </c>
      <c r="F312" s="694">
        <v>7</v>
      </c>
      <c r="G312" s="694" t="s">
        <v>1691</v>
      </c>
      <c r="H312" s="694">
        <v>843.8</v>
      </c>
      <c r="I312" s="694" t="s">
        <v>1607</v>
      </c>
      <c r="J312" s="694" t="s">
        <v>1166</v>
      </c>
      <c r="K312" s="694" t="s">
        <v>1144</v>
      </c>
      <c r="L312" s="694" t="s">
        <v>1156</v>
      </c>
      <c r="M312" s="694" t="s">
        <v>1155</v>
      </c>
      <c r="N312" s="694">
        <v>10</v>
      </c>
    </row>
    <row r="313" spans="1:14">
      <c r="A313" s="694">
        <v>12</v>
      </c>
      <c r="B313" s="694" t="s">
        <v>1640</v>
      </c>
      <c r="C313" s="694" t="s">
        <v>703</v>
      </c>
      <c r="D313" s="694" t="s">
        <v>705</v>
      </c>
      <c r="E313" s="694">
        <v>12</v>
      </c>
      <c r="F313" s="694">
        <v>7</v>
      </c>
      <c r="G313" s="694" t="s">
        <v>1690</v>
      </c>
      <c r="H313" s="694">
        <v>843.8</v>
      </c>
      <c r="I313" s="694" t="s">
        <v>1623</v>
      </c>
      <c r="J313" s="694" t="s">
        <v>1166</v>
      </c>
      <c r="K313" s="694" t="s">
        <v>1144</v>
      </c>
      <c r="L313" s="694" t="s">
        <v>1156</v>
      </c>
      <c r="M313" s="694" t="s">
        <v>1155</v>
      </c>
      <c r="N313" s="694">
        <v>10</v>
      </c>
    </row>
    <row r="314" spans="1:14">
      <c r="A314" s="694">
        <v>12</v>
      </c>
      <c r="B314" s="694" t="s">
        <v>1640</v>
      </c>
      <c r="C314" s="694" t="s">
        <v>703</v>
      </c>
      <c r="D314" s="694" t="s">
        <v>706</v>
      </c>
      <c r="E314" s="694">
        <v>12</v>
      </c>
      <c r="F314" s="694">
        <v>9</v>
      </c>
      <c r="G314" s="694" t="s">
        <v>1689</v>
      </c>
      <c r="H314" s="694">
        <v>843.8</v>
      </c>
      <c r="I314" s="694" t="s">
        <v>1623</v>
      </c>
      <c r="J314" s="694" t="s">
        <v>1166</v>
      </c>
      <c r="K314" s="694" t="s">
        <v>1144</v>
      </c>
      <c r="L314" s="694" t="s">
        <v>1156</v>
      </c>
      <c r="M314" s="694" t="s">
        <v>1155</v>
      </c>
      <c r="N314" s="694">
        <v>10</v>
      </c>
    </row>
    <row r="315" spans="1:14">
      <c r="A315" s="694">
        <v>12</v>
      </c>
      <c r="B315" s="694" t="s">
        <v>1640</v>
      </c>
      <c r="C315" s="694" t="s">
        <v>703</v>
      </c>
      <c r="D315" s="694" t="s">
        <v>707</v>
      </c>
      <c r="E315" s="694">
        <v>13</v>
      </c>
      <c r="F315" s="694">
        <v>7</v>
      </c>
      <c r="G315" s="694" t="s">
        <v>1688</v>
      </c>
      <c r="H315" s="694">
        <v>843.8</v>
      </c>
      <c r="I315" s="694" t="s">
        <v>1623</v>
      </c>
      <c r="J315" s="694" t="s">
        <v>1166</v>
      </c>
      <c r="K315" s="694" t="s">
        <v>1144</v>
      </c>
      <c r="L315" s="694" t="s">
        <v>1156</v>
      </c>
      <c r="M315" s="694" t="s">
        <v>1155</v>
      </c>
      <c r="N315" s="694">
        <v>10</v>
      </c>
    </row>
    <row r="316" spans="1:14">
      <c r="A316" s="694">
        <v>12</v>
      </c>
      <c r="B316" s="694" t="s">
        <v>1640</v>
      </c>
      <c r="C316" s="694" t="s">
        <v>703</v>
      </c>
      <c r="D316" s="694" t="s">
        <v>708</v>
      </c>
      <c r="E316" s="694">
        <v>13</v>
      </c>
      <c r="F316" s="694">
        <v>9</v>
      </c>
      <c r="G316" s="694" t="s">
        <v>1687</v>
      </c>
      <c r="H316" s="694">
        <v>843.8</v>
      </c>
      <c r="I316" s="694" t="s">
        <v>1623</v>
      </c>
      <c r="J316" s="694" t="s">
        <v>1166</v>
      </c>
      <c r="K316" s="694" t="s">
        <v>1144</v>
      </c>
      <c r="L316" s="694" t="s">
        <v>1156</v>
      </c>
      <c r="M316" s="694" t="s">
        <v>1155</v>
      </c>
      <c r="N316" s="694">
        <v>10</v>
      </c>
    </row>
    <row r="317" spans="1:14">
      <c r="A317" s="694">
        <v>12</v>
      </c>
      <c r="B317" s="694" t="s">
        <v>1640</v>
      </c>
      <c r="C317" s="694" t="s">
        <v>703</v>
      </c>
      <c r="D317" s="694" t="s">
        <v>709</v>
      </c>
      <c r="E317" s="694">
        <v>14</v>
      </c>
      <c r="F317" s="694">
        <v>7</v>
      </c>
      <c r="G317" s="694" t="s">
        <v>1686</v>
      </c>
      <c r="H317" s="694">
        <v>843.8</v>
      </c>
      <c r="I317" s="694" t="s">
        <v>1623</v>
      </c>
      <c r="J317" s="694" t="s">
        <v>1166</v>
      </c>
      <c r="K317" s="694" t="s">
        <v>1144</v>
      </c>
      <c r="L317" s="694" t="s">
        <v>1156</v>
      </c>
      <c r="M317" s="694" t="s">
        <v>1155</v>
      </c>
      <c r="N317" s="694">
        <v>10</v>
      </c>
    </row>
    <row r="318" spans="1:14">
      <c r="A318" s="694">
        <v>12</v>
      </c>
      <c r="B318" s="694" t="s">
        <v>1640</v>
      </c>
      <c r="C318" s="694" t="s">
        <v>703</v>
      </c>
      <c r="D318" s="694" t="s">
        <v>710</v>
      </c>
      <c r="E318" s="694">
        <v>15</v>
      </c>
      <c r="F318" s="694">
        <v>7</v>
      </c>
      <c r="G318" s="694" t="s">
        <v>1685</v>
      </c>
      <c r="H318" s="694">
        <v>843.8</v>
      </c>
      <c r="I318" s="694" t="s">
        <v>1623</v>
      </c>
      <c r="J318" s="694" t="s">
        <v>1166</v>
      </c>
      <c r="K318" s="694" t="s">
        <v>1144</v>
      </c>
      <c r="L318" s="694" t="s">
        <v>1156</v>
      </c>
      <c r="M318" s="694" t="s">
        <v>1155</v>
      </c>
      <c r="N318" s="694">
        <v>10</v>
      </c>
    </row>
    <row r="319" spans="1:14">
      <c r="A319" s="694">
        <v>12</v>
      </c>
      <c r="B319" s="694" t="s">
        <v>1640</v>
      </c>
      <c r="C319" s="694" t="s">
        <v>377</v>
      </c>
      <c r="D319" s="694" t="s">
        <v>711</v>
      </c>
      <c r="E319" s="694">
        <v>20</v>
      </c>
      <c r="F319" s="694">
        <v>41</v>
      </c>
      <c r="G319" s="694" t="s">
        <v>1684</v>
      </c>
      <c r="H319" s="694">
        <v>956.5</v>
      </c>
      <c r="I319" s="694" t="s">
        <v>1362</v>
      </c>
      <c r="J319" s="694" t="s">
        <v>1246</v>
      </c>
      <c r="K319" s="694" t="s">
        <v>1165</v>
      </c>
      <c r="L319" s="694" t="s">
        <v>1261</v>
      </c>
      <c r="M319" s="694" t="s">
        <v>54</v>
      </c>
      <c r="N319" s="694">
        <v>4</v>
      </c>
    </row>
    <row r="320" spans="1:14">
      <c r="A320" s="694">
        <v>12</v>
      </c>
      <c r="B320" s="694" t="s">
        <v>1640</v>
      </c>
      <c r="C320" s="694" t="s">
        <v>377</v>
      </c>
      <c r="D320" s="694" t="s">
        <v>712</v>
      </c>
      <c r="E320" s="694">
        <v>20</v>
      </c>
      <c r="F320" s="694">
        <v>44</v>
      </c>
      <c r="G320" s="694" t="s">
        <v>1683</v>
      </c>
      <c r="H320" s="694">
        <v>956.5</v>
      </c>
      <c r="I320" s="694" t="s">
        <v>1418</v>
      </c>
      <c r="J320" s="694" t="s">
        <v>1266</v>
      </c>
      <c r="K320" s="694" t="s">
        <v>1165</v>
      </c>
      <c r="L320" s="694" t="s">
        <v>1261</v>
      </c>
      <c r="M320" s="694" t="s">
        <v>54</v>
      </c>
      <c r="N320" s="694">
        <v>4</v>
      </c>
    </row>
    <row r="321" spans="1:14">
      <c r="A321" s="694">
        <v>12</v>
      </c>
      <c r="B321" s="694" t="s">
        <v>1640</v>
      </c>
      <c r="C321" s="694" t="s">
        <v>377</v>
      </c>
      <c r="D321" s="694" t="s">
        <v>713</v>
      </c>
      <c r="E321" s="694">
        <v>20</v>
      </c>
      <c r="F321" s="694">
        <v>51</v>
      </c>
      <c r="G321" s="694" t="s">
        <v>1682</v>
      </c>
      <c r="H321" s="694">
        <v>956.5</v>
      </c>
      <c r="I321" s="694" t="s">
        <v>1681</v>
      </c>
      <c r="J321" s="694" t="s">
        <v>1680</v>
      </c>
      <c r="K321" s="694" t="s">
        <v>1165</v>
      </c>
      <c r="L321" s="694" t="s">
        <v>1261</v>
      </c>
      <c r="M321" s="694" t="s">
        <v>54</v>
      </c>
      <c r="N321" s="694">
        <v>4</v>
      </c>
    </row>
    <row r="322" spans="1:14">
      <c r="A322" s="694">
        <v>12</v>
      </c>
      <c r="B322" s="694" t="s">
        <v>1640</v>
      </c>
      <c r="C322" s="694" t="s">
        <v>377</v>
      </c>
      <c r="D322" s="694" t="s">
        <v>714</v>
      </c>
      <c r="E322" s="694">
        <v>21</v>
      </c>
      <c r="F322" s="694">
        <v>51</v>
      </c>
      <c r="G322" s="694" t="s">
        <v>1679</v>
      </c>
      <c r="H322" s="694">
        <v>956.5</v>
      </c>
      <c r="I322" s="694" t="s">
        <v>1678</v>
      </c>
      <c r="J322" s="694" t="s">
        <v>1266</v>
      </c>
      <c r="K322" s="694" t="s">
        <v>1165</v>
      </c>
      <c r="L322" s="694" t="s">
        <v>1261</v>
      </c>
      <c r="M322" s="694" t="s">
        <v>54</v>
      </c>
      <c r="N322" s="694">
        <v>4</v>
      </c>
    </row>
    <row r="323" spans="1:14">
      <c r="A323" s="694">
        <v>12</v>
      </c>
      <c r="B323" s="694" t="s">
        <v>1640</v>
      </c>
      <c r="C323" s="694" t="s">
        <v>377</v>
      </c>
      <c r="D323" s="694" t="s">
        <v>715</v>
      </c>
      <c r="E323" s="694">
        <v>22</v>
      </c>
      <c r="F323" s="694">
        <v>51</v>
      </c>
      <c r="G323" s="694" t="s">
        <v>1677</v>
      </c>
      <c r="H323" s="694">
        <v>956.5</v>
      </c>
      <c r="I323" s="694" t="s">
        <v>1676</v>
      </c>
      <c r="J323" s="694" t="s">
        <v>1262</v>
      </c>
      <c r="K323" s="694" t="s">
        <v>1165</v>
      </c>
      <c r="L323" s="694" t="s">
        <v>1261</v>
      </c>
      <c r="M323" s="694" t="s">
        <v>54</v>
      </c>
      <c r="N323" s="694">
        <v>4</v>
      </c>
    </row>
    <row r="324" spans="1:14">
      <c r="A324" s="694">
        <v>12</v>
      </c>
      <c r="B324" s="694" t="s">
        <v>1640</v>
      </c>
      <c r="C324" s="694" t="s">
        <v>369</v>
      </c>
      <c r="D324" s="694" t="s">
        <v>716</v>
      </c>
      <c r="E324" s="694">
        <v>32</v>
      </c>
      <c r="F324" s="694">
        <v>20</v>
      </c>
      <c r="G324" s="694" t="s">
        <v>1675</v>
      </c>
      <c r="H324" s="694">
        <v>732.6</v>
      </c>
      <c r="I324" s="694" t="s">
        <v>1673</v>
      </c>
      <c r="J324" s="694" t="s">
        <v>1555</v>
      </c>
      <c r="K324" s="694" t="s">
        <v>1144</v>
      </c>
      <c r="L324" s="694" t="s">
        <v>369</v>
      </c>
      <c r="M324" s="694" t="s">
        <v>43</v>
      </c>
      <c r="N324" s="694">
        <v>5</v>
      </c>
    </row>
    <row r="325" spans="1:14">
      <c r="A325" s="694">
        <v>12</v>
      </c>
      <c r="B325" s="694" t="s">
        <v>1640</v>
      </c>
      <c r="C325" s="694" t="s">
        <v>369</v>
      </c>
      <c r="D325" s="694" t="s">
        <v>717</v>
      </c>
      <c r="E325" s="694">
        <v>33</v>
      </c>
      <c r="F325" s="694">
        <v>20</v>
      </c>
      <c r="G325" s="694" t="s">
        <v>1674</v>
      </c>
      <c r="H325" s="694">
        <v>732.6</v>
      </c>
      <c r="I325" s="694" t="s">
        <v>1673</v>
      </c>
      <c r="J325" s="694" t="s">
        <v>1555</v>
      </c>
      <c r="K325" s="694" t="s">
        <v>1144</v>
      </c>
      <c r="L325" s="694" t="s">
        <v>369</v>
      </c>
      <c r="M325" s="694" t="s">
        <v>43</v>
      </c>
      <c r="N325" s="694">
        <v>5</v>
      </c>
    </row>
    <row r="326" spans="1:14">
      <c r="A326" s="694">
        <v>12</v>
      </c>
      <c r="B326" s="694" t="s">
        <v>1640</v>
      </c>
      <c r="C326" s="694" t="s">
        <v>369</v>
      </c>
      <c r="D326" s="694" t="s">
        <v>718</v>
      </c>
      <c r="E326" s="694">
        <v>34</v>
      </c>
      <c r="F326" s="694">
        <v>13</v>
      </c>
      <c r="G326" s="694" t="s">
        <v>1672</v>
      </c>
      <c r="H326" s="694">
        <v>820</v>
      </c>
      <c r="I326" s="694" t="s">
        <v>1670</v>
      </c>
      <c r="J326" s="694" t="s">
        <v>1566</v>
      </c>
      <c r="K326" s="694" t="s">
        <v>1144</v>
      </c>
      <c r="L326" s="694" t="s">
        <v>369</v>
      </c>
      <c r="M326" s="694" t="s">
        <v>43</v>
      </c>
      <c r="N326" s="694">
        <v>5</v>
      </c>
    </row>
    <row r="327" spans="1:14">
      <c r="A327" s="694">
        <v>12</v>
      </c>
      <c r="B327" s="694" t="s">
        <v>1640</v>
      </c>
      <c r="C327" s="694" t="s">
        <v>369</v>
      </c>
      <c r="D327" s="694" t="s">
        <v>719</v>
      </c>
      <c r="E327" s="694">
        <v>34</v>
      </c>
      <c r="F327" s="694">
        <v>18</v>
      </c>
      <c r="G327" s="694" t="s">
        <v>1671</v>
      </c>
      <c r="H327" s="694">
        <v>820</v>
      </c>
      <c r="I327" s="694" t="s">
        <v>1670</v>
      </c>
      <c r="J327" s="694" t="s">
        <v>1566</v>
      </c>
      <c r="K327" s="694" t="s">
        <v>1144</v>
      </c>
      <c r="L327" s="694" t="s">
        <v>369</v>
      </c>
      <c r="M327" s="694" t="s">
        <v>43</v>
      </c>
      <c r="N327" s="694">
        <v>5</v>
      </c>
    </row>
    <row r="328" spans="1:14">
      <c r="A328" s="694">
        <v>12</v>
      </c>
      <c r="B328" s="694" t="s">
        <v>1640</v>
      </c>
      <c r="C328" s="694" t="s">
        <v>369</v>
      </c>
      <c r="D328" s="694" t="s">
        <v>720</v>
      </c>
      <c r="E328" s="694">
        <v>35</v>
      </c>
      <c r="F328" s="694">
        <v>20</v>
      </c>
      <c r="G328" s="694" t="s">
        <v>1669</v>
      </c>
      <c r="H328" s="694">
        <v>732.2</v>
      </c>
      <c r="I328" s="694" t="s">
        <v>1668</v>
      </c>
      <c r="J328" s="694" t="s">
        <v>1234</v>
      </c>
      <c r="K328" s="694" t="s">
        <v>1144</v>
      </c>
      <c r="L328" s="694" t="s">
        <v>369</v>
      </c>
      <c r="M328" s="694" t="s">
        <v>1224</v>
      </c>
      <c r="N328" s="694">
        <v>6</v>
      </c>
    </row>
    <row r="329" spans="1:14">
      <c r="A329" s="694">
        <v>12</v>
      </c>
      <c r="B329" s="694" t="s">
        <v>1640</v>
      </c>
      <c r="C329" s="694" t="s">
        <v>369</v>
      </c>
      <c r="D329" s="694" t="s">
        <v>721</v>
      </c>
      <c r="E329" s="694">
        <v>35</v>
      </c>
      <c r="F329" s="694">
        <v>34</v>
      </c>
      <c r="G329" s="694" t="s">
        <v>1667</v>
      </c>
      <c r="H329" s="694">
        <v>732.1</v>
      </c>
      <c r="I329" s="694" t="s">
        <v>1666</v>
      </c>
      <c r="J329" s="694" t="s">
        <v>1234</v>
      </c>
      <c r="K329" s="694" t="s">
        <v>1165</v>
      </c>
      <c r="L329" s="694" t="s">
        <v>369</v>
      </c>
      <c r="M329" s="694" t="s">
        <v>1224</v>
      </c>
      <c r="N329" s="694">
        <v>6</v>
      </c>
    </row>
    <row r="330" spans="1:14">
      <c r="A330" s="694">
        <v>12</v>
      </c>
      <c r="B330" s="694" t="s">
        <v>1640</v>
      </c>
      <c r="C330" s="694" t="s">
        <v>369</v>
      </c>
      <c r="D330" s="694" t="s">
        <v>722</v>
      </c>
      <c r="E330" s="694">
        <v>36</v>
      </c>
      <c r="F330" s="694">
        <v>13</v>
      </c>
      <c r="G330" s="694" t="s">
        <v>1665</v>
      </c>
      <c r="H330" s="694">
        <v>820.2</v>
      </c>
      <c r="I330" s="694" t="s">
        <v>1664</v>
      </c>
      <c r="J330" s="694" t="s">
        <v>1566</v>
      </c>
      <c r="K330" s="694" t="s">
        <v>1144</v>
      </c>
      <c r="L330" s="694" t="s">
        <v>369</v>
      </c>
      <c r="M330" s="694" t="s">
        <v>43</v>
      </c>
      <c r="N330" s="694">
        <v>5</v>
      </c>
    </row>
    <row r="331" spans="1:14">
      <c r="A331" s="694">
        <v>12</v>
      </c>
      <c r="B331" s="694" t="s">
        <v>1640</v>
      </c>
      <c r="C331" s="694" t="s">
        <v>383</v>
      </c>
      <c r="D331" s="694" t="s">
        <v>723</v>
      </c>
      <c r="E331" s="694">
        <v>40</v>
      </c>
      <c r="F331" s="694">
        <v>32</v>
      </c>
      <c r="G331" s="694" t="s">
        <v>1663</v>
      </c>
      <c r="H331" s="694">
        <v>715.1</v>
      </c>
      <c r="I331" s="694" t="s">
        <v>1662</v>
      </c>
      <c r="J331" s="694" t="s">
        <v>1661</v>
      </c>
      <c r="K331" s="694" t="s">
        <v>1165</v>
      </c>
      <c r="L331" s="694" t="s">
        <v>74</v>
      </c>
      <c r="M331" s="694" t="s">
        <v>1143</v>
      </c>
      <c r="N331" s="694">
        <v>18</v>
      </c>
    </row>
    <row r="332" spans="1:14">
      <c r="A332" s="694">
        <v>12</v>
      </c>
      <c r="B332" s="694" t="s">
        <v>1640</v>
      </c>
      <c r="C332" s="694" t="s">
        <v>383</v>
      </c>
      <c r="D332" s="694" t="s">
        <v>724</v>
      </c>
      <c r="E332" s="694">
        <v>40</v>
      </c>
      <c r="F332" s="694">
        <v>51</v>
      </c>
      <c r="G332" s="694" t="s">
        <v>1660</v>
      </c>
      <c r="H332" s="694">
        <v>715.1</v>
      </c>
      <c r="I332" s="694" t="s">
        <v>1659</v>
      </c>
      <c r="J332" s="694" t="s">
        <v>1246</v>
      </c>
      <c r="K332" s="694" t="s">
        <v>1165</v>
      </c>
      <c r="L332" s="694" t="s">
        <v>1184</v>
      </c>
      <c r="M332" s="694" t="s">
        <v>1183</v>
      </c>
      <c r="N332" s="694">
        <v>8</v>
      </c>
    </row>
    <row r="333" spans="1:14">
      <c r="A333" s="694">
        <v>12</v>
      </c>
      <c r="B333" s="694" t="s">
        <v>1640</v>
      </c>
      <c r="C333" s="694" t="s">
        <v>383</v>
      </c>
      <c r="D333" s="694" t="s">
        <v>725</v>
      </c>
      <c r="E333" s="694">
        <v>41</v>
      </c>
      <c r="F333" s="694">
        <v>13</v>
      </c>
      <c r="G333" s="694" t="s">
        <v>1658</v>
      </c>
      <c r="H333" s="694">
        <v>808</v>
      </c>
      <c r="I333" s="694" t="s">
        <v>1657</v>
      </c>
      <c r="J333" s="694" t="s">
        <v>1555</v>
      </c>
      <c r="K333" s="694" t="s">
        <v>1144</v>
      </c>
      <c r="L333" s="694" t="s">
        <v>369</v>
      </c>
      <c r="M333" s="694" t="s">
        <v>43</v>
      </c>
      <c r="N333" s="694">
        <v>5</v>
      </c>
    </row>
    <row r="334" spans="1:14">
      <c r="A334" s="694">
        <v>12</v>
      </c>
      <c r="B334" s="694" t="s">
        <v>1640</v>
      </c>
      <c r="C334" s="694" t="s">
        <v>383</v>
      </c>
      <c r="D334" s="694" t="s">
        <v>726</v>
      </c>
      <c r="E334" s="694">
        <v>42</v>
      </c>
      <c r="F334" s="694">
        <v>31</v>
      </c>
      <c r="G334" s="694" t="s">
        <v>1656</v>
      </c>
      <c r="H334" s="694">
        <v>843.9</v>
      </c>
      <c r="I334" s="694" t="s">
        <v>1655</v>
      </c>
      <c r="J334" s="694" t="s">
        <v>1180</v>
      </c>
      <c r="K334" s="694" t="s">
        <v>1165</v>
      </c>
      <c r="L334" s="694" t="s">
        <v>74</v>
      </c>
      <c r="M334" s="694" t="s">
        <v>1143</v>
      </c>
      <c r="N334" s="694">
        <v>18</v>
      </c>
    </row>
    <row r="335" spans="1:14">
      <c r="A335" s="694">
        <v>12</v>
      </c>
      <c r="B335" s="694" t="s">
        <v>1640</v>
      </c>
      <c r="C335" s="694" t="s">
        <v>383</v>
      </c>
      <c r="D335" s="694" t="s">
        <v>727</v>
      </c>
      <c r="E335" s="694">
        <v>43</v>
      </c>
      <c r="F335" s="694">
        <v>51</v>
      </c>
      <c r="G335" s="694" t="s">
        <v>1654</v>
      </c>
      <c r="H335" s="694">
        <v>843.9</v>
      </c>
      <c r="I335" s="694" t="s">
        <v>1653</v>
      </c>
      <c r="J335" s="694" t="s">
        <v>1246</v>
      </c>
      <c r="K335" s="694" t="s">
        <v>1165</v>
      </c>
      <c r="L335" s="694" t="s">
        <v>74</v>
      </c>
      <c r="M335" s="694" t="s">
        <v>1143</v>
      </c>
      <c r="N335" s="694">
        <v>18</v>
      </c>
    </row>
    <row r="336" spans="1:14">
      <c r="A336" s="694">
        <v>12</v>
      </c>
      <c r="B336" s="694" t="s">
        <v>1640</v>
      </c>
      <c r="C336" s="694" t="s">
        <v>383</v>
      </c>
      <c r="D336" s="694" t="s">
        <v>728</v>
      </c>
      <c r="E336" s="694">
        <v>45</v>
      </c>
      <c r="F336" s="694">
        <v>9</v>
      </c>
      <c r="G336" s="694" t="s">
        <v>1652</v>
      </c>
      <c r="H336" s="694">
        <v>843.9</v>
      </c>
      <c r="I336" s="694" t="s">
        <v>1651</v>
      </c>
      <c r="J336" s="694" t="s">
        <v>1246</v>
      </c>
      <c r="K336" s="694" t="s">
        <v>1144</v>
      </c>
      <c r="L336" s="694" t="s">
        <v>1184</v>
      </c>
      <c r="M336" s="694" t="s">
        <v>1496</v>
      </c>
      <c r="N336" s="694">
        <v>9</v>
      </c>
    </row>
    <row r="337" spans="1:14">
      <c r="A337" s="694">
        <v>12</v>
      </c>
      <c r="B337" s="694" t="s">
        <v>1640</v>
      </c>
      <c r="C337" s="694" t="s">
        <v>349</v>
      </c>
      <c r="D337" s="694" t="s">
        <v>729</v>
      </c>
      <c r="E337" s="694">
        <v>61</v>
      </c>
      <c r="F337" s="694">
        <v>29</v>
      </c>
      <c r="G337" s="694" t="s">
        <v>1650</v>
      </c>
      <c r="H337" s="694">
        <v>843.8</v>
      </c>
      <c r="I337" s="694" t="s">
        <v>1649</v>
      </c>
      <c r="J337" s="694" t="s">
        <v>1180</v>
      </c>
      <c r="K337" s="694" t="s">
        <v>1165</v>
      </c>
      <c r="L337" s="694" t="s">
        <v>1156</v>
      </c>
      <c r="M337" s="694" t="s">
        <v>1179</v>
      </c>
      <c r="N337" s="694">
        <v>12</v>
      </c>
    </row>
    <row r="338" spans="1:14">
      <c r="A338" s="694">
        <v>12</v>
      </c>
      <c r="B338" s="694" t="s">
        <v>1640</v>
      </c>
      <c r="C338" s="694" t="s">
        <v>349</v>
      </c>
      <c r="D338" s="694" t="s">
        <v>729</v>
      </c>
      <c r="E338" s="694">
        <v>61</v>
      </c>
      <c r="F338" s="694">
        <v>30</v>
      </c>
      <c r="G338" s="694" t="s">
        <v>1648</v>
      </c>
      <c r="H338" s="694">
        <v>843.8</v>
      </c>
      <c r="I338" s="694" t="s">
        <v>1647</v>
      </c>
      <c r="J338" s="694" t="s">
        <v>1646</v>
      </c>
      <c r="K338" s="694" t="s">
        <v>1165</v>
      </c>
      <c r="L338" s="694" t="s">
        <v>1156</v>
      </c>
      <c r="M338" s="694" t="s">
        <v>1179</v>
      </c>
      <c r="N338" s="694">
        <v>12</v>
      </c>
    </row>
    <row r="339" spans="1:14">
      <c r="A339" s="694">
        <v>12</v>
      </c>
      <c r="B339" s="694" t="s">
        <v>1640</v>
      </c>
      <c r="C339" s="694" t="s">
        <v>349</v>
      </c>
      <c r="D339" s="694" t="s">
        <v>730</v>
      </c>
      <c r="E339" s="694">
        <v>62</v>
      </c>
      <c r="F339" s="694">
        <v>29</v>
      </c>
      <c r="G339" s="694" t="s">
        <v>1645</v>
      </c>
      <c r="H339" s="694">
        <v>843.8</v>
      </c>
      <c r="I339" s="694" t="s">
        <v>1644</v>
      </c>
      <c r="J339" s="694" t="s">
        <v>1180</v>
      </c>
      <c r="K339" s="694" t="s">
        <v>1165</v>
      </c>
      <c r="L339" s="694" t="s">
        <v>1156</v>
      </c>
      <c r="M339" s="694" t="s">
        <v>1179</v>
      </c>
      <c r="N339" s="694">
        <v>12</v>
      </c>
    </row>
    <row r="340" spans="1:14">
      <c r="A340" s="694">
        <v>12</v>
      </c>
      <c r="B340" s="694" t="s">
        <v>1640</v>
      </c>
      <c r="C340" s="694" t="s">
        <v>349</v>
      </c>
      <c r="D340" s="694" t="s">
        <v>730</v>
      </c>
      <c r="E340" s="694">
        <v>62</v>
      </c>
      <c r="F340" s="694">
        <v>29</v>
      </c>
      <c r="G340" s="694" t="s">
        <v>1645</v>
      </c>
      <c r="H340" s="694">
        <v>843.8</v>
      </c>
      <c r="I340" s="694" t="s">
        <v>1644</v>
      </c>
      <c r="J340" s="694" t="s">
        <v>1180</v>
      </c>
      <c r="K340" s="694" t="s">
        <v>1165</v>
      </c>
      <c r="L340" s="694" t="s">
        <v>1156</v>
      </c>
      <c r="M340" s="694" t="s">
        <v>1179</v>
      </c>
      <c r="N340" s="694">
        <v>12</v>
      </c>
    </row>
    <row r="341" spans="1:14">
      <c r="A341" s="694">
        <v>12</v>
      </c>
      <c r="B341" s="694" t="s">
        <v>1640</v>
      </c>
      <c r="C341" s="694" t="s">
        <v>349</v>
      </c>
      <c r="D341" s="694" t="s">
        <v>731</v>
      </c>
      <c r="E341" s="694">
        <v>71</v>
      </c>
      <c r="F341" s="694">
        <v>0</v>
      </c>
      <c r="G341" s="694" t="s">
        <v>1643</v>
      </c>
      <c r="H341" s="694">
        <v>843.8</v>
      </c>
      <c r="I341" s="694" t="s">
        <v>1641</v>
      </c>
      <c r="J341" s="694" t="s">
        <v>1399</v>
      </c>
      <c r="K341" s="694" t="s">
        <v>1144</v>
      </c>
      <c r="L341" s="694" t="s">
        <v>74</v>
      </c>
      <c r="M341" s="694" t="s">
        <v>1143</v>
      </c>
      <c r="N341" s="694">
        <v>18</v>
      </c>
    </row>
    <row r="342" spans="1:14">
      <c r="A342" s="694">
        <v>12</v>
      </c>
      <c r="B342" s="694" t="s">
        <v>1640</v>
      </c>
      <c r="C342" s="694" t="s">
        <v>349</v>
      </c>
      <c r="D342" s="694" t="s">
        <v>732</v>
      </c>
      <c r="E342" s="694">
        <v>72</v>
      </c>
      <c r="F342" s="694">
        <v>0</v>
      </c>
      <c r="G342" s="694" t="s">
        <v>1642</v>
      </c>
      <c r="H342" s="694">
        <v>843.8</v>
      </c>
      <c r="I342" s="694" t="s">
        <v>1641</v>
      </c>
      <c r="J342" s="694" t="s">
        <v>1399</v>
      </c>
      <c r="K342" s="694" t="s">
        <v>1144</v>
      </c>
      <c r="L342" s="694" t="s">
        <v>74</v>
      </c>
      <c r="M342" s="694" t="s">
        <v>1143</v>
      </c>
      <c r="N342" s="694">
        <v>18</v>
      </c>
    </row>
    <row r="343" spans="1:14">
      <c r="A343" s="694">
        <v>12</v>
      </c>
      <c r="B343" s="694" t="s">
        <v>1640</v>
      </c>
      <c r="C343" s="694" t="s">
        <v>383</v>
      </c>
      <c r="D343" s="694" t="s">
        <v>733</v>
      </c>
      <c r="E343" s="694">
        <v>80</v>
      </c>
      <c r="F343" s="694">
        <v>51</v>
      </c>
      <c r="G343" s="694" t="s">
        <v>1639</v>
      </c>
      <c r="H343" s="694">
        <v>843.8</v>
      </c>
      <c r="I343" s="694" t="s">
        <v>1541</v>
      </c>
      <c r="J343" s="694" t="s">
        <v>1205</v>
      </c>
      <c r="K343" s="694" t="s">
        <v>1165</v>
      </c>
      <c r="L343" s="694" t="s">
        <v>74</v>
      </c>
      <c r="M343" s="694" t="s">
        <v>1143</v>
      </c>
      <c r="N343" s="694">
        <v>18</v>
      </c>
    </row>
    <row r="344" spans="1:14">
      <c r="A344" s="694">
        <v>14</v>
      </c>
      <c r="B344" s="694" t="s">
        <v>1458</v>
      </c>
      <c r="C344" s="694" t="s">
        <v>349</v>
      </c>
      <c r="D344" s="694" t="s">
        <v>771</v>
      </c>
      <c r="E344" s="694">
        <v>0</v>
      </c>
      <c r="F344" s="694">
        <v>0</v>
      </c>
      <c r="G344" s="694" t="s">
        <v>1591</v>
      </c>
      <c r="H344" s="694">
        <v>844.9</v>
      </c>
      <c r="I344" s="694" t="s">
        <v>1590</v>
      </c>
      <c r="J344" s="694" t="s">
        <v>1478</v>
      </c>
      <c r="K344" s="694" t="s">
        <v>1144</v>
      </c>
      <c r="L344" s="694" t="s">
        <v>74</v>
      </c>
      <c r="M344" s="694" t="s">
        <v>1143</v>
      </c>
      <c r="N344" s="694">
        <v>18</v>
      </c>
    </row>
    <row r="345" spans="1:14">
      <c r="A345" s="694">
        <v>14</v>
      </c>
      <c r="B345" s="694" t="s">
        <v>1458</v>
      </c>
      <c r="C345" s="694" t="s">
        <v>349</v>
      </c>
      <c r="D345" s="694" t="s">
        <v>772</v>
      </c>
      <c r="E345" s="694">
        <v>0</v>
      </c>
      <c r="F345" s="694">
        <v>23</v>
      </c>
      <c r="G345" s="694" t="s">
        <v>1589</v>
      </c>
      <c r="H345" s="694">
        <v>924.1</v>
      </c>
      <c r="I345" s="694" t="s">
        <v>1588</v>
      </c>
      <c r="J345" s="694" t="s">
        <v>1171</v>
      </c>
      <c r="K345" s="694" t="s">
        <v>1144</v>
      </c>
      <c r="L345" s="694" t="s">
        <v>1151</v>
      </c>
      <c r="M345" s="694" t="s">
        <v>1150</v>
      </c>
      <c r="N345" s="694">
        <v>15</v>
      </c>
    </row>
    <row r="346" spans="1:14">
      <c r="A346" s="694">
        <v>14</v>
      </c>
      <c r="B346" s="694" t="s">
        <v>1458</v>
      </c>
      <c r="C346" s="694" t="s">
        <v>349</v>
      </c>
      <c r="D346" s="694" t="s">
        <v>773</v>
      </c>
      <c r="E346" s="694">
        <v>0</v>
      </c>
      <c r="F346" s="694">
        <v>24</v>
      </c>
      <c r="G346" s="694" t="s">
        <v>1587</v>
      </c>
      <c r="H346" s="694">
        <v>873</v>
      </c>
      <c r="I346" s="694" t="s">
        <v>1586</v>
      </c>
      <c r="J346" s="694" t="s">
        <v>1278</v>
      </c>
      <c r="K346" s="694" t="s">
        <v>1144</v>
      </c>
      <c r="L346" s="694" t="s">
        <v>1274</v>
      </c>
      <c r="M346" s="694" t="s">
        <v>53</v>
      </c>
      <c r="N346" s="694">
        <v>13</v>
      </c>
    </row>
    <row r="347" spans="1:14">
      <c r="A347" s="694">
        <v>14</v>
      </c>
      <c r="B347" s="694" t="s">
        <v>1458</v>
      </c>
      <c r="C347" s="694" t="s">
        <v>349</v>
      </c>
      <c r="D347" s="694" t="s">
        <v>774</v>
      </c>
      <c r="E347" s="694">
        <v>0</v>
      </c>
      <c r="F347" s="694">
        <v>25</v>
      </c>
      <c r="G347" s="694" t="s">
        <v>1585</v>
      </c>
      <c r="H347" s="694">
        <v>916</v>
      </c>
      <c r="I347" s="694" t="s">
        <v>1584</v>
      </c>
      <c r="J347" s="694" t="s">
        <v>1275</v>
      </c>
      <c r="K347" s="694" t="s">
        <v>1144</v>
      </c>
      <c r="L347" s="694" t="s">
        <v>1274</v>
      </c>
      <c r="M347" s="694" t="s">
        <v>52</v>
      </c>
      <c r="N347" s="694">
        <v>14</v>
      </c>
    </row>
    <row r="348" spans="1:14">
      <c r="A348" s="694">
        <v>14</v>
      </c>
      <c r="B348" s="694" t="s">
        <v>1458</v>
      </c>
      <c r="C348" s="694" t="s">
        <v>415</v>
      </c>
      <c r="D348" s="694" t="s">
        <v>775</v>
      </c>
      <c r="E348" s="694">
        <v>11</v>
      </c>
      <c r="F348" s="694">
        <v>26</v>
      </c>
      <c r="G348" s="694" t="s">
        <v>1583</v>
      </c>
      <c r="H348" s="694">
        <v>844.8</v>
      </c>
      <c r="I348" s="694" t="s">
        <v>1581</v>
      </c>
      <c r="J348" s="694" t="s">
        <v>1180</v>
      </c>
      <c r="K348" s="694" t="s">
        <v>1165</v>
      </c>
      <c r="L348" s="694" t="s">
        <v>1156</v>
      </c>
      <c r="M348" s="694" t="s">
        <v>1179</v>
      </c>
      <c r="N348" s="694">
        <v>12</v>
      </c>
    </row>
    <row r="349" spans="1:14">
      <c r="A349" s="694">
        <v>14</v>
      </c>
      <c r="B349" s="694" t="s">
        <v>1458</v>
      </c>
      <c r="C349" s="694" t="s">
        <v>415</v>
      </c>
      <c r="D349" s="694" t="s">
        <v>776</v>
      </c>
      <c r="E349" s="694">
        <v>12</v>
      </c>
      <c r="F349" s="694">
        <v>26</v>
      </c>
      <c r="G349" s="694" t="s">
        <v>1582</v>
      </c>
      <c r="H349" s="694">
        <v>844.8</v>
      </c>
      <c r="I349" s="694" t="s">
        <v>1581</v>
      </c>
      <c r="J349" s="694" t="s">
        <v>1180</v>
      </c>
      <c r="K349" s="694" t="s">
        <v>1165</v>
      </c>
      <c r="L349" s="694" t="s">
        <v>1156</v>
      </c>
      <c r="M349" s="694" t="s">
        <v>1179</v>
      </c>
      <c r="N349" s="694">
        <v>12</v>
      </c>
    </row>
    <row r="350" spans="1:14">
      <c r="A350" s="694">
        <v>14</v>
      </c>
      <c r="B350" s="694" t="s">
        <v>1458</v>
      </c>
      <c r="C350" s="694" t="s">
        <v>415</v>
      </c>
      <c r="D350" s="694" t="s">
        <v>777</v>
      </c>
      <c r="E350" s="694">
        <v>13</v>
      </c>
      <c r="F350" s="694">
        <v>31</v>
      </c>
      <c r="G350" s="694" t="s">
        <v>1580</v>
      </c>
      <c r="H350" s="694">
        <v>844.8</v>
      </c>
      <c r="I350" s="694" t="s">
        <v>1579</v>
      </c>
      <c r="J350" s="694" t="s">
        <v>1180</v>
      </c>
      <c r="K350" s="694" t="s">
        <v>1165</v>
      </c>
      <c r="L350" s="694" t="s">
        <v>1156</v>
      </c>
      <c r="M350" s="694" t="s">
        <v>1179</v>
      </c>
      <c r="N350" s="694">
        <v>12</v>
      </c>
    </row>
    <row r="351" spans="1:14">
      <c r="A351" s="694">
        <v>14</v>
      </c>
      <c r="B351" s="694" t="s">
        <v>1458</v>
      </c>
      <c r="C351" s="694" t="s">
        <v>415</v>
      </c>
      <c r="D351" s="694" t="s">
        <v>778</v>
      </c>
      <c r="E351" s="694">
        <v>14</v>
      </c>
      <c r="F351" s="694">
        <v>9</v>
      </c>
      <c r="G351" s="694" t="s">
        <v>1578</v>
      </c>
      <c r="H351" s="694">
        <v>844.8</v>
      </c>
      <c r="I351" s="694" t="s">
        <v>1574</v>
      </c>
      <c r="J351" s="694" t="s">
        <v>1166</v>
      </c>
      <c r="K351" s="694" t="s">
        <v>1144</v>
      </c>
      <c r="L351" s="694" t="s">
        <v>1156</v>
      </c>
      <c r="M351" s="694" t="s">
        <v>1368</v>
      </c>
      <c r="N351" s="694">
        <v>11</v>
      </c>
    </row>
    <row r="352" spans="1:14">
      <c r="A352" s="694">
        <v>14</v>
      </c>
      <c r="B352" s="694" t="s">
        <v>1458</v>
      </c>
      <c r="C352" s="694" t="s">
        <v>415</v>
      </c>
      <c r="D352" s="694" t="s">
        <v>779</v>
      </c>
      <c r="E352" s="694">
        <v>14</v>
      </c>
      <c r="F352" s="694">
        <v>26</v>
      </c>
      <c r="G352" s="694" t="s">
        <v>1577</v>
      </c>
      <c r="H352" s="694">
        <v>844.8</v>
      </c>
      <c r="I352" s="694" t="s">
        <v>1572</v>
      </c>
      <c r="J352" s="694" t="s">
        <v>1180</v>
      </c>
      <c r="K352" s="694" t="s">
        <v>1165</v>
      </c>
      <c r="L352" s="694" t="s">
        <v>1156</v>
      </c>
      <c r="M352" s="694" t="s">
        <v>1179</v>
      </c>
      <c r="N352" s="694">
        <v>12</v>
      </c>
    </row>
    <row r="353" spans="1:14">
      <c r="A353" s="694">
        <v>14</v>
      </c>
      <c r="B353" s="694" t="s">
        <v>1458</v>
      </c>
      <c r="C353" s="694" t="s">
        <v>415</v>
      </c>
      <c r="D353" s="694" t="s">
        <v>780</v>
      </c>
      <c r="E353" s="694">
        <v>14</v>
      </c>
      <c r="F353" s="694">
        <v>51</v>
      </c>
      <c r="G353" s="694" t="s">
        <v>1576</v>
      </c>
      <c r="H353" s="694">
        <v>844.8</v>
      </c>
      <c r="I353" s="694" t="s">
        <v>1572</v>
      </c>
      <c r="J353" s="694" t="s">
        <v>1180</v>
      </c>
      <c r="K353" s="694" t="s">
        <v>1165</v>
      </c>
      <c r="L353" s="694" t="s">
        <v>1156</v>
      </c>
      <c r="M353" s="694" t="s">
        <v>1179</v>
      </c>
      <c r="N353" s="694">
        <v>12</v>
      </c>
    </row>
    <row r="354" spans="1:14">
      <c r="A354" s="694">
        <v>14</v>
      </c>
      <c r="B354" s="694" t="s">
        <v>1458</v>
      </c>
      <c r="C354" s="694" t="s">
        <v>415</v>
      </c>
      <c r="D354" s="694" t="s">
        <v>781</v>
      </c>
      <c r="E354" s="694">
        <v>15</v>
      </c>
      <c r="F354" s="694">
        <v>9</v>
      </c>
      <c r="G354" s="694" t="s">
        <v>1575</v>
      </c>
      <c r="H354" s="694">
        <v>844.8</v>
      </c>
      <c r="I354" s="694" t="s">
        <v>1574</v>
      </c>
      <c r="J354" s="694" t="s">
        <v>1166</v>
      </c>
      <c r="K354" s="694" t="s">
        <v>1144</v>
      </c>
      <c r="L354" s="694" t="s">
        <v>1156</v>
      </c>
      <c r="M354" s="694" t="s">
        <v>1368</v>
      </c>
      <c r="N354" s="694">
        <v>11</v>
      </c>
    </row>
    <row r="355" spans="1:14">
      <c r="A355" s="694">
        <v>14</v>
      </c>
      <c r="B355" s="694" t="s">
        <v>1458</v>
      </c>
      <c r="C355" s="694" t="s">
        <v>415</v>
      </c>
      <c r="D355" s="694" t="s">
        <v>782</v>
      </c>
      <c r="E355" s="694">
        <v>15</v>
      </c>
      <c r="F355" s="694">
        <v>26</v>
      </c>
      <c r="G355" s="694" t="s">
        <v>1573</v>
      </c>
      <c r="H355" s="694">
        <v>844.8</v>
      </c>
      <c r="I355" s="694" t="s">
        <v>1572</v>
      </c>
      <c r="J355" s="694" t="s">
        <v>1180</v>
      </c>
      <c r="K355" s="694" t="s">
        <v>1165</v>
      </c>
      <c r="L355" s="694" t="s">
        <v>1156</v>
      </c>
      <c r="M355" s="694" t="s">
        <v>1179</v>
      </c>
      <c r="N355" s="694">
        <v>12</v>
      </c>
    </row>
    <row r="356" spans="1:14">
      <c r="A356" s="694">
        <v>14</v>
      </c>
      <c r="B356" s="694" t="s">
        <v>1458</v>
      </c>
      <c r="C356" s="694" t="s">
        <v>415</v>
      </c>
      <c r="D356" s="694" t="s">
        <v>783</v>
      </c>
      <c r="E356" s="694">
        <v>16</v>
      </c>
      <c r="F356" s="694">
        <v>26</v>
      </c>
      <c r="G356" s="694" t="s">
        <v>1571</v>
      </c>
      <c r="H356" s="694">
        <v>844.8</v>
      </c>
      <c r="I356" s="694" t="s">
        <v>1370</v>
      </c>
      <c r="J356" s="694" t="s">
        <v>1180</v>
      </c>
      <c r="K356" s="694" t="s">
        <v>1165</v>
      </c>
      <c r="L356" s="694" t="s">
        <v>1156</v>
      </c>
      <c r="M356" s="694" t="s">
        <v>1179</v>
      </c>
      <c r="N356" s="694">
        <v>12</v>
      </c>
    </row>
    <row r="357" spans="1:14">
      <c r="A357" s="694">
        <v>14</v>
      </c>
      <c r="B357" s="694" t="s">
        <v>1458</v>
      </c>
      <c r="C357" s="694" t="s">
        <v>377</v>
      </c>
      <c r="D357" s="694" t="s">
        <v>784</v>
      </c>
      <c r="E357" s="694">
        <v>20</v>
      </c>
      <c r="F357" s="694">
        <v>41</v>
      </c>
      <c r="G357" s="694" t="s">
        <v>1570</v>
      </c>
      <c r="H357" s="694">
        <v>956.5</v>
      </c>
      <c r="I357" s="694" t="s">
        <v>1362</v>
      </c>
      <c r="J357" s="694" t="s">
        <v>1246</v>
      </c>
      <c r="K357" s="694" t="s">
        <v>1165</v>
      </c>
      <c r="L357" s="694" t="s">
        <v>1261</v>
      </c>
      <c r="M357" s="694" t="s">
        <v>54</v>
      </c>
      <c r="N357" s="694">
        <v>4</v>
      </c>
    </row>
    <row r="358" spans="1:14">
      <c r="A358" s="694">
        <v>14</v>
      </c>
      <c r="B358" s="694" t="s">
        <v>1458</v>
      </c>
      <c r="C358" s="694" t="s">
        <v>377</v>
      </c>
      <c r="D358" s="694" t="s">
        <v>785</v>
      </c>
      <c r="E358" s="694">
        <v>21</v>
      </c>
      <c r="F358" s="694">
        <v>44</v>
      </c>
      <c r="G358" s="694" t="s">
        <v>1569</v>
      </c>
      <c r="H358" s="694">
        <v>956.5</v>
      </c>
      <c r="I358" s="694" t="s">
        <v>1418</v>
      </c>
      <c r="J358" s="694" t="s">
        <v>1266</v>
      </c>
      <c r="K358" s="694" t="s">
        <v>1165</v>
      </c>
      <c r="L358" s="694" t="s">
        <v>1261</v>
      </c>
      <c r="M358" s="694" t="s">
        <v>54</v>
      </c>
      <c r="N358" s="694">
        <v>4</v>
      </c>
    </row>
    <row r="359" spans="1:14">
      <c r="A359" s="694">
        <v>14</v>
      </c>
      <c r="B359" s="694" t="s">
        <v>1458</v>
      </c>
      <c r="C359" s="694" t="s">
        <v>369</v>
      </c>
      <c r="D359" s="694" t="s">
        <v>786</v>
      </c>
      <c r="E359" s="694">
        <v>32</v>
      </c>
      <c r="F359" s="694">
        <v>13</v>
      </c>
      <c r="G359" s="694" t="s">
        <v>1568</v>
      </c>
      <c r="H359" s="694">
        <v>821.2</v>
      </c>
      <c r="I359" s="694" t="s">
        <v>1567</v>
      </c>
      <c r="J359" s="694" t="s">
        <v>1566</v>
      </c>
      <c r="K359" s="694" t="s">
        <v>1144</v>
      </c>
      <c r="L359" s="694" t="s">
        <v>369</v>
      </c>
      <c r="M359" s="694" t="s">
        <v>43</v>
      </c>
      <c r="N359" s="694">
        <v>5</v>
      </c>
    </row>
    <row r="360" spans="1:14">
      <c r="A360" s="694">
        <v>14</v>
      </c>
      <c r="B360" s="694" t="s">
        <v>1458</v>
      </c>
      <c r="C360" s="694" t="s">
        <v>369</v>
      </c>
      <c r="D360" s="694" t="s">
        <v>787</v>
      </c>
      <c r="E360" s="694">
        <v>33</v>
      </c>
      <c r="F360" s="694">
        <v>13</v>
      </c>
      <c r="G360" s="694" t="s">
        <v>1565</v>
      </c>
      <c r="H360" s="694">
        <v>823</v>
      </c>
      <c r="I360" s="694" t="s">
        <v>1563</v>
      </c>
      <c r="J360" s="694" t="s">
        <v>1345</v>
      </c>
      <c r="K360" s="694" t="s">
        <v>1144</v>
      </c>
      <c r="L360" s="694" t="s">
        <v>369</v>
      </c>
      <c r="M360" s="694" t="s">
        <v>43</v>
      </c>
      <c r="N360" s="694">
        <v>5</v>
      </c>
    </row>
    <row r="361" spans="1:14">
      <c r="A361" s="694">
        <v>14</v>
      </c>
      <c r="B361" s="694" t="s">
        <v>1458</v>
      </c>
      <c r="C361" s="694" t="s">
        <v>369</v>
      </c>
      <c r="D361" s="694" t="s">
        <v>788</v>
      </c>
      <c r="E361" s="694">
        <v>33</v>
      </c>
      <c r="F361" s="694">
        <v>14</v>
      </c>
      <c r="G361" s="694" t="s">
        <v>1564</v>
      </c>
      <c r="H361" s="694">
        <v>823</v>
      </c>
      <c r="I361" s="694" t="s">
        <v>1563</v>
      </c>
      <c r="J361" s="694" t="s">
        <v>1345</v>
      </c>
      <c r="K361" s="694" t="s">
        <v>1144</v>
      </c>
      <c r="L361" s="694" t="s">
        <v>369</v>
      </c>
      <c r="M361" s="694" t="s">
        <v>43</v>
      </c>
      <c r="N361" s="694">
        <v>5</v>
      </c>
    </row>
    <row r="362" spans="1:14">
      <c r="A362" s="694">
        <v>14</v>
      </c>
      <c r="B362" s="694" t="s">
        <v>1458</v>
      </c>
      <c r="C362" s="694" t="s">
        <v>369</v>
      </c>
      <c r="D362" s="694" t="s">
        <v>789</v>
      </c>
      <c r="E362" s="694">
        <v>33</v>
      </c>
      <c r="F362" s="694">
        <v>20</v>
      </c>
      <c r="G362" s="694" t="s">
        <v>1562</v>
      </c>
      <c r="H362" s="694">
        <v>823</v>
      </c>
      <c r="I362" s="694" t="s">
        <v>1561</v>
      </c>
      <c r="J362" s="694" t="s">
        <v>1234</v>
      </c>
      <c r="K362" s="694" t="s">
        <v>1144</v>
      </c>
      <c r="L362" s="694" t="s">
        <v>369</v>
      </c>
      <c r="M362" s="694" t="s">
        <v>1224</v>
      </c>
      <c r="N362" s="694">
        <v>6</v>
      </c>
    </row>
    <row r="363" spans="1:14">
      <c r="A363" s="694">
        <v>14</v>
      </c>
      <c r="B363" s="694" t="s">
        <v>1458</v>
      </c>
      <c r="C363" s="694" t="s">
        <v>369</v>
      </c>
      <c r="D363" s="694" t="s">
        <v>790</v>
      </c>
      <c r="E363" s="694">
        <v>34</v>
      </c>
      <c r="F363" s="694">
        <v>13</v>
      </c>
      <c r="G363" s="694" t="s">
        <v>1560</v>
      </c>
      <c r="H363" s="694">
        <v>823</v>
      </c>
      <c r="I363" s="694" t="s">
        <v>1405</v>
      </c>
      <c r="J363" s="694" t="s">
        <v>1345</v>
      </c>
      <c r="K363" s="694" t="s">
        <v>1144</v>
      </c>
      <c r="L363" s="694" t="s">
        <v>369</v>
      </c>
      <c r="M363" s="694" t="s">
        <v>43</v>
      </c>
      <c r="N363" s="694">
        <v>5</v>
      </c>
    </row>
    <row r="364" spans="1:14">
      <c r="A364" s="694">
        <v>14</v>
      </c>
      <c r="B364" s="694" t="s">
        <v>1458</v>
      </c>
      <c r="C364" s="694" t="s">
        <v>369</v>
      </c>
      <c r="D364" s="694" t="s">
        <v>791</v>
      </c>
      <c r="E364" s="694">
        <v>35</v>
      </c>
      <c r="F364" s="694">
        <v>13</v>
      </c>
      <c r="G364" s="694" t="s">
        <v>1559</v>
      </c>
      <c r="H364" s="694">
        <v>822</v>
      </c>
      <c r="I364" s="694" t="s">
        <v>1556</v>
      </c>
      <c r="J364" s="694" t="s">
        <v>1555</v>
      </c>
      <c r="K364" s="694" t="s">
        <v>1144</v>
      </c>
      <c r="L364" s="694" t="s">
        <v>369</v>
      </c>
      <c r="M364" s="694" t="s">
        <v>43</v>
      </c>
      <c r="N364" s="694">
        <v>5</v>
      </c>
    </row>
    <row r="365" spans="1:14">
      <c r="A365" s="694">
        <v>14</v>
      </c>
      <c r="B365" s="694" t="s">
        <v>1458</v>
      </c>
      <c r="C365" s="694" t="s">
        <v>369</v>
      </c>
      <c r="D365" s="694" t="s">
        <v>792</v>
      </c>
      <c r="E365" s="694">
        <v>35</v>
      </c>
      <c r="F365" s="694">
        <v>14</v>
      </c>
      <c r="G365" s="694" t="s">
        <v>1558</v>
      </c>
      <c r="H365" s="694">
        <v>822</v>
      </c>
      <c r="I365" s="694" t="s">
        <v>1556</v>
      </c>
      <c r="J365" s="694" t="s">
        <v>1555</v>
      </c>
      <c r="K365" s="694" t="s">
        <v>1144</v>
      </c>
      <c r="L365" s="694" t="s">
        <v>369</v>
      </c>
      <c r="M365" s="694" t="s">
        <v>43</v>
      </c>
      <c r="N365" s="694">
        <v>5</v>
      </c>
    </row>
    <row r="366" spans="1:14">
      <c r="A366" s="694">
        <v>14</v>
      </c>
      <c r="B366" s="694" t="s">
        <v>1458</v>
      </c>
      <c r="C366" s="694" t="s">
        <v>369</v>
      </c>
      <c r="D366" s="694" t="s">
        <v>793</v>
      </c>
      <c r="E366" s="694">
        <v>35</v>
      </c>
      <c r="F366" s="694">
        <v>17</v>
      </c>
      <c r="G366" s="694" t="s">
        <v>1557</v>
      </c>
      <c r="H366" s="694">
        <v>822</v>
      </c>
      <c r="I366" s="694" t="s">
        <v>1556</v>
      </c>
      <c r="J366" s="694" t="s">
        <v>1555</v>
      </c>
      <c r="K366" s="694" t="s">
        <v>1144</v>
      </c>
      <c r="L366" s="694" t="s">
        <v>369</v>
      </c>
      <c r="M366" s="694" t="s">
        <v>43</v>
      </c>
      <c r="N366" s="694">
        <v>5</v>
      </c>
    </row>
    <row r="367" spans="1:14">
      <c r="A367" s="694">
        <v>14</v>
      </c>
      <c r="B367" s="694" t="s">
        <v>1458</v>
      </c>
      <c r="C367" s="694" t="s">
        <v>369</v>
      </c>
      <c r="D367" s="694" t="s">
        <v>794</v>
      </c>
      <c r="E367" s="694">
        <v>35</v>
      </c>
      <c r="F367" s="694">
        <v>20</v>
      </c>
      <c r="G367" s="694" t="s">
        <v>1554</v>
      </c>
      <c r="H367" s="694">
        <v>732.8</v>
      </c>
      <c r="I367" s="694" t="s">
        <v>1553</v>
      </c>
      <c r="J367" s="694" t="s">
        <v>1234</v>
      </c>
      <c r="K367" s="694" t="s">
        <v>1144</v>
      </c>
      <c r="L367" s="694" t="s">
        <v>369</v>
      </c>
      <c r="M367" s="694" t="s">
        <v>1224</v>
      </c>
      <c r="N367" s="694">
        <v>6</v>
      </c>
    </row>
    <row r="368" spans="1:14">
      <c r="A368" s="694">
        <v>14</v>
      </c>
      <c r="B368" s="694" t="s">
        <v>1458</v>
      </c>
      <c r="C368" s="694" t="s">
        <v>369</v>
      </c>
      <c r="D368" s="694" t="s">
        <v>795</v>
      </c>
      <c r="E368" s="694">
        <v>35</v>
      </c>
      <c r="F368" s="694">
        <v>51</v>
      </c>
      <c r="G368" s="694" t="s">
        <v>1552</v>
      </c>
      <c r="H368" s="694">
        <v>844.8</v>
      </c>
      <c r="I368" s="694" t="s">
        <v>1551</v>
      </c>
      <c r="J368" s="694" t="s">
        <v>1210</v>
      </c>
      <c r="K368" s="694" t="s">
        <v>1165</v>
      </c>
      <c r="L368" s="694" t="s">
        <v>369</v>
      </c>
      <c r="M368" s="694" t="s">
        <v>1224</v>
      </c>
      <c r="N368" s="694">
        <v>6</v>
      </c>
    </row>
    <row r="369" spans="1:14">
      <c r="A369" s="694">
        <v>14</v>
      </c>
      <c r="B369" s="694" t="s">
        <v>1458</v>
      </c>
      <c r="C369" s="694" t="s">
        <v>369</v>
      </c>
      <c r="D369" s="694" t="s">
        <v>796</v>
      </c>
      <c r="E369" s="694">
        <v>35</v>
      </c>
      <c r="F369" s="694">
        <v>52</v>
      </c>
      <c r="G369" s="694" t="s">
        <v>1550</v>
      </c>
      <c r="H369" s="694">
        <v>844.8</v>
      </c>
      <c r="I369" s="694" t="s">
        <v>1529</v>
      </c>
      <c r="J369" s="694" t="s">
        <v>1246</v>
      </c>
      <c r="K369" s="694" t="s">
        <v>1165</v>
      </c>
      <c r="L369" s="694" t="s">
        <v>369</v>
      </c>
      <c r="M369" s="694" t="s">
        <v>1224</v>
      </c>
      <c r="N369" s="694">
        <v>6</v>
      </c>
    </row>
    <row r="370" spans="1:14">
      <c r="A370" s="694">
        <v>14</v>
      </c>
      <c r="B370" s="694" t="s">
        <v>1458</v>
      </c>
      <c r="C370" s="694" t="s">
        <v>369</v>
      </c>
      <c r="D370" s="694" t="s">
        <v>797</v>
      </c>
      <c r="E370" s="694">
        <v>35</v>
      </c>
      <c r="F370" s="694">
        <v>53</v>
      </c>
      <c r="G370" s="694" t="s">
        <v>1549</v>
      </c>
      <c r="H370" s="694">
        <v>844.8</v>
      </c>
      <c r="I370" s="694" t="s">
        <v>1529</v>
      </c>
      <c r="J370" s="694" t="s">
        <v>1246</v>
      </c>
      <c r="K370" s="694" t="s">
        <v>1165</v>
      </c>
      <c r="L370" s="694" t="s">
        <v>369</v>
      </c>
      <c r="M370" s="694" t="s">
        <v>1224</v>
      </c>
      <c r="N370" s="694">
        <v>6</v>
      </c>
    </row>
    <row r="371" spans="1:14">
      <c r="A371" s="694">
        <v>14</v>
      </c>
      <c r="B371" s="694" t="s">
        <v>1458</v>
      </c>
      <c r="C371" s="694" t="s">
        <v>383</v>
      </c>
      <c r="D371" s="694" t="s">
        <v>798</v>
      </c>
      <c r="E371" s="694">
        <v>41</v>
      </c>
      <c r="F371" s="694">
        <v>28</v>
      </c>
      <c r="G371" s="694" t="s">
        <v>1548</v>
      </c>
      <c r="H371" s="694">
        <v>844.8</v>
      </c>
      <c r="I371" s="694" t="s">
        <v>1547</v>
      </c>
      <c r="J371" s="694" t="s">
        <v>1180</v>
      </c>
      <c r="K371" s="694" t="s">
        <v>1165</v>
      </c>
      <c r="L371" s="694" t="s">
        <v>74</v>
      </c>
      <c r="M371" s="694" t="s">
        <v>1143</v>
      </c>
      <c r="N371" s="694">
        <v>18</v>
      </c>
    </row>
    <row r="372" spans="1:14">
      <c r="A372" s="694">
        <v>14</v>
      </c>
      <c r="B372" s="694" t="s">
        <v>1458</v>
      </c>
      <c r="C372" s="694" t="s">
        <v>383</v>
      </c>
      <c r="D372" s="694" t="s">
        <v>799</v>
      </c>
      <c r="E372" s="694">
        <v>41</v>
      </c>
      <c r="F372" s="694">
        <v>32</v>
      </c>
      <c r="G372" s="694" t="s">
        <v>1546</v>
      </c>
      <c r="H372" s="694">
        <v>844.8</v>
      </c>
      <c r="I372" s="694" t="s">
        <v>1515</v>
      </c>
      <c r="J372" s="694" t="s">
        <v>1514</v>
      </c>
      <c r="K372" s="694" t="s">
        <v>1165</v>
      </c>
      <c r="L372" s="694" t="s">
        <v>74</v>
      </c>
      <c r="M372" s="694" t="s">
        <v>1143</v>
      </c>
      <c r="N372" s="694">
        <v>18</v>
      </c>
    </row>
    <row r="373" spans="1:14">
      <c r="A373" s="694">
        <v>14</v>
      </c>
      <c r="B373" s="694" t="s">
        <v>1458</v>
      </c>
      <c r="C373" s="694" t="s">
        <v>383</v>
      </c>
      <c r="D373" s="694" t="s">
        <v>800</v>
      </c>
      <c r="E373" s="694">
        <v>41</v>
      </c>
      <c r="F373" s="694">
        <v>43</v>
      </c>
      <c r="G373" s="694" t="s">
        <v>1545</v>
      </c>
      <c r="H373" s="694">
        <v>844.8</v>
      </c>
      <c r="I373" s="694" t="s">
        <v>1541</v>
      </c>
      <c r="J373" s="694" t="s">
        <v>1205</v>
      </c>
      <c r="K373" s="694" t="s">
        <v>1165</v>
      </c>
      <c r="L373" s="694" t="s">
        <v>74</v>
      </c>
      <c r="M373" s="694" t="s">
        <v>1143</v>
      </c>
      <c r="N373" s="694">
        <v>18</v>
      </c>
    </row>
    <row r="374" spans="1:14">
      <c r="A374" s="694">
        <v>14</v>
      </c>
      <c r="B374" s="694" t="s">
        <v>1458</v>
      </c>
      <c r="C374" s="694" t="s">
        <v>383</v>
      </c>
      <c r="D374" s="694" t="s">
        <v>801</v>
      </c>
      <c r="E374" s="694">
        <v>41</v>
      </c>
      <c r="F374" s="694">
        <v>51</v>
      </c>
      <c r="G374" s="694" t="s">
        <v>1544</v>
      </c>
      <c r="H374" s="694">
        <v>844.8</v>
      </c>
      <c r="I374" s="694" t="s">
        <v>1543</v>
      </c>
      <c r="J374" s="694" t="s">
        <v>1180</v>
      </c>
      <c r="K374" s="694" t="s">
        <v>1165</v>
      </c>
      <c r="L374" s="694" t="s">
        <v>1184</v>
      </c>
      <c r="M374" s="694" t="s">
        <v>1183</v>
      </c>
      <c r="N374" s="694">
        <v>8</v>
      </c>
    </row>
    <row r="375" spans="1:14">
      <c r="A375" s="694">
        <v>14</v>
      </c>
      <c r="B375" s="694" t="s">
        <v>1458</v>
      </c>
      <c r="C375" s="694" t="s">
        <v>383</v>
      </c>
      <c r="D375" s="694" t="s">
        <v>802</v>
      </c>
      <c r="E375" s="694">
        <v>41</v>
      </c>
      <c r="F375" s="694">
        <v>52</v>
      </c>
      <c r="G375" s="694" t="s">
        <v>1542</v>
      </c>
      <c r="H375" s="694">
        <v>844.8</v>
      </c>
      <c r="I375" s="694" t="s">
        <v>1541</v>
      </c>
      <c r="J375" s="694" t="s">
        <v>1205</v>
      </c>
      <c r="K375" s="694" t="s">
        <v>1165</v>
      </c>
      <c r="L375" s="694" t="s">
        <v>1184</v>
      </c>
      <c r="M375" s="694" t="s">
        <v>1183</v>
      </c>
      <c r="N375" s="694">
        <v>8</v>
      </c>
    </row>
    <row r="376" spans="1:14">
      <c r="A376" s="694">
        <v>14</v>
      </c>
      <c r="B376" s="694" t="s">
        <v>1458</v>
      </c>
      <c r="C376" s="694" t="s">
        <v>383</v>
      </c>
      <c r="D376" s="694" t="s">
        <v>803</v>
      </c>
      <c r="E376" s="694">
        <v>41</v>
      </c>
      <c r="F376" s="694">
        <v>53</v>
      </c>
      <c r="G376" s="694" t="s">
        <v>1540</v>
      </c>
      <c r="H376" s="694">
        <v>844.8</v>
      </c>
      <c r="I376" s="694" t="s">
        <v>1539</v>
      </c>
      <c r="J376" s="694" t="s">
        <v>1246</v>
      </c>
      <c r="K376" s="694" t="s">
        <v>1165</v>
      </c>
      <c r="L376" s="694" t="s">
        <v>1184</v>
      </c>
      <c r="M376" s="694" t="s">
        <v>1183</v>
      </c>
      <c r="N376" s="694">
        <v>8</v>
      </c>
    </row>
    <row r="377" spans="1:14">
      <c r="A377" s="694">
        <v>14</v>
      </c>
      <c r="B377" s="694" t="s">
        <v>1458</v>
      </c>
      <c r="C377" s="694" t="s">
        <v>383</v>
      </c>
      <c r="D377" s="694" t="s">
        <v>804</v>
      </c>
      <c r="E377" s="694">
        <v>42</v>
      </c>
      <c r="F377" s="694">
        <v>10</v>
      </c>
      <c r="G377" s="694" t="s">
        <v>1538</v>
      </c>
      <c r="H377" s="694">
        <v>836.3</v>
      </c>
      <c r="I377" s="694" t="s">
        <v>1536</v>
      </c>
      <c r="J377" s="694" t="s">
        <v>1217</v>
      </c>
      <c r="K377" s="694" t="s">
        <v>1144</v>
      </c>
      <c r="L377" s="694" t="s">
        <v>1184</v>
      </c>
      <c r="M377" s="694" t="s">
        <v>1193</v>
      </c>
      <c r="N377" s="694">
        <v>7</v>
      </c>
    </row>
    <row r="378" spans="1:14">
      <c r="A378" s="694">
        <v>14</v>
      </c>
      <c r="B378" s="694" t="s">
        <v>1458</v>
      </c>
      <c r="C378" s="694" t="s">
        <v>383</v>
      </c>
      <c r="D378" s="694" t="s">
        <v>805</v>
      </c>
      <c r="E378" s="694">
        <v>42</v>
      </c>
      <c r="F378" s="694">
        <v>11</v>
      </c>
      <c r="G378" s="694" t="s">
        <v>1537</v>
      </c>
      <c r="H378" s="694">
        <v>836.3</v>
      </c>
      <c r="I378" s="694" t="s">
        <v>1536</v>
      </c>
      <c r="J378" s="694" t="s">
        <v>1217</v>
      </c>
      <c r="K378" s="694" t="s">
        <v>1144</v>
      </c>
      <c r="L378" s="694" t="s">
        <v>1184</v>
      </c>
      <c r="M378" s="694" t="s">
        <v>1193</v>
      </c>
      <c r="N378" s="694">
        <v>7</v>
      </c>
    </row>
    <row r="379" spans="1:14">
      <c r="A379" s="694">
        <v>14</v>
      </c>
      <c r="B379" s="694" t="s">
        <v>1458</v>
      </c>
      <c r="C379" s="694" t="s">
        <v>383</v>
      </c>
      <c r="D379" s="694" t="s">
        <v>806</v>
      </c>
      <c r="E379" s="694">
        <v>42</v>
      </c>
      <c r="F379" s="694">
        <v>12</v>
      </c>
      <c r="G379" s="694" t="s">
        <v>1535</v>
      </c>
      <c r="H379" s="694">
        <v>836.3</v>
      </c>
      <c r="I379" s="694" t="s">
        <v>1527</v>
      </c>
      <c r="J379" s="694" t="s">
        <v>1246</v>
      </c>
      <c r="K379" s="694" t="s">
        <v>1144</v>
      </c>
      <c r="L379" s="694" t="s">
        <v>1184</v>
      </c>
      <c r="M379" s="694" t="s">
        <v>1183</v>
      </c>
      <c r="N379" s="694">
        <v>8</v>
      </c>
    </row>
    <row r="380" spans="1:14">
      <c r="A380" s="694">
        <v>14</v>
      </c>
      <c r="B380" s="694" t="s">
        <v>1458</v>
      </c>
      <c r="C380" s="694" t="s">
        <v>383</v>
      </c>
      <c r="D380" s="694" t="s">
        <v>807</v>
      </c>
      <c r="E380" s="694">
        <v>42</v>
      </c>
      <c r="F380" s="694">
        <v>32</v>
      </c>
      <c r="G380" s="694" t="s">
        <v>1534</v>
      </c>
      <c r="H380" s="694">
        <v>715.1</v>
      </c>
      <c r="I380" s="694" t="s">
        <v>1533</v>
      </c>
      <c r="J380" s="694" t="s">
        <v>1246</v>
      </c>
      <c r="K380" s="694" t="s">
        <v>1165</v>
      </c>
      <c r="L380" s="694" t="s">
        <v>74</v>
      </c>
      <c r="M380" s="694" t="s">
        <v>1143</v>
      </c>
      <c r="N380" s="694">
        <v>18</v>
      </c>
    </row>
    <row r="381" spans="1:14">
      <c r="A381" s="694">
        <v>14</v>
      </c>
      <c r="B381" s="694" t="s">
        <v>1458</v>
      </c>
      <c r="C381" s="694" t="s">
        <v>383</v>
      </c>
      <c r="D381" s="694" t="s">
        <v>808</v>
      </c>
      <c r="E381" s="694">
        <v>42</v>
      </c>
      <c r="F381" s="694">
        <v>40</v>
      </c>
      <c r="G381" s="694" t="s">
        <v>1532</v>
      </c>
      <c r="H381" s="694">
        <v>715.1</v>
      </c>
      <c r="I381" s="694" t="s">
        <v>1527</v>
      </c>
      <c r="J381" s="694" t="s">
        <v>1246</v>
      </c>
      <c r="K381" s="694" t="s">
        <v>1165</v>
      </c>
      <c r="L381" s="694" t="s">
        <v>74</v>
      </c>
      <c r="M381" s="694" t="s">
        <v>1143</v>
      </c>
      <c r="N381" s="694">
        <v>18</v>
      </c>
    </row>
    <row r="382" spans="1:14">
      <c r="A382" s="694">
        <v>14</v>
      </c>
      <c r="B382" s="694" t="s">
        <v>1458</v>
      </c>
      <c r="C382" s="694" t="s">
        <v>383</v>
      </c>
      <c r="D382" s="694" t="s">
        <v>809</v>
      </c>
      <c r="E382" s="694">
        <v>42</v>
      </c>
      <c r="F382" s="694">
        <v>51</v>
      </c>
      <c r="G382" s="694" t="s">
        <v>1531</v>
      </c>
      <c r="H382" s="694">
        <v>715.1</v>
      </c>
      <c r="I382" s="694" t="s">
        <v>1522</v>
      </c>
      <c r="J382" s="694" t="s">
        <v>1246</v>
      </c>
      <c r="K382" s="694" t="s">
        <v>1165</v>
      </c>
      <c r="L382" s="694" t="s">
        <v>1184</v>
      </c>
      <c r="M382" s="694" t="s">
        <v>1183</v>
      </c>
      <c r="N382" s="694">
        <v>8</v>
      </c>
    </row>
    <row r="383" spans="1:14">
      <c r="A383" s="694">
        <v>14</v>
      </c>
      <c r="B383" s="694" t="s">
        <v>1458</v>
      </c>
      <c r="C383" s="694" t="s">
        <v>383</v>
      </c>
      <c r="D383" s="694" t="s">
        <v>810</v>
      </c>
      <c r="E383" s="694">
        <v>42</v>
      </c>
      <c r="F383" s="694">
        <v>52</v>
      </c>
      <c r="G383" s="694" t="s">
        <v>1530</v>
      </c>
      <c r="H383" s="694">
        <v>715.1</v>
      </c>
      <c r="I383" s="694" t="s">
        <v>1529</v>
      </c>
      <c r="J383" s="694" t="s">
        <v>1246</v>
      </c>
      <c r="K383" s="694" t="s">
        <v>1165</v>
      </c>
      <c r="L383" s="694" t="s">
        <v>1184</v>
      </c>
      <c r="M383" s="694" t="s">
        <v>1183</v>
      </c>
      <c r="N383" s="694">
        <v>8</v>
      </c>
    </row>
    <row r="384" spans="1:14">
      <c r="A384" s="694">
        <v>14</v>
      </c>
      <c r="B384" s="694" t="s">
        <v>1458</v>
      </c>
      <c r="C384" s="694" t="s">
        <v>383</v>
      </c>
      <c r="D384" s="694" t="s">
        <v>811</v>
      </c>
      <c r="E384" s="694">
        <v>42</v>
      </c>
      <c r="F384" s="694">
        <v>53</v>
      </c>
      <c r="G384" s="694" t="s">
        <v>1528</v>
      </c>
      <c r="H384" s="694">
        <v>715.1</v>
      </c>
      <c r="I384" s="694" t="s">
        <v>1527</v>
      </c>
      <c r="J384" s="694" t="s">
        <v>1246</v>
      </c>
      <c r="K384" s="694" t="s">
        <v>1165</v>
      </c>
      <c r="L384" s="694" t="s">
        <v>1184</v>
      </c>
      <c r="M384" s="694" t="s">
        <v>1183</v>
      </c>
      <c r="N384" s="694">
        <v>8</v>
      </c>
    </row>
    <row r="385" spans="1:14">
      <c r="A385" s="694">
        <v>14</v>
      </c>
      <c r="B385" s="694" t="s">
        <v>1458</v>
      </c>
      <c r="C385" s="694" t="s">
        <v>383</v>
      </c>
      <c r="D385" s="694" t="s">
        <v>812</v>
      </c>
      <c r="E385" s="694">
        <v>42</v>
      </c>
      <c r="F385" s="694">
        <v>54</v>
      </c>
      <c r="G385" s="694" t="s">
        <v>1526</v>
      </c>
      <c r="H385" s="694">
        <v>717.7</v>
      </c>
      <c r="I385" s="694" t="s">
        <v>1522</v>
      </c>
      <c r="J385" s="694" t="s">
        <v>1246</v>
      </c>
      <c r="K385" s="694" t="s">
        <v>1165</v>
      </c>
      <c r="L385" s="694" t="s">
        <v>1184</v>
      </c>
      <c r="M385" s="694" t="s">
        <v>1183</v>
      </c>
      <c r="N385" s="694">
        <v>8</v>
      </c>
    </row>
    <row r="386" spans="1:14">
      <c r="A386" s="694">
        <v>14</v>
      </c>
      <c r="B386" s="694" t="s">
        <v>1458</v>
      </c>
      <c r="C386" s="694" t="s">
        <v>383</v>
      </c>
      <c r="D386" s="694" t="s">
        <v>813</v>
      </c>
      <c r="E386" s="694">
        <v>42</v>
      </c>
      <c r="F386" s="694">
        <v>54</v>
      </c>
      <c r="G386" s="694" t="s">
        <v>1526</v>
      </c>
      <c r="H386" s="694">
        <v>717.7</v>
      </c>
      <c r="I386" s="694" t="s">
        <v>1522</v>
      </c>
      <c r="J386" s="694" t="s">
        <v>1246</v>
      </c>
      <c r="K386" s="694" t="s">
        <v>1165</v>
      </c>
      <c r="L386" s="694" t="s">
        <v>1184</v>
      </c>
      <c r="M386" s="694" t="s">
        <v>1183</v>
      </c>
      <c r="N386" s="694">
        <v>8</v>
      </c>
    </row>
    <row r="387" spans="1:14">
      <c r="A387" s="694">
        <v>14</v>
      </c>
      <c r="B387" s="694" t="s">
        <v>1458</v>
      </c>
      <c r="C387" s="694" t="s">
        <v>383</v>
      </c>
      <c r="D387" s="694" t="s">
        <v>814</v>
      </c>
      <c r="E387" s="694">
        <v>42</v>
      </c>
      <c r="F387" s="694">
        <v>55</v>
      </c>
      <c r="G387" s="694" t="s">
        <v>1525</v>
      </c>
      <c r="H387" s="694">
        <v>717.7</v>
      </c>
      <c r="I387" s="694" t="s">
        <v>1522</v>
      </c>
      <c r="J387" s="694" t="s">
        <v>1246</v>
      </c>
      <c r="K387" s="694" t="s">
        <v>1165</v>
      </c>
      <c r="L387" s="694" t="s">
        <v>1184</v>
      </c>
      <c r="M387" s="694" t="s">
        <v>1183</v>
      </c>
      <c r="N387" s="694">
        <v>8</v>
      </c>
    </row>
    <row r="388" spans="1:14">
      <c r="A388" s="694">
        <v>14</v>
      </c>
      <c r="B388" s="694" t="s">
        <v>1458</v>
      </c>
      <c r="C388" s="694" t="s">
        <v>383</v>
      </c>
      <c r="D388" s="694" t="s">
        <v>815</v>
      </c>
      <c r="E388" s="694">
        <v>42</v>
      </c>
      <c r="F388" s="694">
        <v>56</v>
      </c>
      <c r="G388" s="694" t="s">
        <v>1524</v>
      </c>
      <c r="H388" s="694">
        <v>717.7</v>
      </c>
      <c r="I388" s="694" t="s">
        <v>1522</v>
      </c>
      <c r="J388" s="694" t="s">
        <v>1246</v>
      </c>
      <c r="K388" s="694" t="s">
        <v>1165</v>
      </c>
      <c r="L388" s="694" t="s">
        <v>74</v>
      </c>
      <c r="M388" s="694" t="s">
        <v>1143</v>
      </c>
      <c r="N388" s="694">
        <v>18</v>
      </c>
    </row>
    <row r="389" spans="1:14">
      <c r="A389" s="694">
        <v>14</v>
      </c>
      <c r="B389" s="694" t="s">
        <v>1458</v>
      </c>
      <c r="C389" s="694" t="s">
        <v>383</v>
      </c>
      <c r="D389" s="694" t="s">
        <v>816</v>
      </c>
      <c r="E389" s="694">
        <v>42</v>
      </c>
      <c r="F389" s="694">
        <v>57</v>
      </c>
      <c r="G389" s="694" t="s">
        <v>1523</v>
      </c>
      <c r="H389" s="694">
        <v>717.7</v>
      </c>
      <c r="I389" s="694" t="s">
        <v>1522</v>
      </c>
      <c r="J389" s="694" t="s">
        <v>1246</v>
      </c>
      <c r="K389" s="694" t="s">
        <v>1165</v>
      </c>
      <c r="L389" s="694" t="s">
        <v>74</v>
      </c>
      <c r="M389" s="694" t="s">
        <v>1143</v>
      </c>
      <c r="N389" s="694">
        <v>18</v>
      </c>
    </row>
    <row r="390" spans="1:14">
      <c r="A390" s="694">
        <v>14</v>
      </c>
      <c r="B390" s="694" t="s">
        <v>1458</v>
      </c>
      <c r="C390" s="694" t="s">
        <v>383</v>
      </c>
      <c r="D390" s="694" t="s">
        <v>817</v>
      </c>
      <c r="E390" s="694">
        <v>43</v>
      </c>
      <c r="F390" s="694">
        <v>10</v>
      </c>
      <c r="G390" s="694" t="s">
        <v>1521</v>
      </c>
      <c r="H390" s="694">
        <v>836.5</v>
      </c>
      <c r="I390" s="694" t="s">
        <v>1510</v>
      </c>
      <c r="J390" s="694" t="s">
        <v>1217</v>
      </c>
      <c r="K390" s="694" t="s">
        <v>1144</v>
      </c>
      <c r="L390" s="694" t="s">
        <v>1184</v>
      </c>
      <c r="M390" s="694" t="s">
        <v>1193</v>
      </c>
      <c r="N390" s="694">
        <v>7</v>
      </c>
    </row>
    <row r="391" spans="1:14">
      <c r="A391" s="694">
        <v>14</v>
      </c>
      <c r="B391" s="694" t="s">
        <v>1458</v>
      </c>
      <c r="C391" s="694" t="s">
        <v>383</v>
      </c>
      <c r="D391" s="694" t="s">
        <v>818</v>
      </c>
      <c r="E391" s="694">
        <v>43</v>
      </c>
      <c r="F391" s="694">
        <v>12</v>
      </c>
      <c r="G391" s="694" t="s">
        <v>1520</v>
      </c>
      <c r="H391" s="694">
        <v>836.5</v>
      </c>
      <c r="I391" s="694" t="s">
        <v>1333</v>
      </c>
      <c r="J391" s="694" t="s">
        <v>1246</v>
      </c>
      <c r="K391" s="694" t="s">
        <v>1144</v>
      </c>
      <c r="L391" s="694" t="s">
        <v>1184</v>
      </c>
      <c r="M391" s="694" t="s">
        <v>1183</v>
      </c>
      <c r="N391" s="694">
        <v>8</v>
      </c>
    </row>
    <row r="392" spans="1:14">
      <c r="A392" s="694">
        <v>14</v>
      </c>
      <c r="B392" s="694" t="s">
        <v>1458</v>
      </c>
      <c r="C392" s="694" t="s">
        <v>383</v>
      </c>
      <c r="D392" s="694" t="s">
        <v>819</v>
      </c>
      <c r="E392" s="694">
        <v>43</v>
      </c>
      <c r="F392" s="694">
        <v>32</v>
      </c>
      <c r="G392" s="694" t="s">
        <v>1519</v>
      </c>
      <c r="H392" s="694">
        <v>715.1</v>
      </c>
      <c r="I392" s="694" t="s">
        <v>1515</v>
      </c>
      <c r="J392" s="694" t="s">
        <v>1514</v>
      </c>
      <c r="K392" s="694" t="s">
        <v>1165</v>
      </c>
      <c r="L392" s="694" t="s">
        <v>74</v>
      </c>
      <c r="M392" s="694" t="s">
        <v>1143</v>
      </c>
      <c r="N392" s="694">
        <v>18</v>
      </c>
    </row>
    <row r="393" spans="1:14">
      <c r="A393" s="694">
        <v>14</v>
      </c>
      <c r="B393" s="694" t="s">
        <v>1458</v>
      </c>
      <c r="C393" s="694" t="s">
        <v>383</v>
      </c>
      <c r="D393" s="694" t="s">
        <v>820</v>
      </c>
      <c r="E393" s="694">
        <v>43</v>
      </c>
      <c r="F393" s="694">
        <v>40</v>
      </c>
      <c r="G393" s="694" t="s">
        <v>1518</v>
      </c>
      <c r="H393" s="694">
        <v>732.4</v>
      </c>
      <c r="I393" s="694" t="s">
        <v>1517</v>
      </c>
      <c r="J393" s="694" t="s">
        <v>1234</v>
      </c>
      <c r="K393" s="694" t="s">
        <v>1165</v>
      </c>
      <c r="L393" s="694" t="s">
        <v>74</v>
      </c>
      <c r="M393" s="694" t="s">
        <v>1143</v>
      </c>
      <c r="N393" s="694">
        <v>18</v>
      </c>
    </row>
    <row r="394" spans="1:14">
      <c r="A394" s="694">
        <v>14</v>
      </c>
      <c r="B394" s="694" t="s">
        <v>1458</v>
      </c>
      <c r="C394" s="694" t="s">
        <v>383</v>
      </c>
      <c r="D394" s="694" t="s">
        <v>821</v>
      </c>
      <c r="E394" s="694">
        <v>43</v>
      </c>
      <c r="F394" s="694">
        <v>51</v>
      </c>
      <c r="G394" s="694" t="s">
        <v>1516</v>
      </c>
      <c r="H394" s="694">
        <v>715.1</v>
      </c>
      <c r="I394" s="694" t="s">
        <v>1515</v>
      </c>
      <c r="J394" s="694" t="s">
        <v>1514</v>
      </c>
      <c r="K394" s="694" t="s">
        <v>1165</v>
      </c>
      <c r="L394" s="694" t="s">
        <v>1184</v>
      </c>
      <c r="M394" s="694" t="s">
        <v>1183</v>
      </c>
      <c r="N394" s="694">
        <v>8</v>
      </c>
    </row>
    <row r="395" spans="1:14">
      <c r="A395" s="694">
        <v>14</v>
      </c>
      <c r="B395" s="694" t="s">
        <v>1458</v>
      </c>
      <c r="C395" s="694" t="s">
        <v>383</v>
      </c>
      <c r="D395" s="694" t="s">
        <v>822</v>
      </c>
      <c r="E395" s="694">
        <v>43</v>
      </c>
      <c r="F395" s="694">
        <v>53</v>
      </c>
      <c r="G395" s="694" t="s">
        <v>1513</v>
      </c>
      <c r="H395" s="694">
        <v>732.4</v>
      </c>
      <c r="I395" s="694" t="s">
        <v>1336</v>
      </c>
      <c r="J395" s="694" t="s">
        <v>1246</v>
      </c>
      <c r="K395" s="694" t="s">
        <v>1165</v>
      </c>
      <c r="L395" s="694" t="s">
        <v>1184</v>
      </c>
      <c r="M395" s="694" t="s">
        <v>1183</v>
      </c>
      <c r="N395" s="694">
        <v>8</v>
      </c>
    </row>
    <row r="396" spans="1:14">
      <c r="A396" s="694">
        <v>14</v>
      </c>
      <c r="B396" s="694" t="s">
        <v>1458</v>
      </c>
      <c r="C396" s="694" t="s">
        <v>383</v>
      </c>
      <c r="D396" s="694" t="s">
        <v>823</v>
      </c>
      <c r="E396" s="694">
        <v>44</v>
      </c>
      <c r="F396" s="694">
        <v>10</v>
      </c>
      <c r="G396" s="694" t="s">
        <v>1512</v>
      </c>
      <c r="H396" s="694">
        <v>836.5</v>
      </c>
      <c r="I396" s="694" t="s">
        <v>1510</v>
      </c>
      <c r="J396" s="694" t="s">
        <v>1217</v>
      </c>
      <c r="K396" s="694" t="s">
        <v>1144</v>
      </c>
      <c r="L396" s="694" t="s">
        <v>1184</v>
      </c>
      <c r="M396" s="694" t="s">
        <v>1193</v>
      </c>
      <c r="N396" s="694">
        <v>7</v>
      </c>
    </row>
    <row r="397" spans="1:14">
      <c r="A397" s="694">
        <v>14</v>
      </c>
      <c r="B397" s="694" t="s">
        <v>1458</v>
      </c>
      <c r="C397" s="694" t="s">
        <v>383</v>
      </c>
      <c r="D397" s="694" t="s">
        <v>824</v>
      </c>
      <c r="E397" s="694">
        <v>44</v>
      </c>
      <c r="F397" s="694">
        <v>11</v>
      </c>
      <c r="G397" s="694" t="s">
        <v>1511</v>
      </c>
      <c r="H397" s="694">
        <v>836.5</v>
      </c>
      <c r="I397" s="694" t="s">
        <v>1510</v>
      </c>
      <c r="J397" s="694" t="s">
        <v>1217</v>
      </c>
      <c r="K397" s="694" t="s">
        <v>1144</v>
      </c>
      <c r="L397" s="694" t="s">
        <v>1184</v>
      </c>
      <c r="M397" s="694" t="s">
        <v>1193</v>
      </c>
      <c r="N397" s="694">
        <v>7</v>
      </c>
    </row>
    <row r="398" spans="1:14">
      <c r="A398" s="694">
        <v>14</v>
      </c>
      <c r="B398" s="694" t="s">
        <v>1458</v>
      </c>
      <c r="C398" s="694" t="s">
        <v>383</v>
      </c>
      <c r="D398" s="694" t="s">
        <v>825</v>
      </c>
      <c r="E398" s="694">
        <v>44</v>
      </c>
      <c r="F398" s="694">
        <v>32</v>
      </c>
      <c r="G398" s="694" t="s">
        <v>1509</v>
      </c>
      <c r="H398" s="694">
        <v>715.1</v>
      </c>
      <c r="I398" s="694" t="s">
        <v>1200</v>
      </c>
      <c r="J398" s="694" t="s">
        <v>1199</v>
      </c>
      <c r="K398" s="694" t="s">
        <v>1165</v>
      </c>
      <c r="L398" s="694" t="s">
        <v>74</v>
      </c>
      <c r="M398" s="694" t="s">
        <v>1143</v>
      </c>
      <c r="N398" s="694">
        <v>18</v>
      </c>
    </row>
    <row r="399" spans="1:14">
      <c r="A399" s="694">
        <v>14</v>
      </c>
      <c r="B399" s="694" t="s">
        <v>1458</v>
      </c>
      <c r="C399" s="694" t="s">
        <v>383</v>
      </c>
      <c r="D399" s="694" t="s">
        <v>826</v>
      </c>
      <c r="E399" s="694">
        <v>45</v>
      </c>
      <c r="F399" s="694">
        <v>9</v>
      </c>
      <c r="G399" s="694" t="s">
        <v>1508</v>
      </c>
      <c r="H399" s="694">
        <v>717.3</v>
      </c>
      <c r="I399" s="694" t="s">
        <v>1503</v>
      </c>
      <c r="J399" s="694" t="s">
        <v>1466</v>
      </c>
      <c r="K399" s="694" t="s">
        <v>1144</v>
      </c>
      <c r="L399" s="694" t="s">
        <v>1184</v>
      </c>
      <c r="M399" s="694" t="s">
        <v>1496</v>
      </c>
      <c r="N399" s="694">
        <v>9</v>
      </c>
    </row>
    <row r="400" spans="1:14">
      <c r="A400" s="694">
        <v>14</v>
      </c>
      <c r="B400" s="694" t="s">
        <v>1458</v>
      </c>
      <c r="C400" s="694" t="s">
        <v>383</v>
      </c>
      <c r="D400" s="694" t="s">
        <v>827</v>
      </c>
      <c r="E400" s="694">
        <v>45</v>
      </c>
      <c r="F400" s="694">
        <v>51</v>
      </c>
      <c r="G400" s="694" t="s">
        <v>1507</v>
      </c>
      <c r="H400" s="694">
        <v>717.3</v>
      </c>
      <c r="I400" s="694" t="s">
        <v>1501</v>
      </c>
      <c r="J400" s="694" t="s">
        <v>1246</v>
      </c>
      <c r="K400" s="694" t="s">
        <v>1165</v>
      </c>
      <c r="L400" s="694" t="s">
        <v>1184</v>
      </c>
      <c r="M400" s="694" t="s">
        <v>1496</v>
      </c>
      <c r="N400" s="694">
        <v>8</v>
      </c>
    </row>
    <row r="401" spans="1:14">
      <c r="A401" s="694">
        <v>14</v>
      </c>
      <c r="B401" s="694" t="s">
        <v>1458</v>
      </c>
      <c r="C401" s="694" t="s">
        <v>383</v>
      </c>
      <c r="D401" s="694" t="s">
        <v>828</v>
      </c>
      <c r="E401" s="694">
        <v>45</v>
      </c>
      <c r="F401" s="694">
        <v>52</v>
      </c>
      <c r="G401" s="694" t="s">
        <v>1506</v>
      </c>
      <c r="H401" s="694">
        <v>717.3</v>
      </c>
      <c r="I401" s="694" t="s">
        <v>1499</v>
      </c>
      <c r="J401" s="694" t="s">
        <v>1246</v>
      </c>
      <c r="K401" s="694" t="s">
        <v>1165</v>
      </c>
      <c r="L401" s="694" t="s">
        <v>1184</v>
      </c>
      <c r="M401" s="694" t="s">
        <v>1496</v>
      </c>
      <c r="N401" s="694">
        <v>8</v>
      </c>
    </row>
    <row r="402" spans="1:14">
      <c r="A402" s="694">
        <v>14</v>
      </c>
      <c r="B402" s="694" t="s">
        <v>1458</v>
      </c>
      <c r="C402" s="694" t="s">
        <v>383</v>
      </c>
      <c r="D402" s="694" t="s">
        <v>829</v>
      </c>
      <c r="E402" s="694">
        <v>45</v>
      </c>
      <c r="F402" s="694">
        <v>53</v>
      </c>
      <c r="G402" s="694" t="s">
        <v>1505</v>
      </c>
      <c r="H402" s="694">
        <v>717.3</v>
      </c>
      <c r="I402" s="694" t="s">
        <v>1497</v>
      </c>
      <c r="J402" s="694" t="s">
        <v>1246</v>
      </c>
      <c r="K402" s="694" t="s">
        <v>1165</v>
      </c>
      <c r="L402" s="694" t="s">
        <v>1184</v>
      </c>
      <c r="M402" s="694" t="s">
        <v>1496</v>
      </c>
      <c r="N402" s="694">
        <v>8</v>
      </c>
    </row>
    <row r="403" spans="1:14">
      <c r="A403" s="694">
        <v>14</v>
      </c>
      <c r="B403" s="694" t="s">
        <v>1458</v>
      </c>
      <c r="C403" s="694" t="s">
        <v>383</v>
      </c>
      <c r="D403" s="694" t="s">
        <v>830</v>
      </c>
      <c r="E403" s="694">
        <v>46</v>
      </c>
      <c r="F403" s="694">
        <v>9</v>
      </c>
      <c r="G403" s="694" t="s">
        <v>1504</v>
      </c>
      <c r="H403" s="694">
        <v>717.4</v>
      </c>
      <c r="I403" s="694" t="s">
        <v>1503</v>
      </c>
      <c r="J403" s="694" t="s">
        <v>1466</v>
      </c>
      <c r="K403" s="694" t="s">
        <v>1144</v>
      </c>
      <c r="L403" s="694" t="s">
        <v>1184</v>
      </c>
      <c r="M403" s="694" t="s">
        <v>1496</v>
      </c>
      <c r="N403" s="694">
        <v>9</v>
      </c>
    </row>
    <row r="404" spans="1:14">
      <c r="A404" s="694">
        <v>14</v>
      </c>
      <c r="B404" s="694" t="s">
        <v>1458</v>
      </c>
      <c r="C404" s="694" t="s">
        <v>383</v>
      </c>
      <c r="D404" s="694" t="s">
        <v>831</v>
      </c>
      <c r="E404" s="694">
        <v>46</v>
      </c>
      <c r="F404" s="694">
        <v>51</v>
      </c>
      <c r="G404" s="694" t="s">
        <v>1502</v>
      </c>
      <c r="H404" s="694">
        <v>717.4</v>
      </c>
      <c r="I404" s="694" t="s">
        <v>1501</v>
      </c>
      <c r="J404" s="694" t="s">
        <v>1246</v>
      </c>
      <c r="K404" s="694" t="s">
        <v>1165</v>
      </c>
      <c r="L404" s="694" t="s">
        <v>1184</v>
      </c>
      <c r="M404" s="694" t="s">
        <v>1496</v>
      </c>
      <c r="N404" s="694">
        <v>8</v>
      </c>
    </row>
    <row r="405" spans="1:14">
      <c r="A405" s="694">
        <v>14</v>
      </c>
      <c r="B405" s="694" t="s">
        <v>1458</v>
      </c>
      <c r="C405" s="694" t="s">
        <v>383</v>
      </c>
      <c r="D405" s="694" t="s">
        <v>832</v>
      </c>
      <c r="E405" s="694">
        <v>46</v>
      </c>
      <c r="F405" s="694">
        <v>52</v>
      </c>
      <c r="G405" s="694" t="s">
        <v>1500</v>
      </c>
      <c r="H405" s="694">
        <v>717.4</v>
      </c>
      <c r="I405" s="694" t="s">
        <v>1499</v>
      </c>
      <c r="J405" s="694" t="s">
        <v>1246</v>
      </c>
      <c r="K405" s="694" t="s">
        <v>1165</v>
      </c>
      <c r="L405" s="694" t="s">
        <v>1184</v>
      </c>
      <c r="M405" s="694" t="s">
        <v>1496</v>
      </c>
      <c r="N405" s="694">
        <v>8</v>
      </c>
    </row>
    <row r="406" spans="1:14">
      <c r="A406" s="694">
        <v>14</v>
      </c>
      <c r="B406" s="694" t="s">
        <v>1458</v>
      </c>
      <c r="C406" s="694" t="s">
        <v>383</v>
      </c>
      <c r="D406" s="694" t="s">
        <v>833</v>
      </c>
      <c r="E406" s="694">
        <v>46</v>
      </c>
      <c r="F406" s="694">
        <v>53</v>
      </c>
      <c r="G406" s="694" t="s">
        <v>1498</v>
      </c>
      <c r="H406" s="694">
        <v>717.4</v>
      </c>
      <c r="I406" s="694" t="s">
        <v>1497</v>
      </c>
      <c r="J406" s="694" t="s">
        <v>1246</v>
      </c>
      <c r="K406" s="694" t="s">
        <v>1165</v>
      </c>
      <c r="L406" s="694" t="s">
        <v>1184</v>
      </c>
      <c r="M406" s="694" t="s">
        <v>1496</v>
      </c>
      <c r="N406" s="694">
        <v>8</v>
      </c>
    </row>
    <row r="407" spans="1:14">
      <c r="A407" s="694">
        <v>14</v>
      </c>
      <c r="B407" s="694" t="s">
        <v>1458</v>
      </c>
      <c r="C407" s="694" t="s">
        <v>603</v>
      </c>
      <c r="D407" s="694" t="s">
        <v>834</v>
      </c>
      <c r="E407" s="694">
        <v>51</v>
      </c>
      <c r="F407" s="694">
        <v>0</v>
      </c>
      <c r="G407" s="694" t="s">
        <v>1495</v>
      </c>
      <c r="H407" s="694">
        <v>844.1</v>
      </c>
      <c r="I407" s="694" t="s">
        <v>1479</v>
      </c>
      <c r="J407" s="694" t="s">
        <v>1478</v>
      </c>
      <c r="K407" s="694" t="s">
        <v>1144</v>
      </c>
      <c r="L407" s="694" t="s">
        <v>1184</v>
      </c>
      <c r="M407" s="694" t="s">
        <v>1183</v>
      </c>
      <c r="N407" s="694">
        <v>8</v>
      </c>
    </row>
    <row r="408" spans="1:14">
      <c r="A408" s="694">
        <v>14</v>
      </c>
      <c r="B408" s="694" t="s">
        <v>1458</v>
      </c>
      <c r="C408" s="694" t="s">
        <v>603</v>
      </c>
      <c r="D408" s="694" t="s">
        <v>835</v>
      </c>
      <c r="E408" s="694">
        <v>51</v>
      </c>
      <c r="F408" s="694">
        <v>1</v>
      </c>
      <c r="G408" s="694" t="s">
        <v>1494</v>
      </c>
      <c r="H408" s="694">
        <v>844.1</v>
      </c>
      <c r="I408" s="694" t="s">
        <v>1479</v>
      </c>
      <c r="J408" s="694" t="s">
        <v>1478</v>
      </c>
      <c r="K408" s="694" t="s">
        <v>1144</v>
      </c>
      <c r="L408" s="694" t="s">
        <v>1184</v>
      </c>
      <c r="M408" s="694" t="s">
        <v>1183</v>
      </c>
      <c r="N408" s="694">
        <v>8</v>
      </c>
    </row>
    <row r="409" spans="1:14">
      <c r="A409" s="694">
        <v>14</v>
      </c>
      <c r="B409" s="694" t="s">
        <v>1458</v>
      </c>
      <c r="C409" s="694" t="s">
        <v>603</v>
      </c>
      <c r="D409" s="694" t="s">
        <v>836</v>
      </c>
      <c r="E409" s="694">
        <v>51</v>
      </c>
      <c r="F409" s="694">
        <v>2</v>
      </c>
      <c r="G409" s="694" t="s">
        <v>1493</v>
      </c>
      <c r="H409" s="694">
        <v>844.1</v>
      </c>
      <c r="I409" s="694" t="s">
        <v>1479</v>
      </c>
      <c r="J409" s="694" t="s">
        <v>1478</v>
      </c>
      <c r="K409" s="694" t="s">
        <v>1144</v>
      </c>
      <c r="L409" s="694" t="s">
        <v>1184</v>
      </c>
      <c r="M409" s="694" t="s">
        <v>1183</v>
      </c>
      <c r="N409" s="694">
        <v>8</v>
      </c>
    </row>
    <row r="410" spans="1:14">
      <c r="A410" s="694">
        <v>14</v>
      </c>
      <c r="B410" s="694" t="s">
        <v>1458</v>
      </c>
      <c r="C410" s="694" t="s">
        <v>603</v>
      </c>
      <c r="D410" s="694" t="s">
        <v>837</v>
      </c>
      <c r="E410" s="694">
        <v>51</v>
      </c>
      <c r="F410" s="694">
        <v>3</v>
      </c>
      <c r="G410" s="694" t="s">
        <v>1492</v>
      </c>
      <c r="H410" s="694">
        <v>844.1</v>
      </c>
      <c r="I410" s="694" t="s">
        <v>1479</v>
      </c>
      <c r="J410" s="694" t="s">
        <v>1478</v>
      </c>
      <c r="K410" s="694" t="s">
        <v>1144</v>
      </c>
      <c r="L410" s="694" t="s">
        <v>1184</v>
      </c>
      <c r="M410" s="694" t="s">
        <v>1183</v>
      </c>
      <c r="N410" s="694">
        <v>8</v>
      </c>
    </row>
    <row r="411" spans="1:14">
      <c r="A411" s="694">
        <v>14</v>
      </c>
      <c r="B411" s="694" t="s">
        <v>1458</v>
      </c>
      <c r="C411" s="694" t="s">
        <v>603</v>
      </c>
      <c r="D411" s="694" t="s">
        <v>838</v>
      </c>
      <c r="E411" s="694">
        <v>51</v>
      </c>
      <c r="F411" s="694">
        <v>4</v>
      </c>
      <c r="G411" s="694" t="s">
        <v>1491</v>
      </c>
      <c r="H411" s="694">
        <v>844.1</v>
      </c>
      <c r="I411" s="694" t="s">
        <v>1479</v>
      </c>
      <c r="J411" s="694" t="s">
        <v>1478</v>
      </c>
      <c r="K411" s="694" t="s">
        <v>1144</v>
      </c>
      <c r="L411" s="694" t="s">
        <v>1184</v>
      </c>
      <c r="M411" s="694" t="s">
        <v>1183</v>
      </c>
      <c r="N411" s="694">
        <v>8</v>
      </c>
    </row>
    <row r="412" spans="1:14">
      <c r="A412" s="694">
        <v>14</v>
      </c>
      <c r="B412" s="694" t="s">
        <v>1458</v>
      </c>
      <c r="C412" s="694" t="s">
        <v>603</v>
      </c>
      <c r="D412" s="694" t="s">
        <v>839</v>
      </c>
      <c r="E412" s="694">
        <v>51</v>
      </c>
      <c r="F412" s="694">
        <v>5</v>
      </c>
      <c r="G412" s="694" t="s">
        <v>1490</v>
      </c>
      <c r="H412" s="694">
        <v>844.1</v>
      </c>
      <c r="I412" s="694" t="s">
        <v>1479</v>
      </c>
      <c r="J412" s="694" t="s">
        <v>1478</v>
      </c>
      <c r="K412" s="694" t="s">
        <v>1144</v>
      </c>
      <c r="L412" s="694" t="s">
        <v>1184</v>
      </c>
      <c r="M412" s="694" t="s">
        <v>1183</v>
      </c>
      <c r="N412" s="694">
        <v>8</v>
      </c>
    </row>
    <row r="413" spans="1:14">
      <c r="A413" s="694">
        <v>14</v>
      </c>
      <c r="B413" s="694" t="s">
        <v>1458</v>
      </c>
      <c r="C413" s="694" t="s">
        <v>603</v>
      </c>
      <c r="D413" s="694" t="s">
        <v>840</v>
      </c>
      <c r="E413" s="694">
        <v>51</v>
      </c>
      <c r="F413" s="694">
        <v>6</v>
      </c>
      <c r="G413" s="694" t="s">
        <v>1489</v>
      </c>
      <c r="H413" s="694">
        <v>844.1</v>
      </c>
      <c r="I413" s="694" t="s">
        <v>1479</v>
      </c>
      <c r="J413" s="694" t="s">
        <v>1478</v>
      </c>
      <c r="K413" s="694" t="s">
        <v>1144</v>
      </c>
      <c r="L413" s="694" t="s">
        <v>1184</v>
      </c>
      <c r="M413" s="694" t="s">
        <v>1183</v>
      </c>
      <c r="N413" s="694">
        <v>8</v>
      </c>
    </row>
    <row r="414" spans="1:14">
      <c r="A414" s="694">
        <v>14</v>
      </c>
      <c r="B414" s="694" t="s">
        <v>1458</v>
      </c>
      <c r="C414" s="694" t="s">
        <v>603</v>
      </c>
      <c r="D414" s="694" t="s">
        <v>841</v>
      </c>
      <c r="E414" s="694">
        <v>51</v>
      </c>
      <c r="F414" s="694">
        <v>51</v>
      </c>
      <c r="G414" s="694" t="s">
        <v>1488</v>
      </c>
      <c r="H414" s="694">
        <v>844.1</v>
      </c>
      <c r="I414" s="694" t="s">
        <v>1487</v>
      </c>
      <c r="J414" s="694" t="s">
        <v>1180</v>
      </c>
      <c r="K414" s="694" t="s">
        <v>1165</v>
      </c>
      <c r="L414" s="694" t="s">
        <v>1184</v>
      </c>
      <c r="M414" s="694" t="s">
        <v>1183</v>
      </c>
      <c r="N414" s="694">
        <v>8</v>
      </c>
    </row>
    <row r="415" spans="1:14">
      <c r="A415" s="694">
        <v>14</v>
      </c>
      <c r="B415" s="694" t="s">
        <v>1458</v>
      </c>
      <c r="C415" s="694" t="s">
        <v>603</v>
      </c>
      <c r="D415" s="694" t="s">
        <v>842</v>
      </c>
      <c r="E415" s="694">
        <v>52</v>
      </c>
      <c r="F415" s="694">
        <v>0</v>
      </c>
      <c r="G415" s="694" t="s">
        <v>1486</v>
      </c>
      <c r="H415" s="694">
        <v>844</v>
      </c>
      <c r="I415" s="694" t="s">
        <v>1479</v>
      </c>
      <c r="J415" s="694" t="s">
        <v>1478</v>
      </c>
      <c r="K415" s="694" t="s">
        <v>1144</v>
      </c>
      <c r="L415" s="694" t="s">
        <v>1184</v>
      </c>
      <c r="M415" s="694" t="s">
        <v>1183</v>
      </c>
      <c r="N415" s="694">
        <v>8</v>
      </c>
    </row>
    <row r="416" spans="1:14">
      <c r="A416" s="694">
        <v>14</v>
      </c>
      <c r="B416" s="694" t="s">
        <v>1458</v>
      </c>
      <c r="C416" s="694" t="s">
        <v>603</v>
      </c>
      <c r="D416" s="694" t="s">
        <v>843</v>
      </c>
      <c r="E416" s="694">
        <v>52</v>
      </c>
      <c r="F416" s="694">
        <v>1</v>
      </c>
      <c r="G416" s="694" t="s">
        <v>1485</v>
      </c>
      <c r="H416" s="694">
        <v>844</v>
      </c>
      <c r="I416" s="694" t="s">
        <v>1479</v>
      </c>
      <c r="J416" s="694" t="s">
        <v>1478</v>
      </c>
      <c r="K416" s="694" t="s">
        <v>1144</v>
      </c>
      <c r="L416" s="694" t="s">
        <v>1184</v>
      </c>
      <c r="M416" s="694" t="s">
        <v>1183</v>
      </c>
      <c r="N416" s="694">
        <v>8</v>
      </c>
    </row>
    <row r="417" spans="1:14">
      <c r="A417" s="694">
        <v>14</v>
      </c>
      <c r="B417" s="694" t="s">
        <v>1458</v>
      </c>
      <c r="C417" s="694" t="s">
        <v>603</v>
      </c>
      <c r="D417" s="694" t="s">
        <v>844</v>
      </c>
      <c r="E417" s="694">
        <v>52</v>
      </c>
      <c r="F417" s="694">
        <v>2</v>
      </c>
      <c r="G417" s="694" t="s">
        <v>1484</v>
      </c>
      <c r="H417" s="694">
        <v>844</v>
      </c>
      <c r="I417" s="694" t="s">
        <v>1479</v>
      </c>
      <c r="J417" s="694" t="s">
        <v>1478</v>
      </c>
      <c r="K417" s="694" t="s">
        <v>1144</v>
      </c>
      <c r="L417" s="694" t="s">
        <v>1184</v>
      </c>
      <c r="M417" s="694" t="s">
        <v>1183</v>
      </c>
      <c r="N417" s="694">
        <v>8</v>
      </c>
    </row>
    <row r="418" spans="1:14">
      <c r="A418" s="694">
        <v>14</v>
      </c>
      <c r="B418" s="694" t="s">
        <v>1458</v>
      </c>
      <c r="C418" s="694" t="s">
        <v>603</v>
      </c>
      <c r="D418" s="694" t="s">
        <v>845</v>
      </c>
      <c r="E418" s="694">
        <v>52</v>
      </c>
      <c r="F418" s="694">
        <v>3</v>
      </c>
      <c r="G418" s="694" t="s">
        <v>1483</v>
      </c>
      <c r="H418" s="694">
        <v>844</v>
      </c>
      <c r="I418" s="694" t="s">
        <v>1479</v>
      </c>
      <c r="J418" s="694" t="s">
        <v>1478</v>
      </c>
      <c r="K418" s="694" t="s">
        <v>1144</v>
      </c>
      <c r="L418" s="694" t="s">
        <v>1184</v>
      </c>
      <c r="M418" s="694" t="s">
        <v>1183</v>
      </c>
      <c r="N418" s="694">
        <v>8</v>
      </c>
    </row>
    <row r="419" spans="1:14">
      <c r="A419" s="694">
        <v>14</v>
      </c>
      <c r="B419" s="694" t="s">
        <v>1458</v>
      </c>
      <c r="C419" s="694" t="s">
        <v>603</v>
      </c>
      <c r="D419" s="694" t="s">
        <v>846</v>
      </c>
      <c r="E419" s="694">
        <v>52</v>
      </c>
      <c r="F419" s="694">
        <v>4</v>
      </c>
      <c r="G419" s="694" t="s">
        <v>1482</v>
      </c>
      <c r="H419" s="694">
        <v>844</v>
      </c>
      <c r="I419" s="694" t="s">
        <v>1479</v>
      </c>
      <c r="J419" s="694" t="s">
        <v>1478</v>
      </c>
      <c r="K419" s="694" t="s">
        <v>1144</v>
      </c>
      <c r="L419" s="694" t="s">
        <v>1184</v>
      </c>
      <c r="M419" s="694" t="s">
        <v>1183</v>
      </c>
      <c r="N419" s="694">
        <v>8</v>
      </c>
    </row>
    <row r="420" spans="1:14">
      <c r="A420" s="694">
        <v>14</v>
      </c>
      <c r="B420" s="694" t="s">
        <v>1458</v>
      </c>
      <c r="C420" s="694" t="s">
        <v>603</v>
      </c>
      <c r="D420" s="694" t="s">
        <v>847</v>
      </c>
      <c r="E420" s="694">
        <v>52</v>
      </c>
      <c r="F420" s="694">
        <v>5</v>
      </c>
      <c r="G420" s="694" t="s">
        <v>1481</v>
      </c>
      <c r="H420" s="694">
        <v>844</v>
      </c>
      <c r="I420" s="694" t="s">
        <v>1479</v>
      </c>
      <c r="J420" s="694" t="s">
        <v>1478</v>
      </c>
      <c r="K420" s="694" t="s">
        <v>1144</v>
      </c>
      <c r="L420" s="694" t="s">
        <v>1184</v>
      </c>
      <c r="M420" s="694" t="s">
        <v>1183</v>
      </c>
      <c r="N420" s="694">
        <v>8</v>
      </c>
    </row>
    <row r="421" spans="1:14">
      <c r="A421" s="694">
        <v>14</v>
      </c>
      <c r="B421" s="694" t="s">
        <v>1458</v>
      </c>
      <c r="C421" s="694" t="s">
        <v>603</v>
      </c>
      <c r="D421" s="694" t="s">
        <v>848</v>
      </c>
      <c r="E421" s="694">
        <v>52</v>
      </c>
      <c r="F421" s="694">
        <v>6</v>
      </c>
      <c r="G421" s="694" t="s">
        <v>1480</v>
      </c>
      <c r="H421" s="694">
        <v>844</v>
      </c>
      <c r="I421" s="694" t="s">
        <v>1479</v>
      </c>
      <c r="J421" s="694" t="s">
        <v>1478</v>
      </c>
      <c r="K421" s="694" t="s">
        <v>1144</v>
      </c>
      <c r="L421" s="694" t="s">
        <v>1184</v>
      </c>
      <c r="M421" s="694" t="s">
        <v>1183</v>
      </c>
      <c r="N421" s="694">
        <v>8</v>
      </c>
    </row>
    <row r="422" spans="1:14">
      <c r="A422" s="694">
        <v>14</v>
      </c>
      <c r="B422" s="694" t="s">
        <v>1458</v>
      </c>
      <c r="C422" s="694" t="s">
        <v>603</v>
      </c>
      <c r="D422" s="694" t="s">
        <v>849</v>
      </c>
      <c r="E422" s="694">
        <v>53</v>
      </c>
      <c r="F422" s="694">
        <v>2</v>
      </c>
      <c r="G422" s="694" t="s">
        <v>1477</v>
      </c>
      <c r="H422" s="694">
        <v>844.2</v>
      </c>
      <c r="I422" s="694" t="s">
        <v>1467</v>
      </c>
      <c r="J422" s="694" t="s">
        <v>1466</v>
      </c>
      <c r="K422" s="694" t="s">
        <v>1144</v>
      </c>
      <c r="L422" s="694" t="s">
        <v>1184</v>
      </c>
      <c r="M422" s="694" t="s">
        <v>1183</v>
      </c>
      <c r="N422" s="694">
        <v>8</v>
      </c>
    </row>
    <row r="423" spans="1:14">
      <c r="A423" s="694">
        <v>14</v>
      </c>
      <c r="B423" s="694" t="s">
        <v>1458</v>
      </c>
      <c r="C423" s="694" t="s">
        <v>603</v>
      </c>
      <c r="D423" s="694" t="s">
        <v>850</v>
      </c>
      <c r="E423" s="694">
        <v>53</v>
      </c>
      <c r="F423" s="694">
        <v>3</v>
      </c>
      <c r="G423" s="694" t="s">
        <v>1476</v>
      </c>
      <c r="H423" s="694">
        <v>844.2</v>
      </c>
      <c r="I423" s="694" t="s">
        <v>1467</v>
      </c>
      <c r="J423" s="694" t="s">
        <v>1466</v>
      </c>
      <c r="K423" s="694" t="s">
        <v>1144</v>
      </c>
      <c r="L423" s="694" t="s">
        <v>1184</v>
      </c>
      <c r="M423" s="694" t="s">
        <v>1183</v>
      </c>
      <c r="N423" s="694">
        <v>8</v>
      </c>
    </row>
    <row r="424" spans="1:14">
      <c r="A424" s="694">
        <v>14</v>
      </c>
      <c r="B424" s="694" t="s">
        <v>1458</v>
      </c>
      <c r="C424" s="694" t="s">
        <v>603</v>
      </c>
      <c r="D424" s="694" t="s">
        <v>851</v>
      </c>
      <c r="E424" s="694">
        <v>53</v>
      </c>
      <c r="F424" s="694">
        <v>5</v>
      </c>
      <c r="G424" s="694" t="s">
        <v>1475</v>
      </c>
      <c r="H424" s="694">
        <v>844.2</v>
      </c>
      <c r="I424" s="694" t="s">
        <v>1467</v>
      </c>
      <c r="J424" s="694" t="s">
        <v>1466</v>
      </c>
      <c r="K424" s="694" t="s">
        <v>1144</v>
      </c>
      <c r="L424" s="694" t="s">
        <v>1184</v>
      </c>
      <c r="M424" s="694" t="s">
        <v>1183</v>
      </c>
      <c r="N424" s="694">
        <v>8</v>
      </c>
    </row>
    <row r="425" spans="1:14">
      <c r="A425" s="694">
        <v>14</v>
      </c>
      <c r="B425" s="694" t="s">
        <v>1458</v>
      </c>
      <c r="C425" s="694" t="s">
        <v>603</v>
      </c>
      <c r="D425" s="694" t="s">
        <v>852</v>
      </c>
      <c r="E425" s="694">
        <v>53</v>
      </c>
      <c r="F425" s="694">
        <v>6</v>
      </c>
      <c r="G425" s="694" t="s">
        <v>1474</v>
      </c>
      <c r="H425" s="694">
        <v>844.2</v>
      </c>
      <c r="I425" s="694" t="s">
        <v>1467</v>
      </c>
      <c r="J425" s="694" t="s">
        <v>1466</v>
      </c>
      <c r="K425" s="694" t="s">
        <v>1144</v>
      </c>
      <c r="L425" s="694" t="s">
        <v>1184</v>
      </c>
      <c r="M425" s="694" t="s">
        <v>1183</v>
      </c>
      <c r="N425" s="694">
        <v>8</v>
      </c>
    </row>
    <row r="426" spans="1:14">
      <c r="A426" s="694">
        <v>14</v>
      </c>
      <c r="B426" s="694" t="s">
        <v>1458</v>
      </c>
      <c r="C426" s="694" t="s">
        <v>603</v>
      </c>
      <c r="D426" s="694" t="s">
        <v>853</v>
      </c>
      <c r="E426" s="694">
        <v>53</v>
      </c>
      <c r="F426" s="694">
        <v>9</v>
      </c>
      <c r="G426" s="694" t="s">
        <v>1473</v>
      </c>
      <c r="H426" s="694">
        <v>844.2</v>
      </c>
      <c r="I426" s="694" t="s">
        <v>1467</v>
      </c>
      <c r="J426" s="694" t="s">
        <v>1466</v>
      </c>
      <c r="K426" s="694" t="s">
        <v>1144</v>
      </c>
      <c r="L426" s="694" t="s">
        <v>1184</v>
      </c>
      <c r="M426" s="694" t="s">
        <v>1183</v>
      </c>
      <c r="N426" s="694">
        <v>8</v>
      </c>
    </row>
    <row r="427" spans="1:14">
      <c r="A427" s="694">
        <v>14</v>
      </c>
      <c r="B427" s="694" t="s">
        <v>1458</v>
      </c>
      <c r="C427" s="694" t="s">
        <v>603</v>
      </c>
      <c r="D427" s="694" t="s">
        <v>854</v>
      </c>
      <c r="E427" s="694">
        <v>53</v>
      </c>
      <c r="F427" s="694">
        <v>51</v>
      </c>
      <c r="G427" s="694" t="s">
        <v>1472</v>
      </c>
      <c r="H427" s="694">
        <v>844.2</v>
      </c>
      <c r="I427" s="694" t="s">
        <v>1467</v>
      </c>
      <c r="J427" s="694" t="s">
        <v>1466</v>
      </c>
      <c r="K427" s="694" t="s">
        <v>1144</v>
      </c>
      <c r="L427" s="694" t="s">
        <v>1184</v>
      </c>
      <c r="M427" s="694" t="s">
        <v>1183</v>
      </c>
      <c r="N427" s="694">
        <v>8</v>
      </c>
    </row>
    <row r="428" spans="1:14">
      <c r="A428" s="694">
        <v>14</v>
      </c>
      <c r="B428" s="694" t="s">
        <v>1458</v>
      </c>
      <c r="C428" s="694" t="s">
        <v>603</v>
      </c>
      <c r="D428" s="694" t="s">
        <v>855</v>
      </c>
      <c r="E428" s="694">
        <v>54</v>
      </c>
      <c r="F428" s="694">
        <v>2</v>
      </c>
      <c r="G428" s="694" t="s">
        <v>1471</v>
      </c>
      <c r="H428" s="694">
        <v>844.2</v>
      </c>
      <c r="I428" s="694" t="s">
        <v>1467</v>
      </c>
      <c r="J428" s="694" t="s">
        <v>1466</v>
      </c>
      <c r="K428" s="694" t="s">
        <v>1144</v>
      </c>
      <c r="L428" s="694" t="s">
        <v>1184</v>
      </c>
      <c r="M428" s="694" t="s">
        <v>1183</v>
      </c>
      <c r="N428" s="694">
        <v>8</v>
      </c>
    </row>
    <row r="429" spans="1:14">
      <c r="A429" s="694">
        <v>14</v>
      </c>
      <c r="B429" s="694" t="s">
        <v>1458</v>
      </c>
      <c r="C429" s="694" t="s">
        <v>603</v>
      </c>
      <c r="D429" s="694" t="s">
        <v>856</v>
      </c>
      <c r="E429" s="694">
        <v>54</v>
      </c>
      <c r="F429" s="694">
        <v>3</v>
      </c>
      <c r="G429" s="694" t="s">
        <v>1470</v>
      </c>
      <c r="H429" s="694">
        <v>844.2</v>
      </c>
      <c r="I429" s="694" t="s">
        <v>1467</v>
      </c>
      <c r="J429" s="694" t="s">
        <v>1466</v>
      </c>
      <c r="K429" s="694" t="s">
        <v>1144</v>
      </c>
      <c r="L429" s="694" t="s">
        <v>1184</v>
      </c>
      <c r="M429" s="694" t="s">
        <v>1183</v>
      </c>
      <c r="N429" s="694">
        <v>8</v>
      </c>
    </row>
    <row r="430" spans="1:14">
      <c r="A430" s="694">
        <v>14</v>
      </c>
      <c r="B430" s="694" t="s">
        <v>1458</v>
      </c>
      <c r="C430" s="694" t="s">
        <v>603</v>
      </c>
      <c r="D430" s="694" t="s">
        <v>857</v>
      </c>
      <c r="E430" s="694">
        <v>54</v>
      </c>
      <c r="F430" s="694">
        <v>5</v>
      </c>
      <c r="G430" s="694" t="s">
        <v>1469</v>
      </c>
      <c r="H430" s="694">
        <v>844.2</v>
      </c>
      <c r="I430" s="694" t="s">
        <v>1467</v>
      </c>
      <c r="J430" s="694" t="s">
        <v>1466</v>
      </c>
      <c r="K430" s="694" t="s">
        <v>1144</v>
      </c>
      <c r="L430" s="694" t="s">
        <v>1184</v>
      </c>
      <c r="M430" s="694" t="s">
        <v>1183</v>
      </c>
      <c r="N430" s="694">
        <v>8</v>
      </c>
    </row>
    <row r="431" spans="1:14">
      <c r="A431" s="694">
        <v>14</v>
      </c>
      <c r="B431" s="694" t="s">
        <v>1458</v>
      </c>
      <c r="C431" s="694" t="s">
        <v>603</v>
      </c>
      <c r="D431" s="694" t="s">
        <v>858</v>
      </c>
      <c r="E431" s="694">
        <v>54</v>
      </c>
      <c r="F431" s="694">
        <v>6</v>
      </c>
      <c r="G431" s="694" t="s">
        <v>1468</v>
      </c>
      <c r="H431" s="694">
        <v>844.2</v>
      </c>
      <c r="I431" s="694" t="s">
        <v>1467</v>
      </c>
      <c r="J431" s="694" t="s">
        <v>1466</v>
      </c>
      <c r="K431" s="694" t="s">
        <v>1144</v>
      </c>
      <c r="L431" s="694" t="s">
        <v>1184</v>
      </c>
      <c r="M431" s="694" t="s">
        <v>1183</v>
      </c>
      <c r="N431" s="694">
        <v>8</v>
      </c>
    </row>
    <row r="432" spans="1:14">
      <c r="A432" s="694">
        <v>14</v>
      </c>
      <c r="B432" s="694" t="s">
        <v>1458</v>
      </c>
      <c r="C432" s="694" t="s">
        <v>349</v>
      </c>
      <c r="D432" s="694" t="s">
        <v>859</v>
      </c>
      <c r="E432" s="694">
        <v>61</v>
      </c>
      <c r="F432" s="694">
        <v>29</v>
      </c>
      <c r="G432" s="694" t="s">
        <v>1465</v>
      </c>
      <c r="H432" s="694">
        <v>844.8</v>
      </c>
      <c r="I432" s="694" t="s">
        <v>1464</v>
      </c>
      <c r="J432" s="694" t="s">
        <v>1180</v>
      </c>
      <c r="K432" s="694" t="s">
        <v>1165</v>
      </c>
      <c r="L432" s="694" t="s">
        <v>1156</v>
      </c>
      <c r="M432" s="694" t="s">
        <v>1179</v>
      </c>
      <c r="N432" s="694">
        <v>12</v>
      </c>
    </row>
    <row r="433" spans="1:14">
      <c r="A433" s="694">
        <v>14</v>
      </c>
      <c r="B433" s="694" t="s">
        <v>1458</v>
      </c>
      <c r="C433" s="694" t="s">
        <v>349</v>
      </c>
      <c r="D433" s="694" t="s">
        <v>860</v>
      </c>
      <c r="E433" s="694">
        <v>62</v>
      </c>
      <c r="F433" s="694">
        <v>29</v>
      </c>
      <c r="G433" s="694" t="s">
        <v>1463</v>
      </c>
      <c r="H433" s="694">
        <v>844.8</v>
      </c>
      <c r="I433" s="694" t="s">
        <v>1459</v>
      </c>
      <c r="J433" s="694" t="s">
        <v>1180</v>
      </c>
      <c r="K433" s="694" t="s">
        <v>1165</v>
      </c>
      <c r="L433" s="694" t="s">
        <v>1156</v>
      </c>
      <c r="M433" s="694" t="s">
        <v>1179</v>
      </c>
      <c r="N433" s="694">
        <v>12</v>
      </c>
    </row>
    <row r="434" spans="1:14">
      <c r="A434" s="694">
        <v>14</v>
      </c>
      <c r="B434" s="694" t="s">
        <v>1458</v>
      </c>
      <c r="C434" s="694" t="s">
        <v>349</v>
      </c>
      <c r="D434" s="694" t="s">
        <v>861</v>
      </c>
      <c r="E434" s="694">
        <v>63</v>
      </c>
      <c r="F434" s="694">
        <v>29</v>
      </c>
      <c r="G434" s="694" t="s">
        <v>1462</v>
      </c>
      <c r="H434" s="694">
        <v>844.8</v>
      </c>
      <c r="I434" s="694" t="s">
        <v>1459</v>
      </c>
      <c r="J434" s="694" t="s">
        <v>1180</v>
      </c>
      <c r="K434" s="694" t="s">
        <v>1165</v>
      </c>
      <c r="L434" s="694" t="s">
        <v>1156</v>
      </c>
      <c r="M434" s="694" t="s">
        <v>1179</v>
      </c>
      <c r="N434" s="694">
        <v>12</v>
      </c>
    </row>
    <row r="435" spans="1:14">
      <c r="A435" s="694">
        <v>14</v>
      </c>
      <c r="B435" s="694" t="s">
        <v>1458</v>
      </c>
      <c r="C435" s="694" t="s">
        <v>349</v>
      </c>
      <c r="D435" s="694" t="s">
        <v>862</v>
      </c>
      <c r="E435" s="694">
        <v>64</v>
      </c>
      <c r="F435" s="694">
        <v>29</v>
      </c>
      <c r="G435" s="694" t="s">
        <v>1461</v>
      </c>
      <c r="H435" s="694">
        <v>844.8</v>
      </c>
      <c r="I435" s="694" t="s">
        <v>1459</v>
      </c>
      <c r="J435" s="694" t="s">
        <v>1180</v>
      </c>
      <c r="K435" s="694" t="s">
        <v>1165</v>
      </c>
      <c r="L435" s="694" t="s">
        <v>1156</v>
      </c>
      <c r="M435" s="694" t="s">
        <v>1179</v>
      </c>
      <c r="N435" s="694">
        <v>12</v>
      </c>
    </row>
    <row r="436" spans="1:14">
      <c r="A436" s="694">
        <v>14</v>
      </c>
      <c r="B436" s="694" t="s">
        <v>1458</v>
      </c>
      <c r="C436" s="694" t="s">
        <v>349</v>
      </c>
      <c r="D436" s="694" t="s">
        <v>863</v>
      </c>
      <c r="E436" s="694">
        <v>65</v>
      </c>
      <c r="F436" s="694">
        <v>29</v>
      </c>
      <c r="G436" s="694" t="s">
        <v>1460</v>
      </c>
      <c r="H436" s="694">
        <v>844.8</v>
      </c>
      <c r="I436" s="694" t="s">
        <v>1459</v>
      </c>
      <c r="J436" s="694" t="s">
        <v>1180</v>
      </c>
      <c r="K436" s="694" t="s">
        <v>1165</v>
      </c>
      <c r="L436" s="694" t="s">
        <v>1156</v>
      </c>
      <c r="M436" s="694" t="s">
        <v>1179</v>
      </c>
      <c r="N436" s="694">
        <v>12</v>
      </c>
    </row>
    <row r="437" spans="1:14">
      <c r="A437" s="694">
        <v>14</v>
      </c>
      <c r="B437" s="694" t="s">
        <v>1458</v>
      </c>
      <c r="C437" s="694" t="s">
        <v>349</v>
      </c>
      <c r="D437" s="694" t="s">
        <v>864</v>
      </c>
      <c r="E437" s="694">
        <v>66</v>
      </c>
      <c r="F437" s="694">
        <v>51</v>
      </c>
      <c r="G437" s="694" t="s">
        <v>1457</v>
      </c>
      <c r="H437" s="694">
        <v>844.8</v>
      </c>
      <c r="I437" s="694" t="s">
        <v>1456</v>
      </c>
      <c r="J437" s="694" t="s">
        <v>1246</v>
      </c>
      <c r="K437" s="694" t="s">
        <v>1165</v>
      </c>
      <c r="L437" s="694" t="s">
        <v>74</v>
      </c>
      <c r="M437" s="694" t="s">
        <v>1143</v>
      </c>
      <c r="N437" s="694">
        <v>18</v>
      </c>
    </row>
    <row r="438" spans="1:14">
      <c r="A438" s="694">
        <v>15</v>
      </c>
      <c r="B438" s="694" t="s">
        <v>1387</v>
      </c>
      <c r="C438" s="694" t="s">
        <v>349</v>
      </c>
      <c r="D438" s="694" t="s">
        <v>865</v>
      </c>
      <c r="E438" s="694">
        <v>0</v>
      </c>
      <c r="F438" s="694">
        <v>0</v>
      </c>
      <c r="G438" s="694" t="s">
        <v>1455</v>
      </c>
      <c r="H438" s="694">
        <v>844.9</v>
      </c>
      <c r="I438" s="694" t="s">
        <v>1454</v>
      </c>
      <c r="J438" s="694" t="s">
        <v>1166</v>
      </c>
      <c r="K438" s="694" t="s">
        <v>1144</v>
      </c>
      <c r="L438" s="694" t="s">
        <v>74</v>
      </c>
      <c r="M438" s="694" t="s">
        <v>1143</v>
      </c>
      <c r="N438" s="694">
        <v>18</v>
      </c>
    </row>
    <row r="439" spans="1:14">
      <c r="A439" s="694">
        <v>15</v>
      </c>
      <c r="B439" s="694" t="s">
        <v>1387</v>
      </c>
      <c r="C439" s="694" t="s">
        <v>349</v>
      </c>
      <c r="D439" s="694" t="s">
        <v>866</v>
      </c>
      <c r="E439" s="694">
        <v>0</v>
      </c>
      <c r="F439" s="694">
        <v>23</v>
      </c>
      <c r="G439" s="694" t="s">
        <v>1453</v>
      </c>
      <c r="H439" s="694">
        <v>924.1</v>
      </c>
      <c r="I439" s="694" t="s">
        <v>1452</v>
      </c>
      <c r="J439" s="694" t="s">
        <v>1171</v>
      </c>
      <c r="K439" s="694" t="s">
        <v>1144</v>
      </c>
      <c r="L439" s="694" t="s">
        <v>1151</v>
      </c>
      <c r="M439" s="694" t="s">
        <v>1150</v>
      </c>
      <c r="N439" s="694">
        <v>15</v>
      </c>
    </row>
    <row r="440" spans="1:14">
      <c r="A440" s="694">
        <v>15</v>
      </c>
      <c r="B440" s="694" t="s">
        <v>1387</v>
      </c>
      <c r="C440" s="694" t="s">
        <v>349</v>
      </c>
      <c r="D440" s="694" t="s">
        <v>867</v>
      </c>
      <c r="E440" s="694">
        <v>0</v>
      </c>
      <c r="F440" s="694">
        <v>24</v>
      </c>
      <c r="G440" s="694" t="s">
        <v>1451</v>
      </c>
      <c r="H440" s="694">
        <v>873</v>
      </c>
      <c r="I440" s="694" t="s">
        <v>1450</v>
      </c>
      <c r="J440" s="694" t="s">
        <v>1278</v>
      </c>
      <c r="K440" s="694" t="s">
        <v>1144</v>
      </c>
      <c r="L440" s="694" t="s">
        <v>1274</v>
      </c>
      <c r="M440" s="694" t="s">
        <v>53</v>
      </c>
      <c r="N440" s="694">
        <v>13</v>
      </c>
    </row>
    <row r="441" spans="1:14">
      <c r="A441" s="694">
        <v>15</v>
      </c>
      <c r="B441" s="694" t="s">
        <v>1387</v>
      </c>
      <c r="C441" s="694" t="s">
        <v>349</v>
      </c>
      <c r="D441" s="694" t="s">
        <v>868</v>
      </c>
      <c r="E441" s="694">
        <v>0</v>
      </c>
      <c r="F441" s="694">
        <v>25</v>
      </c>
      <c r="G441" s="694" t="s">
        <v>1449</v>
      </c>
      <c r="H441" s="694">
        <v>916</v>
      </c>
      <c r="I441" s="694" t="s">
        <v>1448</v>
      </c>
      <c r="J441" s="694" t="s">
        <v>1275</v>
      </c>
      <c r="K441" s="694" t="s">
        <v>1144</v>
      </c>
      <c r="L441" s="694" t="s">
        <v>1274</v>
      </c>
      <c r="M441" s="694" t="s">
        <v>52</v>
      </c>
      <c r="N441" s="694">
        <v>14</v>
      </c>
    </row>
    <row r="442" spans="1:14">
      <c r="A442" s="694">
        <v>15</v>
      </c>
      <c r="B442" s="694" t="s">
        <v>1387</v>
      </c>
      <c r="C442" s="694" t="s">
        <v>389</v>
      </c>
      <c r="D442" s="694" t="s">
        <v>869</v>
      </c>
      <c r="E442" s="694">
        <v>10</v>
      </c>
      <c r="F442" s="694">
        <v>7</v>
      </c>
      <c r="G442" s="694" t="s">
        <v>1447</v>
      </c>
      <c r="H442" s="694">
        <v>844.8</v>
      </c>
      <c r="I442" s="694" t="s">
        <v>1446</v>
      </c>
      <c r="J442" s="694" t="s">
        <v>1166</v>
      </c>
      <c r="K442" s="694" t="s">
        <v>1144</v>
      </c>
      <c r="L442" s="694" t="s">
        <v>1156</v>
      </c>
      <c r="M442" s="694" t="s">
        <v>1155</v>
      </c>
      <c r="N442" s="694">
        <v>10</v>
      </c>
    </row>
    <row r="443" spans="1:14">
      <c r="A443" s="694">
        <v>15</v>
      </c>
      <c r="B443" s="694" t="s">
        <v>1387</v>
      </c>
      <c r="C443" s="694" t="s">
        <v>389</v>
      </c>
      <c r="D443" s="694" t="s">
        <v>870</v>
      </c>
      <c r="E443" s="694">
        <v>11</v>
      </c>
      <c r="F443" s="694">
        <v>7</v>
      </c>
      <c r="G443" s="694" t="s">
        <v>1445</v>
      </c>
      <c r="H443" s="694">
        <v>844.8</v>
      </c>
      <c r="I443" s="694" t="s">
        <v>1373</v>
      </c>
      <c r="J443" s="694" t="s">
        <v>1166</v>
      </c>
      <c r="K443" s="694" t="s">
        <v>1144</v>
      </c>
      <c r="L443" s="694" t="s">
        <v>1156</v>
      </c>
      <c r="M443" s="694" t="s">
        <v>1155</v>
      </c>
      <c r="N443" s="694">
        <v>10</v>
      </c>
    </row>
    <row r="444" spans="1:14">
      <c r="A444" s="694">
        <v>15</v>
      </c>
      <c r="B444" s="694" t="s">
        <v>1387</v>
      </c>
      <c r="C444" s="694" t="s">
        <v>389</v>
      </c>
      <c r="D444" s="694" t="s">
        <v>871</v>
      </c>
      <c r="E444" s="694">
        <v>11</v>
      </c>
      <c r="F444" s="694">
        <v>8</v>
      </c>
      <c r="G444" s="694" t="s">
        <v>1444</v>
      </c>
      <c r="H444" s="694">
        <v>844.8</v>
      </c>
      <c r="I444" s="694" t="s">
        <v>1438</v>
      </c>
      <c r="J444" s="694" t="s">
        <v>1437</v>
      </c>
      <c r="K444" s="694" t="s">
        <v>1144</v>
      </c>
      <c r="L444" s="694" t="s">
        <v>1156</v>
      </c>
      <c r="M444" s="694" t="s">
        <v>1155</v>
      </c>
      <c r="N444" s="694">
        <v>10</v>
      </c>
    </row>
    <row r="445" spans="1:14">
      <c r="A445" s="694">
        <v>15</v>
      </c>
      <c r="B445" s="694" t="s">
        <v>1387</v>
      </c>
      <c r="C445" s="694" t="s">
        <v>389</v>
      </c>
      <c r="D445" s="694" t="s">
        <v>872</v>
      </c>
      <c r="E445" s="694">
        <v>11</v>
      </c>
      <c r="F445" s="694">
        <v>9</v>
      </c>
      <c r="G445" s="694" t="s">
        <v>1443</v>
      </c>
      <c r="H445" s="694">
        <v>844.8</v>
      </c>
      <c r="I445" s="694" t="s">
        <v>1373</v>
      </c>
      <c r="J445" s="694" t="s">
        <v>1166</v>
      </c>
      <c r="K445" s="694" t="s">
        <v>1144</v>
      </c>
      <c r="L445" s="694" t="s">
        <v>1156</v>
      </c>
      <c r="M445" s="694" t="s">
        <v>1155</v>
      </c>
      <c r="N445" s="694">
        <v>10</v>
      </c>
    </row>
    <row r="446" spans="1:14">
      <c r="A446" s="694">
        <v>15</v>
      </c>
      <c r="B446" s="694" t="s">
        <v>1387</v>
      </c>
      <c r="C446" s="694" t="s">
        <v>389</v>
      </c>
      <c r="D446" s="694" t="s">
        <v>873</v>
      </c>
      <c r="E446" s="694">
        <v>11</v>
      </c>
      <c r="F446" s="694">
        <v>51</v>
      </c>
      <c r="G446" s="694" t="s">
        <v>1442</v>
      </c>
      <c r="H446" s="694">
        <v>844.8</v>
      </c>
      <c r="I446" s="694" t="s">
        <v>1441</v>
      </c>
      <c r="J446" s="694" t="s">
        <v>1246</v>
      </c>
      <c r="K446" s="694" t="s">
        <v>1165</v>
      </c>
      <c r="L446" s="694" t="s">
        <v>1156</v>
      </c>
      <c r="M446" s="694" t="s">
        <v>1155</v>
      </c>
      <c r="N446" s="694">
        <v>10</v>
      </c>
    </row>
    <row r="447" spans="1:14">
      <c r="A447" s="694">
        <v>15</v>
      </c>
      <c r="B447" s="694" t="s">
        <v>1387</v>
      </c>
      <c r="C447" s="694" t="s">
        <v>389</v>
      </c>
      <c r="D447" s="694" t="s">
        <v>874</v>
      </c>
      <c r="E447" s="694">
        <v>12</v>
      </c>
      <c r="F447" s="694">
        <v>7</v>
      </c>
      <c r="G447" s="694" t="s">
        <v>1440</v>
      </c>
      <c r="H447" s="694">
        <v>844.8</v>
      </c>
      <c r="I447" s="694" t="s">
        <v>1373</v>
      </c>
      <c r="J447" s="694" t="s">
        <v>1166</v>
      </c>
      <c r="K447" s="694" t="s">
        <v>1144</v>
      </c>
      <c r="L447" s="694" t="s">
        <v>1156</v>
      </c>
      <c r="M447" s="694" t="s">
        <v>1155</v>
      </c>
      <c r="N447" s="694">
        <v>10</v>
      </c>
    </row>
    <row r="448" spans="1:14">
      <c r="A448" s="694">
        <v>15</v>
      </c>
      <c r="B448" s="694" t="s">
        <v>1387</v>
      </c>
      <c r="C448" s="694" t="s">
        <v>389</v>
      </c>
      <c r="D448" s="694" t="s">
        <v>875</v>
      </c>
      <c r="E448" s="694">
        <v>12</v>
      </c>
      <c r="F448" s="694">
        <v>8</v>
      </c>
      <c r="G448" s="694" t="s">
        <v>1439</v>
      </c>
      <c r="H448" s="694">
        <v>844.8</v>
      </c>
      <c r="I448" s="694" t="s">
        <v>1438</v>
      </c>
      <c r="J448" s="694" t="s">
        <v>1437</v>
      </c>
      <c r="K448" s="694" t="s">
        <v>1144</v>
      </c>
      <c r="L448" s="694" t="s">
        <v>1156</v>
      </c>
      <c r="M448" s="694" t="s">
        <v>1155</v>
      </c>
      <c r="N448" s="694">
        <v>10</v>
      </c>
    </row>
    <row r="449" spans="1:14">
      <c r="A449" s="694">
        <v>15</v>
      </c>
      <c r="B449" s="694" t="s">
        <v>1387</v>
      </c>
      <c r="C449" s="694" t="s">
        <v>389</v>
      </c>
      <c r="D449" s="694" t="s">
        <v>876</v>
      </c>
      <c r="E449" s="694">
        <v>13</v>
      </c>
      <c r="F449" s="694">
        <v>7</v>
      </c>
      <c r="G449" s="694" t="s">
        <v>1436</v>
      </c>
      <c r="H449" s="694">
        <v>844.8</v>
      </c>
      <c r="I449" s="694" t="s">
        <v>1373</v>
      </c>
      <c r="J449" s="694" t="s">
        <v>1166</v>
      </c>
      <c r="K449" s="694" t="s">
        <v>1144</v>
      </c>
      <c r="L449" s="694" t="s">
        <v>1156</v>
      </c>
      <c r="M449" s="694" t="s">
        <v>1155</v>
      </c>
      <c r="N449" s="694">
        <v>10</v>
      </c>
    </row>
    <row r="450" spans="1:14">
      <c r="A450" s="694">
        <v>15</v>
      </c>
      <c r="B450" s="694" t="s">
        <v>1387</v>
      </c>
      <c r="C450" s="694" t="s">
        <v>389</v>
      </c>
      <c r="D450" s="694" t="s">
        <v>877</v>
      </c>
      <c r="E450" s="694">
        <v>14</v>
      </c>
      <c r="F450" s="694">
        <v>7</v>
      </c>
      <c r="G450" s="694" t="s">
        <v>1435</v>
      </c>
      <c r="H450" s="694">
        <v>844.8</v>
      </c>
      <c r="I450" s="694" t="s">
        <v>1379</v>
      </c>
      <c r="J450" s="694" t="s">
        <v>1166</v>
      </c>
      <c r="K450" s="694" t="s">
        <v>1144</v>
      </c>
      <c r="L450" s="694" t="s">
        <v>1156</v>
      </c>
      <c r="M450" s="694" t="s">
        <v>1155</v>
      </c>
      <c r="N450" s="694">
        <v>10</v>
      </c>
    </row>
    <row r="451" spans="1:14">
      <c r="A451" s="694">
        <v>15</v>
      </c>
      <c r="B451" s="694" t="s">
        <v>1387</v>
      </c>
      <c r="C451" s="694" t="s">
        <v>389</v>
      </c>
      <c r="D451" s="694" t="s">
        <v>878</v>
      </c>
      <c r="E451" s="694">
        <v>14</v>
      </c>
      <c r="F451" s="694">
        <v>9</v>
      </c>
      <c r="G451" s="694" t="s">
        <v>1434</v>
      </c>
      <c r="H451" s="694">
        <v>844.8</v>
      </c>
      <c r="I451" s="694" t="s">
        <v>1373</v>
      </c>
      <c r="J451" s="694" t="s">
        <v>1166</v>
      </c>
      <c r="K451" s="694" t="s">
        <v>1144</v>
      </c>
      <c r="L451" s="694" t="s">
        <v>1156</v>
      </c>
      <c r="M451" s="694" t="s">
        <v>1155</v>
      </c>
      <c r="N451" s="694">
        <v>10</v>
      </c>
    </row>
    <row r="452" spans="1:14">
      <c r="A452" s="694">
        <v>15</v>
      </c>
      <c r="B452" s="694" t="s">
        <v>1387</v>
      </c>
      <c r="C452" s="694" t="s">
        <v>389</v>
      </c>
      <c r="D452" s="694" t="s">
        <v>879</v>
      </c>
      <c r="E452" s="694">
        <v>15</v>
      </c>
      <c r="F452" s="694">
        <v>7</v>
      </c>
      <c r="G452" s="694" t="s">
        <v>1433</v>
      </c>
      <c r="H452" s="694">
        <v>844.8</v>
      </c>
      <c r="I452" s="694" t="s">
        <v>1366</v>
      </c>
      <c r="J452" s="694" t="s">
        <v>1166</v>
      </c>
      <c r="K452" s="694" t="s">
        <v>1144</v>
      </c>
      <c r="L452" s="694" t="s">
        <v>1156</v>
      </c>
      <c r="M452" s="694" t="s">
        <v>1155</v>
      </c>
      <c r="N452" s="694">
        <v>10</v>
      </c>
    </row>
    <row r="453" spans="1:14">
      <c r="A453" s="694">
        <v>15</v>
      </c>
      <c r="B453" s="694" t="s">
        <v>1387</v>
      </c>
      <c r="C453" s="694" t="s">
        <v>415</v>
      </c>
      <c r="D453" s="694" t="s">
        <v>880</v>
      </c>
      <c r="E453" s="694">
        <v>16</v>
      </c>
      <c r="F453" s="694">
        <v>9</v>
      </c>
      <c r="G453" s="694" t="s">
        <v>1432</v>
      </c>
      <c r="H453" s="694">
        <v>844.8</v>
      </c>
      <c r="I453" s="694" t="s">
        <v>1431</v>
      </c>
      <c r="J453" s="694" t="s">
        <v>1166</v>
      </c>
      <c r="K453" s="694" t="s">
        <v>1144</v>
      </c>
      <c r="L453" s="694" t="s">
        <v>1156</v>
      </c>
      <c r="M453" s="694" t="s">
        <v>1368</v>
      </c>
      <c r="N453" s="694">
        <v>11</v>
      </c>
    </row>
    <row r="454" spans="1:14">
      <c r="A454" s="694">
        <v>15</v>
      </c>
      <c r="B454" s="694" t="s">
        <v>1387</v>
      </c>
      <c r="C454" s="694" t="s">
        <v>415</v>
      </c>
      <c r="D454" s="694" t="s">
        <v>881</v>
      </c>
      <c r="E454" s="694">
        <v>16</v>
      </c>
      <c r="F454" s="694">
        <v>26</v>
      </c>
      <c r="G454" s="694" t="s">
        <v>1430</v>
      </c>
      <c r="H454" s="694">
        <v>844.8</v>
      </c>
      <c r="I454" s="694" t="s">
        <v>1425</v>
      </c>
      <c r="J454" s="694" t="s">
        <v>1180</v>
      </c>
      <c r="K454" s="694" t="s">
        <v>1165</v>
      </c>
      <c r="L454" s="694" t="s">
        <v>1156</v>
      </c>
      <c r="M454" s="694" t="s">
        <v>1179</v>
      </c>
      <c r="N454" s="694">
        <v>12</v>
      </c>
    </row>
    <row r="455" spans="1:14">
      <c r="A455" s="694">
        <v>15</v>
      </c>
      <c r="B455" s="694" t="s">
        <v>1387</v>
      </c>
      <c r="C455" s="694" t="s">
        <v>415</v>
      </c>
      <c r="D455" s="694" t="s">
        <v>882</v>
      </c>
      <c r="E455" s="694">
        <v>16</v>
      </c>
      <c r="F455" s="694">
        <v>27</v>
      </c>
      <c r="G455" s="694" t="s">
        <v>1429</v>
      </c>
      <c r="H455" s="694">
        <v>844.8</v>
      </c>
      <c r="I455" s="694" t="s">
        <v>1428</v>
      </c>
      <c r="J455" s="694" t="s">
        <v>1180</v>
      </c>
      <c r="K455" s="694" t="s">
        <v>1165</v>
      </c>
      <c r="L455" s="694" t="s">
        <v>1156</v>
      </c>
      <c r="M455" s="694" t="s">
        <v>1179</v>
      </c>
      <c r="N455" s="694">
        <v>12</v>
      </c>
    </row>
    <row r="456" spans="1:14">
      <c r="A456" s="694">
        <v>15</v>
      </c>
      <c r="B456" s="694" t="s">
        <v>1387</v>
      </c>
      <c r="C456" s="694" t="s">
        <v>415</v>
      </c>
      <c r="D456" s="694" t="s">
        <v>883</v>
      </c>
      <c r="E456" s="694">
        <v>16</v>
      </c>
      <c r="F456" s="694">
        <v>51</v>
      </c>
      <c r="G456" s="694" t="s">
        <v>1427</v>
      </c>
      <c r="H456" s="694">
        <v>844.8</v>
      </c>
      <c r="I456" s="694" t="s">
        <v>1370</v>
      </c>
      <c r="J456" s="694" t="s">
        <v>1180</v>
      </c>
      <c r="K456" s="694" t="s">
        <v>1165</v>
      </c>
      <c r="L456" s="694" t="s">
        <v>1156</v>
      </c>
      <c r="M456" s="694" t="s">
        <v>1179</v>
      </c>
      <c r="N456" s="694">
        <v>12</v>
      </c>
    </row>
    <row r="457" spans="1:14">
      <c r="A457" s="694">
        <v>15</v>
      </c>
      <c r="B457" s="694" t="s">
        <v>1387</v>
      </c>
      <c r="C457" s="694" t="s">
        <v>415</v>
      </c>
      <c r="D457" s="694" t="s">
        <v>884</v>
      </c>
      <c r="E457" s="694">
        <v>16</v>
      </c>
      <c r="F457" s="694">
        <v>52</v>
      </c>
      <c r="G457" s="694" t="s">
        <v>1426</v>
      </c>
      <c r="H457" s="694">
        <v>844.8</v>
      </c>
      <c r="I457" s="694" t="s">
        <v>1425</v>
      </c>
      <c r="J457" s="694" t="s">
        <v>1180</v>
      </c>
      <c r="K457" s="694" t="s">
        <v>1165</v>
      </c>
      <c r="L457" s="694" t="s">
        <v>1156</v>
      </c>
      <c r="M457" s="694" t="s">
        <v>1179</v>
      </c>
      <c r="N457" s="694">
        <v>12</v>
      </c>
    </row>
    <row r="458" spans="1:14">
      <c r="A458" s="694">
        <v>15</v>
      </c>
      <c r="B458" s="694" t="s">
        <v>1387</v>
      </c>
      <c r="C458" s="694" t="s">
        <v>377</v>
      </c>
      <c r="D458" s="694" t="s">
        <v>885</v>
      </c>
      <c r="E458" s="694">
        <v>20</v>
      </c>
      <c r="F458" s="694">
        <v>41</v>
      </c>
      <c r="G458" s="694" t="s">
        <v>1424</v>
      </c>
      <c r="H458" s="694">
        <v>956.3</v>
      </c>
      <c r="I458" s="694" t="s">
        <v>1362</v>
      </c>
      <c r="J458" s="694" t="s">
        <v>1246</v>
      </c>
      <c r="K458" s="694" t="s">
        <v>1165</v>
      </c>
      <c r="L458" s="694" t="s">
        <v>1261</v>
      </c>
      <c r="M458" s="694" t="s">
        <v>54</v>
      </c>
      <c r="N458" s="694">
        <v>4</v>
      </c>
    </row>
    <row r="459" spans="1:14">
      <c r="A459" s="694">
        <v>15</v>
      </c>
      <c r="B459" s="694" t="s">
        <v>1387</v>
      </c>
      <c r="C459" s="694" t="s">
        <v>377</v>
      </c>
      <c r="D459" s="694" t="s">
        <v>886</v>
      </c>
      <c r="E459" s="694">
        <v>21</v>
      </c>
      <c r="F459" s="694">
        <v>51</v>
      </c>
      <c r="G459" s="694" t="s">
        <v>1423</v>
      </c>
      <c r="H459" s="694">
        <v>956.3</v>
      </c>
      <c r="I459" s="694" t="s">
        <v>1420</v>
      </c>
      <c r="J459" s="694" t="s">
        <v>1266</v>
      </c>
      <c r="K459" s="694" t="s">
        <v>1165</v>
      </c>
      <c r="L459" s="694" t="s">
        <v>1261</v>
      </c>
      <c r="M459" s="694" t="s">
        <v>54</v>
      </c>
      <c r="N459" s="694">
        <v>4</v>
      </c>
    </row>
    <row r="460" spans="1:14">
      <c r="A460" s="694">
        <v>15</v>
      </c>
      <c r="B460" s="694" t="s">
        <v>1387</v>
      </c>
      <c r="C460" s="694" t="s">
        <v>377</v>
      </c>
      <c r="D460" s="694" t="s">
        <v>887</v>
      </c>
      <c r="E460" s="694">
        <v>22</v>
      </c>
      <c r="F460" s="694">
        <v>51</v>
      </c>
      <c r="G460" s="694" t="s">
        <v>1422</v>
      </c>
      <c r="H460" s="694">
        <v>956.3</v>
      </c>
      <c r="I460" s="694" t="s">
        <v>1420</v>
      </c>
      <c r="J460" s="694" t="s">
        <v>1266</v>
      </c>
      <c r="K460" s="694" t="s">
        <v>1165</v>
      </c>
      <c r="L460" s="694" t="s">
        <v>1261</v>
      </c>
      <c r="M460" s="694" t="s">
        <v>54</v>
      </c>
      <c r="N460" s="694">
        <v>4</v>
      </c>
    </row>
    <row r="461" spans="1:14">
      <c r="A461" s="694">
        <v>15</v>
      </c>
      <c r="B461" s="694" t="s">
        <v>1387</v>
      </c>
      <c r="C461" s="694" t="s">
        <v>377</v>
      </c>
      <c r="D461" s="694" t="s">
        <v>888</v>
      </c>
      <c r="E461" s="694">
        <v>23</v>
      </c>
      <c r="F461" s="694">
        <v>51</v>
      </c>
      <c r="G461" s="694" t="s">
        <v>1421</v>
      </c>
      <c r="H461" s="694">
        <v>956.3</v>
      </c>
      <c r="I461" s="694" t="s">
        <v>1420</v>
      </c>
      <c r="J461" s="694" t="s">
        <v>1266</v>
      </c>
      <c r="K461" s="694" t="s">
        <v>1165</v>
      </c>
      <c r="L461" s="694" t="s">
        <v>1261</v>
      </c>
      <c r="M461" s="694" t="s">
        <v>54</v>
      </c>
      <c r="N461" s="694">
        <v>4</v>
      </c>
    </row>
    <row r="462" spans="1:14">
      <c r="A462" s="694">
        <v>15</v>
      </c>
      <c r="B462" s="694" t="s">
        <v>1387</v>
      </c>
      <c r="C462" s="694" t="s">
        <v>377</v>
      </c>
      <c r="D462" s="694" t="s">
        <v>889</v>
      </c>
      <c r="E462" s="694">
        <v>24</v>
      </c>
      <c r="F462" s="694">
        <v>51</v>
      </c>
      <c r="G462" s="694" t="s">
        <v>1419</v>
      </c>
      <c r="H462" s="694">
        <v>956.3</v>
      </c>
      <c r="I462" s="694" t="s">
        <v>1418</v>
      </c>
      <c r="J462" s="694" t="s">
        <v>1266</v>
      </c>
      <c r="K462" s="694" t="s">
        <v>1165</v>
      </c>
      <c r="L462" s="694" t="s">
        <v>1261</v>
      </c>
      <c r="M462" s="694" t="s">
        <v>54</v>
      </c>
      <c r="N462" s="694">
        <v>4</v>
      </c>
    </row>
    <row r="463" spans="1:14">
      <c r="A463" s="694">
        <v>15</v>
      </c>
      <c r="B463" s="694" t="s">
        <v>1387</v>
      </c>
      <c r="C463" s="694" t="s">
        <v>369</v>
      </c>
      <c r="D463" s="694" t="s">
        <v>890</v>
      </c>
      <c r="E463" s="694">
        <v>32</v>
      </c>
      <c r="F463" s="694">
        <v>13</v>
      </c>
      <c r="G463" s="694" t="s">
        <v>1417</v>
      </c>
      <c r="H463" s="694">
        <v>823.2</v>
      </c>
      <c r="I463" s="694" t="s">
        <v>1413</v>
      </c>
      <c r="J463" s="694" t="s">
        <v>1345</v>
      </c>
      <c r="K463" s="694" t="s">
        <v>1144</v>
      </c>
      <c r="L463" s="694" t="s">
        <v>369</v>
      </c>
      <c r="M463" s="694" t="s">
        <v>43</v>
      </c>
      <c r="N463" s="694">
        <v>5</v>
      </c>
    </row>
    <row r="464" spans="1:14">
      <c r="A464" s="694">
        <v>15</v>
      </c>
      <c r="B464" s="694" t="s">
        <v>1387</v>
      </c>
      <c r="C464" s="694" t="s">
        <v>369</v>
      </c>
      <c r="D464" s="694" t="s">
        <v>891</v>
      </c>
      <c r="E464" s="694">
        <v>32</v>
      </c>
      <c r="F464" s="694">
        <v>15</v>
      </c>
      <c r="G464" s="694" t="s">
        <v>1416</v>
      </c>
      <c r="H464" s="694">
        <v>823.2</v>
      </c>
      <c r="I464" s="694" t="s">
        <v>1413</v>
      </c>
      <c r="J464" s="694" t="s">
        <v>1345</v>
      </c>
      <c r="K464" s="694" t="s">
        <v>1144</v>
      </c>
      <c r="L464" s="694" t="s">
        <v>369</v>
      </c>
      <c r="M464" s="694" t="s">
        <v>43</v>
      </c>
      <c r="N464" s="694">
        <v>5</v>
      </c>
    </row>
    <row r="465" spans="1:14">
      <c r="A465" s="694">
        <v>15</v>
      </c>
      <c r="B465" s="694" t="s">
        <v>1387</v>
      </c>
      <c r="C465" s="694" t="s">
        <v>369</v>
      </c>
      <c r="D465" s="694" t="s">
        <v>892</v>
      </c>
      <c r="E465" s="694">
        <v>32</v>
      </c>
      <c r="F465" s="694">
        <v>18</v>
      </c>
      <c r="G465" s="694" t="s">
        <v>1415</v>
      </c>
      <c r="H465" s="694">
        <v>823.2</v>
      </c>
      <c r="I465" s="694" t="s">
        <v>1413</v>
      </c>
      <c r="J465" s="694" t="s">
        <v>1345</v>
      </c>
      <c r="K465" s="694" t="s">
        <v>1144</v>
      </c>
      <c r="L465" s="694" t="s">
        <v>369</v>
      </c>
      <c r="M465" s="694" t="s">
        <v>43</v>
      </c>
      <c r="N465" s="694">
        <v>5</v>
      </c>
    </row>
    <row r="466" spans="1:14">
      <c r="A466" s="694">
        <v>15</v>
      </c>
      <c r="B466" s="694" t="s">
        <v>1387</v>
      </c>
      <c r="C466" s="694" t="s">
        <v>369</v>
      </c>
      <c r="D466" s="694" t="s">
        <v>893</v>
      </c>
      <c r="E466" s="694">
        <v>32</v>
      </c>
      <c r="F466" s="694">
        <v>19</v>
      </c>
      <c r="G466" s="694" t="s">
        <v>1414</v>
      </c>
      <c r="H466" s="694">
        <v>823.2</v>
      </c>
      <c r="I466" s="694" t="s">
        <v>1413</v>
      </c>
      <c r="J466" s="694" t="s">
        <v>1345</v>
      </c>
      <c r="K466" s="694" t="s">
        <v>1144</v>
      </c>
      <c r="L466" s="694" t="s">
        <v>369</v>
      </c>
      <c r="M466" s="694" t="s">
        <v>43</v>
      </c>
      <c r="N466" s="694">
        <v>5</v>
      </c>
    </row>
    <row r="467" spans="1:14">
      <c r="A467" s="694">
        <v>15</v>
      </c>
      <c r="B467" s="694" t="s">
        <v>1387</v>
      </c>
      <c r="C467" s="694" t="s">
        <v>369</v>
      </c>
      <c r="D467" s="694" t="s">
        <v>894</v>
      </c>
      <c r="E467" s="694">
        <v>32</v>
      </c>
      <c r="F467" s="694">
        <v>37</v>
      </c>
      <c r="G467" s="694" t="s">
        <v>1412</v>
      </c>
      <c r="H467" s="694">
        <v>823.2</v>
      </c>
      <c r="I467" s="694" t="s">
        <v>1411</v>
      </c>
      <c r="J467" s="694" t="s">
        <v>1410</v>
      </c>
      <c r="K467" s="694" t="s">
        <v>1165</v>
      </c>
      <c r="L467" s="694" t="s">
        <v>369</v>
      </c>
      <c r="M467" s="694" t="s">
        <v>1224</v>
      </c>
      <c r="N467" s="694">
        <v>6</v>
      </c>
    </row>
    <row r="468" spans="1:14">
      <c r="A468" s="694">
        <v>15</v>
      </c>
      <c r="B468" s="694" t="s">
        <v>1387</v>
      </c>
      <c r="C468" s="694" t="s">
        <v>369</v>
      </c>
      <c r="D468" s="694" t="s">
        <v>895</v>
      </c>
      <c r="E468" s="694">
        <v>32</v>
      </c>
      <c r="F468" s="694">
        <v>51</v>
      </c>
      <c r="G468" s="694" t="s">
        <v>1409</v>
      </c>
      <c r="H468" s="694">
        <v>823.2</v>
      </c>
      <c r="I468" s="694" t="s">
        <v>1370</v>
      </c>
      <c r="J468" s="694" t="s">
        <v>1180</v>
      </c>
      <c r="K468" s="694" t="s">
        <v>1165</v>
      </c>
      <c r="L468" s="694" t="s">
        <v>369</v>
      </c>
      <c r="M468" s="694" t="s">
        <v>1224</v>
      </c>
      <c r="N468" s="694">
        <v>6</v>
      </c>
    </row>
    <row r="469" spans="1:14">
      <c r="A469" s="694">
        <v>15</v>
      </c>
      <c r="B469" s="694" t="s">
        <v>1387</v>
      </c>
      <c r="C469" s="694" t="s">
        <v>369</v>
      </c>
      <c r="D469" s="694" t="s">
        <v>896</v>
      </c>
      <c r="E469" s="694">
        <v>33</v>
      </c>
      <c r="F469" s="694">
        <v>13</v>
      </c>
      <c r="G469" s="694" t="s">
        <v>1408</v>
      </c>
      <c r="H469" s="694">
        <v>823.2</v>
      </c>
      <c r="I469" s="694" t="s">
        <v>1405</v>
      </c>
      <c r="J469" s="694" t="s">
        <v>1345</v>
      </c>
      <c r="K469" s="694" t="s">
        <v>1144</v>
      </c>
      <c r="L469" s="694" t="s">
        <v>369</v>
      </c>
      <c r="M469" s="694" t="s">
        <v>43</v>
      </c>
      <c r="N469" s="694">
        <v>5</v>
      </c>
    </row>
    <row r="470" spans="1:14">
      <c r="A470" s="694">
        <v>15</v>
      </c>
      <c r="B470" s="694" t="s">
        <v>1387</v>
      </c>
      <c r="C470" s="694" t="s">
        <v>369</v>
      </c>
      <c r="D470" s="694" t="s">
        <v>897</v>
      </c>
      <c r="E470" s="694">
        <v>33</v>
      </c>
      <c r="F470" s="694">
        <v>18</v>
      </c>
      <c r="G470" s="694" t="s">
        <v>1407</v>
      </c>
      <c r="H470" s="694">
        <v>823.2</v>
      </c>
      <c r="I470" s="694" t="s">
        <v>1405</v>
      </c>
      <c r="J470" s="694" t="s">
        <v>1345</v>
      </c>
      <c r="K470" s="694" t="s">
        <v>1144</v>
      </c>
      <c r="L470" s="694" t="s">
        <v>369</v>
      </c>
      <c r="M470" s="694" t="s">
        <v>43</v>
      </c>
      <c r="N470" s="694">
        <v>5</v>
      </c>
    </row>
    <row r="471" spans="1:14">
      <c r="A471" s="694">
        <v>15</v>
      </c>
      <c r="B471" s="694" t="s">
        <v>1387</v>
      </c>
      <c r="C471" s="694" t="s">
        <v>369</v>
      </c>
      <c r="D471" s="694" t="s">
        <v>898</v>
      </c>
      <c r="E471" s="694">
        <v>33</v>
      </c>
      <c r="F471" s="694">
        <v>19</v>
      </c>
      <c r="G471" s="694" t="s">
        <v>1406</v>
      </c>
      <c r="H471" s="694">
        <v>823.2</v>
      </c>
      <c r="I471" s="694" t="s">
        <v>1405</v>
      </c>
      <c r="J471" s="694" t="s">
        <v>1345</v>
      </c>
      <c r="K471" s="694" t="s">
        <v>1144</v>
      </c>
      <c r="L471" s="694" t="s">
        <v>369</v>
      </c>
      <c r="M471" s="694" t="s">
        <v>43</v>
      </c>
      <c r="N471" s="694">
        <v>5</v>
      </c>
    </row>
    <row r="472" spans="1:14">
      <c r="A472" s="694">
        <v>15</v>
      </c>
      <c r="B472" s="694" t="s">
        <v>1387</v>
      </c>
      <c r="C472" s="694" t="s">
        <v>369</v>
      </c>
      <c r="D472" s="694" t="s">
        <v>899</v>
      </c>
      <c r="E472" s="694">
        <v>33</v>
      </c>
      <c r="F472" s="694">
        <v>30</v>
      </c>
      <c r="G472" s="694" t="s">
        <v>1404</v>
      </c>
      <c r="H472" s="694">
        <v>823.2</v>
      </c>
      <c r="I472" s="694" t="s">
        <v>1403</v>
      </c>
      <c r="J472" s="694" t="s">
        <v>1402</v>
      </c>
      <c r="K472" s="694" t="s">
        <v>1165</v>
      </c>
      <c r="L472" s="694" t="s">
        <v>369</v>
      </c>
      <c r="M472" s="694" t="s">
        <v>1224</v>
      </c>
      <c r="N472" s="694">
        <v>6</v>
      </c>
    </row>
    <row r="473" spans="1:14">
      <c r="A473" s="694">
        <v>15</v>
      </c>
      <c r="B473" s="694" t="s">
        <v>1387</v>
      </c>
      <c r="C473" s="694" t="s">
        <v>900</v>
      </c>
      <c r="D473" s="694" t="s">
        <v>901</v>
      </c>
      <c r="E473" s="694">
        <v>71</v>
      </c>
      <c r="F473" s="694">
        <v>51</v>
      </c>
      <c r="G473" s="694" t="s">
        <v>1401</v>
      </c>
      <c r="H473" s="694">
        <v>904.4</v>
      </c>
      <c r="I473" s="694" t="s">
        <v>1400</v>
      </c>
      <c r="J473" s="694" t="s">
        <v>1399</v>
      </c>
      <c r="K473" s="694" t="s">
        <v>1165</v>
      </c>
      <c r="L473" s="694" t="s">
        <v>74</v>
      </c>
      <c r="M473" s="694" t="s">
        <v>1143</v>
      </c>
      <c r="N473" s="694">
        <v>18</v>
      </c>
    </row>
    <row r="474" spans="1:14">
      <c r="A474" s="694">
        <v>15</v>
      </c>
      <c r="B474" s="694" t="s">
        <v>1387</v>
      </c>
      <c r="C474" s="694" t="s">
        <v>900</v>
      </c>
      <c r="D474" s="694" t="s">
        <v>902</v>
      </c>
      <c r="E474" s="694">
        <v>72</v>
      </c>
      <c r="F474" s="694">
        <v>51</v>
      </c>
      <c r="G474" s="694" t="s">
        <v>1398</v>
      </c>
      <c r="H474" s="694">
        <v>904.4</v>
      </c>
      <c r="I474" s="694" t="s">
        <v>1397</v>
      </c>
      <c r="J474" s="694" t="s">
        <v>1396</v>
      </c>
      <c r="K474" s="694" t="s">
        <v>1165</v>
      </c>
      <c r="L474" s="694" t="s">
        <v>74</v>
      </c>
      <c r="M474" s="694" t="s">
        <v>1143</v>
      </c>
      <c r="N474" s="694">
        <v>18</v>
      </c>
    </row>
    <row r="475" spans="1:14">
      <c r="A475" s="694">
        <v>15</v>
      </c>
      <c r="B475" s="694" t="s">
        <v>1387</v>
      </c>
      <c r="C475" s="694" t="s">
        <v>900</v>
      </c>
      <c r="D475" s="694" t="s">
        <v>903</v>
      </c>
      <c r="E475" s="694">
        <v>72</v>
      </c>
      <c r="F475" s="694">
        <v>52</v>
      </c>
      <c r="G475" s="694" t="s">
        <v>1395</v>
      </c>
      <c r="H475" s="694">
        <v>904.4</v>
      </c>
      <c r="I475" s="694" t="s">
        <v>1394</v>
      </c>
      <c r="J475" s="694" t="s">
        <v>1393</v>
      </c>
      <c r="K475" s="694" t="s">
        <v>1165</v>
      </c>
      <c r="L475" s="694" t="s">
        <v>74</v>
      </c>
      <c r="M475" s="694" t="s">
        <v>1143</v>
      </c>
      <c r="N475" s="694">
        <v>18</v>
      </c>
    </row>
    <row r="476" spans="1:14">
      <c r="A476" s="694">
        <v>15</v>
      </c>
      <c r="B476" s="694" t="s">
        <v>1387</v>
      </c>
      <c r="C476" s="694" t="s">
        <v>768</v>
      </c>
      <c r="D476" s="694" t="s">
        <v>904</v>
      </c>
      <c r="E476" s="694">
        <v>81</v>
      </c>
      <c r="F476" s="694">
        <v>36</v>
      </c>
      <c r="G476" s="694" t="s">
        <v>1392</v>
      </c>
      <c r="H476" s="694">
        <v>844.8</v>
      </c>
      <c r="I476" s="694" t="s">
        <v>1388</v>
      </c>
      <c r="J476" s="694" t="s">
        <v>1246</v>
      </c>
      <c r="K476" s="694" t="s">
        <v>1165</v>
      </c>
      <c r="L476" s="694" t="s">
        <v>74</v>
      </c>
      <c r="M476" s="694" t="s">
        <v>1143</v>
      </c>
      <c r="N476" s="694">
        <v>18</v>
      </c>
    </row>
    <row r="477" spans="1:14">
      <c r="A477" s="694">
        <v>15</v>
      </c>
      <c r="B477" s="694" t="s">
        <v>1387</v>
      </c>
      <c r="C477" s="694" t="s">
        <v>768</v>
      </c>
      <c r="D477" s="694" t="s">
        <v>905</v>
      </c>
      <c r="E477" s="694">
        <v>82</v>
      </c>
      <c r="F477" s="694">
        <v>36</v>
      </c>
      <c r="G477" s="694" t="s">
        <v>1391</v>
      </c>
      <c r="H477" s="694">
        <v>844.8</v>
      </c>
      <c r="I477" s="694" t="s">
        <v>1388</v>
      </c>
      <c r="J477" s="694" t="s">
        <v>1246</v>
      </c>
      <c r="K477" s="694" t="s">
        <v>1165</v>
      </c>
      <c r="L477" s="694" t="s">
        <v>74</v>
      </c>
      <c r="M477" s="694" t="s">
        <v>1143</v>
      </c>
      <c r="N477" s="694">
        <v>18</v>
      </c>
    </row>
    <row r="478" spans="1:14">
      <c r="A478" s="694">
        <v>15</v>
      </c>
      <c r="B478" s="694" t="s">
        <v>1387</v>
      </c>
      <c r="C478" s="694" t="s">
        <v>768</v>
      </c>
      <c r="D478" s="694" t="s">
        <v>906</v>
      </c>
      <c r="E478" s="694">
        <v>83</v>
      </c>
      <c r="F478" s="694">
        <v>36</v>
      </c>
      <c r="G478" s="694" t="s">
        <v>1390</v>
      </c>
      <c r="H478" s="694">
        <v>844.8</v>
      </c>
      <c r="I478" s="694" t="s">
        <v>1388</v>
      </c>
      <c r="J478" s="694" t="s">
        <v>1246</v>
      </c>
      <c r="K478" s="694" t="s">
        <v>1165</v>
      </c>
      <c r="L478" s="694" t="s">
        <v>74</v>
      </c>
      <c r="M478" s="694" t="s">
        <v>1143</v>
      </c>
      <c r="N478" s="694">
        <v>18</v>
      </c>
    </row>
    <row r="479" spans="1:14">
      <c r="A479" s="694">
        <v>15</v>
      </c>
      <c r="B479" s="694" t="s">
        <v>1387</v>
      </c>
      <c r="C479" s="694" t="s">
        <v>768</v>
      </c>
      <c r="D479" s="694" t="s">
        <v>907</v>
      </c>
      <c r="E479" s="694">
        <v>84</v>
      </c>
      <c r="F479" s="694">
        <v>36</v>
      </c>
      <c r="G479" s="694" t="s">
        <v>1389</v>
      </c>
      <c r="H479" s="694">
        <v>844.8</v>
      </c>
      <c r="I479" s="694" t="s">
        <v>1388</v>
      </c>
      <c r="J479" s="694" t="s">
        <v>1246</v>
      </c>
      <c r="K479" s="694" t="s">
        <v>1165</v>
      </c>
      <c r="L479" s="694" t="s">
        <v>74</v>
      </c>
      <c r="M479" s="694" t="s">
        <v>1143</v>
      </c>
      <c r="N479" s="694">
        <v>18</v>
      </c>
    </row>
    <row r="480" spans="1:14">
      <c r="A480" s="694">
        <v>15</v>
      </c>
      <c r="B480" s="694" t="s">
        <v>1387</v>
      </c>
      <c r="C480" s="694" t="s">
        <v>768</v>
      </c>
      <c r="D480" s="694" t="s">
        <v>908</v>
      </c>
      <c r="E480" s="694">
        <v>84</v>
      </c>
      <c r="F480" s="694">
        <v>51</v>
      </c>
      <c r="G480" s="694" t="s">
        <v>1386</v>
      </c>
      <c r="H480" s="694">
        <v>844.8</v>
      </c>
      <c r="I480" s="694" t="s">
        <v>1385</v>
      </c>
      <c r="J480" s="694" t="s">
        <v>1246</v>
      </c>
      <c r="K480" s="694" t="s">
        <v>1165</v>
      </c>
      <c r="L480" s="694" t="s">
        <v>74</v>
      </c>
      <c r="M480" s="694" t="s">
        <v>1143</v>
      </c>
      <c r="N480" s="694">
        <v>18</v>
      </c>
    </row>
    <row r="481" spans="1:14">
      <c r="A481" s="694">
        <v>2</v>
      </c>
      <c r="B481" s="694" t="s">
        <v>2145</v>
      </c>
      <c r="C481" s="694" t="s">
        <v>349</v>
      </c>
      <c r="D481" s="694" t="s">
        <v>385</v>
      </c>
      <c r="E481" s="694">
        <v>0</v>
      </c>
      <c r="F481" s="694">
        <v>0</v>
      </c>
      <c r="G481" s="694" t="s">
        <v>2182</v>
      </c>
      <c r="H481" s="694">
        <v>723.8</v>
      </c>
      <c r="I481" s="694" t="s">
        <v>2170</v>
      </c>
      <c r="J481" s="694" t="s">
        <v>1709</v>
      </c>
      <c r="K481" s="694" t="s">
        <v>1144</v>
      </c>
      <c r="L481" s="694" t="s">
        <v>74</v>
      </c>
      <c r="M481" s="694" t="s">
        <v>1143</v>
      </c>
      <c r="N481" s="694">
        <v>18</v>
      </c>
    </row>
    <row r="482" spans="1:14">
      <c r="A482" s="694">
        <v>2</v>
      </c>
      <c r="B482" s="694" t="s">
        <v>2145</v>
      </c>
      <c r="C482" s="694" t="s">
        <v>349</v>
      </c>
      <c r="D482" s="694" t="s">
        <v>386</v>
      </c>
      <c r="E482" s="694">
        <v>0</v>
      </c>
      <c r="F482" s="694">
        <v>23</v>
      </c>
      <c r="G482" s="694" t="s">
        <v>2181</v>
      </c>
      <c r="H482" s="694">
        <v>920</v>
      </c>
      <c r="I482" s="694" t="s">
        <v>2180</v>
      </c>
      <c r="J482" s="694" t="s">
        <v>1171</v>
      </c>
      <c r="K482" s="694" t="s">
        <v>1144</v>
      </c>
      <c r="L482" s="694" t="s">
        <v>1151</v>
      </c>
      <c r="M482" s="694" t="s">
        <v>1150</v>
      </c>
      <c r="N482" s="694">
        <v>15</v>
      </c>
    </row>
    <row r="483" spans="1:14">
      <c r="A483" s="694">
        <v>2</v>
      </c>
      <c r="B483" s="694" t="s">
        <v>2145</v>
      </c>
      <c r="C483" s="694" t="s">
        <v>349</v>
      </c>
      <c r="D483" s="694" t="s">
        <v>387</v>
      </c>
      <c r="E483" s="694">
        <v>0</v>
      </c>
      <c r="F483" s="694">
        <v>24</v>
      </c>
      <c r="G483" s="694" t="s">
        <v>2179</v>
      </c>
      <c r="H483" s="694">
        <v>873</v>
      </c>
      <c r="I483" s="694" t="s">
        <v>2177</v>
      </c>
      <c r="J483" s="694" t="s">
        <v>1278</v>
      </c>
      <c r="K483" s="694" t="s">
        <v>1144</v>
      </c>
      <c r="L483" s="694" t="s">
        <v>1274</v>
      </c>
      <c r="M483" s="694" t="s">
        <v>53</v>
      </c>
      <c r="N483" s="694">
        <v>13</v>
      </c>
    </row>
    <row r="484" spans="1:14">
      <c r="A484" s="694">
        <v>2</v>
      </c>
      <c r="B484" s="694" t="s">
        <v>2145</v>
      </c>
      <c r="C484" s="694" t="s">
        <v>349</v>
      </c>
      <c r="D484" s="694" t="s">
        <v>388</v>
      </c>
      <c r="E484" s="694">
        <v>0</v>
      </c>
      <c r="F484" s="694">
        <v>25</v>
      </c>
      <c r="G484" s="694" t="s">
        <v>2178</v>
      </c>
      <c r="H484" s="694">
        <v>916</v>
      </c>
      <c r="I484" s="694" t="s">
        <v>2177</v>
      </c>
      <c r="J484" s="694" t="s">
        <v>1275</v>
      </c>
      <c r="K484" s="694" t="s">
        <v>1144</v>
      </c>
      <c r="L484" s="694" t="s">
        <v>1274</v>
      </c>
      <c r="M484" s="694" t="s">
        <v>52</v>
      </c>
      <c r="N484" s="694">
        <v>14</v>
      </c>
    </row>
    <row r="485" spans="1:14">
      <c r="A485" s="694">
        <v>2</v>
      </c>
      <c r="B485" s="694" t="s">
        <v>2145</v>
      </c>
      <c r="C485" s="694" t="s">
        <v>389</v>
      </c>
      <c r="D485" s="694" t="s">
        <v>390</v>
      </c>
      <c r="E485" s="694">
        <v>10</v>
      </c>
      <c r="F485" s="694">
        <v>7</v>
      </c>
      <c r="G485" s="694" t="s">
        <v>2176</v>
      </c>
      <c r="H485" s="694">
        <v>723.8</v>
      </c>
      <c r="I485" s="694" t="s">
        <v>2175</v>
      </c>
      <c r="J485" s="694" t="s">
        <v>1185</v>
      </c>
      <c r="K485" s="694" t="s">
        <v>1144</v>
      </c>
      <c r="L485" s="694" t="s">
        <v>1156</v>
      </c>
      <c r="M485" s="694" t="s">
        <v>1155</v>
      </c>
      <c r="N485" s="694">
        <v>10</v>
      </c>
    </row>
    <row r="486" spans="1:14">
      <c r="A486" s="694">
        <v>2</v>
      </c>
      <c r="B486" s="694" t="s">
        <v>2145</v>
      </c>
      <c r="C486" s="694" t="s">
        <v>389</v>
      </c>
      <c r="D486" s="694" t="s">
        <v>391</v>
      </c>
      <c r="E486" s="694">
        <v>10</v>
      </c>
      <c r="F486" s="694">
        <v>8</v>
      </c>
      <c r="G486" s="694" t="s">
        <v>2174</v>
      </c>
      <c r="H486" s="694">
        <v>723.8</v>
      </c>
      <c r="I486" s="694" t="s">
        <v>2173</v>
      </c>
      <c r="J486" s="694" t="s">
        <v>2146</v>
      </c>
      <c r="K486" s="694" t="s">
        <v>1144</v>
      </c>
      <c r="L486" s="694" t="s">
        <v>1156</v>
      </c>
      <c r="M486" s="694" t="s">
        <v>1155</v>
      </c>
      <c r="N486" s="694">
        <v>10</v>
      </c>
    </row>
    <row r="487" spans="1:14">
      <c r="A487" s="694">
        <v>2</v>
      </c>
      <c r="B487" s="694" t="s">
        <v>2145</v>
      </c>
      <c r="C487" s="694" t="s">
        <v>389</v>
      </c>
      <c r="D487" s="694" t="s">
        <v>392</v>
      </c>
      <c r="E487" s="694">
        <v>11</v>
      </c>
      <c r="F487" s="694">
        <v>7</v>
      </c>
      <c r="G487" s="694" t="s">
        <v>2172</v>
      </c>
      <c r="H487" s="694">
        <v>723.8</v>
      </c>
      <c r="I487" s="694" t="s">
        <v>2167</v>
      </c>
      <c r="J487" s="694" t="s">
        <v>2166</v>
      </c>
      <c r="K487" s="694" t="s">
        <v>1144</v>
      </c>
      <c r="L487" s="694" t="s">
        <v>1156</v>
      </c>
      <c r="M487" s="694" t="s">
        <v>1155</v>
      </c>
      <c r="N487" s="694">
        <v>10</v>
      </c>
    </row>
    <row r="488" spans="1:14">
      <c r="A488" s="694">
        <v>2</v>
      </c>
      <c r="B488" s="694" t="s">
        <v>2145</v>
      </c>
      <c r="C488" s="694" t="s">
        <v>389</v>
      </c>
      <c r="D488" s="694" t="s">
        <v>393</v>
      </c>
      <c r="E488" s="694">
        <v>11</v>
      </c>
      <c r="F488" s="694">
        <v>51</v>
      </c>
      <c r="G488" s="694" t="s">
        <v>2171</v>
      </c>
      <c r="H488" s="694">
        <v>723.8</v>
      </c>
      <c r="I488" s="694" t="s">
        <v>2170</v>
      </c>
      <c r="J488" s="694" t="s">
        <v>2169</v>
      </c>
      <c r="K488" s="694" t="s">
        <v>1165</v>
      </c>
      <c r="L488" s="694" t="s">
        <v>1156</v>
      </c>
      <c r="M488" s="694" t="s">
        <v>1155</v>
      </c>
      <c r="N488" s="694">
        <v>10</v>
      </c>
    </row>
    <row r="489" spans="1:14">
      <c r="A489" s="694">
        <v>2</v>
      </c>
      <c r="B489" s="694" t="s">
        <v>2145</v>
      </c>
      <c r="C489" s="694" t="s">
        <v>389</v>
      </c>
      <c r="D489" s="694" t="s">
        <v>394</v>
      </c>
      <c r="E489" s="694">
        <v>12</v>
      </c>
      <c r="F489" s="694">
        <v>7</v>
      </c>
      <c r="G489" s="694" t="s">
        <v>2168</v>
      </c>
      <c r="H489" s="694">
        <v>723.8</v>
      </c>
      <c r="I489" s="694" t="s">
        <v>2167</v>
      </c>
      <c r="J489" s="694" t="s">
        <v>2166</v>
      </c>
      <c r="K489" s="694" t="s">
        <v>1144</v>
      </c>
      <c r="L489" s="694" t="s">
        <v>1156</v>
      </c>
      <c r="M489" s="694" t="s">
        <v>1155</v>
      </c>
      <c r="N489" s="694">
        <v>10</v>
      </c>
    </row>
    <row r="490" spans="1:14">
      <c r="A490" s="694">
        <v>2</v>
      </c>
      <c r="B490" s="694" t="s">
        <v>2145</v>
      </c>
      <c r="C490" s="694" t="s">
        <v>377</v>
      </c>
      <c r="D490" s="694" t="s">
        <v>395</v>
      </c>
      <c r="E490" s="694">
        <v>20</v>
      </c>
      <c r="F490" s="694">
        <v>51</v>
      </c>
      <c r="G490" s="694" t="s">
        <v>2165</v>
      </c>
      <c r="H490" s="694">
        <v>723.8</v>
      </c>
      <c r="I490" s="694" t="s">
        <v>2164</v>
      </c>
      <c r="J490" s="694" t="s">
        <v>2146</v>
      </c>
      <c r="K490" s="694" t="s">
        <v>1165</v>
      </c>
      <c r="L490" s="694" t="s">
        <v>1261</v>
      </c>
      <c r="M490" s="694" t="s">
        <v>54</v>
      </c>
      <c r="N490" s="694">
        <v>4</v>
      </c>
    </row>
    <row r="491" spans="1:14">
      <c r="A491" s="694">
        <v>2</v>
      </c>
      <c r="B491" s="694" t="s">
        <v>2145</v>
      </c>
      <c r="C491" s="694" t="s">
        <v>377</v>
      </c>
      <c r="D491" s="694" t="s">
        <v>396</v>
      </c>
      <c r="E491" s="694">
        <v>21</v>
      </c>
      <c r="F491" s="694">
        <v>10</v>
      </c>
      <c r="G491" s="694" t="s">
        <v>2163</v>
      </c>
      <c r="H491" s="694">
        <v>952</v>
      </c>
      <c r="I491" s="694" t="s">
        <v>2162</v>
      </c>
      <c r="J491" s="694" t="s">
        <v>1262</v>
      </c>
      <c r="K491" s="694" t="s">
        <v>1144</v>
      </c>
      <c r="L491" s="694" t="s">
        <v>1261</v>
      </c>
      <c r="M491" s="694" t="s">
        <v>1744</v>
      </c>
      <c r="N491" s="694">
        <v>3</v>
      </c>
    </row>
    <row r="492" spans="1:14">
      <c r="A492" s="694">
        <v>2</v>
      </c>
      <c r="B492" s="694" t="s">
        <v>2145</v>
      </c>
      <c r="C492" s="694" t="s">
        <v>377</v>
      </c>
      <c r="D492" s="694" t="s">
        <v>397</v>
      </c>
      <c r="E492" s="694">
        <v>21</v>
      </c>
      <c r="F492" s="694">
        <v>23</v>
      </c>
      <c r="G492" s="694" t="s">
        <v>2161</v>
      </c>
      <c r="H492" s="694">
        <v>952</v>
      </c>
      <c r="I492" s="694" t="s">
        <v>2160</v>
      </c>
      <c r="J492" s="694" t="s">
        <v>1262</v>
      </c>
      <c r="K492" s="694" t="s">
        <v>1144</v>
      </c>
      <c r="L492" s="694" t="s">
        <v>1261</v>
      </c>
      <c r="M492" s="694" t="s">
        <v>54</v>
      </c>
      <c r="N492" s="694">
        <v>4</v>
      </c>
    </row>
    <row r="493" spans="1:14">
      <c r="A493" s="694">
        <v>2</v>
      </c>
      <c r="B493" s="694" t="s">
        <v>2145</v>
      </c>
      <c r="C493" s="694" t="s">
        <v>377</v>
      </c>
      <c r="D493" s="694" t="s">
        <v>398</v>
      </c>
      <c r="E493" s="694">
        <v>21</v>
      </c>
      <c r="F493" s="694">
        <v>51</v>
      </c>
      <c r="G493" s="694" t="s">
        <v>2159</v>
      </c>
      <c r="H493" s="694">
        <v>353</v>
      </c>
      <c r="I493" s="694" t="s">
        <v>2158</v>
      </c>
      <c r="J493" s="694" t="s">
        <v>1262</v>
      </c>
      <c r="K493" s="694" t="s">
        <v>1144</v>
      </c>
      <c r="L493" s="694" t="s">
        <v>1261</v>
      </c>
      <c r="M493" s="694" t="s">
        <v>54</v>
      </c>
      <c r="N493" s="694">
        <v>4</v>
      </c>
    </row>
    <row r="494" spans="1:14">
      <c r="A494" s="694">
        <v>2</v>
      </c>
      <c r="B494" s="694" t="s">
        <v>2145</v>
      </c>
      <c r="C494" s="694" t="s">
        <v>377</v>
      </c>
      <c r="D494" s="694" t="s">
        <v>399</v>
      </c>
      <c r="E494" s="694">
        <v>22</v>
      </c>
      <c r="F494" s="694">
        <v>51</v>
      </c>
      <c r="G494" s="694" t="s">
        <v>2157</v>
      </c>
      <c r="H494" s="694">
        <v>353</v>
      </c>
      <c r="I494" s="694" t="s">
        <v>2156</v>
      </c>
      <c r="J494" s="694" t="s">
        <v>1262</v>
      </c>
      <c r="K494" s="694" t="s">
        <v>1144</v>
      </c>
      <c r="L494" s="694" t="s">
        <v>1261</v>
      </c>
      <c r="M494" s="694" t="s">
        <v>54</v>
      </c>
      <c r="N494" s="694">
        <v>4</v>
      </c>
    </row>
    <row r="495" spans="1:14">
      <c r="A495" s="694">
        <v>2</v>
      </c>
      <c r="B495" s="694" t="s">
        <v>2145</v>
      </c>
      <c r="C495" s="694" t="s">
        <v>400</v>
      </c>
      <c r="D495" s="694" t="s">
        <v>401</v>
      </c>
      <c r="E495" s="694">
        <v>31</v>
      </c>
      <c r="F495" s="694">
        <v>13</v>
      </c>
      <c r="G495" s="694" t="s">
        <v>2155</v>
      </c>
      <c r="H495" s="694">
        <v>723.8</v>
      </c>
      <c r="I495" s="694" t="s">
        <v>2154</v>
      </c>
      <c r="J495" s="694" t="s">
        <v>1555</v>
      </c>
      <c r="K495" s="694" t="s">
        <v>1144</v>
      </c>
      <c r="L495" s="694" t="s">
        <v>369</v>
      </c>
      <c r="M495" s="694" t="s">
        <v>43</v>
      </c>
      <c r="N495" s="694">
        <v>5</v>
      </c>
    </row>
    <row r="496" spans="1:14">
      <c r="A496" s="694">
        <v>2</v>
      </c>
      <c r="B496" s="694" t="s">
        <v>2145</v>
      </c>
      <c r="C496" s="694" t="s">
        <v>400</v>
      </c>
      <c r="D496" s="694" t="s">
        <v>402</v>
      </c>
      <c r="E496" s="694">
        <v>31</v>
      </c>
      <c r="F496" s="694">
        <v>53</v>
      </c>
      <c r="G496" s="694" t="s">
        <v>2153</v>
      </c>
      <c r="H496" s="694">
        <v>723</v>
      </c>
      <c r="I496" s="694" t="s">
        <v>1729</v>
      </c>
      <c r="J496" s="694" t="s">
        <v>2146</v>
      </c>
      <c r="K496" s="694" t="s">
        <v>1165</v>
      </c>
      <c r="L496" s="694" t="s">
        <v>369</v>
      </c>
      <c r="M496" s="694" t="s">
        <v>1224</v>
      </c>
      <c r="N496" s="694">
        <v>6</v>
      </c>
    </row>
    <row r="497" spans="1:14">
      <c r="A497" s="694">
        <v>2</v>
      </c>
      <c r="B497" s="694" t="s">
        <v>2145</v>
      </c>
      <c r="C497" s="694" t="s">
        <v>383</v>
      </c>
      <c r="D497" s="694" t="s">
        <v>403</v>
      </c>
      <c r="E497" s="694">
        <v>41</v>
      </c>
      <c r="F497" s="694">
        <v>32</v>
      </c>
      <c r="G497" s="694" t="s">
        <v>2152</v>
      </c>
      <c r="H497" s="694">
        <v>715.1</v>
      </c>
      <c r="I497" s="694" t="s">
        <v>2150</v>
      </c>
      <c r="J497" s="694" t="s">
        <v>2146</v>
      </c>
      <c r="K497" s="694" t="s">
        <v>1165</v>
      </c>
      <c r="L497" s="694" t="s">
        <v>74</v>
      </c>
      <c r="M497" s="694" t="s">
        <v>1143</v>
      </c>
      <c r="N497" s="694">
        <v>18</v>
      </c>
    </row>
    <row r="498" spans="1:14">
      <c r="A498" s="694">
        <v>2</v>
      </c>
      <c r="B498" s="694" t="s">
        <v>2145</v>
      </c>
      <c r="C498" s="694" t="s">
        <v>383</v>
      </c>
      <c r="D498" s="694" t="s">
        <v>404</v>
      </c>
      <c r="E498" s="694">
        <v>41</v>
      </c>
      <c r="F498" s="694">
        <v>51</v>
      </c>
      <c r="G498" s="694" t="s">
        <v>2151</v>
      </c>
      <c r="H498" s="694">
        <v>723.8</v>
      </c>
      <c r="I498" s="694" t="s">
        <v>2150</v>
      </c>
      <c r="J498" s="694" t="s">
        <v>2146</v>
      </c>
      <c r="K498" s="694" t="s">
        <v>1144</v>
      </c>
      <c r="L498" s="694" t="s">
        <v>1184</v>
      </c>
      <c r="M498" s="694" t="s">
        <v>1183</v>
      </c>
      <c r="N498" s="694">
        <v>8</v>
      </c>
    </row>
    <row r="499" spans="1:14">
      <c r="A499" s="694">
        <v>2</v>
      </c>
      <c r="B499" s="694" t="s">
        <v>2145</v>
      </c>
      <c r="C499" s="694" t="s">
        <v>383</v>
      </c>
      <c r="D499" s="694" t="s">
        <v>405</v>
      </c>
      <c r="E499" s="694">
        <v>42</v>
      </c>
      <c r="F499" s="694">
        <v>51</v>
      </c>
      <c r="G499" s="694" t="s">
        <v>2149</v>
      </c>
      <c r="H499" s="694">
        <v>722.4</v>
      </c>
      <c r="I499" s="694" t="s">
        <v>2147</v>
      </c>
      <c r="J499" s="694" t="s">
        <v>2146</v>
      </c>
      <c r="K499" s="694" t="s">
        <v>1165</v>
      </c>
      <c r="L499" s="694" t="s">
        <v>1184</v>
      </c>
      <c r="M499" s="694" t="s">
        <v>1705</v>
      </c>
      <c r="N499" s="694">
        <v>9</v>
      </c>
    </row>
    <row r="500" spans="1:14">
      <c r="A500" s="694">
        <v>2</v>
      </c>
      <c r="B500" s="694" t="s">
        <v>2145</v>
      </c>
      <c r="C500" s="694" t="s">
        <v>383</v>
      </c>
      <c r="D500" s="694" t="s">
        <v>406</v>
      </c>
      <c r="E500" s="694">
        <v>42</v>
      </c>
      <c r="F500" s="694">
        <v>52</v>
      </c>
      <c r="G500" s="694" t="s">
        <v>2148</v>
      </c>
      <c r="H500" s="694">
        <v>722</v>
      </c>
      <c r="I500" s="694" t="s">
        <v>2147</v>
      </c>
      <c r="J500" s="694" t="s">
        <v>2146</v>
      </c>
      <c r="K500" s="694" t="s">
        <v>1165</v>
      </c>
      <c r="L500" s="694" t="s">
        <v>1184</v>
      </c>
      <c r="M500" s="694" t="s">
        <v>1705</v>
      </c>
      <c r="N500" s="694">
        <v>9</v>
      </c>
    </row>
    <row r="501" spans="1:14">
      <c r="A501" s="694">
        <v>2</v>
      </c>
      <c r="B501" s="694" t="s">
        <v>2145</v>
      </c>
      <c r="C501" s="694" t="s">
        <v>349</v>
      </c>
      <c r="D501" s="694" t="s">
        <v>407</v>
      </c>
      <c r="E501" s="694">
        <v>70</v>
      </c>
      <c r="F501" s="694">
        <v>51</v>
      </c>
      <c r="G501" s="694" t="s">
        <v>2144</v>
      </c>
      <c r="H501" s="694">
        <v>723.8</v>
      </c>
      <c r="I501" s="694" t="s">
        <v>2143</v>
      </c>
      <c r="J501" s="694" t="s">
        <v>1266</v>
      </c>
      <c r="K501" s="694" t="s">
        <v>1165</v>
      </c>
      <c r="L501" s="694" t="s">
        <v>74</v>
      </c>
      <c r="M501" s="694" t="s">
        <v>1143</v>
      </c>
      <c r="N501" s="694">
        <v>18</v>
      </c>
    </row>
    <row r="502" spans="1:14">
      <c r="A502" s="694">
        <v>18</v>
      </c>
      <c r="B502" s="694" t="s">
        <v>1148</v>
      </c>
      <c r="C502" s="694" t="s">
        <v>349</v>
      </c>
      <c r="D502" s="694" t="s">
        <v>1046</v>
      </c>
      <c r="E502" s="694">
        <v>0</v>
      </c>
      <c r="F502" s="694">
        <v>0</v>
      </c>
      <c r="G502" s="694" t="s">
        <v>1158</v>
      </c>
      <c r="H502" s="694">
        <v>781.9</v>
      </c>
      <c r="I502" s="694" t="s">
        <v>1153</v>
      </c>
      <c r="J502" s="694" t="s">
        <v>1152</v>
      </c>
      <c r="K502" s="694" t="s">
        <v>1144</v>
      </c>
      <c r="L502" s="694" t="s">
        <v>74</v>
      </c>
      <c r="M502" s="694" t="s">
        <v>1143</v>
      </c>
      <c r="N502" s="694">
        <v>18</v>
      </c>
    </row>
    <row r="503" spans="1:14">
      <c r="A503" s="694">
        <v>18</v>
      </c>
      <c r="B503" s="694" t="s">
        <v>1148</v>
      </c>
      <c r="C503" s="694" t="s">
        <v>389</v>
      </c>
      <c r="D503" s="694" t="s">
        <v>1047</v>
      </c>
      <c r="E503" s="694">
        <v>0</v>
      </c>
      <c r="F503" s="694">
        <v>8</v>
      </c>
      <c r="G503" s="694" t="s">
        <v>1157</v>
      </c>
      <c r="H503" s="694">
        <v>845.1</v>
      </c>
      <c r="I503" s="694" t="s">
        <v>1153</v>
      </c>
      <c r="J503" s="694" t="s">
        <v>1152</v>
      </c>
      <c r="K503" s="694" t="s">
        <v>1144</v>
      </c>
      <c r="L503" s="694" t="s">
        <v>1156</v>
      </c>
      <c r="M503" s="694" t="s">
        <v>1155</v>
      </c>
      <c r="N503" s="694">
        <v>15</v>
      </c>
    </row>
    <row r="504" spans="1:14">
      <c r="A504" s="694">
        <v>18</v>
      </c>
      <c r="B504" s="694" t="s">
        <v>1148</v>
      </c>
      <c r="C504" s="694" t="s">
        <v>349</v>
      </c>
      <c r="D504" s="694" t="s">
        <v>1048</v>
      </c>
      <c r="E504" s="694">
        <v>0</v>
      </c>
      <c r="F504" s="694">
        <v>23</v>
      </c>
      <c r="G504" s="694" t="s">
        <v>1154</v>
      </c>
      <c r="H504" s="694">
        <v>845.1</v>
      </c>
      <c r="I504" s="694" t="s">
        <v>1153</v>
      </c>
      <c r="J504" s="694" t="s">
        <v>1152</v>
      </c>
      <c r="K504" s="694" t="s">
        <v>1144</v>
      </c>
      <c r="L504" s="694" t="s">
        <v>1151</v>
      </c>
      <c r="M504" s="694" t="s">
        <v>1150</v>
      </c>
      <c r="N504" s="694">
        <v>15</v>
      </c>
    </row>
    <row r="505" spans="1:14">
      <c r="A505" s="694">
        <v>18</v>
      </c>
      <c r="B505" s="694" t="s">
        <v>1148</v>
      </c>
      <c r="C505" s="694" t="s">
        <v>349</v>
      </c>
      <c r="D505" s="694" t="s">
        <v>1049</v>
      </c>
      <c r="E505" s="694">
        <v>0</v>
      </c>
      <c r="F505" s="694">
        <v>51</v>
      </c>
      <c r="G505" s="694" t="s">
        <v>1149</v>
      </c>
      <c r="H505" s="694">
        <v>781.9</v>
      </c>
      <c r="I505" s="694" t="s">
        <v>1146</v>
      </c>
      <c r="J505" s="694" t="s">
        <v>1145</v>
      </c>
      <c r="K505" s="694" t="s">
        <v>1144</v>
      </c>
      <c r="L505" s="694" t="s">
        <v>74</v>
      </c>
      <c r="M505" s="694" t="s">
        <v>1143</v>
      </c>
      <c r="N505" s="694">
        <v>18</v>
      </c>
    </row>
    <row r="506" spans="1:14">
      <c r="A506" s="694">
        <v>18</v>
      </c>
      <c r="B506" s="694" t="s">
        <v>1148</v>
      </c>
      <c r="C506" s="694" t="s">
        <v>349</v>
      </c>
      <c r="D506" s="694" t="s">
        <v>1050</v>
      </c>
      <c r="E506" s="694">
        <v>0</v>
      </c>
      <c r="F506" s="694">
        <v>52</v>
      </c>
      <c r="G506" s="694" t="s">
        <v>1147</v>
      </c>
      <c r="H506" s="694">
        <v>781.9</v>
      </c>
      <c r="I506" s="694" t="s">
        <v>1146</v>
      </c>
      <c r="J506" s="694" t="s">
        <v>1145</v>
      </c>
      <c r="K506" s="694" t="s">
        <v>1144</v>
      </c>
      <c r="L506" s="694" t="s">
        <v>74</v>
      </c>
      <c r="M506" s="694" t="s">
        <v>1143</v>
      </c>
      <c r="N506" s="694">
        <v>18</v>
      </c>
    </row>
    <row r="507" spans="1:14">
      <c r="A507" s="694">
        <v>11</v>
      </c>
      <c r="B507" s="694" t="s">
        <v>1702</v>
      </c>
      <c r="C507" s="694" t="s">
        <v>349</v>
      </c>
      <c r="D507" s="694" t="s">
        <v>660</v>
      </c>
      <c r="E507" s="694">
        <v>0</v>
      </c>
      <c r="F507" s="694">
        <v>0</v>
      </c>
      <c r="G507" s="694" t="s">
        <v>1761</v>
      </c>
      <c r="H507" s="694">
        <v>847.2</v>
      </c>
      <c r="I507" s="694" t="s">
        <v>1750</v>
      </c>
      <c r="J507" s="694" t="s">
        <v>1709</v>
      </c>
      <c r="K507" s="694" t="s">
        <v>1144</v>
      </c>
      <c r="L507" s="694" t="s">
        <v>74</v>
      </c>
      <c r="M507" s="694" t="s">
        <v>1143</v>
      </c>
      <c r="N507" s="694">
        <v>18</v>
      </c>
    </row>
    <row r="508" spans="1:14">
      <c r="A508" s="694">
        <v>11</v>
      </c>
      <c r="B508" s="694" t="s">
        <v>1702</v>
      </c>
      <c r="C508" s="694" t="s">
        <v>349</v>
      </c>
      <c r="D508" s="694" t="s">
        <v>661</v>
      </c>
      <c r="E508" s="694">
        <v>0</v>
      </c>
      <c r="F508" s="694">
        <v>23</v>
      </c>
      <c r="G508" s="694" t="s">
        <v>1760</v>
      </c>
      <c r="H508" s="694">
        <v>922.3</v>
      </c>
      <c r="I508" s="694" t="s">
        <v>1742</v>
      </c>
      <c r="J508" s="694" t="s">
        <v>1171</v>
      </c>
      <c r="K508" s="694" t="s">
        <v>1144</v>
      </c>
      <c r="L508" s="694" t="s">
        <v>1151</v>
      </c>
      <c r="M508" s="694" t="s">
        <v>1150</v>
      </c>
      <c r="N508" s="694">
        <v>15</v>
      </c>
    </row>
    <row r="509" spans="1:14">
      <c r="A509" s="694">
        <v>11</v>
      </c>
      <c r="B509" s="694" t="s">
        <v>1702</v>
      </c>
      <c r="C509" s="694" t="s">
        <v>1757</v>
      </c>
      <c r="D509" s="694" t="s">
        <v>662</v>
      </c>
      <c r="E509" s="694">
        <v>0</v>
      </c>
      <c r="F509" s="694">
        <v>24</v>
      </c>
      <c r="G509" s="694" t="s">
        <v>1759</v>
      </c>
      <c r="H509" s="694">
        <v>873</v>
      </c>
      <c r="I509" s="694" t="s">
        <v>1758</v>
      </c>
      <c r="J509" s="694" t="s">
        <v>1278</v>
      </c>
      <c r="K509" s="694" t="s">
        <v>1144</v>
      </c>
      <c r="L509" s="694" t="s">
        <v>1274</v>
      </c>
      <c r="M509" s="694" t="s">
        <v>53</v>
      </c>
      <c r="N509" s="694">
        <v>13</v>
      </c>
    </row>
    <row r="510" spans="1:14">
      <c r="A510" s="694">
        <v>11</v>
      </c>
      <c r="B510" s="694" t="s">
        <v>1702</v>
      </c>
      <c r="C510" s="694" t="s">
        <v>1757</v>
      </c>
      <c r="D510" s="694" t="s">
        <v>663</v>
      </c>
      <c r="E510" s="694">
        <v>0</v>
      </c>
      <c r="F510" s="694">
        <v>25</v>
      </c>
      <c r="G510" s="694" t="s">
        <v>1756</v>
      </c>
      <c r="H510" s="694">
        <v>916</v>
      </c>
      <c r="I510" s="694" t="s">
        <v>1755</v>
      </c>
      <c r="J510" s="694" t="s">
        <v>1275</v>
      </c>
      <c r="K510" s="694" t="s">
        <v>1144</v>
      </c>
      <c r="L510" s="694" t="s">
        <v>1274</v>
      </c>
      <c r="M510" s="694" t="s">
        <v>52</v>
      </c>
      <c r="N510" s="694">
        <v>14</v>
      </c>
    </row>
    <row r="511" spans="1:14">
      <c r="A511" s="694">
        <v>11</v>
      </c>
      <c r="B511" s="694" t="s">
        <v>1702</v>
      </c>
      <c r="C511" s="694" t="s">
        <v>349</v>
      </c>
      <c r="D511" s="694" t="s">
        <v>664</v>
      </c>
      <c r="E511" s="694">
        <v>0</v>
      </c>
      <c r="F511" s="694">
        <v>51</v>
      </c>
      <c r="G511" s="694" t="s">
        <v>1754</v>
      </c>
      <c r="H511" s="694">
        <v>847.2</v>
      </c>
      <c r="I511" s="694" t="s">
        <v>1753</v>
      </c>
      <c r="J511" s="694" t="s">
        <v>1752</v>
      </c>
      <c r="K511" s="694" t="s">
        <v>1165</v>
      </c>
      <c r="L511" s="694" t="s">
        <v>74</v>
      </c>
      <c r="M511" s="694" t="s">
        <v>1143</v>
      </c>
      <c r="N511" s="694">
        <v>18</v>
      </c>
    </row>
    <row r="512" spans="1:14">
      <c r="A512" s="694">
        <v>11</v>
      </c>
      <c r="B512" s="694" t="s">
        <v>1702</v>
      </c>
      <c r="C512" s="694" t="s">
        <v>389</v>
      </c>
      <c r="D512" s="694" t="s">
        <v>665</v>
      </c>
      <c r="E512" s="694">
        <v>13</v>
      </c>
      <c r="F512" s="694">
        <v>7</v>
      </c>
      <c r="G512" s="694" t="s">
        <v>1751</v>
      </c>
      <c r="H512" s="694">
        <v>847.2</v>
      </c>
      <c r="I512" s="694" t="s">
        <v>1750</v>
      </c>
      <c r="J512" s="694" t="s">
        <v>1709</v>
      </c>
      <c r="K512" s="694" t="s">
        <v>1144</v>
      </c>
      <c r="L512" s="694" t="s">
        <v>1156</v>
      </c>
      <c r="M512" s="694" t="s">
        <v>1155</v>
      </c>
      <c r="N512" s="694">
        <v>10</v>
      </c>
    </row>
    <row r="513" spans="1:14">
      <c r="A513" s="694">
        <v>11</v>
      </c>
      <c r="B513" s="694" t="s">
        <v>1702</v>
      </c>
      <c r="C513" s="694" t="s">
        <v>377</v>
      </c>
      <c r="D513" s="694" t="s">
        <v>666</v>
      </c>
      <c r="E513" s="694">
        <v>20</v>
      </c>
      <c r="F513" s="694">
        <v>41</v>
      </c>
      <c r="G513" s="694" t="s">
        <v>1749</v>
      </c>
      <c r="H513" s="694">
        <v>956.5</v>
      </c>
      <c r="I513" s="694" t="s">
        <v>1362</v>
      </c>
      <c r="J513" s="694" t="s">
        <v>1246</v>
      </c>
      <c r="K513" s="694" t="s">
        <v>1165</v>
      </c>
      <c r="L513" s="694" t="s">
        <v>1261</v>
      </c>
      <c r="M513" s="694" t="s">
        <v>54</v>
      </c>
      <c r="N513" s="694">
        <v>4</v>
      </c>
    </row>
    <row r="514" spans="1:14">
      <c r="A514" s="694">
        <v>11</v>
      </c>
      <c r="B514" s="694" t="s">
        <v>1702</v>
      </c>
      <c r="C514" s="694" t="s">
        <v>377</v>
      </c>
      <c r="D514" s="694" t="s">
        <v>667</v>
      </c>
      <c r="E514" s="694">
        <v>20</v>
      </c>
      <c r="F514" s="694">
        <v>44</v>
      </c>
      <c r="G514" s="694" t="s">
        <v>1748</v>
      </c>
      <c r="H514" s="694">
        <v>956.5</v>
      </c>
      <c r="I514" s="694" t="s">
        <v>1747</v>
      </c>
      <c r="J514" s="694" t="s">
        <v>1266</v>
      </c>
      <c r="K514" s="694" t="s">
        <v>1165</v>
      </c>
      <c r="L514" s="694" t="s">
        <v>1261</v>
      </c>
      <c r="M514" s="694" t="s">
        <v>54</v>
      </c>
      <c r="N514" s="694">
        <v>4</v>
      </c>
    </row>
    <row r="515" spans="1:14">
      <c r="A515" s="694">
        <v>11</v>
      </c>
      <c r="B515" s="694" t="s">
        <v>1702</v>
      </c>
      <c r="C515" s="694" t="s">
        <v>377</v>
      </c>
      <c r="D515" s="694" t="s">
        <v>668</v>
      </c>
      <c r="E515" s="694">
        <v>21</v>
      </c>
      <c r="F515" s="694">
        <v>10</v>
      </c>
      <c r="G515" s="694" t="s">
        <v>1746</v>
      </c>
      <c r="H515" s="694">
        <v>956.5</v>
      </c>
      <c r="I515" s="694" t="s">
        <v>1745</v>
      </c>
      <c r="J515" s="694" t="s">
        <v>1262</v>
      </c>
      <c r="K515" s="694" t="s">
        <v>1144</v>
      </c>
      <c r="L515" s="694" t="s">
        <v>1261</v>
      </c>
      <c r="M515" s="694" t="s">
        <v>1744</v>
      </c>
      <c r="N515" s="694">
        <v>3</v>
      </c>
    </row>
    <row r="516" spans="1:14">
      <c r="A516" s="694">
        <v>11</v>
      </c>
      <c r="B516" s="694" t="s">
        <v>1702</v>
      </c>
      <c r="C516" s="694" t="s">
        <v>377</v>
      </c>
      <c r="D516" s="694" t="s">
        <v>669</v>
      </c>
      <c r="E516" s="694">
        <v>21</v>
      </c>
      <c r="F516" s="694">
        <v>23</v>
      </c>
      <c r="G516" s="694" t="s">
        <v>1743</v>
      </c>
      <c r="H516" s="694">
        <v>956.5</v>
      </c>
      <c r="I516" s="694" t="s">
        <v>1742</v>
      </c>
      <c r="J516" s="694" t="s">
        <v>1171</v>
      </c>
      <c r="K516" s="694" t="s">
        <v>1144</v>
      </c>
      <c r="L516" s="694" t="s">
        <v>1261</v>
      </c>
      <c r="M516" s="694" t="s">
        <v>54</v>
      </c>
      <c r="N516" s="694">
        <v>4</v>
      </c>
    </row>
    <row r="517" spans="1:14">
      <c r="A517" s="694">
        <v>11</v>
      </c>
      <c r="B517" s="694" t="s">
        <v>1702</v>
      </c>
      <c r="C517" s="694" t="s">
        <v>377</v>
      </c>
      <c r="D517" s="694" t="s">
        <v>670</v>
      </c>
      <c r="E517" s="694">
        <v>21</v>
      </c>
      <c r="F517" s="694">
        <v>51</v>
      </c>
      <c r="G517" s="694" t="s">
        <v>1741</v>
      </c>
      <c r="H517" s="694">
        <v>956.5</v>
      </c>
      <c r="I517" s="694" t="s">
        <v>1739</v>
      </c>
      <c r="J517" s="694" t="s">
        <v>1680</v>
      </c>
      <c r="K517" s="694" t="s">
        <v>1165</v>
      </c>
      <c r="L517" s="694" t="s">
        <v>1261</v>
      </c>
      <c r="M517" s="694" t="s">
        <v>54</v>
      </c>
      <c r="N517" s="694">
        <v>4</v>
      </c>
    </row>
    <row r="518" spans="1:14">
      <c r="A518" s="694">
        <v>11</v>
      </c>
      <c r="B518" s="694" t="s">
        <v>1702</v>
      </c>
      <c r="C518" s="694" t="s">
        <v>377</v>
      </c>
      <c r="D518" s="694" t="s">
        <v>671</v>
      </c>
      <c r="E518" s="694">
        <v>21</v>
      </c>
      <c r="F518" s="694">
        <v>52</v>
      </c>
      <c r="G518" s="694" t="s">
        <v>1740</v>
      </c>
      <c r="H518" s="694">
        <v>956.5</v>
      </c>
      <c r="I518" s="694" t="s">
        <v>1739</v>
      </c>
      <c r="J518" s="694" t="s">
        <v>1680</v>
      </c>
      <c r="K518" s="694" t="s">
        <v>1165</v>
      </c>
      <c r="L518" s="694" t="s">
        <v>1261</v>
      </c>
      <c r="M518" s="694" t="s">
        <v>54</v>
      </c>
      <c r="N518" s="694">
        <v>4</v>
      </c>
    </row>
    <row r="519" spans="1:14">
      <c r="A519" s="694">
        <v>11</v>
      </c>
      <c r="B519" s="694" t="s">
        <v>1702</v>
      </c>
      <c r="C519" s="694" t="s">
        <v>377</v>
      </c>
      <c r="D519" s="694" t="s">
        <v>672</v>
      </c>
      <c r="E519" s="694">
        <v>22</v>
      </c>
      <c r="F519" s="694">
        <v>0</v>
      </c>
      <c r="G519" s="694" t="s">
        <v>1738</v>
      </c>
      <c r="H519" s="694">
        <v>956.5</v>
      </c>
      <c r="I519" s="694" t="s">
        <v>1676</v>
      </c>
      <c r="J519" s="694" t="s">
        <v>1262</v>
      </c>
      <c r="K519" s="694" t="s">
        <v>1144</v>
      </c>
      <c r="L519" s="694" t="s">
        <v>1261</v>
      </c>
      <c r="M519" s="694" t="s">
        <v>54</v>
      </c>
      <c r="N519" s="694">
        <v>4</v>
      </c>
    </row>
    <row r="520" spans="1:14">
      <c r="A520" s="694">
        <v>11</v>
      </c>
      <c r="B520" s="694" t="s">
        <v>1702</v>
      </c>
      <c r="C520" s="694" t="s">
        <v>377</v>
      </c>
      <c r="D520" s="694" t="s">
        <v>673</v>
      </c>
      <c r="E520" s="694">
        <v>23</v>
      </c>
      <c r="F520" s="694">
        <v>0</v>
      </c>
      <c r="G520" s="694" t="s">
        <v>1737</v>
      </c>
      <c r="H520" s="694">
        <v>956.5</v>
      </c>
      <c r="I520" s="694" t="s">
        <v>1676</v>
      </c>
      <c r="J520" s="694" t="s">
        <v>1262</v>
      </c>
      <c r="K520" s="694" t="s">
        <v>1144</v>
      </c>
      <c r="L520" s="694" t="s">
        <v>1261</v>
      </c>
      <c r="M520" s="694" t="s">
        <v>54</v>
      </c>
      <c r="N520" s="694">
        <v>4</v>
      </c>
    </row>
    <row r="521" spans="1:14">
      <c r="A521" s="694">
        <v>11</v>
      </c>
      <c r="B521" s="694" t="s">
        <v>1702</v>
      </c>
      <c r="C521" s="694" t="s">
        <v>400</v>
      </c>
      <c r="D521" s="694" t="s">
        <v>674</v>
      </c>
      <c r="E521" s="694">
        <v>31</v>
      </c>
      <c r="F521" s="694">
        <v>13</v>
      </c>
      <c r="G521" s="694" t="s">
        <v>1736</v>
      </c>
      <c r="H521" s="694">
        <v>724.8</v>
      </c>
      <c r="I521" s="694" t="s">
        <v>1734</v>
      </c>
      <c r="J521" s="694" t="s">
        <v>1555</v>
      </c>
      <c r="K521" s="694" t="s">
        <v>1144</v>
      </c>
      <c r="L521" s="694" t="s">
        <v>369</v>
      </c>
      <c r="M521" s="694" t="s">
        <v>43</v>
      </c>
      <c r="N521" s="694">
        <v>5</v>
      </c>
    </row>
    <row r="522" spans="1:14">
      <c r="A522" s="694">
        <v>11</v>
      </c>
      <c r="B522" s="694" t="s">
        <v>1702</v>
      </c>
      <c r="C522" s="694" t="s">
        <v>400</v>
      </c>
      <c r="D522" s="694" t="s">
        <v>675</v>
      </c>
      <c r="E522" s="694">
        <v>31</v>
      </c>
      <c r="F522" s="694">
        <v>18</v>
      </c>
      <c r="G522" s="694" t="s">
        <v>1735</v>
      </c>
      <c r="H522" s="694">
        <v>724.8</v>
      </c>
      <c r="I522" s="694" t="s">
        <v>1734</v>
      </c>
      <c r="J522" s="694" t="s">
        <v>1555</v>
      </c>
      <c r="K522" s="694" t="s">
        <v>1144</v>
      </c>
      <c r="L522" s="694" t="s">
        <v>369</v>
      </c>
      <c r="M522" s="694" t="s">
        <v>43</v>
      </c>
      <c r="N522" s="694">
        <v>5</v>
      </c>
    </row>
    <row r="523" spans="1:14">
      <c r="A523" s="694">
        <v>11</v>
      </c>
      <c r="B523" s="694" t="s">
        <v>1702</v>
      </c>
      <c r="C523" s="694" t="s">
        <v>400</v>
      </c>
      <c r="D523" s="694" t="s">
        <v>676</v>
      </c>
      <c r="E523" s="694">
        <v>31</v>
      </c>
      <c r="F523" s="694">
        <v>51</v>
      </c>
      <c r="G523" s="694" t="s">
        <v>1733</v>
      </c>
      <c r="H523" s="694">
        <v>724.8</v>
      </c>
      <c r="I523" s="694" t="s">
        <v>1710</v>
      </c>
      <c r="J523" s="694" t="s">
        <v>1709</v>
      </c>
      <c r="K523" s="694" t="s">
        <v>1165</v>
      </c>
      <c r="L523" s="694" t="s">
        <v>369</v>
      </c>
      <c r="M523" s="694" t="s">
        <v>1224</v>
      </c>
      <c r="N523" s="694">
        <v>6</v>
      </c>
    </row>
    <row r="524" spans="1:14">
      <c r="A524" s="694">
        <v>11</v>
      </c>
      <c r="B524" s="694" t="s">
        <v>1702</v>
      </c>
      <c r="C524" s="694" t="s">
        <v>400</v>
      </c>
      <c r="D524" s="694" t="s">
        <v>677</v>
      </c>
      <c r="E524" s="694">
        <v>31</v>
      </c>
      <c r="F524" s="694">
        <v>52</v>
      </c>
      <c r="G524" s="694" t="s">
        <v>1732</v>
      </c>
      <c r="H524" s="694">
        <v>724.8</v>
      </c>
      <c r="I524" s="694" t="s">
        <v>1731</v>
      </c>
      <c r="J524" s="694" t="s">
        <v>1709</v>
      </c>
      <c r="K524" s="694" t="s">
        <v>1165</v>
      </c>
      <c r="L524" s="694" t="s">
        <v>369</v>
      </c>
      <c r="M524" s="694" t="s">
        <v>1224</v>
      </c>
      <c r="N524" s="694">
        <v>6</v>
      </c>
    </row>
    <row r="525" spans="1:14">
      <c r="A525" s="694">
        <v>11</v>
      </c>
      <c r="B525" s="694" t="s">
        <v>1702</v>
      </c>
      <c r="C525" s="694" t="s">
        <v>400</v>
      </c>
      <c r="D525" s="694" t="s">
        <v>678</v>
      </c>
      <c r="E525" s="694">
        <v>31</v>
      </c>
      <c r="F525" s="694">
        <v>55</v>
      </c>
      <c r="G525" s="694" t="s">
        <v>1730</v>
      </c>
      <c r="H525" s="694">
        <v>724.8</v>
      </c>
      <c r="I525" s="694" t="s">
        <v>1729</v>
      </c>
      <c r="J525" s="694" t="s">
        <v>1709</v>
      </c>
      <c r="K525" s="694" t="s">
        <v>1165</v>
      </c>
      <c r="L525" s="694" t="s">
        <v>369</v>
      </c>
      <c r="M525" s="694" t="s">
        <v>1224</v>
      </c>
      <c r="N525" s="694">
        <v>6</v>
      </c>
    </row>
    <row r="526" spans="1:14">
      <c r="A526" s="694">
        <v>11</v>
      </c>
      <c r="B526" s="694" t="s">
        <v>1702</v>
      </c>
      <c r="C526" s="694" t="s">
        <v>369</v>
      </c>
      <c r="D526" s="694" t="s">
        <v>679</v>
      </c>
      <c r="E526" s="694">
        <v>32</v>
      </c>
      <c r="F526" s="694">
        <v>13</v>
      </c>
      <c r="G526" s="694" t="s">
        <v>1728</v>
      </c>
      <c r="H526" s="694">
        <v>724.6</v>
      </c>
      <c r="I526" s="694" t="s">
        <v>1727</v>
      </c>
      <c r="J526" s="694" t="s">
        <v>1555</v>
      </c>
      <c r="K526" s="694" t="s">
        <v>1144</v>
      </c>
      <c r="L526" s="694" t="s">
        <v>369</v>
      </c>
      <c r="M526" s="694" t="s">
        <v>43</v>
      </c>
      <c r="N526" s="694">
        <v>5</v>
      </c>
    </row>
    <row r="527" spans="1:14">
      <c r="A527" s="694">
        <v>11</v>
      </c>
      <c r="B527" s="694" t="s">
        <v>1702</v>
      </c>
      <c r="C527" s="694" t="s">
        <v>369</v>
      </c>
      <c r="D527" s="694" t="s">
        <v>680</v>
      </c>
      <c r="E527" s="694">
        <v>32</v>
      </c>
      <c r="F527" s="694">
        <v>51</v>
      </c>
      <c r="G527" s="694" t="s">
        <v>1726</v>
      </c>
      <c r="H527" s="694">
        <v>724.8</v>
      </c>
      <c r="I527" s="694" t="s">
        <v>1725</v>
      </c>
      <c r="J527" s="694" t="s">
        <v>1709</v>
      </c>
      <c r="K527" s="694" t="s">
        <v>1165</v>
      </c>
      <c r="L527" s="694" t="s">
        <v>369</v>
      </c>
      <c r="M527" s="694" t="s">
        <v>1224</v>
      </c>
      <c r="N527" s="694">
        <v>6</v>
      </c>
    </row>
    <row r="528" spans="1:14">
      <c r="A528" s="694">
        <v>11</v>
      </c>
      <c r="B528" s="694" t="s">
        <v>1702</v>
      </c>
      <c r="C528" s="694" t="s">
        <v>369</v>
      </c>
      <c r="D528" s="694" t="s">
        <v>681</v>
      </c>
      <c r="E528" s="694">
        <v>33</v>
      </c>
      <c r="F528" s="694">
        <v>13</v>
      </c>
      <c r="G528" s="694" t="s">
        <v>1724</v>
      </c>
      <c r="H528" s="694">
        <v>724.8</v>
      </c>
      <c r="I528" s="694" t="s">
        <v>1723</v>
      </c>
      <c r="J528" s="694" t="s">
        <v>1555</v>
      </c>
      <c r="K528" s="694" t="s">
        <v>1144</v>
      </c>
      <c r="L528" s="694" t="s">
        <v>369</v>
      </c>
      <c r="M528" s="694" t="s">
        <v>43</v>
      </c>
      <c r="N528" s="694">
        <v>5</v>
      </c>
    </row>
    <row r="529" spans="1:14">
      <c r="A529" s="694">
        <v>11</v>
      </c>
      <c r="B529" s="694" t="s">
        <v>1702</v>
      </c>
      <c r="C529" s="694" t="s">
        <v>369</v>
      </c>
      <c r="D529" s="694" t="s">
        <v>682</v>
      </c>
      <c r="E529" s="694">
        <v>33</v>
      </c>
      <c r="F529" s="694">
        <v>14</v>
      </c>
      <c r="G529" s="694" t="s">
        <v>1722</v>
      </c>
      <c r="H529" s="694">
        <v>724.8</v>
      </c>
      <c r="I529" s="694" t="s">
        <v>1673</v>
      </c>
      <c r="J529" s="694" t="s">
        <v>1555</v>
      </c>
      <c r="K529" s="694" t="s">
        <v>1144</v>
      </c>
      <c r="L529" s="694" t="s">
        <v>369</v>
      </c>
      <c r="M529" s="694" t="s">
        <v>43</v>
      </c>
      <c r="N529" s="694">
        <v>5</v>
      </c>
    </row>
    <row r="530" spans="1:14">
      <c r="A530" s="694">
        <v>11</v>
      </c>
      <c r="B530" s="694" t="s">
        <v>1702</v>
      </c>
      <c r="C530" s="694" t="s">
        <v>369</v>
      </c>
      <c r="D530" s="694" t="s">
        <v>683</v>
      </c>
      <c r="E530" s="694">
        <v>33</v>
      </c>
      <c r="F530" s="694">
        <v>20</v>
      </c>
      <c r="G530" s="694" t="s">
        <v>1721</v>
      </c>
      <c r="H530" s="694">
        <v>724.8</v>
      </c>
      <c r="I530" s="694" t="s">
        <v>1673</v>
      </c>
      <c r="J530" s="694" t="s">
        <v>1555</v>
      </c>
      <c r="K530" s="694" t="s">
        <v>1144</v>
      </c>
      <c r="L530" s="694" t="s">
        <v>369</v>
      </c>
      <c r="M530" s="694" t="s">
        <v>43</v>
      </c>
      <c r="N530" s="694">
        <v>5</v>
      </c>
    </row>
    <row r="531" spans="1:14">
      <c r="A531" s="694">
        <v>11</v>
      </c>
      <c r="B531" s="694" t="s">
        <v>1702</v>
      </c>
      <c r="C531" s="694" t="s">
        <v>369</v>
      </c>
      <c r="D531" s="694" t="s">
        <v>684</v>
      </c>
      <c r="E531" s="694">
        <v>33</v>
      </c>
      <c r="F531" s="694">
        <v>23</v>
      </c>
      <c r="G531" s="694" t="s">
        <v>1720</v>
      </c>
      <c r="H531" s="694">
        <v>724.8</v>
      </c>
      <c r="I531" s="694" t="s">
        <v>1605</v>
      </c>
      <c r="J531" s="694" t="s">
        <v>1171</v>
      </c>
      <c r="K531" s="694" t="s">
        <v>1144</v>
      </c>
      <c r="L531" s="694" t="s">
        <v>1151</v>
      </c>
      <c r="M531" s="694" t="s">
        <v>1150</v>
      </c>
      <c r="N531" s="694">
        <v>15</v>
      </c>
    </row>
    <row r="532" spans="1:14">
      <c r="A532" s="694">
        <v>11</v>
      </c>
      <c r="B532" s="694" t="s">
        <v>1702</v>
      </c>
      <c r="C532" s="694" t="s">
        <v>369</v>
      </c>
      <c r="D532" s="694" t="s">
        <v>685</v>
      </c>
      <c r="E532" s="694">
        <v>34</v>
      </c>
      <c r="F532" s="694">
        <v>13</v>
      </c>
      <c r="G532" s="694" t="s">
        <v>1719</v>
      </c>
      <c r="H532" s="694">
        <v>724.8</v>
      </c>
      <c r="I532" s="694" t="s">
        <v>1673</v>
      </c>
      <c r="J532" s="694" t="s">
        <v>1555</v>
      </c>
      <c r="K532" s="694" t="s">
        <v>1144</v>
      </c>
      <c r="L532" s="694" t="s">
        <v>369</v>
      </c>
      <c r="M532" s="694" t="s">
        <v>43</v>
      </c>
      <c r="N532" s="694">
        <v>5</v>
      </c>
    </row>
    <row r="533" spans="1:14">
      <c r="A533" s="694">
        <v>11</v>
      </c>
      <c r="B533" s="694" t="s">
        <v>1702</v>
      </c>
      <c r="C533" s="694" t="s">
        <v>369</v>
      </c>
      <c r="D533" s="694" t="s">
        <v>686</v>
      </c>
      <c r="E533" s="694">
        <v>34</v>
      </c>
      <c r="F533" s="694">
        <v>14</v>
      </c>
      <c r="G533" s="694" t="s">
        <v>1718</v>
      </c>
      <c r="H533" s="694">
        <v>724.8</v>
      </c>
      <c r="I533" s="694" t="s">
        <v>1673</v>
      </c>
      <c r="J533" s="694" t="s">
        <v>1555</v>
      </c>
      <c r="K533" s="694" t="s">
        <v>1144</v>
      </c>
      <c r="L533" s="694" t="s">
        <v>369</v>
      </c>
      <c r="M533" s="694" t="s">
        <v>43</v>
      </c>
      <c r="N533" s="694">
        <v>5</v>
      </c>
    </row>
    <row r="534" spans="1:14">
      <c r="A534" s="694">
        <v>11</v>
      </c>
      <c r="B534" s="694" t="s">
        <v>1702</v>
      </c>
      <c r="C534" s="694" t="s">
        <v>369</v>
      </c>
      <c r="D534" s="694" t="s">
        <v>687</v>
      </c>
      <c r="E534" s="694">
        <v>34</v>
      </c>
      <c r="F534" s="694">
        <v>20</v>
      </c>
      <c r="G534" s="694" t="s">
        <v>1717</v>
      </c>
      <c r="H534" s="694">
        <v>724.8</v>
      </c>
      <c r="I534" s="694" t="s">
        <v>1673</v>
      </c>
      <c r="J534" s="694" t="s">
        <v>1555</v>
      </c>
      <c r="K534" s="694" t="s">
        <v>1144</v>
      </c>
      <c r="L534" s="694" t="s">
        <v>369</v>
      </c>
      <c r="M534" s="694" t="s">
        <v>43</v>
      </c>
      <c r="N534" s="694">
        <v>5</v>
      </c>
    </row>
    <row r="535" spans="1:14">
      <c r="A535" s="694">
        <v>11</v>
      </c>
      <c r="B535" s="694" t="s">
        <v>1702</v>
      </c>
      <c r="C535" s="694" t="s">
        <v>349</v>
      </c>
      <c r="D535" s="694" t="s">
        <v>688</v>
      </c>
      <c r="E535" s="694">
        <v>34</v>
      </c>
      <c r="F535" s="694">
        <v>29</v>
      </c>
      <c r="G535" s="694" t="s">
        <v>1716</v>
      </c>
      <c r="H535" s="694">
        <v>727.3</v>
      </c>
      <c r="I535" s="694" t="s">
        <v>1644</v>
      </c>
      <c r="J535" s="694" t="s">
        <v>1180</v>
      </c>
      <c r="K535" s="694" t="s">
        <v>1165</v>
      </c>
      <c r="L535" s="694" t="s">
        <v>1156</v>
      </c>
      <c r="M535" s="694" t="s">
        <v>1179</v>
      </c>
      <c r="N535" s="694">
        <v>12</v>
      </c>
    </row>
    <row r="536" spans="1:14">
      <c r="A536" s="694">
        <v>11</v>
      </c>
      <c r="B536" s="694" t="s">
        <v>1702</v>
      </c>
      <c r="C536" s="694" t="s">
        <v>369</v>
      </c>
      <c r="D536" s="694" t="s">
        <v>689</v>
      </c>
      <c r="E536" s="694">
        <v>35</v>
      </c>
      <c r="F536" s="694">
        <v>13</v>
      </c>
      <c r="G536" s="694" t="s">
        <v>1715</v>
      </c>
      <c r="H536" s="694">
        <v>808.2</v>
      </c>
      <c r="I536" s="694" t="s">
        <v>1644</v>
      </c>
      <c r="J536" s="694" t="s">
        <v>1180</v>
      </c>
      <c r="K536" s="694" t="s">
        <v>1144</v>
      </c>
      <c r="L536" s="694" t="s">
        <v>369</v>
      </c>
      <c r="M536" s="694" t="s">
        <v>43</v>
      </c>
      <c r="N536" s="694">
        <v>5</v>
      </c>
    </row>
    <row r="537" spans="1:14">
      <c r="A537" s="694">
        <v>11</v>
      </c>
      <c r="B537" s="694" t="s">
        <v>1702</v>
      </c>
      <c r="C537" s="694" t="s">
        <v>369</v>
      </c>
      <c r="D537" s="694" t="s">
        <v>690</v>
      </c>
      <c r="E537" s="694">
        <v>35</v>
      </c>
      <c r="F537" s="694">
        <v>18</v>
      </c>
      <c r="G537" s="694" t="s">
        <v>1714</v>
      </c>
      <c r="H537" s="694">
        <v>724.8</v>
      </c>
      <c r="I537" s="694" t="s">
        <v>1673</v>
      </c>
      <c r="J537" s="694" t="s">
        <v>1555</v>
      </c>
      <c r="K537" s="694" t="s">
        <v>1144</v>
      </c>
      <c r="L537" s="694" t="s">
        <v>369</v>
      </c>
      <c r="M537" s="694" t="s">
        <v>43</v>
      </c>
      <c r="N537" s="694">
        <v>5</v>
      </c>
    </row>
    <row r="538" spans="1:14">
      <c r="A538" s="694">
        <v>11</v>
      </c>
      <c r="B538" s="694" t="s">
        <v>1702</v>
      </c>
      <c r="C538" s="694" t="s">
        <v>369</v>
      </c>
      <c r="D538" s="694" t="s">
        <v>691</v>
      </c>
      <c r="E538" s="694">
        <v>35</v>
      </c>
      <c r="F538" s="694">
        <v>51</v>
      </c>
      <c r="G538" s="694" t="s">
        <v>1713</v>
      </c>
      <c r="H538" s="694">
        <v>724.8</v>
      </c>
      <c r="I538" s="694" t="s">
        <v>1673</v>
      </c>
      <c r="J538" s="694" t="s">
        <v>1555</v>
      </c>
      <c r="K538" s="694" t="s">
        <v>1165</v>
      </c>
      <c r="L538" s="694" t="s">
        <v>369</v>
      </c>
      <c r="M538" s="694" t="s">
        <v>1224</v>
      </c>
      <c r="N538" s="694">
        <v>6</v>
      </c>
    </row>
    <row r="539" spans="1:14">
      <c r="A539" s="694">
        <v>11</v>
      </c>
      <c r="B539" s="694" t="s">
        <v>1702</v>
      </c>
      <c r="C539" s="694" t="s">
        <v>383</v>
      </c>
      <c r="D539" s="694" t="s">
        <v>692</v>
      </c>
      <c r="E539" s="694">
        <v>41</v>
      </c>
      <c r="F539" s="694">
        <v>32</v>
      </c>
      <c r="G539" s="694" t="s">
        <v>1712</v>
      </c>
      <c r="H539" s="694">
        <v>715.1</v>
      </c>
      <c r="I539" s="694" t="s">
        <v>1710</v>
      </c>
      <c r="J539" s="694" t="s">
        <v>1709</v>
      </c>
      <c r="K539" s="694" t="s">
        <v>1165</v>
      </c>
      <c r="L539" s="694" t="s">
        <v>74</v>
      </c>
      <c r="M539" s="694" t="s">
        <v>1143</v>
      </c>
      <c r="N539" s="694">
        <v>18</v>
      </c>
    </row>
    <row r="540" spans="1:14">
      <c r="A540" s="694">
        <v>11</v>
      </c>
      <c r="B540" s="694" t="s">
        <v>1702</v>
      </c>
      <c r="C540" s="694" t="s">
        <v>383</v>
      </c>
      <c r="D540" s="694" t="s">
        <v>693</v>
      </c>
      <c r="E540" s="694">
        <v>41</v>
      </c>
      <c r="F540" s="694">
        <v>51</v>
      </c>
      <c r="G540" s="694" t="s">
        <v>1711</v>
      </c>
      <c r="H540" s="694">
        <v>724.8</v>
      </c>
      <c r="I540" s="694" t="s">
        <v>1710</v>
      </c>
      <c r="J540" s="694" t="s">
        <v>1709</v>
      </c>
      <c r="K540" s="694" t="s">
        <v>1165</v>
      </c>
      <c r="L540" s="694" t="s">
        <v>1184</v>
      </c>
      <c r="M540" s="694" t="s">
        <v>1183</v>
      </c>
      <c r="N540" s="694">
        <v>8</v>
      </c>
    </row>
    <row r="541" spans="1:14">
      <c r="A541" s="694">
        <v>11</v>
      </c>
      <c r="B541" s="694" t="s">
        <v>1702</v>
      </c>
      <c r="C541" s="694" t="s">
        <v>383</v>
      </c>
      <c r="D541" s="694" t="s">
        <v>694</v>
      </c>
      <c r="E541" s="694">
        <v>42</v>
      </c>
      <c r="F541" s="694">
        <v>51</v>
      </c>
      <c r="G541" s="694" t="s">
        <v>1708</v>
      </c>
      <c r="H541" s="694">
        <v>722.5</v>
      </c>
      <c r="I541" s="694" t="s">
        <v>1706</v>
      </c>
      <c r="J541" s="694" t="s">
        <v>1680</v>
      </c>
      <c r="K541" s="694" t="s">
        <v>1165</v>
      </c>
      <c r="L541" s="694" t="s">
        <v>1184</v>
      </c>
      <c r="M541" s="694" t="s">
        <v>1705</v>
      </c>
      <c r="N541" s="694">
        <v>9</v>
      </c>
    </row>
    <row r="542" spans="1:14">
      <c r="A542" s="694">
        <v>11</v>
      </c>
      <c r="B542" s="694" t="s">
        <v>1702</v>
      </c>
      <c r="C542" s="694" t="s">
        <v>383</v>
      </c>
      <c r="D542" s="694" t="s">
        <v>695</v>
      </c>
      <c r="E542" s="694">
        <v>42</v>
      </c>
      <c r="F542" s="694">
        <v>52</v>
      </c>
      <c r="G542" s="694" t="s">
        <v>1707</v>
      </c>
      <c r="H542" s="694">
        <v>722.1</v>
      </c>
      <c r="I542" s="694" t="s">
        <v>1706</v>
      </c>
      <c r="J542" s="694" t="s">
        <v>1680</v>
      </c>
      <c r="K542" s="694" t="s">
        <v>1165</v>
      </c>
      <c r="L542" s="694" t="s">
        <v>1184</v>
      </c>
      <c r="M542" s="694" t="s">
        <v>1705</v>
      </c>
      <c r="N542" s="694">
        <v>9</v>
      </c>
    </row>
    <row r="543" spans="1:14">
      <c r="A543" s="694">
        <v>11</v>
      </c>
      <c r="B543" s="694" t="s">
        <v>1702</v>
      </c>
      <c r="C543" s="694" t="s">
        <v>383</v>
      </c>
      <c r="D543" s="694" t="s">
        <v>696</v>
      </c>
      <c r="E543" s="694">
        <v>43</v>
      </c>
      <c r="F543" s="694">
        <v>51</v>
      </c>
      <c r="G543" s="694" t="s">
        <v>1704</v>
      </c>
      <c r="H543" s="694">
        <v>846.1</v>
      </c>
      <c r="I543" s="694" t="s">
        <v>1703</v>
      </c>
      <c r="J543" s="694" t="s">
        <v>1185</v>
      </c>
      <c r="K543" s="694" t="s">
        <v>1165</v>
      </c>
      <c r="L543" s="694" t="s">
        <v>1184</v>
      </c>
      <c r="M543" s="694" t="s">
        <v>1183</v>
      </c>
      <c r="N543" s="694">
        <v>8</v>
      </c>
    </row>
    <row r="544" spans="1:14">
      <c r="A544" s="694">
        <v>11</v>
      </c>
      <c r="B544" s="694" t="s">
        <v>1702</v>
      </c>
      <c r="C544" s="694" t="s">
        <v>383</v>
      </c>
      <c r="D544" s="694" t="s">
        <v>697</v>
      </c>
      <c r="E544" s="694">
        <v>44</v>
      </c>
      <c r="F544" s="694">
        <v>51</v>
      </c>
      <c r="G544" s="694" t="s">
        <v>1701</v>
      </c>
      <c r="H544" s="694">
        <v>848.8</v>
      </c>
      <c r="I544" s="694" t="s">
        <v>1700</v>
      </c>
      <c r="J544" s="694" t="s">
        <v>1166</v>
      </c>
      <c r="K544" s="694" t="s">
        <v>1165</v>
      </c>
      <c r="L544" s="694" t="s">
        <v>1184</v>
      </c>
      <c r="M544" s="694" t="s">
        <v>1183</v>
      </c>
      <c r="N544" s="694">
        <v>8</v>
      </c>
    </row>
    <row r="545" spans="1:14">
      <c r="A545" s="694">
        <v>3</v>
      </c>
      <c r="B545" s="694" t="s">
        <v>2055</v>
      </c>
      <c r="C545" s="694" t="s">
        <v>349</v>
      </c>
      <c r="D545" s="694" t="s">
        <v>408</v>
      </c>
      <c r="E545" s="694">
        <v>0</v>
      </c>
      <c r="F545" s="694">
        <v>0</v>
      </c>
      <c r="G545" s="694" t="s">
        <v>2142</v>
      </c>
      <c r="H545" s="694">
        <v>840.9</v>
      </c>
      <c r="I545" s="694" t="s">
        <v>2141</v>
      </c>
      <c r="J545" s="694" t="s">
        <v>2012</v>
      </c>
      <c r="K545" s="694" t="s">
        <v>1144</v>
      </c>
      <c r="L545" s="694" t="s">
        <v>74</v>
      </c>
      <c r="M545" s="694" t="s">
        <v>1143</v>
      </c>
      <c r="N545" s="694">
        <v>18</v>
      </c>
    </row>
    <row r="546" spans="1:14">
      <c r="A546" s="694">
        <v>3</v>
      </c>
      <c r="B546" s="694" t="s">
        <v>2055</v>
      </c>
      <c r="C546" s="694" t="s">
        <v>349</v>
      </c>
      <c r="D546" s="694" t="s">
        <v>409</v>
      </c>
      <c r="E546" s="694">
        <v>0</v>
      </c>
      <c r="F546" s="694">
        <v>23</v>
      </c>
      <c r="G546" s="694" t="s">
        <v>2140</v>
      </c>
      <c r="H546" s="694">
        <v>923</v>
      </c>
      <c r="I546" s="694" t="s">
        <v>2049</v>
      </c>
      <c r="J546" s="694" t="s">
        <v>1171</v>
      </c>
      <c r="K546" s="694" t="s">
        <v>1144</v>
      </c>
      <c r="L546" s="694" t="s">
        <v>1151</v>
      </c>
      <c r="M546" s="694" t="s">
        <v>1150</v>
      </c>
      <c r="N546" s="694">
        <v>15</v>
      </c>
    </row>
    <row r="547" spans="1:14">
      <c r="A547" s="694">
        <v>3</v>
      </c>
      <c r="B547" s="694" t="s">
        <v>2055</v>
      </c>
      <c r="C547" s="694" t="s">
        <v>349</v>
      </c>
      <c r="D547" s="694" t="s">
        <v>410</v>
      </c>
      <c r="E547" s="694">
        <v>0</v>
      </c>
      <c r="F547" s="694">
        <v>24</v>
      </c>
      <c r="G547" s="694" t="s">
        <v>2139</v>
      </c>
      <c r="H547" s="694">
        <v>873</v>
      </c>
      <c r="I547" s="694" t="s">
        <v>2138</v>
      </c>
      <c r="J547" s="694" t="s">
        <v>1278</v>
      </c>
      <c r="K547" s="694" t="s">
        <v>1144</v>
      </c>
      <c r="L547" s="694" t="s">
        <v>1274</v>
      </c>
      <c r="M547" s="694" t="s">
        <v>53</v>
      </c>
      <c r="N547" s="694">
        <v>13</v>
      </c>
    </row>
    <row r="548" spans="1:14">
      <c r="A548" s="694">
        <v>3</v>
      </c>
      <c r="B548" s="694" t="s">
        <v>2055</v>
      </c>
      <c r="C548" s="694" t="s">
        <v>349</v>
      </c>
      <c r="D548" s="694" t="s">
        <v>411</v>
      </c>
      <c r="E548" s="694">
        <v>0</v>
      </c>
      <c r="F548" s="694">
        <v>25</v>
      </c>
      <c r="G548" s="694" t="s">
        <v>2137</v>
      </c>
      <c r="H548" s="694">
        <v>916</v>
      </c>
      <c r="I548" s="694" t="s">
        <v>2045</v>
      </c>
      <c r="J548" s="694" t="s">
        <v>1275</v>
      </c>
      <c r="K548" s="694" t="s">
        <v>1144</v>
      </c>
      <c r="L548" s="694" t="s">
        <v>1274</v>
      </c>
      <c r="M548" s="694" t="s">
        <v>52</v>
      </c>
      <c r="N548" s="694">
        <v>14</v>
      </c>
    </row>
    <row r="549" spans="1:14">
      <c r="A549" s="694">
        <v>3</v>
      </c>
      <c r="B549" s="694" t="s">
        <v>2055</v>
      </c>
      <c r="C549" s="694" t="s">
        <v>389</v>
      </c>
      <c r="D549" s="694" t="s">
        <v>412</v>
      </c>
      <c r="E549" s="694">
        <v>11</v>
      </c>
      <c r="F549" s="694">
        <v>7</v>
      </c>
      <c r="G549" s="694" t="s">
        <v>2136</v>
      </c>
      <c r="H549" s="694">
        <v>840.8</v>
      </c>
      <c r="I549" s="694" t="s">
        <v>2124</v>
      </c>
      <c r="J549" s="694" t="s">
        <v>1166</v>
      </c>
      <c r="K549" s="694" t="s">
        <v>1144</v>
      </c>
      <c r="L549" s="694" t="s">
        <v>1156</v>
      </c>
      <c r="M549" s="694" t="s">
        <v>1155</v>
      </c>
      <c r="N549" s="694">
        <v>10</v>
      </c>
    </row>
    <row r="550" spans="1:14">
      <c r="A550" s="694">
        <v>3</v>
      </c>
      <c r="B550" s="694" t="s">
        <v>2055</v>
      </c>
      <c r="C550" s="694" t="s">
        <v>389</v>
      </c>
      <c r="D550" s="694" t="s">
        <v>413</v>
      </c>
      <c r="E550" s="694">
        <v>12</v>
      </c>
      <c r="F550" s="694">
        <v>7</v>
      </c>
      <c r="G550" s="694" t="s">
        <v>2135</v>
      </c>
      <c r="H550" s="694">
        <v>840.4</v>
      </c>
      <c r="I550" s="694" t="s">
        <v>2133</v>
      </c>
      <c r="J550" s="694" t="s">
        <v>1166</v>
      </c>
      <c r="K550" s="694" t="s">
        <v>1144</v>
      </c>
      <c r="L550" s="694" t="s">
        <v>1156</v>
      </c>
      <c r="M550" s="694" t="s">
        <v>1155</v>
      </c>
      <c r="N550" s="694">
        <v>10</v>
      </c>
    </row>
    <row r="551" spans="1:14">
      <c r="A551" s="694">
        <v>3</v>
      </c>
      <c r="B551" s="694" t="s">
        <v>2055</v>
      </c>
      <c r="C551" s="694" t="s">
        <v>389</v>
      </c>
      <c r="D551" s="694" t="s">
        <v>414</v>
      </c>
      <c r="E551" s="694">
        <v>12</v>
      </c>
      <c r="F551" s="694">
        <v>9</v>
      </c>
      <c r="G551" s="694" t="s">
        <v>2134</v>
      </c>
      <c r="H551" s="694">
        <v>726.1</v>
      </c>
      <c r="I551" s="694" t="s">
        <v>2133</v>
      </c>
      <c r="J551" s="694" t="s">
        <v>1166</v>
      </c>
      <c r="K551" s="694" t="s">
        <v>1144</v>
      </c>
      <c r="L551" s="694" t="s">
        <v>1156</v>
      </c>
      <c r="M551" s="694" t="s">
        <v>1155</v>
      </c>
      <c r="N551" s="694">
        <v>10</v>
      </c>
    </row>
    <row r="552" spans="1:14">
      <c r="A552" s="694">
        <v>3</v>
      </c>
      <c r="B552" s="694" t="s">
        <v>2055</v>
      </c>
      <c r="C552" s="694" t="s">
        <v>415</v>
      </c>
      <c r="D552" s="694" t="s">
        <v>416</v>
      </c>
      <c r="E552" s="694">
        <v>12</v>
      </c>
      <c r="F552" s="694">
        <v>26</v>
      </c>
      <c r="G552" s="694" t="s">
        <v>2132</v>
      </c>
      <c r="H552" s="694">
        <v>840.6</v>
      </c>
      <c r="I552" s="694" t="s">
        <v>2131</v>
      </c>
      <c r="J552" s="694" t="s">
        <v>2012</v>
      </c>
      <c r="K552" s="694" t="s">
        <v>1165</v>
      </c>
      <c r="L552" s="694" t="s">
        <v>1156</v>
      </c>
      <c r="M552" s="694" t="s">
        <v>1179</v>
      </c>
      <c r="N552" s="694">
        <v>12</v>
      </c>
    </row>
    <row r="553" spans="1:14">
      <c r="A553" s="694">
        <v>3</v>
      </c>
      <c r="B553" s="694" t="s">
        <v>2055</v>
      </c>
      <c r="C553" s="694" t="s">
        <v>415</v>
      </c>
      <c r="D553" s="694" t="s">
        <v>417</v>
      </c>
      <c r="E553" s="694">
        <v>13</v>
      </c>
      <c r="F553" s="694">
        <v>9</v>
      </c>
      <c r="G553" s="694" t="s">
        <v>2130</v>
      </c>
      <c r="H553" s="694">
        <v>840.8</v>
      </c>
      <c r="I553" s="694" t="s">
        <v>2129</v>
      </c>
      <c r="J553" s="694" t="s">
        <v>1166</v>
      </c>
      <c r="K553" s="694" t="s">
        <v>1144</v>
      </c>
      <c r="L553" s="694" t="s">
        <v>1156</v>
      </c>
      <c r="M553" s="694" t="s">
        <v>1368</v>
      </c>
      <c r="N553" s="694">
        <v>11</v>
      </c>
    </row>
    <row r="554" spans="1:14">
      <c r="A554" s="694">
        <v>3</v>
      </c>
      <c r="B554" s="694" t="s">
        <v>2055</v>
      </c>
      <c r="C554" s="694" t="s">
        <v>415</v>
      </c>
      <c r="D554" s="694" t="s">
        <v>418</v>
      </c>
      <c r="E554" s="694">
        <v>13</v>
      </c>
      <c r="F554" s="694">
        <v>26</v>
      </c>
      <c r="G554" s="694" t="s">
        <v>2128</v>
      </c>
      <c r="H554" s="694">
        <v>840.8</v>
      </c>
      <c r="I554" s="694" t="s">
        <v>2127</v>
      </c>
      <c r="J554" s="694" t="s">
        <v>2012</v>
      </c>
      <c r="K554" s="694" t="s">
        <v>1165</v>
      </c>
      <c r="L554" s="694" t="s">
        <v>1156</v>
      </c>
      <c r="M554" s="694" t="s">
        <v>1179</v>
      </c>
      <c r="N554" s="694">
        <v>12</v>
      </c>
    </row>
    <row r="555" spans="1:14">
      <c r="A555" s="694">
        <v>3</v>
      </c>
      <c r="B555" s="694" t="s">
        <v>2055</v>
      </c>
      <c r="C555" s="694" t="s">
        <v>389</v>
      </c>
      <c r="D555" s="694" t="s">
        <v>419</v>
      </c>
      <c r="E555" s="694">
        <v>15</v>
      </c>
      <c r="F555" s="694">
        <v>7</v>
      </c>
      <c r="G555" s="694" t="s">
        <v>2126</v>
      </c>
      <c r="H555" s="694">
        <v>840.8</v>
      </c>
      <c r="I555" s="694" t="s">
        <v>2124</v>
      </c>
      <c r="J555" s="694" t="s">
        <v>1166</v>
      </c>
      <c r="K555" s="694" t="s">
        <v>1144</v>
      </c>
      <c r="L555" s="694" t="s">
        <v>1156</v>
      </c>
      <c r="M555" s="694" t="s">
        <v>1155</v>
      </c>
      <c r="N555" s="694">
        <v>10</v>
      </c>
    </row>
    <row r="556" spans="1:14">
      <c r="A556" s="694">
        <v>3</v>
      </c>
      <c r="B556" s="694" t="s">
        <v>2055</v>
      </c>
      <c r="C556" s="694" t="s">
        <v>389</v>
      </c>
      <c r="D556" s="694" t="s">
        <v>420</v>
      </c>
      <c r="E556" s="694">
        <v>16</v>
      </c>
      <c r="F556" s="694">
        <v>7</v>
      </c>
      <c r="G556" s="694" t="s">
        <v>2125</v>
      </c>
      <c r="H556" s="694">
        <v>840.8</v>
      </c>
      <c r="I556" s="694" t="s">
        <v>2124</v>
      </c>
      <c r="J556" s="694" t="s">
        <v>1166</v>
      </c>
      <c r="K556" s="694" t="s">
        <v>1144</v>
      </c>
      <c r="L556" s="694" t="s">
        <v>1156</v>
      </c>
      <c r="M556" s="694" t="s">
        <v>1155</v>
      </c>
      <c r="N556" s="694">
        <v>10</v>
      </c>
    </row>
    <row r="557" spans="1:14">
      <c r="A557" s="694">
        <v>3</v>
      </c>
      <c r="B557" s="694" t="s">
        <v>2055</v>
      </c>
      <c r="C557" s="694" t="s">
        <v>377</v>
      </c>
      <c r="D557" s="694" t="s">
        <v>421</v>
      </c>
      <c r="E557" s="694">
        <v>20</v>
      </c>
      <c r="F557" s="694">
        <v>41</v>
      </c>
      <c r="G557" s="694" t="s">
        <v>2123</v>
      </c>
      <c r="H557" s="694">
        <v>955.9</v>
      </c>
      <c r="I557" s="694" t="s">
        <v>1362</v>
      </c>
      <c r="J557" s="694" t="s">
        <v>1246</v>
      </c>
      <c r="K557" s="694" t="s">
        <v>1165</v>
      </c>
      <c r="L557" s="694" t="s">
        <v>1261</v>
      </c>
      <c r="M557" s="694" t="s">
        <v>54</v>
      </c>
      <c r="N557" s="694">
        <v>4</v>
      </c>
    </row>
    <row r="558" spans="1:14">
      <c r="A558" s="694">
        <v>3</v>
      </c>
      <c r="B558" s="694" t="s">
        <v>2055</v>
      </c>
      <c r="C558" s="694" t="s">
        <v>377</v>
      </c>
      <c r="D558" s="694" t="s">
        <v>422</v>
      </c>
      <c r="E558" s="694">
        <v>20</v>
      </c>
      <c r="F558" s="694">
        <v>44</v>
      </c>
      <c r="G558" s="694" t="s">
        <v>2122</v>
      </c>
      <c r="H558" s="694">
        <v>955.9</v>
      </c>
      <c r="I558" s="694" t="s">
        <v>1747</v>
      </c>
      <c r="J558" s="694" t="s">
        <v>1266</v>
      </c>
      <c r="K558" s="694" t="s">
        <v>1165</v>
      </c>
      <c r="L558" s="694" t="s">
        <v>1261</v>
      </c>
      <c r="M558" s="694" t="s">
        <v>54</v>
      </c>
      <c r="N558" s="694">
        <v>4</v>
      </c>
    </row>
    <row r="559" spans="1:14">
      <c r="A559" s="694">
        <v>3</v>
      </c>
      <c r="B559" s="694" t="s">
        <v>2055</v>
      </c>
      <c r="C559" s="694" t="s">
        <v>377</v>
      </c>
      <c r="D559" s="694" t="s">
        <v>423</v>
      </c>
      <c r="E559" s="694">
        <v>21</v>
      </c>
      <c r="F559" s="694">
        <v>51</v>
      </c>
      <c r="G559" s="694" t="s">
        <v>2121</v>
      </c>
      <c r="H559" s="694">
        <v>955</v>
      </c>
      <c r="I559" s="694" t="s">
        <v>2119</v>
      </c>
      <c r="J559" s="694" t="s">
        <v>1166</v>
      </c>
      <c r="K559" s="694" t="s">
        <v>1144</v>
      </c>
      <c r="L559" s="694" t="s">
        <v>1261</v>
      </c>
      <c r="M559" s="694" t="s">
        <v>54</v>
      </c>
      <c r="N559" s="694">
        <v>4</v>
      </c>
    </row>
    <row r="560" spans="1:14">
      <c r="A560" s="694">
        <v>3</v>
      </c>
      <c r="B560" s="694" t="s">
        <v>2055</v>
      </c>
      <c r="C560" s="694" t="s">
        <v>377</v>
      </c>
      <c r="D560" s="694" t="s">
        <v>424</v>
      </c>
      <c r="E560" s="694">
        <v>21</v>
      </c>
      <c r="F560" s="694">
        <v>52</v>
      </c>
      <c r="G560" s="694" t="s">
        <v>2120</v>
      </c>
      <c r="H560" s="694">
        <v>955</v>
      </c>
      <c r="I560" s="694" t="s">
        <v>2119</v>
      </c>
      <c r="J560" s="694" t="s">
        <v>1166</v>
      </c>
      <c r="K560" s="694" t="s">
        <v>1165</v>
      </c>
      <c r="L560" s="694" t="s">
        <v>1261</v>
      </c>
      <c r="M560" s="694" t="s">
        <v>54</v>
      </c>
      <c r="N560" s="694">
        <v>4</v>
      </c>
    </row>
    <row r="561" spans="1:14">
      <c r="A561" s="694">
        <v>3</v>
      </c>
      <c r="B561" s="694" t="s">
        <v>2055</v>
      </c>
      <c r="C561" s="694" t="s">
        <v>377</v>
      </c>
      <c r="D561" s="694" t="s">
        <v>425</v>
      </c>
      <c r="E561" s="694">
        <v>22</v>
      </c>
      <c r="F561" s="694">
        <v>51</v>
      </c>
      <c r="G561" s="694" t="s">
        <v>2118</v>
      </c>
      <c r="H561" s="694">
        <v>955.7</v>
      </c>
      <c r="I561" s="694" t="s">
        <v>2115</v>
      </c>
      <c r="J561" s="694" t="s">
        <v>1262</v>
      </c>
      <c r="K561" s="694" t="s">
        <v>1165</v>
      </c>
      <c r="L561" s="694" t="s">
        <v>1261</v>
      </c>
      <c r="M561" s="694" t="s">
        <v>54</v>
      </c>
      <c r="N561" s="694">
        <v>4</v>
      </c>
    </row>
    <row r="562" spans="1:14">
      <c r="A562" s="694">
        <v>3</v>
      </c>
      <c r="B562" s="694" t="s">
        <v>2055</v>
      </c>
      <c r="C562" s="694" t="s">
        <v>377</v>
      </c>
      <c r="D562" s="694" t="s">
        <v>426</v>
      </c>
      <c r="E562" s="694">
        <v>23</v>
      </c>
      <c r="F562" s="694">
        <v>51</v>
      </c>
      <c r="G562" s="694" t="s">
        <v>2117</v>
      </c>
      <c r="H562" s="694">
        <v>955.7</v>
      </c>
      <c r="I562" s="694" t="s">
        <v>2115</v>
      </c>
      <c r="J562" s="694" t="s">
        <v>1262</v>
      </c>
      <c r="K562" s="694" t="s">
        <v>1165</v>
      </c>
      <c r="L562" s="694" t="s">
        <v>1261</v>
      </c>
      <c r="M562" s="694" t="s">
        <v>54</v>
      </c>
      <c r="N562" s="694">
        <v>4</v>
      </c>
    </row>
    <row r="563" spans="1:14">
      <c r="A563" s="694">
        <v>3</v>
      </c>
      <c r="B563" s="694" t="s">
        <v>2055</v>
      </c>
      <c r="C563" s="694" t="s">
        <v>377</v>
      </c>
      <c r="D563" s="694" t="s">
        <v>427</v>
      </c>
      <c r="E563" s="694">
        <v>24</v>
      </c>
      <c r="F563" s="694">
        <v>51</v>
      </c>
      <c r="G563" s="694" t="s">
        <v>2116</v>
      </c>
      <c r="H563" s="694">
        <v>955.7</v>
      </c>
      <c r="I563" s="694" t="s">
        <v>2115</v>
      </c>
      <c r="J563" s="694" t="s">
        <v>1262</v>
      </c>
      <c r="K563" s="694" t="s">
        <v>1165</v>
      </c>
      <c r="L563" s="694" t="s">
        <v>1261</v>
      </c>
      <c r="M563" s="694" t="s">
        <v>54</v>
      </c>
      <c r="N563" s="694">
        <v>4</v>
      </c>
    </row>
    <row r="564" spans="1:14">
      <c r="A564" s="694">
        <v>3</v>
      </c>
      <c r="B564" s="694" t="s">
        <v>2055</v>
      </c>
      <c r="C564" s="694" t="s">
        <v>369</v>
      </c>
      <c r="D564" s="694" t="s">
        <v>428</v>
      </c>
      <c r="E564" s="694">
        <v>32</v>
      </c>
      <c r="F564" s="694">
        <v>13</v>
      </c>
      <c r="G564" s="694" t="s">
        <v>2114</v>
      </c>
      <c r="H564" s="694">
        <v>810</v>
      </c>
      <c r="I564" s="694" t="s">
        <v>2113</v>
      </c>
      <c r="J564" s="694" t="s">
        <v>1555</v>
      </c>
      <c r="K564" s="694" t="s">
        <v>1144</v>
      </c>
      <c r="L564" s="694" t="s">
        <v>369</v>
      </c>
      <c r="M564" s="694" t="s">
        <v>43</v>
      </c>
      <c r="N564" s="694">
        <v>5</v>
      </c>
    </row>
    <row r="565" spans="1:14">
      <c r="A565" s="694">
        <v>3</v>
      </c>
      <c r="B565" s="694" t="s">
        <v>2055</v>
      </c>
      <c r="C565" s="694" t="s">
        <v>369</v>
      </c>
      <c r="D565" s="694" t="s">
        <v>429</v>
      </c>
      <c r="E565" s="694">
        <v>33</v>
      </c>
      <c r="F565" s="694">
        <v>13</v>
      </c>
      <c r="G565" s="694" t="s">
        <v>2112</v>
      </c>
      <c r="H565" s="694">
        <v>811</v>
      </c>
      <c r="I565" s="694" t="s">
        <v>2111</v>
      </c>
      <c r="J565" s="694" t="s">
        <v>1555</v>
      </c>
      <c r="K565" s="694" t="s">
        <v>1144</v>
      </c>
      <c r="L565" s="694" t="s">
        <v>369</v>
      </c>
      <c r="M565" s="694" t="s">
        <v>43</v>
      </c>
      <c r="N565" s="694">
        <v>5</v>
      </c>
    </row>
    <row r="566" spans="1:14">
      <c r="A566" s="694">
        <v>3</v>
      </c>
      <c r="B566" s="694" t="s">
        <v>2055</v>
      </c>
      <c r="C566" s="694" t="s">
        <v>369</v>
      </c>
      <c r="D566" s="694" t="s">
        <v>430</v>
      </c>
      <c r="E566" s="694">
        <v>33</v>
      </c>
      <c r="F566" s="694">
        <v>51</v>
      </c>
      <c r="G566" s="694" t="s">
        <v>2110</v>
      </c>
      <c r="H566" s="694">
        <v>811</v>
      </c>
      <c r="I566" s="694" t="s">
        <v>2109</v>
      </c>
      <c r="J566" s="694" t="s">
        <v>1555</v>
      </c>
      <c r="K566" s="694" t="s">
        <v>1165</v>
      </c>
      <c r="L566" s="694" t="s">
        <v>369</v>
      </c>
      <c r="M566" s="694" t="s">
        <v>1224</v>
      </c>
      <c r="N566" s="694">
        <v>6</v>
      </c>
    </row>
    <row r="567" spans="1:14">
      <c r="A567" s="694">
        <v>3</v>
      </c>
      <c r="B567" s="694" t="s">
        <v>2055</v>
      </c>
      <c r="C567" s="694" t="s">
        <v>369</v>
      </c>
      <c r="D567" s="694" t="s">
        <v>431</v>
      </c>
      <c r="E567" s="694">
        <v>34</v>
      </c>
      <c r="F567" s="694">
        <v>13</v>
      </c>
      <c r="G567" s="694" t="s">
        <v>2108</v>
      </c>
      <c r="H567" s="694">
        <v>812</v>
      </c>
      <c r="I567" s="694" t="s">
        <v>2105</v>
      </c>
      <c r="J567" s="694" t="s">
        <v>1555</v>
      </c>
      <c r="K567" s="694" t="s">
        <v>1144</v>
      </c>
      <c r="L567" s="694" t="s">
        <v>369</v>
      </c>
      <c r="M567" s="694" t="s">
        <v>43</v>
      </c>
      <c r="N567" s="694">
        <v>5</v>
      </c>
    </row>
    <row r="568" spans="1:14">
      <c r="A568" s="694">
        <v>3</v>
      </c>
      <c r="B568" s="694" t="s">
        <v>2055</v>
      </c>
      <c r="C568" s="694" t="s">
        <v>369</v>
      </c>
      <c r="D568" s="694" t="s">
        <v>432</v>
      </c>
      <c r="E568" s="694">
        <v>34</v>
      </c>
      <c r="F568" s="694">
        <v>20</v>
      </c>
      <c r="G568" s="694" t="s">
        <v>2107</v>
      </c>
      <c r="H568" s="694">
        <v>812</v>
      </c>
      <c r="I568" s="694" t="s">
        <v>2105</v>
      </c>
      <c r="J568" s="694" t="s">
        <v>1555</v>
      </c>
      <c r="K568" s="694" t="s">
        <v>1144</v>
      </c>
      <c r="L568" s="694" t="s">
        <v>369</v>
      </c>
      <c r="M568" s="694" t="s">
        <v>43</v>
      </c>
      <c r="N568" s="694">
        <v>5</v>
      </c>
    </row>
    <row r="569" spans="1:14">
      <c r="A569" s="694">
        <v>3</v>
      </c>
      <c r="B569" s="694" t="s">
        <v>2055</v>
      </c>
      <c r="C569" s="694" t="s">
        <v>369</v>
      </c>
      <c r="D569" s="694" t="s">
        <v>433</v>
      </c>
      <c r="E569" s="694">
        <v>34</v>
      </c>
      <c r="F569" s="694">
        <v>51</v>
      </c>
      <c r="G569" s="694" t="s">
        <v>2106</v>
      </c>
      <c r="H569" s="694">
        <v>812.2</v>
      </c>
      <c r="I569" s="694" t="s">
        <v>2105</v>
      </c>
      <c r="J569" s="694" t="s">
        <v>1555</v>
      </c>
      <c r="K569" s="694" t="s">
        <v>1165</v>
      </c>
      <c r="L569" s="694" t="s">
        <v>369</v>
      </c>
      <c r="M569" s="694" t="s">
        <v>1224</v>
      </c>
      <c r="N569" s="694">
        <v>6</v>
      </c>
    </row>
    <row r="570" spans="1:14">
      <c r="A570" s="694">
        <v>3</v>
      </c>
      <c r="B570" s="694" t="s">
        <v>2055</v>
      </c>
      <c r="C570" s="694" t="s">
        <v>383</v>
      </c>
      <c r="D570" s="694" t="s">
        <v>434</v>
      </c>
      <c r="E570" s="694">
        <v>40</v>
      </c>
      <c r="F570" s="694">
        <v>32</v>
      </c>
      <c r="G570" s="694" t="s">
        <v>2104</v>
      </c>
      <c r="H570" s="694">
        <v>715.1</v>
      </c>
      <c r="I570" s="694" t="s">
        <v>1200</v>
      </c>
      <c r="J570" s="694" t="s">
        <v>2012</v>
      </c>
      <c r="K570" s="694" t="s">
        <v>1165</v>
      </c>
      <c r="L570" s="694" t="s">
        <v>74</v>
      </c>
      <c r="M570" s="694" t="s">
        <v>1143</v>
      </c>
      <c r="N570" s="694">
        <v>18</v>
      </c>
    </row>
    <row r="571" spans="1:14">
      <c r="A571" s="694">
        <v>3</v>
      </c>
      <c r="B571" s="694" t="s">
        <v>2055</v>
      </c>
      <c r="C571" s="694" t="s">
        <v>383</v>
      </c>
      <c r="D571" s="694" t="s">
        <v>435</v>
      </c>
      <c r="E571" s="694">
        <v>40</v>
      </c>
      <c r="F571" s="694">
        <v>51</v>
      </c>
      <c r="G571" s="694" t="s">
        <v>2103</v>
      </c>
      <c r="H571" s="694">
        <v>726</v>
      </c>
      <c r="I571" s="694" t="s">
        <v>2102</v>
      </c>
      <c r="J571" s="694" t="s">
        <v>2012</v>
      </c>
      <c r="K571" s="694" t="s">
        <v>1165</v>
      </c>
      <c r="L571" s="694" t="s">
        <v>1184</v>
      </c>
      <c r="M571" s="694" t="s">
        <v>1183</v>
      </c>
      <c r="N571" s="694">
        <v>8</v>
      </c>
    </row>
    <row r="572" spans="1:14">
      <c r="A572" s="694">
        <v>3</v>
      </c>
      <c r="B572" s="694" t="s">
        <v>2055</v>
      </c>
      <c r="C572" s="694" t="s">
        <v>383</v>
      </c>
      <c r="D572" s="694" t="s">
        <v>436</v>
      </c>
      <c r="E572" s="694">
        <v>40</v>
      </c>
      <c r="F572" s="694">
        <v>52</v>
      </c>
      <c r="G572" s="694" t="s">
        <v>2101</v>
      </c>
      <c r="H572" s="694">
        <v>715.1</v>
      </c>
      <c r="I572" s="694" t="s">
        <v>1659</v>
      </c>
      <c r="J572" s="694" t="s">
        <v>1246</v>
      </c>
      <c r="K572" s="694" t="s">
        <v>1165</v>
      </c>
      <c r="L572" s="694" t="s">
        <v>1184</v>
      </c>
      <c r="M572" s="694" t="s">
        <v>1183</v>
      </c>
      <c r="N572" s="694">
        <v>8</v>
      </c>
    </row>
    <row r="573" spans="1:14">
      <c r="A573" s="694">
        <v>3</v>
      </c>
      <c r="B573" s="694" t="s">
        <v>2055</v>
      </c>
      <c r="C573" s="694" t="s">
        <v>383</v>
      </c>
      <c r="D573" s="694" t="s">
        <v>437</v>
      </c>
      <c r="E573" s="694">
        <v>41</v>
      </c>
      <c r="F573" s="694">
        <v>0</v>
      </c>
      <c r="G573" s="694" t="s">
        <v>2100</v>
      </c>
      <c r="H573" s="694">
        <v>840.8</v>
      </c>
      <c r="I573" s="694" t="s">
        <v>2093</v>
      </c>
      <c r="J573" s="694" t="s">
        <v>1185</v>
      </c>
      <c r="K573" s="694" t="s">
        <v>1144</v>
      </c>
      <c r="L573" s="694" t="s">
        <v>1184</v>
      </c>
      <c r="M573" s="694" t="s">
        <v>1183</v>
      </c>
      <c r="N573" s="694">
        <v>8</v>
      </c>
    </row>
    <row r="574" spans="1:14">
      <c r="A574" s="694">
        <v>3</v>
      </c>
      <c r="B574" s="694" t="s">
        <v>2055</v>
      </c>
      <c r="C574" s="694" t="s">
        <v>383</v>
      </c>
      <c r="D574" s="694" t="s">
        <v>438</v>
      </c>
      <c r="E574" s="694">
        <v>41</v>
      </c>
      <c r="F574" s="694">
        <v>1</v>
      </c>
      <c r="G574" s="694" t="s">
        <v>2099</v>
      </c>
      <c r="H574" s="694">
        <v>840.8</v>
      </c>
      <c r="I574" s="694" t="s">
        <v>2093</v>
      </c>
      <c r="J574" s="694" t="s">
        <v>1185</v>
      </c>
      <c r="K574" s="694" t="s">
        <v>1144</v>
      </c>
      <c r="L574" s="694" t="s">
        <v>1184</v>
      </c>
      <c r="M574" s="694" t="s">
        <v>1183</v>
      </c>
      <c r="N574" s="694">
        <v>8</v>
      </c>
    </row>
    <row r="575" spans="1:14">
      <c r="A575" s="694">
        <v>3</v>
      </c>
      <c r="B575" s="694" t="s">
        <v>2055</v>
      </c>
      <c r="C575" s="694" t="s">
        <v>383</v>
      </c>
      <c r="D575" s="694" t="s">
        <v>439</v>
      </c>
      <c r="E575" s="694">
        <v>41</v>
      </c>
      <c r="F575" s="694">
        <v>2</v>
      </c>
      <c r="G575" s="694" t="s">
        <v>2098</v>
      </c>
      <c r="H575" s="694">
        <v>840.8</v>
      </c>
      <c r="I575" s="694" t="s">
        <v>2093</v>
      </c>
      <c r="J575" s="694" t="s">
        <v>1185</v>
      </c>
      <c r="K575" s="694" t="s">
        <v>1144</v>
      </c>
      <c r="L575" s="694" t="s">
        <v>1184</v>
      </c>
      <c r="M575" s="694" t="s">
        <v>1183</v>
      </c>
      <c r="N575" s="694">
        <v>8</v>
      </c>
    </row>
    <row r="576" spans="1:14">
      <c r="A576" s="694">
        <v>3</v>
      </c>
      <c r="B576" s="694" t="s">
        <v>2055</v>
      </c>
      <c r="C576" s="694" t="s">
        <v>383</v>
      </c>
      <c r="D576" s="694" t="s">
        <v>440</v>
      </c>
      <c r="E576" s="694">
        <v>41</v>
      </c>
      <c r="F576" s="694">
        <v>3</v>
      </c>
      <c r="G576" s="694" t="s">
        <v>2097</v>
      </c>
      <c r="H576" s="694">
        <v>840.8</v>
      </c>
      <c r="I576" s="694" t="s">
        <v>2093</v>
      </c>
      <c r="J576" s="694" t="s">
        <v>1185</v>
      </c>
      <c r="K576" s="694" t="s">
        <v>1144</v>
      </c>
      <c r="L576" s="694" t="s">
        <v>1184</v>
      </c>
      <c r="M576" s="694" t="s">
        <v>1183</v>
      </c>
      <c r="N576" s="694">
        <v>8</v>
      </c>
    </row>
    <row r="577" spans="1:14">
      <c r="A577" s="694">
        <v>3</v>
      </c>
      <c r="B577" s="694" t="s">
        <v>2055</v>
      </c>
      <c r="C577" s="694" t="s">
        <v>383</v>
      </c>
      <c r="D577" s="694" t="s">
        <v>441</v>
      </c>
      <c r="E577" s="694">
        <v>41</v>
      </c>
      <c r="F577" s="694">
        <v>4</v>
      </c>
      <c r="G577" s="694" t="s">
        <v>2096</v>
      </c>
      <c r="H577" s="694">
        <v>840.8</v>
      </c>
      <c r="I577" s="694" t="s">
        <v>2093</v>
      </c>
      <c r="J577" s="694" t="s">
        <v>1185</v>
      </c>
      <c r="K577" s="694" t="s">
        <v>1144</v>
      </c>
      <c r="L577" s="694" t="s">
        <v>1184</v>
      </c>
      <c r="M577" s="694" t="s">
        <v>1183</v>
      </c>
      <c r="N577" s="694">
        <v>8</v>
      </c>
    </row>
    <row r="578" spans="1:14">
      <c r="A578" s="694">
        <v>3</v>
      </c>
      <c r="B578" s="694" t="s">
        <v>2055</v>
      </c>
      <c r="C578" s="694" t="s">
        <v>383</v>
      </c>
      <c r="D578" s="694" t="s">
        <v>442</v>
      </c>
      <c r="E578" s="694">
        <v>41</v>
      </c>
      <c r="F578" s="694">
        <v>5</v>
      </c>
      <c r="G578" s="694" t="s">
        <v>2095</v>
      </c>
      <c r="H578" s="694">
        <v>840.8</v>
      </c>
      <c r="I578" s="694" t="s">
        <v>2093</v>
      </c>
      <c r="J578" s="694" t="s">
        <v>1185</v>
      </c>
      <c r="K578" s="694" t="s">
        <v>1144</v>
      </c>
      <c r="L578" s="694" t="s">
        <v>1184</v>
      </c>
      <c r="M578" s="694" t="s">
        <v>1183</v>
      </c>
      <c r="N578" s="694">
        <v>8</v>
      </c>
    </row>
    <row r="579" spans="1:14">
      <c r="A579" s="694">
        <v>3</v>
      </c>
      <c r="B579" s="694" t="s">
        <v>2055</v>
      </c>
      <c r="C579" s="694" t="s">
        <v>383</v>
      </c>
      <c r="D579" s="694" t="s">
        <v>443</v>
      </c>
      <c r="E579" s="694">
        <v>41</v>
      </c>
      <c r="F579" s="694">
        <v>6</v>
      </c>
      <c r="G579" s="694" t="s">
        <v>2094</v>
      </c>
      <c r="H579" s="694">
        <v>840.8</v>
      </c>
      <c r="I579" s="694" t="s">
        <v>2093</v>
      </c>
      <c r="J579" s="694" t="s">
        <v>1185</v>
      </c>
      <c r="K579" s="694" t="s">
        <v>1144</v>
      </c>
      <c r="L579" s="694" t="s">
        <v>1184</v>
      </c>
      <c r="M579" s="694" t="s">
        <v>1183</v>
      </c>
      <c r="N579" s="694">
        <v>8</v>
      </c>
    </row>
    <row r="580" spans="1:14">
      <c r="A580" s="694">
        <v>3</v>
      </c>
      <c r="B580" s="694" t="s">
        <v>2055</v>
      </c>
      <c r="C580" s="694" t="s">
        <v>383</v>
      </c>
      <c r="D580" s="694" t="s">
        <v>444</v>
      </c>
      <c r="E580" s="694">
        <v>42</v>
      </c>
      <c r="F580" s="694">
        <v>0</v>
      </c>
      <c r="G580" s="694" t="s">
        <v>2092</v>
      </c>
      <c r="H580" s="694">
        <v>840</v>
      </c>
      <c r="I580" s="694" t="s">
        <v>2083</v>
      </c>
      <c r="J580" s="694" t="s">
        <v>1185</v>
      </c>
      <c r="K580" s="694" t="s">
        <v>1144</v>
      </c>
      <c r="L580" s="694" t="s">
        <v>1184</v>
      </c>
      <c r="M580" s="694" t="s">
        <v>1183</v>
      </c>
      <c r="N580" s="694">
        <v>8</v>
      </c>
    </row>
    <row r="581" spans="1:14">
      <c r="A581" s="694">
        <v>3</v>
      </c>
      <c r="B581" s="694" t="s">
        <v>2055</v>
      </c>
      <c r="C581" s="694" t="s">
        <v>383</v>
      </c>
      <c r="D581" s="694" t="s">
        <v>445</v>
      </c>
      <c r="E581" s="694">
        <v>42</v>
      </c>
      <c r="F581" s="694">
        <v>1</v>
      </c>
      <c r="G581" s="694" t="s">
        <v>2091</v>
      </c>
      <c r="H581" s="694">
        <v>840</v>
      </c>
      <c r="I581" s="694" t="s">
        <v>2083</v>
      </c>
      <c r="J581" s="694" t="s">
        <v>1185</v>
      </c>
      <c r="K581" s="694" t="s">
        <v>1144</v>
      </c>
      <c r="L581" s="694" t="s">
        <v>1184</v>
      </c>
      <c r="M581" s="694" t="s">
        <v>1183</v>
      </c>
      <c r="N581" s="694">
        <v>8</v>
      </c>
    </row>
    <row r="582" spans="1:14">
      <c r="A582" s="694">
        <v>3</v>
      </c>
      <c r="B582" s="694" t="s">
        <v>2055</v>
      </c>
      <c r="C582" s="694" t="s">
        <v>383</v>
      </c>
      <c r="D582" s="694" t="s">
        <v>446</v>
      </c>
      <c r="E582" s="694">
        <v>42</v>
      </c>
      <c r="F582" s="694">
        <v>2</v>
      </c>
      <c r="G582" s="694" t="s">
        <v>2090</v>
      </c>
      <c r="H582" s="694">
        <v>840</v>
      </c>
      <c r="I582" s="694" t="s">
        <v>2083</v>
      </c>
      <c r="J582" s="694" t="s">
        <v>1185</v>
      </c>
      <c r="K582" s="694" t="s">
        <v>1144</v>
      </c>
      <c r="L582" s="694" t="s">
        <v>1184</v>
      </c>
      <c r="M582" s="694" t="s">
        <v>1183</v>
      </c>
      <c r="N582" s="694">
        <v>8</v>
      </c>
    </row>
    <row r="583" spans="1:14">
      <c r="A583" s="694">
        <v>3</v>
      </c>
      <c r="B583" s="694" t="s">
        <v>2055</v>
      </c>
      <c r="C583" s="694" t="s">
        <v>383</v>
      </c>
      <c r="D583" s="694" t="s">
        <v>447</v>
      </c>
      <c r="E583" s="694">
        <v>42</v>
      </c>
      <c r="F583" s="694">
        <v>3</v>
      </c>
      <c r="G583" s="694" t="s">
        <v>2089</v>
      </c>
      <c r="H583" s="694">
        <v>840</v>
      </c>
      <c r="I583" s="694" t="s">
        <v>2083</v>
      </c>
      <c r="J583" s="694" t="s">
        <v>1185</v>
      </c>
      <c r="K583" s="694" t="s">
        <v>1144</v>
      </c>
      <c r="L583" s="694" t="s">
        <v>1184</v>
      </c>
      <c r="M583" s="694" t="s">
        <v>1183</v>
      </c>
      <c r="N583" s="694">
        <v>8</v>
      </c>
    </row>
    <row r="584" spans="1:14">
      <c r="A584" s="694">
        <v>3</v>
      </c>
      <c r="B584" s="694" t="s">
        <v>2055</v>
      </c>
      <c r="C584" s="694" t="s">
        <v>383</v>
      </c>
      <c r="D584" s="694" t="s">
        <v>448</v>
      </c>
      <c r="E584" s="694">
        <v>42</v>
      </c>
      <c r="F584" s="694">
        <v>4</v>
      </c>
      <c r="G584" s="694" t="s">
        <v>2088</v>
      </c>
      <c r="H584" s="694">
        <v>840</v>
      </c>
      <c r="I584" s="694" t="s">
        <v>2083</v>
      </c>
      <c r="J584" s="694" t="s">
        <v>1185</v>
      </c>
      <c r="K584" s="694" t="s">
        <v>1144</v>
      </c>
      <c r="L584" s="694" t="s">
        <v>1184</v>
      </c>
      <c r="M584" s="694" t="s">
        <v>1183</v>
      </c>
      <c r="N584" s="694">
        <v>8</v>
      </c>
    </row>
    <row r="585" spans="1:14">
      <c r="A585" s="694">
        <v>3</v>
      </c>
      <c r="B585" s="694" t="s">
        <v>2055</v>
      </c>
      <c r="C585" s="694" t="s">
        <v>383</v>
      </c>
      <c r="D585" s="694" t="s">
        <v>449</v>
      </c>
      <c r="E585" s="694">
        <v>42</v>
      </c>
      <c r="F585" s="694">
        <v>5</v>
      </c>
      <c r="G585" s="694" t="s">
        <v>2087</v>
      </c>
      <c r="H585" s="694">
        <v>840</v>
      </c>
      <c r="I585" s="694" t="s">
        <v>2083</v>
      </c>
      <c r="J585" s="694" t="s">
        <v>1185</v>
      </c>
      <c r="K585" s="694" t="s">
        <v>1144</v>
      </c>
      <c r="L585" s="694" t="s">
        <v>1184</v>
      </c>
      <c r="M585" s="694" t="s">
        <v>1183</v>
      </c>
      <c r="N585" s="694">
        <v>8</v>
      </c>
    </row>
    <row r="586" spans="1:14">
      <c r="A586" s="694">
        <v>3</v>
      </c>
      <c r="B586" s="694" t="s">
        <v>2055</v>
      </c>
      <c r="C586" s="694" t="s">
        <v>383</v>
      </c>
      <c r="D586" s="694" t="s">
        <v>450</v>
      </c>
      <c r="E586" s="694">
        <v>42</v>
      </c>
      <c r="F586" s="694">
        <v>6</v>
      </c>
      <c r="G586" s="694" t="s">
        <v>2086</v>
      </c>
      <c r="H586" s="694">
        <v>840</v>
      </c>
      <c r="I586" s="694" t="s">
        <v>2083</v>
      </c>
      <c r="J586" s="694" t="s">
        <v>1185</v>
      </c>
      <c r="K586" s="694" t="s">
        <v>1144</v>
      </c>
      <c r="L586" s="694" t="s">
        <v>1184</v>
      </c>
      <c r="M586" s="694" t="s">
        <v>1183</v>
      </c>
      <c r="N586" s="694">
        <v>8</v>
      </c>
    </row>
    <row r="587" spans="1:14">
      <c r="A587" s="694">
        <v>3</v>
      </c>
      <c r="B587" s="694" t="s">
        <v>2055</v>
      </c>
      <c r="C587" s="694" t="s">
        <v>383</v>
      </c>
      <c r="D587" s="694" t="s">
        <v>451</v>
      </c>
      <c r="E587" s="694">
        <v>42</v>
      </c>
      <c r="F587" s="694">
        <v>10</v>
      </c>
      <c r="G587" s="694" t="s">
        <v>2085</v>
      </c>
      <c r="H587" s="694">
        <v>840</v>
      </c>
      <c r="I587" s="694" t="s">
        <v>2083</v>
      </c>
      <c r="J587" s="694" t="s">
        <v>1185</v>
      </c>
      <c r="K587" s="694" t="s">
        <v>1144</v>
      </c>
      <c r="L587" s="694" t="s">
        <v>1184</v>
      </c>
      <c r="M587" s="694" t="s">
        <v>1193</v>
      </c>
      <c r="N587" s="694">
        <v>7</v>
      </c>
    </row>
    <row r="588" spans="1:14">
      <c r="A588" s="694">
        <v>3</v>
      </c>
      <c r="B588" s="694" t="s">
        <v>2055</v>
      </c>
      <c r="C588" s="694" t="s">
        <v>383</v>
      </c>
      <c r="D588" s="694" t="s">
        <v>452</v>
      </c>
      <c r="E588" s="694">
        <v>42</v>
      </c>
      <c r="F588" s="694">
        <v>12</v>
      </c>
      <c r="G588" s="694" t="s">
        <v>2084</v>
      </c>
      <c r="H588" s="694">
        <v>840</v>
      </c>
      <c r="I588" s="694" t="s">
        <v>2083</v>
      </c>
      <c r="J588" s="694" t="s">
        <v>1185</v>
      </c>
      <c r="K588" s="694" t="s">
        <v>1144</v>
      </c>
      <c r="L588" s="694" t="s">
        <v>1184</v>
      </c>
      <c r="M588" s="694" t="s">
        <v>1183</v>
      </c>
      <c r="N588" s="694">
        <v>8</v>
      </c>
    </row>
    <row r="589" spans="1:14">
      <c r="A589" s="694">
        <v>3</v>
      </c>
      <c r="B589" s="694" t="s">
        <v>2055</v>
      </c>
      <c r="C589" s="694" t="s">
        <v>383</v>
      </c>
      <c r="D589" s="694" t="s">
        <v>453</v>
      </c>
      <c r="E589" s="694">
        <v>42</v>
      </c>
      <c r="F589" s="694">
        <v>32</v>
      </c>
      <c r="G589" s="694" t="s">
        <v>2082</v>
      </c>
      <c r="H589" s="694">
        <v>840</v>
      </c>
      <c r="I589" s="694" t="s">
        <v>2081</v>
      </c>
      <c r="J589" s="694" t="s">
        <v>1199</v>
      </c>
      <c r="K589" s="694" t="s">
        <v>1165</v>
      </c>
      <c r="L589" s="694" t="s">
        <v>74</v>
      </c>
      <c r="M589" s="694" t="s">
        <v>1143</v>
      </c>
      <c r="N589" s="694">
        <v>18</v>
      </c>
    </row>
    <row r="590" spans="1:14">
      <c r="A590" s="694">
        <v>3</v>
      </c>
      <c r="B590" s="694" t="s">
        <v>2055</v>
      </c>
      <c r="C590" s="694" t="s">
        <v>383</v>
      </c>
      <c r="D590" s="694" t="s">
        <v>454</v>
      </c>
      <c r="E590" s="694">
        <v>42</v>
      </c>
      <c r="F590" s="694">
        <v>53</v>
      </c>
      <c r="G590" s="694" t="s">
        <v>2080</v>
      </c>
      <c r="H590" s="694">
        <v>840</v>
      </c>
      <c r="I590" s="694" t="s">
        <v>2079</v>
      </c>
      <c r="J590" s="694" t="s">
        <v>1246</v>
      </c>
      <c r="K590" s="694" t="s">
        <v>1165</v>
      </c>
      <c r="L590" s="694" t="s">
        <v>1184</v>
      </c>
      <c r="M590" s="694" t="s">
        <v>1183</v>
      </c>
      <c r="N590" s="694">
        <v>8</v>
      </c>
    </row>
    <row r="591" spans="1:14">
      <c r="A591" s="694">
        <v>3</v>
      </c>
      <c r="B591" s="694" t="s">
        <v>2055</v>
      </c>
      <c r="C591" s="694" t="s">
        <v>383</v>
      </c>
      <c r="D591" s="694" t="s">
        <v>455</v>
      </c>
      <c r="E591" s="694">
        <v>43</v>
      </c>
      <c r="F591" s="694">
        <v>10</v>
      </c>
      <c r="G591" s="694" t="s">
        <v>2078</v>
      </c>
      <c r="H591" s="694">
        <v>831</v>
      </c>
      <c r="I591" s="694" t="s">
        <v>2070</v>
      </c>
      <c r="J591" s="694" t="s">
        <v>1217</v>
      </c>
      <c r="K591" s="694" t="s">
        <v>1144</v>
      </c>
      <c r="L591" s="694" t="s">
        <v>1184</v>
      </c>
      <c r="M591" s="694" t="s">
        <v>1193</v>
      </c>
      <c r="N591" s="694">
        <v>7</v>
      </c>
    </row>
    <row r="592" spans="1:14">
      <c r="A592" s="694">
        <v>3</v>
      </c>
      <c r="B592" s="694" t="s">
        <v>2055</v>
      </c>
      <c r="C592" s="694" t="s">
        <v>383</v>
      </c>
      <c r="D592" s="694" t="s">
        <v>456</v>
      </c>
      <c r="E592" s="694">
        <v>43</v>
      </c>
      <c r="F592" s="694">
        <v>11</v>
      </c>
      <c r="G592" s="694" t="s">
        <v>2077</v>
      </c>
      <c r="H592" s="694">
        <v>831</v>
      </c>
      <c r="I592" s="694" t="s">
        <v>2070</v>
      </c>
      <c r="J592" s="694" t="s">
        <v>1217</v>
      </c>
      <c r="K592" s="694" t="s">
        <v>1144</v>
      </c>
      <c r="L592" s="694" t="s">
        <v>1184</v>
      </c>
      <c r="M592" s="694" t="s">
        <v>1193</v>
      </c>
      <c r="N592" s="694">
        <v>7</v>
      </c>
    </row>
    <row r="593" spans="1:14">
      <c r="A593" s="694">
        <v>3</v>
      </c>
      <c r="B593" s="694" t="s">
        <v>2055</v>
      </c>
      <c r="C593" s="694" t="s">
        <v>383</v>
      </c>
      <c r="D593" s="694" t="s">
        <v>457</v>
      </c>
      <c r="E593" s="694">
        <v>43</v>
      </c>
      <c r="F593" s="694">
        <v>12</v>
      </c>
      <c r="G593" s="694" t="s">
        <v>2076</v>
      </c>
      <c r="H593" s="694">
        <v>831</v>
      </c>
      <c r="I593" s="694" t="s">
        <v>2070</v>
      </c>
      <c r="J593" s="694" t="s">
        <v>1217</v>
      </c>
      <c r="K593" s="694" t="s">
        <v>1144</v>
      </c>
      <c r="L593" s="694" t="s">
        <v>1184</v>
      </c>
      <c r="M593" s="694" t="s">
        <v>1193</v>
      </c>
      <c r="N593" s="694">
        <v>7</v>
      </c>
    </row>
    <row r="594" spans="1:14">
      <c r="A594" s="694">
        <v>3</v>
      </c>
      <c r="B594" s="694" t="s">
        <v>2055</v>
      </c>
      <c r="C594" s="694" t="s">
        <v>383</v>
      </c>
      <c r="D594" s="694" t="s">
        <v>458</v>
      </c>
      <c r="E594" s="694">
        <v>44</v>
      </c>
      <c r="F594" s="694">
        <v>10</v>
      </c>
      <c r="G594" s="694" t="s">
        <v>2075</v>
      </c>
      <c r="H594" s="694">
        <v>831</v>
      </c>
      <c r="I594" s="694" t="s">
        <v>2070</v>
      </c>
      <c r="J594" s="694" t="s">
        <v>1217</v>
      </c>
      <c r="K594" s="694" t="s">
        <v>1144</v>
      </c>
      <c r="L594" s="694" t="s">
        <v>1184</v>
      </c>
      <c r="M594" s="694" t="s">
        <v>1193</v>
      </c>
      <c r="N594" s="694">
        <v>7</v>
      </c>
    </row>
    <row r="595" spans="1:14">
      <c r="A595" s="694">
        <v>3</v>
      </c>
      <c r="B595" s="694" t="s">
        <v>2055</v>
      </c>
      <c r="C595" s="694" t="s">
        <v>383</v>
      </c>
      <c r="D595" s="694" t="s">
        <v>459</v>
      </c>
      <c r="E595" s="694">
        <v>44</v>
      </c>
      <c r="F595" s="694">
        <v>11</v>
      </c>
      <c r="G595" s="694" t="s">
        <v>2074</v>
      </c>
      <c r="H595" s="694">
        <v>831</v>
      </c>
      <c r="I595" s="694" t="s">
        <v>2070</v>
      </c>
      <c r="J595" s="694" t="s">
        <v>1217</v>
      </c>
      <c r="K595" s="694" t="s">
        <v>1144</v>
      </c>
      <c r="L595" s="694" t="s">
        <v>1184</v>
      </c>
      <c r="M595" s="694" t="s">
        <v>1193</v>
      </c>
      <c r="N595" s="694">
        <v>7</v>
      </c>
    </row>
    <row r="596" spans="1:14">
      <c r="A596" s="694">
        <v>3</v>
      </c>
      <c r="B596" s="694" t="s">
        <v>2055</v>
      </c>
      <c r="C596" s="694" t="s">
        <v>383</v>
      </c>
      <c r="D596" s="694" t="s">
        <v>460</v>
      </c>
      <c r="E596" s="694">
        <v>44</v>
      </c>
      <c r="F596" s="694">
        <v>12</v>
      </c>
      <c r="G596" s="694" t="s">
        <v>2073</v>
      </c>
      <c r="H596" s="694">
        <v>831</v>
      </c>
      <c r="I596" s="694" t="s">
        <v>2070</v>
      </c>
      <c r="J596" s="694" t="s">
        <v>1217</v>
      </c>
      <c r="K596" s="694" t="s">
        <v>1144</v>
      </c>
      <c r="L596" s="694" t="s">
        <v>1184</v>
      </c>
      <c r="M596" s="694" t="s">
        <v>1193</v>
      </c>
      <c r="N596" s="694">
        <v>7</v>
      </c>
    </row>
    <row r="597" spans="1:14">
      <c r="A597" s="694">
        <v>3</v>
      </c>
      <c r="B597" s="694" t="s">
        <v>2055</v>
      </c>
      <c r="C597" s="694" t="s">
        <v>383</v>
      </c>
      <c r="D597" s="694" t="s">
        <v>461</v>
      </c>
      <c r="E597" s="694">
        <v>45</v>
      </c>
      <c r="F597" s="694">
        <v>12</v>
      </c>
      <c r="G597" s="694" t="s">
        <v>2072</v>
      </c>
      <c r="H597" s="694">
        <v>831</v>
      </c>
      <c r="I597" s="694" t="s">
        <v>2070</v>
      </c>
      <c r="J597" s="694" t="s">
        <v>1217</v>
      </c>
      <c r="K597" s="694" t="s">
        <v>1144</v>
      </c>
      <c r="L597" s="694" t="s">
        <v>1184</v>
      </c>
      <c r="M597" s="694" t="s">
        <v>1183</v>
      </c>
      <c r="N597" s="694">
        <v>8</v>
      </c>
    </row>
    <row r="598" spans="1:14">
      <c r="A598" s="694">
        <v>3</v>
      </c>
      <c r="B598" s="694" t="s">
        <v>2055</v>
      </c>
      <c r="C598" s="694" t="s">
        <v>383</v>
      </c>
      <c r="D598" s="694" t="s">
        <v>462</v>
      </c>
      <c r="E598" s="694">
        <v>45</v>
      </c>
      <c r="F598" s="694">
        <v>51</v>
      </c>
      <c r="G598" s="694" t="s">
        <v>2071</v>
      </c>
      <c r="H598" s="694">
        <v>831</v>
      </c>
      <c r="I598" s="694" t="s">
        <v>2070</v>
      </c>
      <c r="J598" s="694" t="s">
        <v>1217</v>
      </c>
      <c r="K598" s="694" t="s">
        <v>1165</v>
      </c>
      <c r="L598" s="694" t="s">
        <v>1184</v>
      </c>
      <c r="M598" s="694" t="s">
        <v>1183</v>
      </c>
      <c r="N598" s="694">
        <v>8</v>
      </c>
    </row>
    <row r="599" spans="1:14">
      <c r="A599" s="694">
        <v>3</v>
      </c>
      <c r="B599" s="694" t="s">
        <v>2055</v>
      </c>
      <c r="C599" s="694" t="s">
        <v>383</v>
      </c>
      <c r="D599" s="694" t="s">
        <v>463</v>
      </c>
      <c r="E599" s="694">
        <v>46</v>
      </c>
      <c r="F599" s="694">
        <v>9</v>
      </c>
      <c r="G599" s="694" t="s">
        <v>2069</v>
      </c>
      <c r="H599" s="694">
        <v>718</v>
      </c>
      <c r="I599" s="694" t="s">
        <v>1651</v>
      </c>
      <c r="J599" s="694" t="s">
        <v>1246</v>
      </c>
      <c r="K599" s="694" t="s">
        <v>1144</v>
      </c>
      <c r="L599" s="694" t="s">
        <v>1184</v>
      </c>
      <c r="M599" s="694" t="s">
        <v>1496</v>
      </c>
      <c r="N599" s="694">
        <v>9</v>
      </c>
    </row>
    <row r="600" spans="1:14">
      <c r="A600" s="694">
        <v>3</v>
      </c>
      <c r="B600" s="694" t="s">
        <v>2055</v>
      </c>
      <c r="C600" s="694" t="s">
        <v>383</v>
      </c>
      <c r="D600" s="694" t="s">
        <v>464</v>
      </c>
      <c r="E600" s="694">
        <v>46</v>
      </c>
      <c r="F600" s="694">
        <v>51</v>
      </c>
      <c r="G600" s="694" t="s">
        <v>2068</v>
      </c>
      <c r="H600" s="694">
        <v>718</v>
      </c>
      <c r="I600" s="694" t="s">
        <v>1651</v>
      </c>
      <c r="J600" s="694" t="s">
        <v>1246</v>
      </c>
      <c r="K600" s="694" t="s">
        <v>1144</v>
      </c>
      <c r="L600" s="694" t="s">
        <v>1184</v>
      </c>
      <c r="M600" s="694" t="s">
        <v>1183</v>
      </c>
      <c r="N600" s="694">
        <v>8</v>
      </c>
    </row>
    <row r="601" spans="1:14">
      <c r="A601" s="694">
        <v>3</v>
      </c>
      <c r="B601" s="694" t="s">
        <v>2055</v>
      </c>
      <c r="C601" s="694" t="s">
        <v>383</v>
      </c>
      <c r="D601" s="694" t="s">
        <v>465</v>
      </c>
      <c r="E601" s="694">
        <v>46</v>
      </c>
      <c r="F601" s="694">
        <v>52</v>
      </c>
      <c r="G601" s="694" t="s">
        <v>2067</v>
      </c>
      <c r="H601" s="694">
        <v>718</v>
      </c>
      <c r="I601" s="694" t="s">
        <v>1651</v>
      </c>
      <c r="J601" s="694" t="s">
        <v>1246</v>
      </c>
      <c r="K601" s="694" t="s">
        <v>1165</v>
      </c>
      <c r="L601" s="694" t="s">
        <v>1184</v>
      </c>
      <c r="M601" s="694" t="s">
        <v>1183</v>
      </c>
      <c r="N601" s="694">
        <v>8</v>
      </c>
    </row>
    <row r="602" spans="1:14">
      <c r="A602" s="694">
        <v>3</v>
      </c>
      <c r="B602" s="694" t="s">
        <v>2055</v>
      </c>
      <c r="C602" s="694" t="s">
        <v>349</v>
      </c>
      <c r="D602" s="694" t="s">
        <v>466</v>
      </c>
      <c r="E602" s="694">
        <v>61</v>
      </c>
      <c r="F602" s="694">
        <v>29</v>
      </c>
      <c r="G602" s="694" t="s">
        <v>2066</v>
      </c>
      <c r="H602" s="694">
        <v>840.9</v>
      </c>
      <c r="I602" s="694" t="s">
        <v>2065</v>
      </c>
      <c r="J602" s="694" t="s">
        <v>2012</v>
      </c>
      <c r="K602" s="694" t="s">
        <v>1165</v>
      </c>
      <c r="L602" s="694" t="s">
        <v>1156</v>
      </c>
      <c r="M602" s="694" t="s">
        <v>1179</v>
      </c>
      <c r="N602" s="694">
        <v>12</v>
      </c>
    </row>
    <row r="603" spans="1:14">
      <c r="A603" s="694">
        <v>3</v>
      </c>
      <c r="B603" s="694" t="s">
        <v>2055</v>
      </c>
      <c r="C603" s="694" t="s">
        <v>349</v>
      </c>
      <c r="D603" s="694" t="s">
        <v>467</v>
      </c>
      <c r="E603" s="694">
        <v>61</v>
      </c>
      <c r="F603" s="694">
        <v>52</v>
      </c>
      <c r="G603" s="694" t="s">
        <v>2064</v>
      </c>
      <c r="H603" s="694">
        <v>726.1</v>
      </c>
      <c r="I603" s="694" t="s">
        <v>2063</v>
      </c>
      <c r="J603" s="694" t="s">
        <v>2012</v>
      </c>
      <c r="K603" s="694" t="s">
        <v>1165</v>
      </c>
      <c r="L603" s="694" t="s">
        <v>74</v>
      </c>
      <c r="M603" s="694" t="s">
        <v>1143</v>
      </c>
      <c r="N603" s="694">
        <v>18</v>
      </c>
    </row>
    <row r="604" spans="1:14">
      <c r="A604" s="694">
        <v>3</v>
      </c>
      <c r="B604" s="694" t="s">
        <v>2055</v>
      </c>
      <c r="C604" s="694" t="s">
        <v>349</v>
      </c>
      <c r="D604" s="694" t="s">
        <v>467</v>
      </c>
      <c r="E604" s="694">
        <v>61</v>
      </c>
      <c r="F604" s="694">
        <v>52</v>
      </c>
      <c r="G604" s="694" t="s">
        <v>2064</v>
      </c>
      <c r="H604" s="694">
        <v>726.1</v>
      </c>
      <c r="I604" s="694" t="s">
        <v>2063</v>
      </c>
      <c r="J604" s="694" t="s">
        <v>2012</v>
      </c>
      <c r="K604" s="694" t="s">
        <v>1165</v>
      </c>
      <c r="L604" s="694" t="s">
        <v>74</v>
      </c>
      <c r="M604" s="694" t="s">
        <v>1143</v>
      </c>
      <c r="N604" s="694">
        <v>18</v>
      </c>
    </row>
    <row r="605" spans="1:14">
      <c r="A605" s="694">
        <v>3</v>
      </c>
      <c r="B605" s="694" t="s">
        <v>2055</v>
      </c>
      <c r="C605" s="694" t="s">
        <v>349</v>
      </c>
      <c r="D605" s="694" t="s">
        <v>468</v>
      </c>
      <c r="E605" s="694">
        <v>61</v>
      </c>
      <c r="F605" s="694">
        <v>53</v>
      </c>
      <c r="G605" s="694" t="s">
        <v>2062</v>
      </c>
      <c r="H605" s="694">
        <v>840.9</v>
      </c>
      <c r="I605" s="694" t="s">
        <v>2061</v>
      </c>
      <c r="J605" s="694" t="s">
        <v>1166</v>
      </c>
      <c r="K605" s="694" t="s">
        <v>1165</v>
      </c>
      <c r="L605" s="694" t="s">
        <v>74</v>
      </c>
      <c r="M605" s="694" t="s">
        <v>1143</v>
      </c>
      <c r="N605" s="694">
        <v>18</v>
      </c>
    </row>
    <row r="606" spans="1:14">
      <c r="A606" s="694">
        <v>3</v>
      </c>
      <c r="B606" s="694" t="s">
        <v>2055</v>
      </c>
      <c r="C606" s="694" t="s">
        <v>349</v>
      </c>
      <c r="D606" s="694" t="s">
        <v>469</v>
      </c>
      <c r="E606" s="694">
        <v>71</v>
      </c>
      <c r="F606" s="694">
        <v>51</v>
      </c>
      <c r="G606" s="694" t="s">
        <v>2060</v>
      </c>
      <c r="H606" s="694">
        <v>903</v>
      </c>
      <c r="I606" s="694" t="s">
        <v>2059</v>
      </c>
      <c r="J606" s="694" t="s">
        <v>2058</v>
      </c>
      <c r="K606" s="694" t="s">
        <v>1165</v>
      </c>
      <c r="L606" s="694" t="s">
        <v>74</v>
      </c>
      <c r="M606" s="694" t="s">
        <v>1143</v>
      </c>
      <c r="N606" s="694">
        <v>18</v>
      </c>
    </row>
    <row r="607" spans="1:14">
      <c r="A607" s="694">
        <v>3</v>
      </c>
      <c r="B607" s="694" t="s">
        <v>2055</v>
      </c>
      <c r="C607" s="694" t="s">
        <v>349</v>
      </c>
      <c r="D607" s="694" t="s">
        <v>470</v>
      </c>
      <c r="E607" s="694">
        <v>72</v>
      </c>
      <c r="F607" s="694">
        <v>51</v>
      </c>
      <c r="G607" s="694" t="s">
        <v>2057</v>
      </c>
      <c r="H607" s="694">
        <v>900.9</v>
      </c>
      <c r="I607" s="694" t="s">
        <v>2056</v>
      </c>
      <c r="J607" s="694" t="s">
        <v>1393</v>
      </c>
      <c r="K607" s="694" t="s">
        <v>1165</v>
      </c>
      <c r="L607" s="694" t="s">
        <v>74</v>
      </c>
      <c r="M607" s="694" t="s">
        <v>1143</v>
      </c>
      <c r="N607" s="694">
        <v>18</v>
      </c>
    </row>
    <row r="608" spans="1:14">
      <c r="A608" s="694">
        <v>3</v>
      </c>
      <c r="B608" s="694" t="s">
        <v>2055</v>
      </c>
      <c r="C608" s="694" t="s">
        <v>349</v>
      </c>
      <c r="D608" s="694" t="s">
        <v>471</v>
      </c>
      <c r="E608" s="694">
        <v>72</v>
      </c>
      <c r="F608" s="694">
        <v>52</v>
      </c>
      <c r="G608" s="694" t="s">
        <v>2054</v>
      </c>
      <c r="H608" s="694">
        <v>900.9</v>
      </c>
      <c r="I608" s="694" t="s">
        <v>2053</v>
      </c>
      <c r="J608" s="694" t="s">
        <v>1396</v>
      </c>
      <c r="K608" s="694" t="s">
        <v>1165</v>
      </c>
      <c r="L608" s="694" t="s">
        <v>74</v>
      </c>
      <c r="M608" s="694" t="s">
        <v>1143</v>
      </c>
      <c r="N608" s="694">
        <v>18</v>
      </c>
    </row>
    <row r="609" spans="1:14">
      <c r="A609" s="694">
        <v>13</v>
      </c>
      <c r="B609" s="694" t="s">
        <v>1593</v>
      </c>
      <c r="C609" s="694" t="s">
        <v>349</v>
      </c>
      <c r="D609" s="694" t="s">
        <v>734</v>
      </c>
      <c r="E609" s="694">
        <v>0</v>
      </c>
      <c r="F609" s="694">
        <v>0</v>
      </c>
      <c r="G609" s="694" t="s">
        <v>1638</v>
      </c>
      <c r="H609" s="694">
        <v>843.9</v>
      </c>
      <c r="I609" s="694" t="s">
        <v>1637</v>
      </c>
      <c r="J609" s="694" t="s">
        <v>1166</v>
      </c>
      <c r="K609" s="694" t="s">
        <v>1144</v>
      </c>
      <c r="L609" s="694" t="s">
        <v>74</v>
      </c>
      <c r="M609" s="694" t="s">
        <v>1143</v>
      </c>
      <c r="N609" s="694">
        <v>18</v>
      </c>
    </row>
    <row r="610" spans="1:14">
      <c r="A610" s="694">
        <v>13</v>
      </c>
      <c r="B610" s="694" t="s">
        <v>1593</v>
      </c>
      <c r="C610" s="694" t="s">
        <v>349</v>
      </c>
      <c r="D610" s="694" t="s">
        <v>735</v>
      </c>
      <c r="E610" s="694">
        <v>0</v>
      </c>
      <c r="F610" s="694">
        <v>24</v>
      </c>
      <c r="G610" s="694" t="s">
        <v>1636</v>
      </c>
      <c r="H610" s="694">
        <v>873</v>
      </c>
      <c r="I610" s="694" t="s">
        <v>1635</v>
      </c>
      <c r="J610" s="694" t="s">
        <v>1278</v>
      </c>
      <c r="K610" s="694" t="s">
        <v>1144</v>
      </c>
      <c r="L610" s="694" t="s">
        <v>1274</v>
      </c>
      <c r="M610" s="694" t="s">
        <v>53</v>
      </c>
      <c r="N610" s="694">
        <v>13</v>
      </c>
    </row>
    <row r="611" spans="1:14">
      <c r="A611" s="694">
        <v>13</v>
      </c>
      <c r="B611" s="694" t="s">
        <v>1593</v>
      </c>
      <c r="C611" s="694" t="s">
        <v>349</v>
      </c>
      <c r="D611" s="694" t="s">
        <v>736</v>
      </c>
      <c r="E611" s="694">
        <v>0</v>
      </c>
      <c r="F611" s="694">
        <v>25</v>
      </c>
      <c r="G611" s="694" t="s">
        <v>1634</v>
      </c>
      <c r="H611" s="694">
        <v>916</v>
      </c>
      <c r="I611" s="694" t="s">
        <v>1633</v>
      </c>
      <c r="J611" s="694" t="s">
        <v>1275</v>
      </c>
      <c r="K611" s="694" t="s">
        <v>1144</v>
      </c>
      <c r="L611" s="694" t="s">
        <v>1274</v>
      </c>
      <c r="M611" s="694" t="s">
        <v>52</v>
      </c>
      <c r="N611" s="694">
        <v>14</v>
      </c>
    </row>
    <row r="612" spans="1:14">
      <c r="A612" s="694">
        <v>13</v>
      </c>
      <c r="B612" s="694" t="s">
        <v>1593</v>
      </c>
      <c r="C612" s="694" t="s">
        <v>389</v>
      </c>
      <c r="D612" s="694" t="s">
        <v>737</v>
      </c>
      <c r="E612" s="694">
        <v>11</v>
      </c>
      <c r="F612" s="694">
        <v>7</v>
      </c>
      <c r="G612" s="694" t="s">
        <v>1632</v>
      </c>
      <c r="H612" s="694">
        <v>843.8</v>
      </c>
      <c r="I612" s="694" t="s">
        <v>1574</v>
      </c>
      <c r="J612" s="694" t="s">
        <v>1166</v>
      </c>
      <c r="K612" s="694" t="s">
        <v>1144</v>
      </c>
      <c r="L612" s="694" t="s">
        <v>1156</v>
      </c>
      <c r="M612" s="694" t="s">
        <v>1155</v>
      </c>
      <c r="N612" s="694">
        <v>10</v>
      </c>
    </row>
    <row r="613" spans="1:14">
      <c r="A613" s="694">
        <v>13</v>
      </c>
      <c r="B613" s="694" t="s">
        <v>1593</v>
      </c>
      <c r="C613" s="694" t="s">
        <v>389</v>
      </c>
      <c r="D613" s="694" t="s">
        <v>738</v>
      </c>
      <c r="E613" s="694">
        <v>11</v>
      </c>
      <c r="F613" s="694">
        <v>8</v>
      </c>
      <c r="G613" s="694" t="s">
        <v>1631</v>
      </c>
      <c r="H613" s="694">
        <v>843.8</v>
      </c>
      <c r="I613" s="694" t="s">
        <v>1438</v>
      </c>
      <c r="J613" s="694" t="s">
        <v>1437</v>
      </c>
      <c r="K613" s="694" t="s">
        <v>1144</v>
      </c>
      <c r="L613" s="694" t="s">
        <v>1156</v>
      </c>
      <c r="M613" s="694" t="s">
        <v>1155</v>
      </c>
      <c r="N613" s="694">
        <v>10</v>
      </c>
    </row>
    <row r="614" spans="1:14">
      <c r="A614" s="694">
        <v>13</v>
      </c>
      <c r="B614" s="694" t="s">
        <v>1593</v>
      </c>
      <c r="C614" s="694" t="s">
        <v>389</v>
      </c>
      <c r="D614" s="694" t="s">
        <v>739</v>
      </c>
      <c r="E614" s="694">
        <v>11</v>
      </c>
      <c r="F614" s="694">
        <v>9</v>
      </c>
      <c r="G614" s="694" t="s">
        <v>1630</v>
      </c>
      <c r="H614" s="694">
        <v>843.8</v>
      </c>
      <c r="I614" s="694" t="s">
        <v>1574</v>
      </c>
      <c r="J614" s="694" t="s">
        <v>1166</v>
      </c>
      <c r="K614" s="694" t="s">
        <v>1144</v>
      </c>
      <c r="L614" s="694" t="s">
        <v>1156</v>
      </c>
      <c r="M614" s="694" t="s">
        <v>1155</v>
      </c>
      <c r="N614" s="694">
        <v>10</v>
      </c>
    </row>
    <row r="615" spans="1:14">
      <c r="A615" s="694">
        <v>13</v>
      </c>
      <c r="B615" s="694" t="s">
        <v>1593</v>
      </c>
      <c r="C615" s="694" t="s">
        <v>389</v>
      </c>
      <c r="D615" s="694" t="s">
        <v>740</v>
      </c>
      <c r="E615" s="694">
        <v>11</v>
      </c>
      <c r="F615" s="694">
        <v>23</v>
      </c>
      <c r="G615" s="694" t="s">
        <v>1629</v>
      </c>
      <c r="H615" s="694">
        <v>843.8</v>
      </c>
      <c r="I615" s="694" t="s">
        <v>1615</v>
      </c>
      <c r="J615" s="694" t="s">
        <v>1171</v>
      </c>
      <c r="K615" s="694" t="s">
        <v>1144</v>
      </c>
      <c r="L615" s="694" t="s">
        <v>1151</v>
      </c>
      <c r="M615" s="694" t="s">
        <v>1150</v>
      </c>
      <c r="N615" s="694">
        <v>15</v>
      </c>
    </row>
    <row r="616" spans="1:14">
      <c r="A616" s="694">
        <v>13</v>
      </c>
      <c r="B616" s="694" t="s">
        <v>1593</v>
      </c>
      <c r="C616" s="694" t="s">
        <v>389</v>
      </c>
      <c r="D616" s="694" t="s">
        <v>741</v>
      </c>
      <c r="E616" s="694">
        <v>11</v>
      </c>
      <c r="F616" s="694">
        <v>51</v>
      </c>
      <c r="G616" s="694" t="s">
        <v>1628</v>
      </c>
      <c r="H616" s="694">
        <v>843.8</v>
      </c>
      <c r="I616" s="694" t="s">
        <v>1612</v>
      </c>
      <c r="J616" s="694" t="s">
        <v>1246</v>
      </c>
      <c r="K616" s="694" t="s">
        <v>1165</v>
      </c>
      <c r="L616" s="694" t="s">
        <v>1156</v>
      </c>
      <c r="M616" s="694" t="s">
        <v>1155</v>
      </c>
      <c r="N616" s="694">
        <v>10</v>
      </c>
    </row>
    <row r="617" spans="1:14">
      <c r="A617" s="694">
        <v>13</v>
      </c>
      <c r="B617" s="694" t="s">
        <v>1593</v>
      </c>
      <c r="C617" s="694" t="s">
        <v>389</v>
      </c>
      <c r="D617" s="694" t="s">
        <v>742</v>
      </c>
      <c r="E617" s="694">
        <v>12</v>
      </c>
      <c r="F617" s="694">
        <v>7</v>
      </c>
      <c r="G617" s="694" t="s">
        <v>1627</v>
      </c>
      <c r="H617" s="694">
        <v>843.8</v>
      </c>
      <c r="I617" s="694" t="s">
        <v>1623</v>
      </c>
      <c r="J617" s="694" t="s">
        <v>1166</v>
      </c>
      <c r="K617" s="694" t="s">
        <v>1144</v>
      </c>
      <c r="L617" s="694" t="s">
        <v>1156</v>
      </c>
      <c r="M617" s="694" t="s">
        <v>1155</v>
      </c>
      <c r="N617" s="694">
        <v>10</v>
      </c>
    </row>
    <row r="618" spans="1:14">
      <c r="A618" s="694">
        <v>13</v>
      </c>
      <c r="B618" s="694" t="s">
        <v>1593</v>
      </c>
      <c r="C618" s="694" t="s">
        <v>389</v>
      </c>
      <c r="D618" s="694" t="s">
        <v>743</v>
      </c>
      <c r="E618" s="694">
        <v>12</v>
      </c>
      <c r="F618" s="694">
        <v>8</v>
      </c>
      <c r="G618" s="694" t="s">
        <v>1626</v>
      </c>
      <c r="H618" s="694">
        <v>843.8</v>
      </c>
      <c r="I618" s="694" t="s">
        <v>1438</v>
      </c>
      <c r="J618" s="694" t="s">
        <v>1437</v>
      </c>
      <c r="K618" s="694" t="s">
        <v>1144</v>
      </c>
      <c r="L618" s="694" t="s">
        <v>1156</v>
      </c>
      <c r="M618" s="694" t="s">
        <v>1155</v>
      </c>
      <c r="N618" s="694">
        <v>10</v>
      </c>
    </row>
    <row r="619" spans="1:14">
      <c r="A619" s="694">
        <v>13</v>
      </c>
      <c r="B619" s="694" t="s">
        <v>1593</v>
      </c>
      <c r="C619" s="694" t="s">
        <v>389</v>
      </c>
      <c r="D619" s="694" t="s">
        <v>744</v>
      </c>
      <c r="E619" s="694">
        <v>12</v>
      </c>
      <c r="F619" s="694">
        <v>9</v>
      </c>
      <c r="G619" s="694" t="s">
        <v>1625</v>
      </c>
      <c r="H619" s="694">
        <v>843.8</v>
      </c>
      <c r="I619" s="694" t="s">
        <v>1623</v>
      </c>
      <c r="J619" s="694" t="s">
        <v>1166</v>
      </c>
      <c r="K619" s="694" t="s">
        <v>1144</v>
      </c>
      <c r="L619" s="694" t="s">
        <v>1156</v>
      </c>
      <c r="M619" s="694" t="s">
        <v>1155</v>
      </c>
      <c r="N619" s="694">
        <v>10</v>
      </c>
    </row>
    <row r="620" spans="1:14">
      <c r="A620" s="694">
        <v>13</v>
      </c>
      <c r="B620" s="694" t="s">
        <v>1593</v>
      </c>
      <c r="C620" s="694" t="s">
        <v>389</v>
      </c>
      <c r="D620" s="694" t="s">
        <v>745</v>
      </c>
      <c r="E620" s="694">
        <v>12</v>
      </c>
      <c r="F620" s="694">
        <v>26</v>
      </c>
      <c r="G620" s="694" t="s">
        <v>1624</v>
      </c>
      <c r="H620" s="694">
        <v>843.8</v>
      </c>
      <c r="I620" s="694" t="s">
        <v>1623</v>
      </c>
      <c r="J620" s="694" t="s">
        <v>1166</v>
      </c>
      <c r="K620" s="694" t="s">
        <v>1165</v>
      </c>
      <c r="L620" s="694" t="s">
        <v>1156</v>
      </c>
      <c r="M620" s="694" t="s">
        <v>1179</v>
      </c>
      <c r="N620" s="694">
        <v>12</v>
      </c>
    </row>
    <row r="621" spans="1:14">
      <c r="A621" s="694">
        <v>13</v>
      </c>
      <c r="B621" s="694" t="s">
        <v>1593</v>
      </c>
      <c r="C621" s="694" t="s">
        <v>389</v>
      </c>
      <c r="D621" s="694" t="s">
        <v>746</v>
      </c>
      <c r="E621" s="694">
        <v>12</v>
      </c>
      <c r="F621" s="694">
        <v>23</v>
      </c>
      <c r="G621" s="694" t="s">
        <v>1622</v>
      </c>
      <c r="H621" s="694">
        <v>843.8</v>
      </c>
      <c r="I621" s="694" t="s">
        <v>1615</v>
      </c>
      <c r="J621" s="694" t="s">
        <v>1171</v>
      </c>
      <c r="K621" s="694" t="s">
        <v>1144</v>
      </c>
      <c r="L621" s="694" t="s">
        <v>1151</v>
      </c>
      <c r="M621" s="694" t="s">
        <v>1150</v>
      </c>
      <c r="N621" s="694">
        <v>15</v>
      </c>
    </row>
    <row r="622" spans="1:14">
      <c r="A622" s="694">
        <v>13</v>
      </c>
      <c r="B622" s="694" t="s">
        <v>1593</v>
      </c>
      <c r="C622" s="694" t="s">
        <v>389</v>
      </c>
      <c r="D622" s="694" t="s">
        <v>747</v>
      </c>
      <c r="E622" s="694">
        <v>12</v>
      </c>
      <c r="F622" s="694">
        <v>51</v>
      </c>
      <c r="G622" s="694" t="s">
        <v>1621</v>
      </c>
      <c r="H622" s="694">
        <v>843.8</v>
      </c>
      <c r="I622" s="694" t="s">
        <v>1612</v>
      </c>
      <c r="J622" s="694" t="s">
        <v>1246</v>
      </c>
      <c r="K622" s="694" t="s">
        <v>1165</v>
      </c>
      <c r="L622" s="694" t="s">
        <v>1156</v>
      </c>
      <c r="M622" s="694" t="s">
        <v>1155</v>
      </c>
      <c r="N622" s="694">
        <v>10</v>
      </c>
    </row>
    <row r="623" spans="1:14">
      <c r="A623" s="694">
        <v>13</v>
      </c>
      <c r="B623" s="694" t="s">
        <v>1593</v>
      </c>
      <c r="C623" s="694" t="s">
        <v>389</v>
      </c>
      <c r="D623" s="694" t="s">
        <v>748</v>
      </c>
      <c r="E623" s="694">
        <v>13</v>
      </c>
      <c r="F623" s="694">
        <v>7</v>
      </c>
      <c r="G623" s="694" t="s">
        <v>1620</v>
      </c>
      <c r="H623" s="694">
        <v>843.8</v>
      </c>
      <c r="I623" s="694" t="s">
        <v>1617</v>
      </c>
      <c r="J623" s="694" t="s">
        <v>1166</v>
      </c>
      <c r="K623" s="694" t="s">
        <v>1144</v>
      </c>
      <c r="L623" s="694" t="s">
        <v>1156</v>
      </c>
      <c r="M623" s="694" t="s">
        <v>1155</v>
      </c>
      <c r="N623" s="694">
        <v>10</v>
      </c>
    </row>
    <row r="624" spans="1:14">
      <c r="A624" s="694">
        <v>13</v>
      </c>
      <c r="B624" s="694" t="s">
        <v>1593</v>
      </c>
      <c r="C624" s="694" t="s">
        <v>389</v>
      </c>
      <c r="D624" s="694" t="s">
        <v>749</v>
      </c>
      <c r="E624" s="694">
        <v>13</v>
      </c>
      <c r="F624" s="694">
        <v>8</v>
      </c>
      <c r="G624" s="694" t="s">
        <v>1619</v>
      </c>
      <c r="H624" s="694">
        <v>843.8</v>
      </c>
      <c r="I624" s="694" t="s">
        <v>1438</v>
      </c>
      <c r="J624" s="694" t="s">
        <v>1437</v>
      </c>
      <c r="K624" s="694" t="s">
        <v>1144</v>
      </c>
      <c r="L624" s="694" t="s">
        <v>1156</v>
      </c>
      <c r="M624" s="694" t="s">
        <v>1155</v>
      </c>
      <c r="N624" s="694">
        <v>10</v>
      </c>
    </row>
    <row r="625" spans="1:14">
      <c r="A625" s="694">
        <v>13</v>
      </c>
      <c r="B625" s="694" t="s">
        <v>1593</v>
      </c>
      <c r="C625" s="694" t="s">
        <v>389</v>
      </c>
      <c r="D625" s="694" t="s">
        <v>750</v>
      </c>
      <c r="E625" s="694">
        <v>13</v>
      </c>
      <c r="F625" s="694">
        <v>9</v>
      </c>
      <c r="G625" s="694" t="s">
        <v>1618</v>
      </c>
      <c r="H625" s="694">
        <v>843.8</v>
      </c>
      <c r="I625" s="694" t="s">
        <v>1617</v>
      </c>
      <c r="J625" s="694" t="s">
        <v>1166</v>
      </c>
      <c r="K625" s="694" t="s">
        <v>1144</v>
      </c>
      <c r="L625" s="694" t="s">
        <v>1156</v>
      </c>
      <c r="M625" s="694" t="s">
        <v>1155</v>
      </c>
      <c r="N625" s="694">
        <v>10</v>
      </c>
    </row>
    <row r="626" spans="1:14">
      <c r="A626" s="694">
        <v>13</v>
      </c>
      <c r="B626" s="694" t="s">
        <v>1593</v>
      </c>
      <c r="C626" s="694" t="s">
        <v>389</v>
      </c>
      <c r="D626" s="694" t="s">
        <v>751</v>
      </c>
      <c r="E626" s="694">
        <v>13</v>
      </c>
      <c r="F626" s="694">
        <v>23</v>
      </c>
      <c r="G626" s="694" t="s">
        <v>1616</v>
      </c>
      <c r="H626" s="694">
        <v>843.8</v>
      </c>
      <c r="I626" s="694" t="s">
        <v>1615</v>
      </c>
      <c r="J626" s="694" t="s">
        <v>1171</v>
      </c>
      <c r="K626" s="694" t="s">
        <v>1144</v>
      </c>
      <c r="L626" s="694" t="s">
        <v>1151</v>
      </c>
      <c r="M626" s="694" t="s">
        <v>1150</v>
      </c>
      <c r="N626" s="694">
        <v>15</v>
      </c>
    </row>
    <row r="627" spans="1:14">
      <c r="A627" s="694">
        <v>13</v>
      </c>
      <c r="B627" s="694" t="s">
        <v>1593</v>
      </c>
      <c r="C627" s="694" t="s">
        <v>389</v>
      </c>
      <c r="D627" s="694" t="s">
        <v>752</v>
      </c>
      <c r="E627" s="694">
        <v>13</v>
      </c>
      <c r="F627" s="694">
        <v>26</v>
      </c>
      <c r="G627" s="694" t="s">
        <v>1614</v>
      </c>
      <c r="H627" s="694">
        <v>843.8</v>
      </c>
      <c r="I627" s="694" t="s">
        <v>1370</v>
      </c>
      <c r="J627" s="694" t="s">
        <v>1180</v>
      </c>
      <c r="K627" s="694" t="s">
        <v>1165</v>
      </c>
      <c r="L627" s="694" t="s">
        <v>1156</v>
      </c>
      <c r="M627" s="694" t="s">
        <v>1179</v>
      </c>
      <c r="N627" s="694">
        <v>12</v>
      </c>
    </row>
    <row r="628" spans="1:14">
      <c r="A628" s="694">
        <v>13</v>
      </c>
      <c r="B628" s="694" t="s">
        <v>1593</v>
      </c>
      <c r="C628" s="694" t="s">
        <v>389</v>
      </c>
      <c r="D628" s="694" t="s">
        <v>753</v>
      </c>
      <c r="E628" s="694">
        <v>13</v>
      </c>
      <c r="F628" s="694">
        <v>51</v>
      </c>
      <c r="G628" s="694" t="s">
        <v>1613</v>
      </c>
      <c r="H628" s="694">
        <v>843.8</v>
      </c>
      <c r="I628" s="694" t="s">
        <v>1612</v>
      </c>
      <c r="J628" s="694" t="s">
        <v>1246</v>
      </c>
      <c r="K628" s="694" t="s">
        <v>1165</v>
      </c>
      <c r="L628" s="694" t="s">
        <v>1156</v>
      </c>
      <c r="M628" s="694" t="s">
        <v>1155</v>
      </c>
      <c r="N628" s="694">
        <v>10</v>
      </c>
    </row>
    <row r="629" spans="1:14">
      <c r="A629" s="694">
        <v>13</v>
      </c>
      <c r="B629" s="694" t="s">
        <v>1593</v>
      </c>
      <c r="C629" s="694" t="s">
        <v>389</v>
      </c>
      <c r="D629" s="694" t="s">
        <v>754</v>
      </c>
      <c r="E629" s="694">
        <v>14</v>
      </c>
      <c r="F629" s="694">
        <v>7</v>
      </c>
      <c r="G629" s="694" t="s">
        <v>1611</v>
      </c>
      <c r="H629" s="694">
        <v>843.8</v>
      </c>
      <c r="I629" s="694" t="s">
        <v>1607</v>
      </c>
      <c r="J629" s="694" t="s">
        <v>1166</v>
      </c>
      <c r="K629" s="694" t="s">
        <v>1144</v>
      </c>
      <c r="L629" s="694" t="s">
        <v>1156</v>
      </c>
      <c r="M629" s="694" t="s">
        <v>1155</v>
      </c>
      <c r="N629" s="694">
        <v>10</v>
      </c>
    </row>
    <row r="630" spans="1:14">
      <c r="A630" s="694">
        <v>13</v>
      </c>
      <c r="B630" s="694" t="s">
        <v>1593</v>
      </c>
      <c r="C630" s="694" t="s">
        <v>389</v>
      </c>
      <c r="D630" s="694" t="s">
        <v>755</v>
      </c>
      <c r="E630" s="694">
        <v>15</v>
      </c>
      <c r="F630" s="694">
        <v>7</v>
      </c>
      <c r="G630" s="694" t="s">
        <v>1610</v>
      </c>
      <c r="H630" s="694">
        <v>843.8</v>
      </c>
      <c r="I630" s="694" t="s">
        <v>1607</v>
      </c>
      <c r="J630" s="694" t="s">
        <v>1166</v>
      </c>
      <c r="K630" s="694" t="s">
        <v>1144</v>
      </c>
      <c r="L630" s="694" t="s">
        <v>1156</v>
      </c>
      <c r="M630" s="694" t="s">
        <v>1155</v>
      </c>
      <c r="N630" s="694">
        <v>10</v>
      </c>
    </row>
    <row r="631" spans="1:14">
      <c r="A631" s="694">
        <v>13</v>
      </c>
      <c r="B631" s="694" t="s">
        <v>1593</v>
      </c>
      <c r="C631" s="694" t="s">
        <v>389</v>
      </c>
      <c r="D631" s="694" t="s">
        <v>756</v>
      </c>
      <c r="E631" s="694">
        <v>15</v>
      </c>
      <c r="F631" s="694">
        <v>8</v>
      </c>
      <c r="G631" s="694" t="s">
        <v>1609</v>
      </c>
      <c r="H631" s="694">
        <v>843.8</v>
      </c>
      <c r="I631" s="694" t="s">
        <v>1438</v>
      </c>
      <c r="J631" s="694" t="s">
        <v>1437</v>
      </c>
      <c r="K631" s="694" t="s">
        <v>1144</v>
      </c>
      <c r="L631" s="694" t="s">
        <v>1156</v>
      </c>
      <c r="M631" s="694" t="s">
        <v>1155</v>
      </c>
      <c r="N631" s="694">
        <v>10</v>
      </c>
    </row>
    <row r="632" spans="1:14">
      <c r="A632" s="694">
        <v>13</v>
      </c>
      <c r="B632" s="694" t="s">
        <v>1593</v>
      </c>
      <c r="C632" s="694" t="s">
        <v>389</v>
      </c>
      <c r="D632" s="694" t="s">
        <v>757</v>
      </c>
      <c r="E632" s="694">
        <v>15</v>
      </c>
      <c r="F632" s="694">
        <v>9</v>
      </c>
      <c r="G632" s="694" t="s">
        <v>1608</v>
      </c>
      <c r="H632" s="694">
        <v>843.8</v>
      </c>
      <c r="I632" s="694" t="s">
        <v>1607</v>
      </c>
      <c r="J632" s="694" t="s">
        <v>1166</v>
      </c>
      <c r="K632" s="694" t="s">
        <v>1144</v>
      </c>
      <c r="L632" s="694" t="s">
        <v>1156</v>
      </c>
      <c r="M632" s="694" t="s">
        <v>1155</v>
      </c>
      <c r="N632" s="694">
        <v>10</v>
      </c>
    </row>
    <row r="633" spans="1:14">
      <c r="A633" s="694">
        <v>13</v>
      </c>
      <c r="B633" s="694" t="s">
        <v>1593</v>
      </c>
      <c r="C633" s="694" t="s">
        <v>389</v>
      </c>
      <c r="D633" s="694" t="s">
        <v>758</v>
      </c>
      <c r="E633" s="694">
        <v>15</v>
      </c>
      <c r="F633" s="694">
        <v>23</v>
      </c>
      <c r="G633" s="694" t="s">
        <v>1606</v>
      </c>
      <c r="H633" s="694">
        <v>843.8</v>
      </c>
      <c r="I633" s="694" t="s">
        <v>1605</v>
      </c>
      <c r="J633" s="694" t="s">
        <v>1171</v>
      </c>
      <c r="K633" s="694" t="s">
        <v>1144</v>
      </c>
      <c r="L633" s="694" t="s">
        <v>1151</v>
      </c>
      <c r="M633" s="694" t="s">
        <v>1150</v>
      </c>
      <c r="N633" s="694">
        <v>15</v>
      </c>
    </row>
    <row r="634" spans="1:14">
      <c r="A634" s="694">
        <v>13</v>
      </c>
      <c r="B634" s="694" t="s">
        <v>1593</v>
      </c>
      <c r="C634" s="694" t="s">
        <v>369</v>
      </c>
      <c r="D634" s="694" t="s">
        <v>759</v>
      </c>
      <c r="E634" s="694">
        <v>32</v>
      </c>
      <c r="F634" s="694">
        <v>13</v>
      </c>
      <c r="G634" s="694" t="s">
        <v>1604</v>
      </c>
      <c r="H634" s="694">
        <v>821</v>
      </c>
      <c r="I634" s="694" t="s">
        <v>1598</v>
      </c>
      <c r="J634" s="694" t="s">
        <v>1566</v>
      </c>
      <c r="K634" s="694" t="s">
        <v>1144</v>
      </c>
      <c r="L634" s="694" t="s">
        <v>369</v>
      </c>
      <c r="M634" s="694" t="s">
        <v>43</v>
      </c>
      <c r="N634" s="694">
        <v>5</v>
      </c>
    </row>
    <row r="635" spans="1:14">
      <c r="A635" s="694">
        <v>13</v>
      </c>
      <c r="B635" s="694" t="s">
        <v>1593</v>
      </c>
      <c r="C635" s="694" t="s">
        <v>369</v>
      </c>
      <c r="D635" s="694" t="s">
        <v>760</v>
      </c>
      <c r="E635" s="694">
        <v>32</v>
      </c>
      <c r="F635" s="694">
        <v>14</v>
      </c>
      <c r="G635" s="694" t="s">
        <v>1603</v>
      </c>
      <c r="H635" s="694">
        <v>821</v>
      </c>
      <c r="I635" s="694" t="s">
        <v>1598</v>
      </c>
      <c r="J635" s="694" t="s">
        <v>1566</v>
      </c>
      <c r="K635" s="694" t="s">
        <v>1144</v>
      </c>
      <c r="L635" s="694" t="s">
        <v>369</v>
      </c>
      <c r="M635" s="694" t="s">
        <v>43</v>
      </c>
      <c r="N635" s="694">
        <v>5</v>
      </c>
    </row>
    <row r="636" spans="1:14">
      <c r="A636" s="694">
        <v>13</v>
      </c>
      <c r="B636" s="694" t="s">
        <v>1593</v>
      </c>
      <c r="C636" s="694" t="s">
        <v>369</v>
      </c>
      <c r="D636" s="694" t="s">
        <v>761</v>
      </c>
      <c r="E636" s="694">
        <v>32</v>
      </c>
      <c r="F636" s="694">
        <v>15</v>
      </c>
      <c r="G636" s="694" t="s">
        <v>1602</v>
      </c>
      <c r="H636" s="694">
        <v>821</v>
      </c>
      <c r="I636" s="694" t="s">
        <v>1598</v>
      </c>
      <c r="J636" s="694" t="s">
        <v>1566</v>
      </c>
      <c r="K636" s="694" t="s">
        <v>1144</v>
      </c>
      <c r="L636" s="694" t="s">
        <v>369</v>
      </c>
      <c r="M636" s="694" t="s">
        <v>43</v>
      </c>
      <c r="N636" s="694">
        <v>5</v>
      </c>
    </row>
    <row r="637" spans="1:14">
      <c r="A637" s="694">
        <v>13</v>
      </c>
      <c r="B637" s="694" t="s">
        <v>1593</v>
      </c>
      <c r="C637" s="694" t="s">
        <v>369</v>
      </c>
      <c r="D637" s="694" t="s">
        <v>762</v>
      </c>
      <c r="E637" s="694">
        <v>32</v>
      </c>
      <c r="F637" s="694">
        <v>17</v>
      </c>
      <c r="G637" s="694" t="s">
        <v>1601</v>
      </c>
      <c r="H637" s="694">
        <v>821</v>
      </c>
      <c r="I637" s="694" t="s">
        <v>1598</v>
      </c>
      <c r="J637" s="694" t="s">
        <v>1566</v>
      </c>
      <c r="K637" s="694" t="s">
        <v>1144</v>
      </c>
      <c r="L637" s="694" t="s">
        <v>369</v>
      </c>
      <c r="M637" s="694" t="s">
        <v>43</v>
      </c>
      <c r="N637" s="694">
        <v>5</v>
      </c>
    </row>
    <row r="638" spans="1:14">
      <c r="A638" s="694">
        <v>13</v>
      </c>
      <c r="B638" s="694" t="s">
        <v>1593</v>
      </c>
      <c r="C638" s="694" t="s">
        <v>369</v>
      </c>
      <c r="D638" s="694" t="s">
        <v>763</v>
      </c>
      <c r="E638" s="694">
        <v>32</v>
      </c>
      <c r="F638" s="694">
        <v>18</v>
      </c>
      <c r="G638" s="694" t="s">
        <v>1600</v>
      </c>
      <c r="H638" s="694">
        <v>821</v>
      </c>
      <c r="I638" s="694" t="s">
        <v>1598</v>
      </c>
      <c r="J638" s="694" t="s">
        <v>1566</v>
      </c>
      <c r="K638" s="694" t="s">
        <v>1144</v>
      </c>
      <c r="L638" s="694" t="s">
        <v>369</v>
      </c>
      <c r="M638" s="694" t="s">
        <v>43</v>
      </c>
      <c r="N638" s="694">
        <v>5</v>
      </c>
    </row>
    <row r="639" spans="1:14">
      <c r="A639" s="694">
        <v>13</v>
      </c>
      <c r="B639" s="694" t="s">
        <v>1593</v>
      </c>
      <c r="C639" s="694" t="s">
        <v>369</v>
      </c>
      <c r="D639" s="694" t="s">
        <v>764</v>
      </c>
      <c r="E639" s="694">
        <v>32</v>
      </c>
      <c r="F639" s="694">
        <v>19</v>
      </c>
      <c r="G639" s="694" t="s">
        <v>1599</v>
      </c>
      <c r="H639" s="694">
        <v>821</v>
      </c>
      <c r="I639" s="694" t="s">
        <v>1598</v>
      </c>
      <c r="J639" s="694" t="s">
        <v>1566</v>
      </c>
      <c r="K639" s="694" t="s">
        <v>1144</v>
      </c>
      <c r="L639" s="694" t="s">
        <v>369</v>
      </c>
      <c r="M639" s="694" t="s">
        <v>43</v>
      </c>
      <c r="N639" s="694">
        <v>5</v>
      </c>
    </row>
    <row r="640" spans="1:14">
      <c r="A640" s="694">
        <v>13</v>
      </c>
      <c r="B640" s="694" t="s">
        <v>1593</v>
      </c>
      <c r="C640" s="694" t="s">
        <v>369</v>
      </c>
      <c r="D640" s="694" t="s">
        <v>765</v>
      </c>
      <c r="E640" s="694">
        <v>32</v>
      </c>
      <c r="F640" s="694">
        <v>20</v>
      </c>
      <c r="G640" s="694" t="s">
        <v>1597</v>
      </c>
      <c r="H640" s="694">
        <v>821</v>
      </c>
      <c r="I640" s="694" t="s">
        <v>1567</v>
      </c>
      <c r="J640" s="694" t="s">
        <v>1566</v>
      </c>
      <c r="K640" s="694" t="s">
        <v>1144</v>
      </c>
      <c r="L640" s="694" t="s">
        <v>369</v>
      </c>
      <c r="M640" s="694" t="s">
        <v>43</v>
      </c>
      <c r="N640" s="694">
        <v>5</v>
      </c>
    </row>
    <row r="641" spans="1:14">
      <c r="A641" s="694">
        <v>13</v>
      </c>
      <c r="B641" s="694" t="s">
        <v>1593</v>
      </c>
      <c r="C641" s="694" t="s">
        <v>369</v>
      </c>
      <c r="D641" s="694" t="s">
        <v>766</v>
      </c>
      <c r="E641" s="694">
        <v>32</v>
      </c>
      <c r="F641" s="694">
        <v>30</v>
      </c>
      <c r="G641" s="694" t="s">
        <v>1596</v>
      </c>
      <c r="H641" s="694">
        <v>730.3</v>
      </c>
      <c r="I641" s="694" t="s">
        <v>1403</v>
      </c>
      <c r="J641" s="694" t="s">
        <v>1402</v>
      </c>
      <c r="K641" s="694" t="s">
        <v>1165</v>
      </c>
      <c r="L641" s="694" t="s">
        <v>369</v>
      </c>
      <c r="M641" s="694" t="s">
        <v>1224</v>
      </c>
      <c r="N641" s="694">
        <v>6</v>
      </c>
    </row>
    <row r="642" spans="1:14">
      <c r="A642" s="694">
        <v>13</v>
      </c>
      <c r="B642" s="694" t="s">
        <v>1593</v>
      </c>
      <c r="C642" s="694" t="s">
        <v>369</v>
      </c>
      <c r="D642" s="694" t="s">
        <v>767</v>
      </c>
      <c r="E642" s="694">
        <v>32</v>
      </c>
      <c r="F642" s="694">
        <v>37</v>
      </c>
      <c r="G642" s="694" t="s">
        <v>1595</v>
      </c>
      <c r="H642" s="694">
        <v>821</v>
      </c>
      <c r="I642" s="694" t="s">
        <v>1411</v>
      </c>
      <c r="J642" s="694" t="s">
        <v>1410</v>
      </c>
      <c r="K642" s="694" t="s">
        <v>1165</v>
      </c>
      <c r="L642" s="694" t="s">
        <v>369</v>
      </c>
      <c r="M642" s="694" t="s">
        <v>1224</v>
      </c>
      <c r="N642" s="694">
        <v>6</v>
      </c>
    </row>
    <row r="643" spans="1:14">
      <c r="A643" s="694">
        <v>13</v>
      </c>
      <c r="B643" s="694" t="s">
        <v>1593</v>
      </c>
      <c r="C643" s="694" t="s">
        <v>768</v>
      </c>
      <c r="D643" s="694" t="s">
        <v>769</v>
      </c>
      <c r="E643" s="694">
        <v>80</v>
      </c>
      <c r="F643" s="694">
        <v>36</v>
      </c>
      <c r="G643" s="694" t="s">
        <v>1594</v>
      </c>
      <c r="H643" s="694">
        <v>730</v>
      </c>
      <c r="I643" s="694" t="s">
        <v>1388</v>
      </c>
      <c r="J643" s="694" t="s">
        <v>1246</v>
      </c>
      <c r="K643" s="694" t="s">
        <v>1165</v>
      </c>
      <c r="L643" s="694" t="s">
        <v>74</v>
      </c>
      <c r="M643" s="694" t="s">
        <v>1143</v>
      </c>
      <c r="N643" s="694">
        <v>18</v>
      </c>
    </row>
    <row r="644" spans="1:14">
      <c r="A644" s="694">
        <v>13</v>
      </c>
      <c r="B644" s="694" t="s">
        <v>1593</v>
      </c>
      <c r="C644" s="694" t="s">
        <v>768</v>
      </c>
      <c r="D644" s="694" t="s">
        <v>770</v>
      </c>
      <c r="E644" s="694">
        <v>80</v>
      </c>
      <c r="F644" s="694">
        <v>51</v>
      </c>
      <c r="G644" s="694" t="s">
        <v>1592</v>
      </c>
      <c r="H644" s="694">
        <v>730</v>
      </c>
      <c r="I644" s="694" t="s">
        <v>1388</v>
      </c>
      <c r="J644" s="694" t="s">
        <v>1246</v>
      </c>
      <c r="K644" s="694" t="s">
        <v>1144</v>
      </c>
      <c r="L644" s="694" t="s">
        <v>74</v>
      </c>
      <c r="M644" s="694" t="s">
        <v>1143</v>
      </c>
      <c r="N644" s="694">
        <v>18</v>
      </c>
    </row>
    <row r="645" spans="1:14">
      <c r="A645" s="694">
        <v>4</v>
      </c>
      <c r="B645" s="694" t="s">
        <v>2034</v>
      </c>
      <c r="C645" s="694" t="s">
        <v>349</v>
      </c>
      <c r="D645" s="694" t="s">
        <v>472</v>
      </c>
      <c r="E645" s="694">
        <v>0</v>
      </c>
      <c r="F645" s="694">
        <v>0</v>
      </c>
      <c r="G645" s="694" t="s">
        <v>2052</v>
      </c>
      <c r="H645" s="694">
        <v>840.8</v>
      </c>
      <c r="I645" s="694" t="s">
        <v>2051</v>
      </c>
      <c r="J645" s="694" t="s">
        <v>1166</v>
      </c>
      <c r="K645" s="694" t="s">
        <v>1144</v>
      </c>
      <c r="L645" s="694" t="s">
        <v>74</v>
      </c>
      <c r="M645" s="694" t="s">
        <v>1143</v>
      </c>
      <c r="N645" s="694">
        <v>18</v>
      </c>
    </row>
    <row r="646" spans="1:14">
      <c r="A646" s="694">
        <v>4</v>
      </c>
      <c r="B646" s="694" t="s">
        <v>2034</v>
      </c>
      <c r="C646" s="694" t="s">
        <v>349</v>
      </c>
      <c r="D646" s="694" t="s">
        <v>473</v>
      </c>
      <c r="E646" s="694">
        <v>0</v>
      </c>
      <c r="F646" s="694">
        <v>23</v>
      </c>
      <c r="G646" s="694" t="s">
        <v>2050</v>
      </c>
      <c r="H646" s="694">
        <v>923</v>
      </c>
      <c r="I646" s="694" t="s">
        <v>2049</v>
      </c>
      <c r="J646" s="694" t="s">
        <v>1171</v>
      </c>
      <c r="K646" s="694" t="s">
        <v>1144</v>
      </c>
      <c r="L646" s="694" t="s">
        <v>1151</v>
      </c>
      <c r="M646" s="694" t="s">
        <v>1150</v>
      </c>
      <c r="N646" s="694">
        <v>15</v>
      </c>
    </row>
    <row r="647" spans="1:14">
      <c r="A647" s="694">
        <v>4</v>
      </c>
      <c r="B647" s="694" t="s">
        <v>2034</v>
      </c>
      <c r="C647" s="694" t="s">
        <v>349</v>
      </c>
      <c r="D647" s="694" t="s">
        <v>474</v>
      </c>
      <c r="E647" s="694">
        <v>0</v>
      </c>
      <c r="F647" s="694">
        <v>24</v>
      </c>
      <c r="G647" s="694" t="s">
        <v>2048</v>
      </c>
      <c r="H647" s="694">
        <v>873</v>
      </c>
      <c r="I647" s="694" t="s">
        <v>2047</v>
      </c>
      <c r="J647" s="694" t="s">
        <v>1278</v>
      </c>
      <c r="K647" s="694" t="s">
        <v>1144</v>
      </c>
      <c r="L647" s="694" t="s">
        <v>1274</v>
      </c>
      <c r="M647" s="694" t="s">
        <v>53</v>
      </c>
      <c r="N647" s="694">
        <v>13</v>
      </c>
    </row>
    <row r="648" spans="1:14">
      <c r="A648" s="694">
        <v>4</v>
      </c>
      <c r="B648" s="694" t="s">
        <v>2034</v>
      </c>
      <c r="C648" s="694" t="s">
        <v>349</v>
      </c>
      <c r="D648" s="694" t="s">
        <v>475</v>
      </c>
      <c r="E648" s="694">
        <v>0</v>
      </c>
      <c r="F648" s="694">
        <v>25</v>
      </c>
      <c r="G648" s="694" t="s">
        <v>2046</v>
      </c>
      <c r="H648" s="694">
        <v>916</v>
      </c>
      <c r="I648" s="694" t="s">
        <v>2045</v>
      </c>
      <c r="J648" s="694" t="s">
        <v>1275</v>
      </c>
      <c r="K648" s="694" t="s">
        <v>1144</v>
      </c>
      <c r="L648" s="694" t="s">
        <v>1274</v>
      </c>
      <c r="M648" s="694" t="s">
        <v>52</v>
      </c>
      <c r="N648" s="694">
        <v>14</v>
      </c>
    </row>
    <row r="649" spans="1:14">
      <c r="A649" s="694">
        <v>4</v>
      </c>
      <c r="B649" s="694" t="s">
        <v>2034</v>
      </c>
      <c r="C649" s="694" t="s">
        <v>389</v>
      </c>
      <c r="D649" s="694" t="s">
        <v>476</v>
      </c>
      <c r="E649" s="694">
        <v>11</v>
      </c>
      <c r="F649" s="694">
        <v>7</v>
      </c>
      <c r="G649" s="694" t="s">
        <v>2044</v>
      </c>
      <c r="H649" s="694">
        <v>841.8</v>
      </c>
      <c r="I649" s="694" t="s">
        <v>2042</v>
      </c>
      <c r="J649" s="694" t="s">
        <v>1166</v>
      </c>
      <c r="K649" s="694" t="s">
        <v>1144</v>
      </c>
      <c r="L649" s="694" t="s">
        <v>1156</v>
      </c>
      <c r="M649" s="694" t="s">
        <v>1155</v>
      </c>
      <c r="N649" s="694">
        <v>10</v>
      </c>
    </row>
    <row r="650" spans="1:14">
      <c r="A650" s="694">
        <v>4</v>
      </c>
      <c r="B650" s="694" t="s">
        <v>2034</v>
      </c>
      <c r="C650" s="694" t="s">
        <v>389</v>
      </c>
      <c r="D650" s="694" t="s">
        <v>477</v>
      </c>
      <c r="E650" s="694">
        <v>11</v>
      </c>
      <c r="F650" s="694">
        <v>9</v>
      </c>
      <c r="G650" s="694" t="s">
        <v>2043</v>
      </c>
      <c r="H650" s="694">
        <v>841.8</v>
      </c>
      <c r="I650" s="694" t="s">
        <v>2042</v>
      </c>
      <c r="J650" s="694" t="s">
        <v>1166</v>
      </c>
      <c r="K650" s="694" t="s">
        <v>1144</v>
      </c>
      <c r="L650" s="694" t="s">
        <v>1156</v>
      </c>
      <c r="M650" s="694" t="s">
        <v>1155</v>
      </c>
      <c r="N650" s="694">
        <v>10</v>
      </c>
    </row>
    <row r="651" spans="1:14">
      <c r="A651" s="694">
        <v>4</v>
      </c>
      <c r="B651" s="694" t="s">
        <v>2034</v>
      </c>
      <c r="C651" s="694" t="s">
        <v>389</v>
      </c>
      <c r="D651" s="694" t="s">
        <v>478</v>
      </c>
      <c r="E651" s="694">
        <v>11</v>
      </c>
      <c r="F651" s="694">
        <v>51</v>
      </c>
      <c r="G651" s="694" t="s">
        <v>2041</v>
      </c>
      <c r="H651" s="694">
        <v>841.8</v>
      </c>
      <c r="I651" s="694" t="s">
        <v>1612</v>
      </c>
      <c r="J651" s="694" t="s">
        <v>1246</v>
      </c>
      <c r="K651" s="694" t="s">
        <v>1165</v>
      </c>
      <c r="L651" s="694" t="s">
        <v>1156</v>
      </c>
      <c r="M651" s="694" t="s">
        <v>1155</v>
      </c>
      <c r="N651" s="694">
        <v>10</v>
      </c>
    </row>
    <row r="652" spans="1:14">
      <c r="A652" s="694">
        <v>4</v>
      </c>
      <c r="B652" s="694" t="s">
        <v>2034</v>
      </c>
      <c r="C652" s="694" t="s">
        <v>389</v>
      </c>
      <c r="D652" s="694" t="s">
        <v>479</v>
      </c>
      <c r="E652" s="694">
        <v>12</v>
      </c>
      <c r="F652" s="694">
        <v>7</v>
      </c>
      <c r="G652" s="694" t="s">
        <v>2040</v>
      </c>
      <c r="H652" s="694">
        <v>841.8</v>
      </c>
      <c r="I652" s="694" t="s">
        <v>2038</v>
      </c>
      <c r="J652" s="694" t="s">
        <v>1166</v>
      </c>
      <c r="K652" s="694" t="s">
        <v>1144</v>
      </c>
      <c r="L652" s="694" t="s">
        <v>1156</v>
      </c>
      <c r="M652" s="694" t="s">
        <v>1155</v>
      </c>
      <c r="N652" s="694">
        <v>10</v>
      </c>
    </row>
    <row r="653" spans="1:14">
      <c r="A653" s="694">
        <v>4</v>
      </c>
      <c r="B653" s="694" t="s">
        <v>2034</v>
      </c>
      <c r="C653" s="694" t="s">
        <v>389</v>
      </c>
      <c r="D653" s="694" t="s">
        <v>480</v>
      </c>
      <c r="E653" s="694">
        <v>12</v>
      </c>
      <c r="F653" s="694">
        <v>9</v>
      </c>
      <c r="G653" s="694" t="s">
        <v>2039</v>
      </c>
      <c r="H653" s="694">
        <v>841.8</v>
      </c>
      <c r="I653" s="694" t="s">
        <v>2038</v>
      </c>
      <c r="J653" s="694" t="s">
        <v>1166</v>
      </c>
      <c r="K653" s="694" t="s">
        <v>1144</v>
      </c>
      <c r="L653" s="694" t="s">
        <v>1156</v>
      </c>
      <c r="M653" s="694" t="s">
        <v>1155</v>
      </c>
      <c r="N653" s="694">
        <v>10</v>
      </c>
    </row>
    <row r="654" spans="1:14">
      <c r="A654" s="694">
        <v>4</v>
      </c>
      <c r="B654" s="694" t="s">
        <v>2034</v>
      </c>
      <c r="C654" s="694" t="s">
        <v>377</v>
      </c>
      <c r="D654" s="694" t="s">
        <v>481</v>
      </c>
      <c r="E654" s="694">
        <v>21</v>
      </c>
      <c r="F654" s="694">
        <v>0</v>
      </c>
      <c r="G654" s="694" t="s">
        <v>2037</v>
      </c>
      <c r="H654" s="694">
        <v>955.3</v>
      </c>
      <c r="I654" s="694" t="s">
        <v>2036</v>
      </c>
      <c r="J654" s="694" t="s">
        <v>1266</v>
      </c>
      <c r="K654" s="694" t="s">
        <v>1144</v>
      </c>
      <c r="L654" s="694" t="s">
        <v>1261</v>
      </c>
      <c r="M654" s="694" t="s">
        <v>54</v>
      </c>
      <c r="N654" s="694">
        <v>4</v>
      </c>
    </row>
    <row r="655" spans="1:14">
      <c r="A655" s="694">
        <v>4</v>
      </c>
      <c r="B655" s="694" t="s">
        <v>2034</v>
      </c>
      <c r="C655" s="694" t="s">
        <v>369</v>
      </c>
      <c r="D655" s="694" t="s">
        <v>482</v>
      </c>
      <c r="E655" s="694">
        <v>32</v>
      </c>
      <c r="F655" s="694">
        <v>13</v>
      </c>
      <c r="G655" s="694" t="s">
        <v>2035</v>
      </c>
      <c r="H655" s="694">
        <v>812.2</v>
      </c>
      <c r="I655" s="694" t="s">
        <v>2032</v>
      </c>
      <c r="J655" s="694" t="s">
        <v>1555</v>
      </c>
      <c r="K655" s="694" t="s">
        <v>1144</v>
      </c>
      <c r="L655" s="694" t="s">
        <v>369</v>
      </c>
      <c r="M655" s="694" t="s">
        <v>43</v>
      </c>
      <c r="N655" s="694">
        <v>5</v>
      </c>
    </row>
    <row r="656" spans="1:14">
      <c r="A656" s="694">
        <v>4</v>
      </c>
      <c r="B656" s="694" t="s">
        <v>2034</v>
      </c>
      <c r="C656" s="694" t="s">
        <v>369</v>
      </c>
      <c r="D656" s="694" t="s">
        <v>483</v>
      </c>
      <c r="E656" s="694">
        <v>32</v>
      </c>
      <c r="F656" s="694">
        <v>18</v>
      </c>
      <c r="G656" s="694" t="s">
        <v>2033</v>
      </c>
      <c r="H656" s="694">
        <v>812.2</v>
      </c>
      <c r="I656" s="694" t="s">
        <v>2032</v>
      </c>
      <c r="J656" s="694" t="s">
        <v>1555</v>
      </c>
      <c r="K656" s="694" t="s">
        <v>1144</v>
      </c>
      <c r="L656" s="694" t="s">
        <v>369</v>
      </c>
      <c r="M656" s="694" t="s">
        <v>43</v>
      </c>
      <c r="N656" s="694">
        <v>5</v>
      </c>
    </row>
    <row r="657" spans="1:14">
      <c r="A657" s="694">
        <v>7</v>
      </c>
      <c r="B657" s="694" t="s">
        <v>1894</v>
      </c>
      <c r="C657" s="694" t="s">
        <v>349</v>
      </c>
      <c r="D657" s="694" t="s">
        <v>538</v>
      </c>
      <c r="E657" s="694">
        <v>0</v>
      </c>
      <c r="F657" s="694">
        <v>0</v>
      </c>
      <c r="G657" s="694" t="s">
        <v>1943</v>
      </c>
      <c r="H657" s="694">
        <v>842</v>
      </c>
      <c r="I657" s="694" t="s">
        <v>1890</v>
      </c>
      <c r="J657" s="694" t="s">
        <v>1166</v>
      </c>
      <c r="K657" s="694" t="s">
        <v>1144</v>
      </c>
      <c r="L657" s="694" t="s">
        <v>74</v>
      </c>
      <c r="M657" s="694" t="s">
        <v>1143</v>
      </c>
      <c r="N657" s="694">
        <v>18</v>
      </c>
    </row>
    <row r="658" spans="1:14">
      <c r="A658" s="694">
        <v>7</v>
      </c>
      <c r="B658" s="694" t="s">
        <v>1894</v>
      </c>
      <c r="C658" s="694" t="s">
        <v>349</v>
      </c>
      <c r="D658" s="694" t="s">
        <v>539</v>
      </c>
      <c r="E658" s="694">
        <v>0</v>
      </c>
      <c r="F658" s="694">
        <v>23</v>
      </c>
      <c r="G658" s="694" t="s">
        <v>1942</v>
      </c>
      <c r="H658" s="694">
        <v>923.2</v>
      </c>
      <c r="I658" s="694" t="s">
        <v>1888</v>
      </c>
      <c r="J658" s="694" t="s">
        <v>1171</v>
      </c>
      <c r="K658" s="694" t="s">
        <v>1144</v>
      </c>
      <c r="L658" s="694" t="s">
        <v>1151</v>
      </c>
      <c r="M658" s="694" t="s">
        <v>1150</v>
      </c>
      <c r="N658" s="694">
        <v>15</v>
      </c>
    </row>
    <row r="659" spans="1:14">
      <c r="A659" s="694">
        <v>7</v>
      </c>
      <c r="B659" s="694" t="s">
        <v>1894</v>
      </c>
      <c r="C659" s="694" t="s">
        <v>349</v>
      </c>
      <c r="D659" s="694" t="s">
        <v>540</v>
      </c>
      <c r="E659" s="694">
        <v>0</v>
      </c>
      <c r="F659" s="694">
        <v>24</v>
      </c>
      <c r="G659" s="694" t="s">
        <v>1941</v>
      </c>
      <c r="H659" s="694">
        <v>873</v>
      </c>
      <c r="I659" s="694" t="s">
        <v>1886</v>
      </c>
      <c r="J659" s="694" t="s">
        <v>1278</v>
      </c>
      <c r="K659" s="694" t="s">
        <v>1144</v>
      </c>
      <c r="L659" s="694" t="s">
        <v>1274</v>
      </c>
      <c r="M659" s="694" t="s">
        <v>53</v>
      </c>
      <c r="N659" s="694">
        <v>13</v>
      </c>
    </row>
    <row r="660" spans="1:14">
      <c r="A660" s="694">
        <v>7</v>
      </c>
      <c r="B660" s="694" t="s">
        <v>1894</v>
      </c>
      <c r="C660" s="694" t="s">
        <v>349</v>
      </c>
      <c r="D660" s="694" t="s">
        <v>541</v>
      </c>
      <c r="E660" s="694">
        <v>0</v>
      </c>
      <c r="F660" s="694">
        <v>25</v>
      </c>
      <c r="G660" s="694" t="s">
        <v>1940</v>
      </c>
      <c r="H660" s="694">
        <v>916</v>
      </c>
      <c r="I660" s="694" t="s">
        <v>1884</v>
      </c>
      <c r="J660" s="694" t="s">
        <v>1275</v>
      </c>
      <c r="K660" s="694" t="s">
        <v>1144</v>
      </c>
      <c r="L660" s="694" t="s">
        <v>1274</v>
      </c>
      <c r="M660" s="694" t="s">
        <v>52</v>
      </c>
      <c r="N660" s="694">
        <v>14</v>
      </c>
    </row>
    <row r="661" spans="1:14">
      <c r="A661" s="694">
        <v>7</v>
      </c>
      <c r="B661" s="694" t="s">
        <v>1894</v>
      </c>
      <c r="C661" s="694" t="s">
        <v>415</v>
      </c>
      <c r="D661" s="694" t="s">
        <v>542</v>
      </c>
      <c r="E661" s="694">
        <v>11</v>
      </c>
      <c r="F661" s="694">
        <v>26</v>
      </c>
      <c r="G661" s="694" t="s">
        <v>1939</v>
      </c>
      <c r="H661" s="694">
        <v>842</v>
      </c>
      <c r="I661" s="694" t="s">
        <v>1428</v>
      </c>
      <c r="J661" s="694" t="s">
        <v>1180</v>
      </c>
      <c r="K661" s="694" t="s">
        <v>1165</v>
      </c>
      <c r="L661" s="694" t="s">
        <v>1156</v>
      </c>
      <c r="M661" s="694" t="s">
        <v>1179</v>
      </c>
      <c r="N661" s="694">
        <v>12</v>
      </c>
    </row>
    <row r="662" spans="1:14">
      <c r="A662" s="694">
        <v>7</v>
      </c>
      <c r="B662" s="694" t="s">
        <v>1894</v>
      </c>
      <c r="C662" s="694" t="s">
        <v>415</v>
      </c>
      <c r="D662" s="694" t="s">
        <v>543</v>
      </c>
      <c r="E662" s="694">
        <v>11</v>
      </c>
      <c r="F662" s="694">
        <v>27</v>
      </c>
      <c r="G662" s="694" t="s">
        <v>1938</v>
      </c>
      <c r="H662" s="694">
        <v>842</v>
      </c>
      <c r="I662" s="694" t="s">
        <v>1428</v>
      </c>
      <c r="J662" s="694" t="s">
        <v>1180</v>
      </c>
      <c r="K662" s="694" t="s">
        <v>1165</v>
      </c>
      <c r="L662" s="694" t="s">
        <v>1156</v>
      </c>
      <c r="M662" s="694" t="s">
        <v>1179</v>
      </c>
      <c r="N662" s="694">
        <v>12</v>
      </c>
    </row>
    <row r="663" spans="1:14">
      <c r="A663" s="694">
        <v>7</v>
      </c>
      <c r="B663" s="694" t="s">
        <v>1894</v>
      </c>
      <c r="C663" s="694" t="s">
        <v>415</v>
      </c>
      <c r="D663" s="694" t="s">
        <v>544</v>
      </c>
      <c r="E663" s="694">
        <v>12</v>
      </c>
      <c r="F663" s="694">
        <v>26</v>
      </c>
      <c r="G663" s="694" t="s">
        <v>1937</v>
      </c>
      <c r="H663" s="694">
        <v>842</v>
      </c>
      <c r="I663" s="694" t="s">
        <v>1428</v>
      </c>
      <c r="J663" s="694" t="s">
        <v>1180</v>
      </c>
      <c r="K663" s="694" t="s">
        <v>1165</v>
      </c>
      <c r="L663" s="694" t="s">
        <v>1156</v>
      </c>
      <c r="M663" s="694" t="s">
        <v>1179</v>
      </c>
      <c r="N663" s="694">
        <v>12</v>
      </c>
    </row>
    <row r="664" spans="1:14">
      <c r="A664" s="694">
        <v>7</v>
      </c>
      <c r="B664" s="694" t="s">
        <v>1894</v>
      </c>
      <c r="C664" s="694" t="s">
        <v>415</v>
      </c>
      <c r="D664" s="694" t="s">
        <v>545</v>
      </c>
      <c r="E664" s="694">
        <v>12</v>
      </c>
      <c r="F664" s="694">
        <v>27</v>
      </c>
      <c r="G664" s="694" t="s">
        <v>1936</v>
      </c>
      <c r="H664" s="694">
        <v>842</v>
      </c>
      <c r="I664" s="694" t="s">
        <v>1428</v>
      </c>
      <c r="J664" s="694" t="s">
        <v>1180</v>
      </c>
      <c r="K664" s="694" t="s">
        <v>1165</v>
      </c>
      <c r="L664" s="694" t="s">
        <v>1156</v>
      </c>
      <c r="M664" s="694" t="s">
        <v>1179</v>
      </c>
      <c r="N664" s="694">
        <v>12</v>
      </c>
    </row>
    <row r="665" spans="1:14">
      <c r="A665" s="694">
        <v>7</v>
      </c>
      <c r="B665" s="694" t="s">
        <v>1894</v>
      </c>
      <c r="C665" s="694" t="s">
        <v>415</v>
      </c>
      <c r="D665" s="694" t="s">
        <v>546</v>
      </c>
      <c r="E665" s="694">
        <v>13</v>
      </c>
      <c r="F665" s="694">
        <v>51</v>
      </c>
      <c r="G665" s="694" t="s">
        <v>1935</v>
      </c>
      <c r="H665" s="694">
        <v>842</v>
      </c>
      <c r="I665" s="694" t="s">
        <v>1934</v>
      </c>
      <c r="J665" s="694" t="s">
        <v>1180</v>
      </c>
      <c r="K665" s="694" t="s">
        <v>1165</v>
      </c>
      <c r="L665" s="694" t="s">
        <v>1156</v>
      </c>
      <c r="M665" s="694" t="s">
        <v>1368</v>
      </c>
      <c r="N665" s="694">
        <v>11</v>
      </c>
    </row>
    <row r="666" spans="1:14">
      <c r="A666" s="694">
        <v>7</v>
      </c>
      <c r="B666" s="694" t="s">
        <v>1894</v>
      </c>
      <c r="C666" s="694" t="s">
        <v>415</v>
      </c>
      <c r="D666" s="694" t="s">
        <v>547</v>
      </c>
      <c r="E666" s="694">
        <v>14</v>
      </c>
      <c r="F666" s="694">
        <v>11</v>
      </c>
      <c r="G666" s="694" t="s">
        <v>1933</v>
      </c>
      <c r="H666" s="694">
        <v>833</v>
      </c>
      <c r="I666" s="694" t="s">
        <v>1932</v>
      </c>
      <c r="J666" s="694" t="s">
        <v>1246</v>
      </c>
      <c r="K666" s="694" t="s">
        <v>1144</v>
      </c>
      <c r="L666" s="694" t="s">
        <v>1184</v>
      </c>
      <c r="M666" s="694" t="s">
        <v>1193</v>
      </c>
      <c r="N666" s="694">
        <v>7</v>
      </c>
    </row>
    <row r="667" spans="1:14">
      <c r="A667" s="694">
        <v>7</v>
      </c>
      <c r="B667" s="694" t="s">
        <v>1894</v>
      </c>
      <c r="C667" s="694" t="s">
        <v>377</v>
      </c>
      <c r="D667" s="694" t="s">
        <v>548</v>
      </c>
      <c r="E667" s="694">
        <v>20</v>
      </c>
      <c r="F667" s="694">
        <v>41</v>
      </c>
      <c r="G667" s="694" t="s">
        <v>1931</v>
      </c>
      <c r="H667" s="694">
        <v>955.9</v>
      </c>
      <c r="I667" s="694" t="s">
        <v>1362</v>
      </c>
      <c r="J667" s="694" t="s">
        <v>1246</v>
      </c>
      <c r="K667" s="694" t="s">
        <v>1165</v>
      </c>
      <c r="L667" s="694" t="s">
        <v>1261</v>
      </c>
      <c r="M667" s="694" t="s">
        <v>54</v>
      </c>
      <c r="N667" s="694">
        <v>4</v>
      </c>
    </row>
    <row r="668" spans="1:14">
      <c r="A668" s="694">
        <v>7</v>
      </c>
      <c r="B668" s="694" t="s">
        <v>1894</v>
      </c>
      <c r="C668" s="694" t="s">
        <v>377</v>
      </c>
      <c r="D668" s="694" t="s">
        <v>549</v>
      </c>
      <c r="E668" s="694">
        <v>20</v>
      </c>
      <c r="F668" s="694">
        <v>44</v>
      </c>
      <c r="G668" s="694" t="s">
        <v>1930</v>
      </c>
      <c r="H668" s="694">
        <v>955.9</v>
      </c>
      <c r="I668" s="694" t="s">
        <v>1747</v>
      </c>
      <c r="J668" s="694" t="s">
        <v>1266</v>
      </c>
      <c r="K668" s="694" t="s">
        <v>1165</v>
      </c>
      <c r="L668" s="694" t="s">
        <v>1261</v>
      </c>
      <c r="M668" s="694" t="s">
        <v>54</v>
      </c>
      <c r="N668" s="694">
        <v>4</v>
      </c>
    </row>
    <row r="669" spans="1:14">
      <c r="A669" s="694">
        <v>7</v>
      </c>
      <c r="B669" s="694" t="s">
        <v>1894</v>
      </c>
      <c r="C669" s="694" t="s">
        <v>377</v>
      </c>
      <c r="D669" s="694" t="s">
        <v>550</v>
      </c>
      <c r="E669" s="694">
        <v>21</v>
      </c>
      <c r="F669" s="694">
        <v>51</v>
      </c>
      <c r="G669" s="694" t="s">
        <v>1929</v>
      </c>
      <c r="H669" s="694">
        <v>354</v>
      </c>
      <c r="I669" s="694" t="s">
        <v>1928</v>
      </c>
      <c r="J669" s="694" t="s">
        <v>1927</v>
      </c>
      <c r="K669" s="694" t="s">
        <v>1165</v>
      </c>
      <c r="L669" s="694" t="s">
        <v>1261</v>
      </c>
      <c r="M669" s="694" t="s">
        <v>54</v>
      </c>
      <c r="N669" s="694">
        <v>4</v>
      </c>
    </row>
    <row r="670" spans="1:14">
      <c r="A670" s="694">
        <v>7</v>
      </c>
      <c r="B670" s="694" t="s">
        <v>1894</v>
      </c>
      <c r="C670" s="694" t="s">
        <v>377</v>
      </c>
      <c r="D670" s="694" t="s">
        <v>551</v>
      </c>
      <c r="E670" s="694">
        <v>22</v>
      </c>
      <c r="F670" s="694">
        <v>52</v>
      </c>
      <c r="G670" s="694" t="s">
        <v>1926</v>
      </c>
      <c r="H670" s="694">
        <v>354.2</v>
      </c>
      <c r="I670" s="694" t="s">
        <v>1747</v>
      </c>
      <c r="J670" s="694" t="s">
        <v>1266</v>
      </c>
      <c r="K670" s="694" t="s">
        <v>1165</v>
      </c>
      <c r="L670" s="694" t="s">
        <v>1261</v>
      </c>
      <c r="M670" s="694" t="s">
        <v>54</v>
      </c>
      <c r="N670" s="694">
        <v>4</v>
      </c>
    </row>
    <row r="671" spans="1:14">
      <c r="A671" s="694">
        <v>7</v>
      </c>
      <c r="B671" s="694" t="s">
        <v>1894</v>
      </c>
      <c r="C671" s="694" t="s">
        <v>369</v>
      </c>
      <c r="D671" s="694" t="s">
        <v>552</v>
      </c>
      <c r="E671" s="694">
        <v>32</v>
      </c>
      <c r="F671" s="694">
        <v>13</v>
      </c>
      <c r="G671" s="694" t="s">
        <v>1925</v>
      </c>
      <c r="H671" s="694">
        <v>814</v>
      </c>
      <c r="I671" s="694" t="s">
        <v>1923</v>
      </c>
      <c r="J671" s="694" t="s">
        <v>1221</v>
      </c>
      <c r="K671" s="694" t="s">
        <v>1144</v>
      </c>
      <c r="L671" s="694" t="s">
        <v>369</v>
      </c>
      <c r="M671" s="694" t="s">
        <v>43</v>
      </c>
      <c r="N671" s="694">
        <v>5</v>
      </c>
    </row>
    <row r="672" spans="1:14">
      <c r="A672" s="694">
        <v>7</v>
      </c>
      <c r="B672" s="694" t="s">
        <v>1894</v>
      </c>
      <c r="C672" s="694" t="s">
        <v>369</v>
      </c>
      <c r="D672" s="694" t="s">
        <v>553</v>
      </c>
      <c r="E672" s="694">
        <v>32</v>
      </c>
      <c r="F672" s="694">
        <v>15</v>
      </c>
      <c r="G672" s="694" t="s">
        <v>1924</v>
      </c>
      <c r="H672" s="694">
        <v>814</v>
      </c>
      <c r="I672" s="694" t="s">
        <v>1923</v>
      </c>
      <c r="J672" s="694" t="s">
        <v>1221</v>
      </c>
      <c r="K672" s="694" t="s">
        <v>1144</v>
      </c>
      <c r="L672" s="694" t="s">
        <v>369</v>
      </c>
      <c r="M672" s="694" t="s">
        <v>43</v>
      </c>
      <c r="N672" s="694">
        <v>5</v>
      </c>
    </row>
    <row r="673" spans="1:14">
      <c r="A673" s="694">
        <v>7</v>
      </c>
      <c r="B673" s="694" t="s">
        <v>1894</v>
      </c>
      <c r="C673" s="694" t="s">
        <v>369</v>
      </c>
      <c r="D673" s="694" t="s">
        <v>554</v>
      </c>
      <c r="E673" s="694">
        <v>32</v>
      </c>
      <c r="F673" s="694">
        <v>34</v>
      </c>
      <c r="G673" s="694" t="s">
        <v>1922</v>
      </c>
      <c r="H673" s="694">
        <v>814</v>
      </c>
      <c r="I673" s="694" t="s">
        <v>1921</v>
      </c>
      <c r="J673" s="694" t="s">
        <v>1246</v>
      </c>
      <c r="K673" s="694" t="s">
        <v>1165</v>
      </c>
      <c r="L673" s="694" t="s">
        <v>369</v>
      </c>
      <c r="M673" s="694" t="s">
        <v>1224</v>
      </c>
      <c r="N673" s="694">
        <v>6</v>
      </c>
    </row>
    <row r="674" spans="1:14">
      <c r="A674" s="694">
        <v>7</v>
      </c>
      <c r="B674" s="694" t="s">
        <v>1894</v>
      </c>
      <c r="C674" s="694" t="s">
        <v>369</v>
      </c>
      <c r="D674" s="694" t="s">
        <v>555</v>
      </c>
      <c r="E674" s="694">
        <v>33</v>
      </c>
      <c r="F674" s="694">
        <v>13</v>
      </c>
      <c r="G674" s="694" t="s">
        <v>1920</v>
      </c>
      <c r="H674" s="694">
        <v>814</v>
      </c>
      <c r="I674" s="694" t="s">
        <v>1910</v>
      </c>
      <c r="J674" s="694" t="s">
        <v>1221</v>
      </c>
      <c r="K674" s="694" t="s">
        <v>1144</v>
      </c>
      <c r="L674" s="694" t="s">
        <v>369</v>
      </c>
      <c r="M674" s="694" t="s">
        <v>43</v>
      </c>
      <c r="N674" s="694">
        <v>5</v>
      </c>
    </row>
    <row r="675" spans="1:14">
      <c r="A675" s="694">
        <v>7</v>
      </c>
      <c r="B675" s="694" t="s">
        <v>1894</v>
      </c>
      <c r="C675" s="694" t="s">
        <v>369</v>
      </c>
      <c r="D675" s="694" t="s">
        <v>556</v>
      </c>
      <c r="E675" s="694">
        <v>33</v>
      </c>
      <c r="F675" s="694">
        <v>34</v>
      </c>
      <c r="G675" s="694" t="s">
        <v>1919</v>
      </c>
      <c r="H675" s="694">
        <v>814</v>
      </c>
      <c r="I675" s="694" t="s">
        <v>1918</v>
      </c>
      <c r="J675" s="694" t="s">
        <v>1234</v>
      </c>
      <c r="K675" s="694" t="s">
        <v>1165</v>
      </c>
      <c r="L675" s="694" t="s">
        <v>369</v>
      </c>
      <c r="M675" s="694" t="s">
        <v>1224</v>
      </c>
      <c r="N675" s="694">
        <v>6</v>
      </c>
    </row>
    <row r="676" spans="1:14">
      <c r="A676" s="694">
        <v>7</v>
      </c>
      <c r="B676" s="694" t="s">
        <v>1894</v>
      </c>
      <c r="C676" s="694" t="s">
        <v>369</v>
      </c>
      <c r="D676" s="694" t="s">
        <v>557</v>
      </c>
      <c r="E676" s="694">
        <v>34</v>
      </c>
      <c r="F676" s="694">
        <v>13</v>
      </c>
      <c r="G676" s="694" t="s">
        <v>1917</v>
      </c>
      <c r="H676" s="694">
        <v>814</v>
      </c>
      <c r="I676" s="694" t="s">
        <v>1910</v>
      </c>
      <c r="J676" s="694" t="s">
        <v>1221</v>
      </c>
      <c r="K676" s="694" t="s">
        <v>1144</v>
      </c>
      <c r="L676" s="694" t="s">
        <v>369</v>
      </c>
      <c r="M676" s="694" t="s">
        <v>43</v>
      </c>
      <c r="N676" s="694">
        <v>5</v>
      </c>
    </row>
    <row r="677" spans="1:14">
      <c r="A677" s="694">
        <v>7</v>
      </c>
      <c r="B677" s="694" t="s">
        <v>1894</v>
      </c>
      <c r="C677" s="694" t="s">
        <v>369</v>
      </c>
      <c r="D677" s="694" t="s">
        <v>558</v>
      </c>
      <c r="E677" s="694">
        <v>35</v>
      </c>
      <c r="F677" s="694">
        <v>13</v>
      </c>
      <c r="G677" s="694" t="s">
        <v>1916</v>
      </c>
      <c r="H677" s="694">
        <v>814</v>
      </c>
      <c r="I677" s="694" t="s">
        <v>1910</v>
      </c>
      <c r="J677" s="694" t="s">
        <v>1221</v>
      </c>
      <c r="K677" s="694" t="s">
        <v>1144</v>
      </c>
      <c r="L677" s="694" t="s">
        <v>369</v>
      </c>
      <c r="M677" s="694" t="s">
        <v>43</v>
      </c>
      <c r="N677" s="694">
        <v>5</v>
      </c>
    </row>
    <row r="678" spans="1:14">
      <c r="A678" s="694">
        <v>7</v>
      </c>
      <c r="B678" s="694" t="s">
        <v>1894</v>
      </c>
      <c r="C678" s="694" t="s">
        <v>369</v>
      </c>
      <c r="D678" s="694" t="s">
        <v>559</v>
      </c>
      <c r="E678" s="694">
        <v>36</v>
      </c>
      <c r="F678" s="694">
        <v>13</v>
      </c>
      <c r="G678" s="694" t="s">
        <v>1915</v>
      </c>
      <c r="H678" s="694">
        <v>814</v>
      </c>
      <c r="I678" s="694" t="s">
        <v>1910</v>
      </c>
      <c r="J678" s="694" t="s">
        <v>1221</v>
      </c>
      <c r="K678" s="694" t="s">
        <v>1144</v>
      </c>
      <c r="L678" s="694" t="s">
        <v>369</v>
      </c>
      <c r="M678" s="694" t="s">
        <v>43</v>
      </c>
      <c r="N678" s="694">
        <v>5</v>
      </c>
    </row>
    <row r="679" spans="1:14">
      <c r="A679" s="694">
        <v>7</v>
      </c>
      <c r="B679" s="694" t="s">
        <v>1894</v>
      </c>
      <c r="C679" s="694" t="s">
        <v>369</v>
      </c>
      <c r="D679" s="694" t="s">
        <v>560</v>
      </c>
      <c r="E679" s="694">
        <v>37</v>
      </c>
      <c r="F679" s="694">
        <v>13</v>
      </c>
      <c r="G679" s="694" t="s">
        <v>1914</v>
      </c>
      <c r="H679" s="694">
        <v>814</v>
      </c>
      <c r="I679" s="694" t="s">
        <v>1910</v>
      </c>
      <c r="J679" s="694" t="s">
        <v>1221</v>
      </c>
      <c r="K679" s="694" t="s">
        <v>1144</v>
      </c>
      <c r="L679" s="694" t="s">
        <v>369</v>
      </c>
      <c r="M679" s="694" t="s">
        <v>43</v>
      </c>
      <c r="N679" s="694">
        <v>5</v>
      </c>
    </row>
    <row r="680" spans="1:14">
      <c r="A680" s="694">
        <v>7</v>
      </c>
      <c r="B680" s="694" t="s">
        <v>1894</v>
      </c>
      <c r="C680" s="694" t="s">
        <v>369</v>
      </c>
      <c r="D680" s="694" t="s">
        <v>561</v>
      </c>
      <c r="E680" s="694">
        <v>38</v>
      </c>
      <c r="F680" s="694">
        <v>13</v>
      </c>
      <c r="G680" s="694" t="s">
        <v>1913</v>
      </c>
      <c r="H680" s="694">
        <v>814</v>
      </c>
      <c r="I680" s="694" t="s">
        <v>1910</v>
      </c>
      <c r="J680" s="694" t="s">
        <v>1221</v>
      </c>
      <c r="K680" s="694" t="s">
        <v>1144</v>
      </c>
      <c r="L680" s="694" t="s">
        <v>369</v>
      </c>
      <c r="M680" s="694" t="s">
        <v>43</v>
      </c>
      <c r="N680" s="694">
        <v>5</v>
      </c>
    </row>
    <row r="681" spans="1:14">
      <c r="A681" s="694">
        <v>7</v>
      </c>
      <c r="B681" s="694" t="s">
        <v>1894</v>
      </c>
      <c r="C681" s="694" t="s">
        <v>369</v>
      </c>
      <c r="D681" s="694" t="s">
        <v>562</v>
      </c>
      <c r="E681" s="694">
        <v>39</v>
      </c>
      <c r="F681" s="694">
        <v>13</v>
      </c>
      <c r="G681" s="694" t="s">
        <v>1912</v>
      </c>
      <c r="H681" s="694">
        <v>814</v>
      </c>
      <c r="I681" s="694" t="s">
        <v>1910</v>
      </c>
      <c r="J681" s="694" t="s">
        <v>1221</v>
      </c>
      <c r="K681" s="694" t="s">
        <v>1144</v>
      </c>
      <c r="L681" s="694" t="s">
        <v>369</v>
      </c>
      <c r="M681" s="694" t="s">
        <v>43</v>
      </c>
      <c r="N681" s="694">
        <v>5</v>
      </c>
    </row>
    <row r="682" spans="1:14">
      <c r="A682" s="694">
        <v>7</v>
      </c>
      <c r="B682" s="694" t="s">
        <v>1894</v>
      </c>
      <c r="C682" s="694" t="s">
        <v>369</v>
      </c>
      <c r="D682" s="694" t="s">
        <v>563</v>
      </c>
      <c r="E682" s="694">
        <v>39</v>
      </c>
      <c r="F682" s="694">
        <v>14</v>
      </c>
      <c r="G682" s="694" t="s">
        <v>1911</v>
      </c>
      <c r="H682" s="694">
        <v>814</v>
      </c>
      <c r="I682" s="694" t="s">
        <v>1910</v>
      </c>
      <c r="J682" s="694" t="s">
        <v>1221</v>
      </c>
      <c r="K682" s="694" t="s">
        <v>1144</v>
      </c>
      <c r="L682" s="694" t="s">
        <v>369</v>
      </c>
      <c r="M682" s="694" t="s">
        <v>43</v>
      </c>
      <c r="N682" s="694">
        <v>5</v>
      </c>
    </row>
    <row r="683" spans="1:14">
      <c r="A683" s="694">
        <v>7</v>
      </c>
      <c r="B683" s="694" t="s">
        <v>1894</v>
      </c>
      <c r="C683" s="694" t="s">
        <v>383</v>
      </c>
      <c r="D683" s="694" t="s">
        <v>564</v>
      </c>
      <c r="E683" s="694">
        <v>40</v>
      </c>
      <c r="F683" s="694">
        <v>1</v>
      </c>
      <c r="G683" s="694" t="s">
        <v>1909</v>
      </c>
      <c r="H683" s="694">
        <v>842</v>
      </c>
      <c r="I683" s="694" t="s">
        <v>1898</v>
      </c>
      <c r="J683" s="694" t="s">
        <v>1185</v>
      </c>
      <c r="K683" s="694" t="s">
        <v>1144</v>
      </c>
      <c r="L683" s="694" t="s">
        <v>1184</v>
      </c>
      <c r="M683" s="694" t="s">
        <v>1183</v>
      </c>
      <c r="N683" s="694">
        <v>8</v>
      </c>
    </row>
    <row r="684" spans="1:14">
      <c r="A684" s="694">
        <v>7</v>
      </c>
      <c r="B684" s="694" t="s">
        <v>1894</v>
      </c>
      <c r="C684" s="694" t="s">
        <v>383</v>
      </c>
      <c r="D684" s="694" t="s">
        <v>565</v>
      </c>
      <c r="E684" s="694">
        <v>40</v>
      </c>
      <c r="F684" s="694">
        <v>32</v>
      </c>
      <c r="G684" s="694" t="s">
        <v>1908</v>
      </c>
      <c r="H684" s="694">
        <v>715.1</v>
      </c>
      <c r="I684" s="694" t="s">
        <v>1200</v>
      </c>
      <c r="J684" s="694" t="s">
        <v>1199</v>
      </c>
      <c r="K684" s="694" t="s">
        <v>1165</v>
      </c>
      <c r="L684" s="694" t="s">
        <v>74</v>
      </c>
      <c r="M684" s="694" t="s">
        <v>1143</v>
      </c>
      <c r="N684" s="694">
        <v>18</v>
      </c>
    </row>
    <row r="685" spans="1:14">
      <c r="A685" s="694">
        <v>7</v>
      </c>
      <c r="B685" s="694" t="s">
        <v>1894</v>
      </c>
      <c r="C685" s="694" t="s">
        <v>383</v>
      </c>
      <c r="D685" s="694" t="s">
        <v>566</v>
      </c>
      <c r="E685" s="694">
        <v>41</v>
      </c>
      <c r="F685" s="694">
        <v>10</v>
      </c>
      <c r="G685" s="694" t="s">
        <v>1907</v>
      </c>
      <c r="H685" s="694">
        <v>833</v>
      </c>
      <c r="I685" s="694" t="s">
        <v>1901</v>
      </c>
      <c r="J685" s="694" t="s">
        <v>1217</v>
      </c>
      <c r="K685" s="694" t="s">
        <v>1144</v>
      </c>
      <c r="L685" s="694" t="s">
        <v>1184</v>
      </c>
      <c r="M685" s="694" t="s">
        <v>1193</v>
      </c>
      <c r="N685" s="694">
        <v>7</v>
      </c>
    </row>
    <row r="686" spans="1:14">
      <c r="A686" s="694">
        <v>7</v>
      </c>
      <c r="B686" s="694" t="s">
        <v>1894</v>
      </c>
      <c r="C686" s="694" t="s">
        <v>383</v>
      </c>
      <c r="D686" s="694" t="s">
        <v>567</v>
      </c>
      <c r="E686" s="694">
        <v>41</v>
      </c>
      <c r="F686" s="694">
        <v>12</v>
      </c>
      <c r="G686" s="694" t="s">
        <v>1906</v>
      </c>
      <c r="H686" s="694">
        <v>833</v>
      </c>
      <c r="I686" s="694" t="s">
        <v>1333</v>
      </c>
      <c r="J686" s="694" t="s">
        <v>1246</v>
      </c>
      <c r="K686" s="694" t="s">
        <v>1144</v>
      </c>
      <c r="L686" s="694" t="s">
        <v>1184</v>
      </c>
      <c r="M686" s="694" t="s">
        <v>1183</v>
      </c>
      <c r="N686" s="694">
        <v>8</v>
      </c>
    </row>
    <row r="687" spans="1:14">
      <c r="A687" s="694">
        <v>7</v>
      </c>
      <c r="B687" s="694" t="s">
        <v>1894</v>
      </c>
      <c r="C687" s="694" t="s">
        <v>383</v>
      </c>
      <c r="D687" s="694" t="s">
        <v>568</v>
      </c>
      <c r="E687" s="694">
        <v>42</v>
      </c>
      <c r="F687" s="694">
        <v>10</v>
      </c>
      <c r="G687" s="694" t="s">
        <v>1905</v>
      </c>
      <c r="H687" s="694">
        <v>833</v>
      </c>
      <c r="I687" s="694" t="s">
        <v>1901</v>
      </c>
      <c r="J687" s="694" t="s">
        <v>1217</v>
      </c>
      <c r="K687" s="694" t="s">
        <v>1144</v>
      </c>
      <c r="L687" s="694" t="s">
        <v>1184</v>
      </c>
      <c r="M687" s="694" t="s">
        <v>1193</v>
      </c>
      <c r="N687" s="694">
        <v>7</v>
      </c>
    </row>
    <row r="688" spans="1:14">
      <c r="A688" s="694">
        <v>7</v>
      </c>
      <c r="B688" s="694" t="s">
        <v>1894</v>
      </c>
      <c r="C688" s="694" t="s">
        <v>383</v>
      </c>
      <c r="D688" s="694" t="s">
        <v>569</v>
      </c>
      <c r="E688" s="694">
        <v>43</v>
      </c>
      <c r="F688" s="694">
        <v>12</v>
      </c>
      <c r="G688" s="694" t="s">
        <v>1904</v>
      </c>
      <c r="H688" s="694">
        <v>833</v>
      </c>
      <c r="I688" s="694" t="s">
        <v>1333</v>
      </c>
      <c r="J688" s="694" t="s">
        <v>1246</v>
      </c>
      <c r="K688" s="694" t="s">
        <v>1144</v>
      </c>
      <c r="L688" s="694" t="s">
        <v>1184</v>
      </c>
      <c r="M688" s="694" t="s">
        <v>1183</v>
      </c>
      <c r="N688" s="694">
        <v>8</v>
      </c>
    </row>
    <row r="689" spans="1:14">
      <c r="A689" s="694">
        <v>7</v>
      </c>
      <c r="B689" s="694" t="s">
        <v>1894</v>
      </c>
      <c r="C689" s="694" t="s">
        <v>383</v>
      </c>
      <c r="D689" s="694" t="s">
        <v>570</v>
      </c>
      <c r="E689" s="694">
        <v>44</v>
      </c>
      <c r="F689" s="694">
        <v>10</v>
      </c>
      <c r="G689" s="694" t="s">
        <v>1903</v>
      </c>
      <c r="H689" s="694">
        <v>833</v>
      </c>
      <c r="I689" s="694" t="s">
        <v>1901</v>
      </c>
      <c r="J689" s="694" t="s">
        <v>1217</v>
      </c>
      <c r="K689" s="694" t="s">
        <v>1144</v>
      </c>
      <c r="L689" s="694" t="s">
        <v>1184</v>
      </c>
      <c r="M689" s="694" t="s">
        <v>1193</v>
      </c>
      <c r="N689" s="694">
        <v>7</v>
      </c>
    </row>
    <row r="690" spans="1:14">
      <c r="A690" s="694">
        <v>7</v>
      </c>
      <c r="B690" s="694" t="s">
        <v>1894</v>
      </c>
      <c r="C690" s="694" t="s">
        <v>383</v>
      </c>
      <c r="D690" s="694" t="s">
        <v>571</v>
      </c>
      <c r="E690" s="694">
        <v>46</v>
      </c>
      <c r="F690" s="694">
        <v>0</v>
      </c>
      <c r="G690" s="694" t="s">
        <v>1902</v>
      </c>
      <c r="H690" s="694">
        <v>833</v>
      </c>
      <c r="I690" s="694" t="s">
        <v>1901</v>
      </c>
      <c r="J690" s="694" t="s">
        <v>1217</v>
      </c>
      <c r="K690" s="694" t="s">
        <v>1144</v>
      </c>
      <c r="L690" s="694" t="s">
        <v>1184</v>
      </c>
      <c r="M690" s="694" t="s">
        <v>1183</v>
      </c>
      <c r="N690" s="694">
        <v>8</v>
      </c>
    </row>
    <row r="691" spans="1:14">
      <c r="A691" s="694">
        <v>7</v>
      </c>
      <c r="B691" s="694" t="s">
        <v>1894</v>
      </c>
      <c r="C691" s="694" t="s">
        <v>383</v>
      </c>
      <c r="D691" s="694" t="s">
        <v>572</v>
      </c>
      <c r="E691" s="694">
        <v>47</v>
      </c>
      <c r="F691" s="694">
        <v>12</v>
      </c>
      <c r="G691" s="694" t="s">
        <v>1900</v>
      </c>
      <c r="H691" s="694">
        <v>833</v>
      </c>
      <c r="I691" s="694" t="s">
        <v>1333</v>
      </c>
      <c r="J691" s="694" t="s">
        <v>1246</v>
      </c>
      <c r="K691" s="694" t="s">
        <v>1144</v>
      </c>
      <c r="L691" s="694" t="s">
        <v>1184</v>
      </c>
      <c r="M691" s="694" t="s">
        <v>1183</v>
      </c>
      <c r="N691" s="694">
        <v>8</v>
      </c>
    </row>
    <row r="692" spans="1:14">
      <c r="A692" s="694">
        <v>7</v>
      </c>
      <c r="B692" s="694" t="s">
        <v>1894</v>
      </c>
      <c r="C692" s="694" t="s">
        <v>383</v>
      </c>
      <c r="D692" s="694" t="s">
        <v>573</v>
      </c>
      <c r="E692" s="694">
        <v>48</v>
      </c>
      <c r="F692" s="694">
        <v>9</v>
      </c>
      <c r="G692" s="694" t="s">
        <v>1899</v>
      </c>
      <c r="H692" s="694">
        <v>718.8</v>
      </c>
      <c r="I692" s="694" t="s">
        <v>1898</v>
      </c>
      <c r="J692" s="694" t="s">
        <v>1185</v>
      </c>
      <c r="K692" s="694" t="s">
        <v>1144</v>
      </c>
      <c r="L692" s="694" t="s">
        <v>1184</v>
      </c>
      <c r="M692" s="694" t="s">
        <v>1496</v>
      </c>
      <c r="N692" s="694">
        <v>9</v>
      </c>
    </row>
    <row r="693" spans="1:14">
      <c r="A693" s="694">
        <v>7</v>
      </c>
      <c r="B693" s="694" t="s">
        <v>1894</v>
      </c>
      <c r="C693" s="694" t="s">
        <v>383</v>
      </c>
      <c r="D693" s="694" t="s">
        <v>574</v>
      </c>
      <c r="E693" s="694">
        <v>49</v>
      </c>
      <c r="F693" s="694">
        <v>31</v>
      </c>
      <c r="G693" s="694" t="s">
        <v>1897</v>
      </c>
      <c r="H693" s="694">
        <v>842</v>
      </c>
      <c r="I693" s="694" t="s">
        <v>1655</v>
      </c>
      <c r="J693" s="694" t="s">
        <v>1180</v>
      </c>
      <c r="K693" s="694" t="s">
        <v>1165</v>
      </c>
      <c r="L693" s="694" t="s">
        <v>74</v>
      </c>
      <c r="M693" s="694" t="s">
        <v>1143</v>
      </c>
      <c r="N693" s="694">
        <v>18</v>
      </c>
    </row>
    <row r="694" spans="1:14">
      <c r="A694" s="694">
        <v>7</v>
      </c>
      <c r="B694" s="694" t="s">
        <v>1894</v>
      </c>
      <c r="C694" s="694" t="s">
        <v>349</v>
      </c>
      <c r="D694" s="694" t="s">
        <v>575</v>
      </c>
      <c r="E694" s="694">
        <v>80</v>
      </c>
      <c r="F694" s="694">
        <v>51</v>
      </c>
      <c r="G694" s="694" t="s">
        <v>1896</v>
      </c>
      <c r="H694" s="694">
        <v>842</v>
      </c>
      <c r="I694" s="694" t="s">
        <v>1655</v>
      </c>
      <c r="J694" s="694" t="s">
        <v>1180</v>
      </c>
      <c r="K694" s="694" t="s">
        <v>1165</v>
      </c>
      <c r="L694" s="694" t="s">
        <v>74</v>
      </c>
      <c r="M694" s="694" t="s">
        <v>1143</v>
      </c>
      <c r="N694" s="694">
        <v>18</v>
      </c>
    </row>
    <row r="695" spans="1:14">
      <c r="A695" s="694">
        <v>7</v>
      </c>
      <c r="B695" s="694" t="s">
        <v>1894</v>
      </c>
      <c r="C695" s="694" t="s">
        <v>349</v>
      </c>
      <c r="D695" s="694" t="s">
        <v>576</v>
      </c>
      <c r="E695" s="694">
        <v>81</v>
      </c>
      <c r="F695" s="694">
        <v>51</v>
      </c>
      <c r="G695" s="694" t="s">
        <v>1895</v>
      </c>
      <c r="H695" s="694">
        <v>842</v>
      </c>
      <c r="I695" s="694" t="s">
        <v>1892</v>
      </c>
      <c r="J695" s="694" t="s">
        <v>1180</v>
      </c>
      <c r="K695" s="694" t="s">
        <v>1165</v>
      </c>
      <c r="L695" s="694" t="s">
        <v>74</v>
      </c>
      <c r="M695" s="694" t="s">
        <v>1143</v>
      </c>
      <c r="N695" s="694">
        <v>18</v>
      </c>
    </row>
    <row r="696" spans="1:14">
      <c r="A696" s="694">
        <v>7</v>
      </c>
      <c r="B696" s="694" t="s">
        <v>1894</v>
      </c>
      <c r="C696" s="694" t="s">
        <v>349</v>
      </c>
      <c r="D696" s="694" t="s">
        <v>577</v>
      </c>
      <c r="E696" s="694">
        <v>82</v>
      </c>
      <c r="F696" s="694">
        <v>51</v>
      </c>
      <c r="G696" s="694" t="s">
        <v>1893</v>
      </c>
      <c r="H696" s="694">
        <v>842</v>
      </c>
      <c r="I696" s="694" t="s">
        <v>1892</v>
      </c>
      <c r="J696" s="694" t="s">
        <v>1180</v>
      </c>
      <c r="K696" s="694" t="s">
        <v>1165</v>
      </c>
      <c r="L696" s="694" t="s">
        <v>74</v>
      </c>
      <c r="M696" s="694" t="s">
        <v>1143</v>
      </c>
      <c r="N696" s="694">
        <v>18</v>
      </c>
    </row>
    <row r="697" spans="1:14">
      <c r="A697" s="695" t="s">
        <v>192</v>
      </c>
    </row>
  </sheetData>
  <pageMargins left="0.7" right="0.7" top="0.75" bottom="0.75" header="0.3" footer="0.3"/>
  <pageSetup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A5F63-A765-EB41-86D8-85C0646EC362}">
  <dimension ref="A1:N214"/>
  <sheetViews>
    <sheetView workbookViewId="0">
      <selection activeCell="D198" sqref="D198:D214"/>
    </sheetView>
  </sheetViews>
  <sheetFormatPr baseColWidth="10" defaultRowHeight="15"/>
  <cols>
    <col min="2" max="2" width="17.6640625" customWidth="1"/>
    <col min="4" max="4" width="37.6640625" customWidth="1"/>
  </cols>
  <sheetData>
    <row r="1" spans="1:14" s="631" customFormat="1" ht="26.25" customHeight="1">
      <c r="A1" s="630" t="s">
        <v>2262</v>
      </c>
      <c r="B1" s="631" t="s">
        <v>346</v>
      </c>
      <c r="C1" s="631" t="s">
        <v>345</v>
      </c>
      <c r="D1" s="631" t="s">
        <v>2261</v>
      </c>
      <c r="E1" s="632" t="s">
        <v>2260</v>
      </c>
      <c r="F1" s="632" t="s">
        <v>2259</v>
      </c>
      <c r="G1" s="633" t="s">
        <v>2287</v>
      </c>
      <c r="H1" s="634" t="s">
        <v>2257</v>
      </c>
      <c r="I1" s="635" t="s">
        <v>347</v>
      </c>
      <c r="J1" s="636" t="s">
        <v>2256</v>
      </c>
      <c r="K1" s="637" t="s">
        <v>2255</v>
      </c>
      <c r="L1" s="637" t="s">
        <v>2254</v>
      </c>
      <c r="M1" s="638" t="s">
        <v>348</v>
      </c>
      <c r="N1" s="638" t="s">
        <v>2253</v>
      </c>
    </row>
    <row r="2" spans="1:14" s="616" customFormat="1" ht="13.5" customHeight="1">
      <c r="A2" s="639">
        <v>1</v>
      </c>
      <c r="B2" s="612" t="s">
        <v>2233</v>
      </c>
      <c r="C2" s="612" t="s">
        <v>255</v>
      </c>
      <c r="D2" s="613" t="s">
        <v>2288</v>
      </c>
      <c r="E2" s="640">
        <v>3</v>
      </c>
      <c r="F2" s="640">
        <v>53</v>
      </c>
      <c r="G2" s="641" t="s">
        <v>2289</v>
      </c>
      <c r="H2" s="642">
        <v>374.8</v>
      </c>
      <c r="I2" s="641" t="s">
        <v>2290</v>
      </c>
      <c r="J2" s="641" t="s">
        <v>2291</v>
      </c>
      <c r="K2" s="643" t="s">
        <v>255</v>
      </c>
      <c r="L2" s="643" t="s">
        <v>255</v>
      </c>
      <c r="M2" s="616" t="s">
        <v>255</v>
      </c>
      <c r="N2" s="644">
        <v>19</v>
      </c>
    </row>
    <row r="3" spans="1:14" s="616" customFormat="1" ht="13.5" customHeight="1">
      <c r="A3" s="639">
        <v>1</v>
      </c>
      <c r="B3" s="612" t="s">
        <v>2233</v>
      </c>
      <c r="C3" s="612" t="s">
        <v>255</v>
      </c>
      <c r="D3" s="613" t="s">
        <v>2292</v>
      </c>
      <c r="E3" s="640">
        <v>3</v>
      </c>
      <c r="F3" s="640">
        <v>54</v>
      </c>
      <c r="G3" s="641" t="s">
        <v>2293</v>
      </c>
      <c r="H3" s="642">
        <v>372</v>
      </c>
      <c r="I3" s="641" t="s">
        <v>2294</v>
      </c>
      <c r="J3" s="641" t="s">
        <v>2295</v>
      </c>
      <c r="K3" s="643" t="s">
        <v>255</v>
      </c>
      <c r="L3" s="643" t="s">
        <v>255</v>
      </c>
      <c r="M3" s="616" t="s">
        <v>255</v>
      </c>
      <c r="N3" s="644">
        <v>19</v>
      </c>
    </row>
    <row r="4" spans="1:14" s="616" customFormat="1" ht="13.5" customHeight="1">
      <c r="A4" s="639">
        <v>1</v>
      </c>
      <c r="B4" s="612" t="s">
        <v>2186</v>
      </c>
      <c r="C4" s="612" t="s">
        <v>255</v>
      </c>
      <c r="D4" s="613" t="s">
        <v>2296</v>
      </c>
      <c r="E4" s="640">
        <v>4</v>
      </c>
      <c r="F4" s="640">
        <v>38</v>
      </c>
      <c r="G4" s="641" t="s">
        <v>2297</v>
      </c>
      <c r="H4" s="642">
        <v>382.9</v>
      </c>
      <c r="I4" s="641" t="s">
        <v>2298</v>
      </c>
      <c r="J4" s="641" t="s">
        <v>2299</v>
      </c>
      <c r="K4" s="643" t="s">
        <v>255</v>
      </c>
      <c r="L4" s="643" t="s">
        <v>255</v>
      </c>
      <c r="M4" s="616" t="s">
        <v>255</v>
      </c>
      <c r="N4" s="644">
        <v>19</v>
      </c>
    </row>
    <row r="5" spans="1:14" s="616" customFormat="1" ht="13.5" customHeight="1">
      <c r="A5" s="639">
        <v>1</v>
      </c>
      <c r="B5" s="612" t="s">
        <v>2186</v>
      </c>
      <c r="C5" s="612" t="s">
        <v>255</v>
      </c>
      <c r="D5" s="613" t="s">
        <v>2300</v>
      </c>
      <c r="E5" s="640">
        <v>4</v>
      </c>
      <c r="F5" s="640">
        <v>51</v>
      </c>
      <c r="G5" s="641" t="s">
        <v>2301</v>
      </c>
      <c r="H5" s="642">
        <v>380.2</v>
      </c>
      <c r="I5" s="641" t="s">
        <v>2302</v>
      </c>
      <c r="J5" s="641" t="s">
        <v>2303</v>
      </c>
      <c r="K5" s="643" t="s">
        <v>255</v>
      </c>
      <c r="L5" s="643" t="s">
        <v>255</v>
      </c>
      <c r="M5" s="616" t="s">
        <v>255</v>
      </c>
      <c r="N5" s="644">
        <v>19</v>
      </c>
    </row>
    <row r="6" spans="1:14" s="616" customFormat="1" ht="13.5" customHeight="1">
      <c r="A6" s="639">
        <v>8</v>
      </c>
      <c r="B6" s="612" t="s">
        <v>1833</v>
      </c>
      <c r="C6" s="612" t="s">
        <v>255</v>
      </c>
      <c r="D6" s="613" t="s">
        <v>2304</v>
      </c>
      <c r="E6" s="640">
        <v>80</v>
      </c>
      <c r="F6" s="640">
        <v>53</v>
      </c>
      <c r="G6" s="641" t="s">
        <v>2305</v>
      </c>
      <c r="H6" s="642">
        <v>842.1</v>
      </c>
      <c r="I6" s="641" t="s">
        <v>2306</v>
      </c>
      <c r="J6" s="641" t="s">
        <v>1166</v>
      </c>
      <c r="K6" s="643" t="s">
        <v>255</v>
      </c>
      <c r="L6" s="643" t="s">
        <v>255</v>
      </c>
      <c r="M6" s="616" t="s">
        <v>255</v>
      </c>
      <c r="N6" s="644">
        <v>19</v>
      </c>
    </row>
    <row r="7" spans="1:14" s="616" customFormat="1" ht="13.5" customHeight="1">
      <c r="A7" s="639">
        <v>10</v>
      </c>
      <c r="B7" s="612" t="s">
        <v>1765</v>
      </c>
      <c r="C7" s="612" t="s">
        <v>255</v>
      </c>
      <c r="D7" s="613" t="s">
        <v>2307</v>
      </c>
      <c r="E7" s="640">
        <v>0</v>
      </c>
      <c r="F7" s="640">
        <v>51</v>
      </c>
      <c r="G7" s="641" t="s">
        <v>2308</v>
      </c>
      <c r="H7" s="642">
        <v>789</v>
      </c>
      <c r="I7" s="641" t="s">
        <v>1775</v>
      </c>
      <c r="J7" s="641" t="s">
        <v>1774</v>
      </c>
      <c r="K7" s="643" t="s">
        <v>255</v>
      </c>
      <c r="L7" s="643" t="s">
        <v>255</v>
      </c>
      <c r="M7" s="616" t="s">
        <v>255</v>
      </c>
      <c r="N7" s="644">
        <v>19</v>
      </c>
    </row>
    <row r="8" spans="1:14" s="616" customFormat="1" ht="13.5" customHeight="1">
      <c r="A8" s="639">
        <v>19</v>
      </c>
      <c r="B8" s="645" t="s">
        <v>2309</v>
      </c>
      <c r="C8" s="612" t="s">
        <v>255</v>
      </c>
      <c r="D8" s="613" t="s">
        <v>2310</v>
      </c>
      <c r="E8" s="640">
        <v>0</v>
      </c>
      <c r="F8" s="640">
        <v>0</v>
      </c>
      <c r="G8" s="641" t="s">
        <v>2311</v>
      </c>
      <c r="H8" s="642">
        <v>429.2</v>
      </c>
      <c r="I8" s="641" t="s">
        <v>2312</v>
      </c>
      <c r="J8" s="642" t="s">
        <v>2313</v>
      </c>
      <c r="K8" s="643" t="s">
        <v>255</v>
      </c>
      <c r="L8" s="643" t="s">
        <v>255</v>
      </c>
      <c r="M8" s="616" t="s">
        <v>255</v>
      </c>
      <c r="N8" s="644">
        <v>19</v>
      </c>
    </row>
    <row r="9" spans="1:14" s="616" customFormat="1" ht="13.5" customHeight="1">
      <c r="A9" s="639">
        <v>19</v>
      </c>
      <c r="B9" s="645" t="s">
        <v>2309</v>
      </c>
      <c r="C9" s="612" t="s">
        <v>255</v>
      </c>
      <c r="D9" s="613" t="s">
        <v>2314</v>
      </c>
      <c r="E9" s="640">
        <v>1</v>
      </c>
      <c r="F9" s="640">
        <v>51</v>
      </c>
      <c r="G9" s="641" t="s">
        <v>2315</v>
      </c>
      <c r="H9" s="642">
        <v>429.8</v>
      </c>
      <c r="I9" s="641" t="s">
        <v>2316</v>
      </c>
      <c r="J9" s="642" t="s">
        <v>2313</v>
      </c>
      <c r="K9" s="643" t="s">
        <v>255</v>
      </c>
      <c r="L9" s="643" t="s">
        <v>255</v>
      </c>
      <c r="M9" s="616" t="s">
        <v>255</v>
      </c>
      <c r="N9" s="644">
        <v>19</v>
      </c>
    </row>
    <row r="10" spans="1:14" s="616" customFormat="1" ht="13.5" customHeight="1">
      <c r="A10" s="639">
        <v>19</v>
      </c>
      <c r="B10" s="645" t="s">
        <v>2309</v>
      </c>
      <c r="C10" s="612" t="s">
        <v>255</v>
      </c>
      <c r="D10" s="613" t="s">
        <v>2317</v>
      </c>
      <c r="E10" s="640">
        <v>2</v>
      </c>
      <c r="F10" s="640">
        <v>52</v>
      </c>
      <c r="G10" s="641" t="s">
        <v>2318</v>
      </c>
      <c r="H10" s="642">
        <v>425.4</v>
      </c>
      <c r="I10" s="641" t="s">
        <v>2319</v>
      </c>
      <c r="J10" s="642" t="s">
        <v>2313</v>
      </c>
      <c r="K10" s="643" t="s">
        <v>255</v>
      </c>
      <c r="L10" s="643" t="s">
        <v>255</v>
      </c>
      <c r="M10" s="616" t="s">
        <v>255</v>
      </c>
      <c r="N10" s="644">
        <v>19</v>
      </c>
    </row>
    <row r="11" spans="1:14" s="616" customFormat="1" ht="13.5" customHeight="1">
      <c r="A11" s="639">
        <v>19</v>
      </c>
      <c r="B11" s="645" t="s">
        <v>2309</v>
      </c>
      <c r="C11" s="612" t="s">
        <v>255</v>
      </c>
      <c r="D11" s="613" t="s">
        <v>2320</v>
      </c>
      <c r="E11" s="640">
        <v>2</v>
      </c>
      <c r="F11" s="640">
        <v>53</v>
      </c>
      <c r="G11" s="641" t="s">
        <v>2321</v>
      </c>
      <c r="H11" s="642">
        <v>422</v>
      </c>
      <c r="I11" s="641" t="s">
        <v>2322</v>
      </c>
      <c r="J11" s="641" t="s">
        <v>2313</v>
      </c>
      <c r="K11" s="643" t="s">
        <v>255</v>
      </c>
      <c r="L11" s="643" t="s">
        <v>255</v>
      </c>
      <c r="M11" s="616" t="s">
        <v>255</v>
      </c>
      <c r="N11" s="644">
        <v>19</v>
      </c>
    </row>
    <row r="12" spans="1:14" s="616" customFormat="1" ht="13.5" customHeight="1">
      <c r="A12" s="639">
        <v>19</v>
      </c>
      <c r="B12" s="645" t="s">
        <v>2309</v>
      </c>
      <c r="C12" s="612" t="s">
        <v>255</v>
      </c>
      <c r="D12" s="613" t="s">
        <v>2323</v>
      </c>
      <c r="E12" s="640">
        <v>2</v>
      </c>
      <c r="F12" s="640">
        <v>54</v>
      </c>
      <c r="G12" s="641" t="s">
        <v>2324</v>
      </c>
      <c r="H12" s="642">
        <v>420</v>
      </c>
      <c r="I12" s="641" t="s">
        <v>2325</v>
      </c>
      <c r="J12" s="641" t="s">
        <v>2326</v>
      </c>
      <c r="K12" s="643" t="s">
        <v>255</v>
      </c>
      <c r="L12" s="643" t="s">
        <v>255</v>
      </c>
      <c r="M12" s="616" t="s">
        <v>255</v>
      </c>
      <c r="N12" s="644">
        <v>19</v>
      </c>
    </row>
    <row r="13" spans="1:14" s="616" customFormat="1" ht="13.5" customHeight="1">
      <c r="A13" s="639">
        <v>19</v>
      </c>
      <c r="B13" s="645" t="s">
        <v>2309</v>
      </c>
      <c r="C13" s="612" t="s">
        <v>255</v>
      </c>
      <c r="D13" s="613" t="s">
        <v>2327</v>
      </c>
      <c r="E13" s="640">
        <v>3</v>
      </c>
      <c r="F13" s="640">
        <v>51</v>
      </c>
      <c r="G13" s="641" t="s">
        <v>2328</v>
      </c>
      <c r="H13" s="642">
        <v>427.8</v>
      </c>
      <c r="I13" s="641" t="s">
        <v>2329</v>
      </c>
      <c r="J13" s="641" t="s">
        <v>2330</v>
      </c>
      <c r="K13" s="643" t="s">
        <v>255</v>
      </c>
      <c r="L13" s="643" t="s">
        <v>255</v>
      </c>
      <c r="M13" s="616" t="s">
        <v>255</v>
      </c>
      <c r="N13" s="644">
        <v>19</v>
      </c>
    </row>
    <row r="14" spans="1:14" s="616" customFormat="1" ht="13.5" customHeight="1">
      <c r="A14" s="639">
        <v>19</v>
      </c>
      <c r="B14" s="645" t="s">
        <v>2309</v>
      </c>
      <c r="C14" s="612" t="s">
        <v>255</v>
      </c>
      <c r="D14" s="613" t="s">
        <v>2331</v>
      </c>
      <c r="E14" s="640">
        <v>3</v>
      </c>
      <c r="F14" s="640">
        <v>52</v>
      </c>
      <c r="G14" s="641" t="s">
        <v>2332</v>
      </c>
      <c r="H14" s="642">
        <v>427.3</v>
      </c>
      <c r="I14" s="641" t="s">
        <v>2329</v>
      </c>
      <c r="J14" s="641" t="s">
        <v>2330</v>
      </c>
      <c r="K14" s="643" t="s">
        <v>255</v>
      </c>
      <c r="L14" s="643" t="s">
        <v>255</v>
      </c>
      <c r="M14" s="616" t="s">
        <v>255</v>
      </c>
      <c r="N14" s="644">
        <v>19</v>
      </c>
    </row>
    <row r="15" spans="1:14" s="616" customFormat="1" ht="13.5" customHeight="1">
      <c r="A15" s="639">
        <v>19</v>
      </c>
      <c r="B15" s="645" t="s">
        <v>2309</v>
      </c>
      <c r="C15" s="612" t="s">
        <v>255</v>
      </c>
      <c r="D15" s="613" t="s">
        <v>2333</v>
      </c>
      <c r="E15" s="640">
        <v>3</v>
      </c>
      <c r="F15" s="640">
        <v>53</v>
      </c>
      <c r="G15" s="641" t="s">
        <v>2334</v>
      </c>
      <c r="H15" s="642">
        <v>427.3</v>
      </c>
      <c r="I15" s="641" t="s">
        <v>2335</v>
      </c>
      <c r="J15" s="641" t="s">
        <v>2336</v>
      </c>
      <c r="K15" s="643" t="s">
        <v>255</v>
      </c>
      <c r="L15" s="643" t="s">
        <v>255</v>
      </c>
      <c r="M15" s="616" t="s">
        <v>255</v>
      </c>
      <c r="N15" s="644">
        <v>19</v>
      </c>
    </row>
    <row r="16" spans="1:14" s="616" customFormat="1" ht="13.5" customHeight="1">
      <c r="A16" s="639">
        <v>19</v>
      </c>
      <c r="B16" s="645" t="s">
        <v>2309</v>
      </c>
      <c r="C16" s="612" t="s">
        <v>255</v>
      </c>
      <c r="D16" s="613" t="s">
        <v>2337</v>
      </c>
      <c r="E16" s="640">
        <v>3</v>
      </c>
      <c r="F16" s="640">
        <v>54</v>
      </c>
      <c r="G16" s="641" t="s">
        <v>2338</v>
      </c>
      <c r="H16" s="642">
        <v>427.8</v>
      </c>
      <c r="I16" s="641" t="s">
        <v>2339</v>
      </c>
      <c r="J16" s="641" t="s">
        <v>2336</v>
      </c>
      <c r="K16" s="643" t="s">
        <v>255</v>
      </c>
      <c r="L16" s="643" t="s">
        <v>255</v>
      </c>
      <c r="M16" s="616" t="s">
        <v>255</v>
      </c>
      <c r="N16" s="644">
        <v>19</v>
      </c>
    </row>
    <row r="17" spans="1:14" s="616" customFormat="1" ht="13.5" customHeight="1">
      <c r="A17" s="639">
        <v>19</v>
      </c>
      <c r="B17" s="645" t="s">
        <v>2309</v>
      </c>
      <c r="C17" s="612" t="s">
        <v>255</v>
      </c>
      <c r="D17" s="613" t="s">
        <v>2340</v>
      </c>
      <c r="E17" s="640">
        <v>3</v>
      </c>
      <c r="F17" s="640">
        <v>55</v>
      </c>
      <c r="G17" s="641" t="s">
        <v>2341</v>
      </c>
      <c r="H17" s="642">
        <v>780.2</v>
      </c>
      <c r="I17" s="641" t="s">
        <v>2342</v>
      </c>
      <c r="J17" s="641" t="s">
        <v>2194</v>
      </c>
      <c r="K17" s="643" t="s">
        <v>255</v>
      </c>
      <c r="L17" s="643" t="s">
        <v>255</v>
      </c>
      <c r="M17" s="616" t="s">
        <v>255</v>
      </c>
      <c r="N17" s="644">
        <v>19</v>
      </c>
    </row>
    <row r="18" spans="1:14" s="616" customFormat="1" ht="13.5" customHeight="1">
      <c r="A18" s="639">
        <v>19</v>
      </c>
      <c r="B18" s="645" t="s">
        <v>2309</v>
      </c>
      <c r="C18" s="612" t="s">
        <v>255</v>
      </c>
      <c r="D18" s="613" t="s">
        <v>2343</v>
      </c>
      <c r="E18" s="640">
        <v>4</v>
      </c>
      <c r="F18" s="640">
        <v>51</v>
      </c>
      <c r="G18" s="641" t="s">
        <v>2344</v>
      </c>
      <c r="H18" s="642">
        <v>424.1</v>
      </c>
      <c r="I18" s="641" t="s">
        <v>2345</v>
      </c>
      <c r="J18" s="641" t="s">
        <v>2346</v>
      </c>
      <c r="K18" s="643" t="s">
        <v>255</v>
      </c>
      <c r="L18" s="643" t="s">
        <v>255</v>
      </c>
      <c r="M18" s="616" t="s">
        <v>255</v>
      </c>
      <c r="N18" s="644">
        <v>19</v>
      </c>
    </row>
    <row r="19" spans="1:14" s="616" customFormat="1" ht="13.5" customHeight="1">
      <c r="A19" s="639">
        <v>19</v>
      </c>
      <c r="B19" s="645" t="s">
        <v>2309</v>
      </c>
      <c r="C19" s="612" t="s">
        <v>255</v>
      </c>
      <c r="D19" s="613" t="s">
        <v>2347</v>
      </c>
      <c r="E19" s="640">
        <v>4</v>
      </c>
      <c r="F19" s="640">
        <v>52</v>
      </c>
      <c r="G19" s="641" t="s">
        <v>2348</v>
      </c>
      <c r="H19" s="642">
        <v>424.3</v>
      </c>
      <c r="I19" s="641" t="s">
        <v>2349</v>
      </c>
      <c r="J19" s="641" t="s">
        <v>2346</v>
      </c>
      <c r="K19" s="643" t="s">
        <v>255</v>
      </c>
      <c r="L19" s="643" t="s">
        <v>255</v>
      </c>
      <c r="M19" s="616" t="s">
        <v>255</v>
      </c>
      <c r="N19" s="644">
        <v>19</v>
      </c>
    </row>
    <row r="20" spans="1:14" s="616" customFormat="1" ht="13.5" customHeight="1">
      <c r="A20" s="639">
        <v>19</v>
      </c>
      <c r="B20" s="645" t="s">
        <v>2309</v>
      </c>
      <c r="C20" s="612" t="s">
        <v>255</v>
      </c>
      <c r="D20" s="613" t="s">
        <v>2350</v>
      </c>
      <c r="E20" s="640">
        <v>4</v>
      </c>
      <c r="F20" s="640">
        <v>53</v>
      </c>
      <c r="G20" s="641" t="s">
        <v>2351</v>
      </c>
      <c r="H20" s="642">
        <v>424.2</v>
      </c>
      <c r="I20" s="641" t="s">
        <v>2352</v>
      </c>
      <c r="J20" s="641" t="s">
        <v>2346</v>
      </c>
      <c r="K20" s="643" t="s">
        <v>255</v>
      </c>
      <c r="L20" s="643" t="s">
        <v>255</v>
      </c>
      <c r="M20" s="616" t="s">
        <v>255</v>
      </c>
      <c r="N20" s="644">
        <v>19</v>
      </c>
    </row>
    <row r="21" spans="1:14" s="616" customFormat="1" ht="13.5" customHeight="1">
      <c r="A21" s="639">
        <v>19</v>
      </c>
      <c r="B21" s="645" t="s">
        <v>2309</v>
      </c>
      <c r="C21" s="612" t="s">
        <v>255</v>
      </c>
      <c r="D21" s="613" t="s">
        <v>2353</v>
      </c>
      <c r="E21" s="640">
        <v>4</v>
      </c>
      <c r="F21" s="640">
        <v>54</v>
      </c>
      <c r="G21" s="641" t="s">
        <v>2354</v>
      </c>
      <c r="H21" s="642">
        <v>424.4</v>
      </c>
      <c r="I21" s="641" t="s">
        <v>2355</v>
      </c>
      <c r="J21" s="641" t="s">
        <v>2346</v>
      </c>
      <c r="K21" s="643" t="s">
        <v>255</v>
      </c>
      <c r="L21" s="643" t="s">
        <v>255</v>
      </c>
      <c r="M21" s="616" t="s">
        <v>255</v>
      </c>
      <c r="N21" s="644">
        <v>19</v>
      </c>
    </row>
    <row r="22" spans="1:14" s="616" customFormat="1" ht="13.5" customHeight="1">
      <c r="A22" s="639">
        <v>19</v>
      </c>
      <c r="B22" s="645" t="s">
        <v>2309</v>
      </c>
      <c r="C22" s="612" t="s">
        <v>255</v>
      </c>
      <c r="D22" s="613" t="s">
        <v>2356</v>
      </c>
      <c r="E22" s="640">
        <v>4</v>
      </c>
      <c r="F22" s="640">
        <v>55</v>
      </c>
      <c r="G22" s="641" t="s">
        <v>2357</v>
      </c>
      <c r="H22" s="642">
        <v>424.4</v>
      </c>
      <c r="I22" s="641" t="s">
        <v>2358</v>
      </c>
      <c r="J22" s="641" t="s">
        <v>2346</v>
      </c>
      <c r="K22" s="643" t="s">
        <v>255</v>
      </c>
      <c r="L22" s="643" t="s">
        <v>255</v>
      </c>
      <c r="M22" s="616" t="s">
        <v>255</v>
      </c>
      <c r="N22" s="644">
        <v>19</v>
      </c>
    </row>
    <row r="23" spans="1:14" s="616" customFormat="1" ht="13.5" customHeight="1">
      <c r="A23" s="639">
        <v>19</v>
      </c>
      <c r="B23" s="645" t="s">
        <v>2309</v>
      </c>
      <c r="C23" s="612" t="s">
        <v>255</v>
      </c>
      <c r="D23" s="613" t="s">
        <v>2359</v>
      </c>
      <c r="E23" s="640">
        <v>5</v>
      </c>
      <c r="F23" s="640">
        <v>51</v>
      </c>
      <c r="G23" s="641" t="s">
        <v>2360</v>
      </c>
      <c r="H23" s="642">
        <v>413</v>
      </c>
      <c r="I23" s="641" t="s">
        <v>2361</v>
      </c>
      <c r="J23" s="641" t="s">
        <v>2362</v>
      </c>
      <c r="K23" s="643" t="s">
        <v>255</v>
      </c>
      <c r="L23" s="643" t="s">
        <v>255</v>
      </c>
      <c r="M23" s="616" t="s">
        <v>255</v>
      </c>
      <c r="N23" s="644">
        <v>19</v>
      </c>
    </row>
    <row r="24" spans="1:14" s="616" customFormat="1" ht="13.5" customHeight="1">
      <c r="A24" s="639">
        <v>19</v>
      </c>
      <c r="B24" s="645" t="s">
        <v>2309</v>
      </c>
      <c r="C24" s="612" t="s">
        <v>255</v>
      </c>
      <c r="D24" s="613" t="s">
        <v>2363</v>
      </c>
      <c r="E24" s="640">
        <v>5</v>
      </c>
      <c r="F24" s="640">
        <v>52</v>
      </c>
      <c r="G24" s="641" t="s">
        <v>2364</v>
      </c>
      <c r="H24" s="642">
        <v>410</v>
      </c>
      <c r="I24" s="646" t="s">
        <v>2365</v>
      </c>
      <c r="J24" s="641" t="s">
        <v>2366</v>
      </c>
      <c r="K24" s="643" t="s">
        <v>255</v>
      </c>
      <c r="L24" s="643" t="s">
        <v>255</v>
      </c>
      <c r="M24" s="616" t="s">
        <v>255</v>
      </c>
      <c r="N24" s="644">
        <v>19</v>
      </c>
    </row>
    <row r="25" spans="1:14" s="616" customFormat="1" ht="13.5" customHeight="1">
      <c r="A25" s="639">
        <v>19</v>
      </c>
      <c r="B25" s="645" t="s">
        <v>2309</v>
      </c>
      <c r="C25" s="612" t="s">
        <v>255</v>
      </c>
      <c r="D25" s="613" t="s">
        <v>2367</v>
      </c>
      <c r="E25" s="640">
        <v>5</v>
      </c>
      <c r="F25" s="640">
        <v>53</v>
      </c>
      <c r="G25" s="641" t="s">
        <v>2368</v>
      </c>
      <c r="H25" s="642">
        <v>401</v>
      </c>
      <c r="I25" s="646" t="s">
        <v>2369</v>
      </c>
      <c r="J25" s="641" t="s">
        <v>2370</v>
      </c>
      <c r="K25" s="643" t="s">
        <v>255</v>
      </c>
      <c r="L25" s="643" t="s">
        <v>255</v>
      </c>
      <c r="M25" s="616" t="s">
        <v>255</v>
      </c>
      <c r="N25" s="644">
        <v>19</v>
      </c>
    </row>
    <row r="26" spans="1:14" s="616" customFormat="1" ht="13.5" customHeight="1">
      <c r="A26" s="639">
        <v>19</v>
      </c>
      <c r="B26" s="645" t="s">
        <v>2309</v>
      </c>
      <c r="C26" s="612" t="s">
        <v>255</v>
      </c>
      <c r="D26" s="613" t="s">
        <v>2371</v>
      </c>
      <c r="E26" s="640">
        <v>5</v>
      </c>
      <c r="F26" s="640">
        <v>54</v>
      </c>
      <c r="G26" s="641" t="s">
        <v>2372</v>
      </c>
      <c r="H26" s="642">
        <v>671</v>
      </c>
      <c r="I26" s="641" t="s">
        <v>2373</v>
      </c>
      <c r="J26" s="641" t="s">
        <v>1393</v>
      </c>
      <c r="K26" s="643" t="s">
        <v>255</v>
      </c>
      <c r="L26" s="643" t="s">
        <v>255</v>
      </c>
      <c r="M26" s="616" t="s">
        <v>255</v>
      </c>
      <c r="N26" s="644">
        <v>19</v>
      </c>
    </row>
    <row r="27" spans="1:14" s="616" customFormat="1" ht="13.5" customHeight="1">
      <c r="A27" s="639">
        <v>20</v>
      </c>
      <c r="B27" s="612" t="s">
        <v>2374</v>
      </c>
      <c r="C27" s="612" t="s">
        <v>255</v>
      </c>
      <c r="D27" s="613" t="s">
        <v>2375</v>
      </c>
      <c r="E27" s="640">
        <v>0</v>
      </c>
      <c r="F27" s="640">
        <v>0</v>
      </c>
      <c r="G27" s="641" t="s">
        <v>2376</v>
      </c>
      <c r="H27" s="642">
        <v>709.8</v>
      </c>
      <c r="I27" s="642" t="s">
        <v>2377</v>
      </c>
      <c r="J27" s="642" t="s">
        <v>2378</v>
      </c>
      <c r="K27" s="643" t="s">
        <v>255</v>
      </c>
      <c r="L27" s="643" t="s">
        <v>255</v>
      </c>
      <c r="M27" s="616" t="s">
        <v>255</v>
      </c>
      <c r="N27" s="644">
        <v>19</v>
      </c>
    </row>
    <row r="28" spans="1:14" s="616" customFormat="1" ht="13.5" customHeight="1">
      <c r="A28" s="639">
        <v>20</v>
      </c>
      <c r="B28" s="612" t="s">
        <v>2374</v>
      </c>
      <c r="C28" s="612" t="s">
        <v>255</v>
      </c>
      <c r="D28" s="613" t="s">
        <v>2379</v>
      </c>
      <c r="E28" s="640">
        <v>0</v>
      </c>
      <c r="F28" s="640">
        <v>42</v>
      </c>
      <c r="G28" s="641" t="s">
        <v>2380</v>
      </c>
      <c r="H28" s="642">
        <v>173</v>
      </c>
      <c r="I28" s="641" t="s">
        <v>2381</v>
      </c>
      <c r="J28" s="641" t="s">
        <v>2382</v>
      </c>
      <c r="K28" s="643" t="s">
        <v>255</v>
      </c>
      <c r="L28" s="643" t="s">
        <v>255</v>
      </c>
      <c r="M28" s="616" t="s">
        <v>255</v>
      </c>
      <c r="N28" s="644">
        <v>19</v>
      </c>
    </row>
    <row r="29" spans="1:14" s="616" customFormat="1" ht="13.5" customHeight="1">
      <c r="A29" s="639">
        <v>20</v>
      </c>
      <c r="B29" s="612" t="s">
        <v>2374</v>
      </c>
      <c r="C29" s="612" t="s">
        <v>255</v>
      </c>
      <c r="D29" s="613" t="s">
        <v>2383</v>
      </c>
      <c r="E29" s="640">
        <v>1</v>
      </c>
      <c r="F29" s="640">
        <v>51</v>
      </c>
      <c r="G29" s="641" t="s">
        <v>2384</v>
      </c>
      <c r="H29" s="642">
        <v>949</v>
      </c>
      <c r="I29" s="641" t="s">
        <v>2385</v>
      </c>
      <c r="J29" s="641" t="s">
        <v>2386</v>
      </c>
      <c r="K29" s="643" t="s">
        <v>255</v>
      </c>
      <c r="L29" s="643" t="s">
        <v>255</v>
      </c>
      <c r="M29" s="616" t="s">
        <v>255</v>
      </c>
      <c r="N29" s="644">
        <v>19</v>
      </c>
    </row>
    <row r="30" spans="1:14" s="616" customFormat="1" ht="13.5" customHeight="1">
      <c r="A30" s="639">
        <v>20</v>
      </c>
      <c r="B30" s="612" t="s">
        <v>2374</v>
      </c>
      <c r="C30" s="612" t="s">
        <v>255</v>
      </c>
      <c r="D30" s="613" t="s">
        <v>2387</v>
      </c>
      <c r="E30" s="640">
        <v>1</v>
      </c>
      <c r="F30" s="640">
        <v>52</v>
      </c>
      <c r="G30" s="641" t="s">
        <v>2388</v>
      </c>
      <c r="H30" s="642">
        <v>919.8</v>
      </c>
      <c r="I30" s="641" t="s">
        <v>1160</v>
      </c>
      <c r="J30" s="641" t="s">
        <v>1159</v>
      </c>
      <c r="K30" s="643" t="s">
        <v>255</v>
      </c>
      <c r="L30" s="643" t="s">
        <v>255</v>
      </c>
      <c r="M30" s="616" t="s">
        <v>255</v>
      </c>
      <c r="N30" s="644">
        <v>19</v>
      </c>
    </row>
    <row r="31" spans="1:14" s="616" customFormat="1" ht="13.5" customHeight="1">
      <c r="A31" s="639">
        <v>20</v>
      </c>
      <c r="B31" s="612" t="s">
        <v>2374</v>
      </c>
      <c r="C31" s="612" t="s">
        <v>255</v>
      </c>
      <c r="D31" s="613" t="s">
        <v>2389</v>
      </c>
      <c r="E31" s="640">
        <v>1</v>
      </c>
      <c r="F31" s="640">
        <v>53</v>
      </c>
      <c r="G31" s="641" t="s">
        <v>2390</v>
      </c>
      <c r="H31" s="642">
        <v>700</v>
      </c>
      <c r="I31" s="641" t="s">
        <v>1709</v>
      </c>
      <c r="J31" s="641" t="s">
        <v>2391</v>
      </c>
      <c r="K31" s="643" t="s">
        <v>255</v>
      </c>
      <c r="L31" s="643" t="s">
        <v>255</v>
      </c>
      <c r="M31" s="616" t="s">
        <v>255</v>
      </c>
      <c r="N31" s="644">
        <v>19</v>
      </c>
    </row>
    <row r="32" spans="1:14" s="616" customFormat="1" ht="13.5" customHeight="1">
      <c r="A32" s="639">
        <v>20</v>
      </c>
      <c r="B32" s="612" t="s">
        <v>2374</v>
      </c>
      <c r="C32" s="612" t="s">
        <v>255</v>
      </c>
      <c r="D32" s="613" t="s">
        <v>2392</v>
      </c>
      <c r="E32" s="640">
        <v>2</v>
      </c>
      <c r="F32" s="640">
        <v>51</v>
      </c>
      <c r="G32" s="641" t="s">
        <v>2393</v>
      </c>
      <c r="H32" s="642">
        <v>707</v>
      </c>
      <c r="I32" s="641" t="s">
        <v>2394</v>
      </c>
      <c r="J32" s="641" t="s">
        <v>2395</v>
      </c>
      <c r="K32" s="643" t="s">
        <v>255</v>
      </c>
      <c r="L32" s="643" t="s">
        <v>255</v>
      </c>
      <c r="M32" s="616" t="s">
        <v>255</v>
      </c>
      <c r="N32" s="644">
        <v>19</v>
      </c>
    </row>
    <row r="33" spans="1:14" s="616" customFormat="1" ht="13.5" customHeight="1">
      <c r="A33" s="639">
        <v>20</v>
      </c>
      <c r="B33" s="612" t="s">
        <v>2374</v>
      </c>
      <c r="C33" s="612" t="s">
        <v>255</v>
      </c>
      <c r="D33" s="613" t="s">
        <v>2396</v>
      </c>
      <c r="E33" s="640">
        <v>2</v>
      </c>
      <c r="F33" s="640">
        <v>52</v>
      </c>
      <c r="G33" s="641" t="s">
        <v>2397</v>
      </c>
      <c r="H33" s="642">
        <v>700</v>
      </c>
      <c r="I33" s="641" t="s">
        <v>2398</v>
      </c>
      <c r="J33" s="641" t="s">
        <v>2399</v>
      </c>
      <c r="K33" s="643" t="s">
        <v>255</v>
      </c>
      <c r="L33" s="643" t="s">
        <v>255</v>
      </c>
      <c r="M33" s="616" t="s">
        <v>255</v>
      </c>
      <c r="N33" s="644">
        <v>19</v>
      </c>
    </row>
    <row r="34" spans="1:14" s="616" customFormat="1" ht="13.5" customHeight="1">
      <c r="A34" s="639">
        <v>20</v>
      </c>
      <c r="B34" s="612" t="s">
        <v>2374</v>
      </c>
      <c r="C34" s="612" t="s">
        <v>255</v>
      </c>
      <c r="D34" s="613" t="s">
        <v>2400</v>
      </c>
      <c r="E34" s="640">
        <v>3</v>
      </c>
      <c r="F34" s="640">
        <v>51</v>
      </c>
      <c r="G34" s="641" t="s">
        <v>2401</v>
      </c>
      <c r="H34" s="642">
        <v>709.8</v>
      </c>
      <c r="I34" s="641" t="s">
        <v>2402</v>
      </c>
      <c r="J34" s="641" t="s">
        <v>2403</v>
      </c>
      <c r="K34" s="643" t="s">
        <v>255</v>
      </c>
      <c r="L34" s="643" t="s">
        <v>255</v>
      </c>
      <c r="M34" s="616" t="s">
        <v>255</v>
      </c>
      <c r="N34" s="644">
        <v>19</v>
      </c>
    </row>
    <row r="35" spans="1:14" s="616" customFormat="1" ht="13.5" customHeight="1">
      <c r="A35" s="639">
        <v>20</v>
      </c>
      <c r="B35" s="612" t="s">
        <v>2374</v>
      </c>
      <c r="C35" s="612" t="s">
        <v>255</v>
      </c>
      <c r="D35" s="467" t="s">
        <v>2404</v>
      </c>
      <c r="E35" s="640">
        <v>3</v>
      </c>
      <c r="F35" s="640">
        <v>52</v>
      </c>
      <c r="G35" s="641" t="s">
        <v>2405</v>
      </c>
      <c r="H35" s="642">
        <v>709.8</v>
      </c>
      <c r="I35" s="641" t="s">
        <v>2406</v>
      </c>
      <c r="J35" s="641" t="s">
        <v>2403</v>
      </c>
      <c r="K35" s="643" t="s">
        <v>255</v>
      </c>
      <c r="L35" s="643" t="s">
        <v>255</v>
      </c>
      <c r="M35" s="616" t="s">
        <v>255</v>
      </c>
      <c r="N35" s="644">
        <v>19</v>
      </c>
    </row>
    <row r="36" spans="1:14" s="616" customFormat="1" ht="13.5" customHeight="1">
      <c r="A36" s="639">
        <v>20</v>
      </c>
      <c r="B36" s="612" t="s">
        <v>2374</v>
      </c>
      <c r="C36" s="612" t="s">
        <v>255</v>
      </c>
      <c r="D36" s="647" t="s">
        <v>2407</v>
      </c>
      <c r="E36" s="640">
        <v>3</v>
      </c>
      <c r="F36" s="640">
        <v>53</v>
      </c>
      <c r="G36" s="641" t="s">
        <v>2408</v>
      </c>
      <c r="H36" s="642">
        <v>709.8</v>
      </c>
      <c r="I36" s="641" t="s">
        <v>2409</v>
      </c>
      <c r="J36" s="641" t="s">
        <v>2403</v>
      </c>
      <c r="K36" s="643" t="s">
        <v>255</v>
      </c>
      <c r="L36" s="643" t="s">
        <v>255</v>
      </c>
      <c r="M36" s="616" t="s">
        <v>255</v>
      </c>
      <c r="N36" s="644">
        <v>19</v>
      </c>
    </row>
    <row r="37" spans="1:14" s="616" customFormat="1" ht="13.5" customHeight="1">
      <c r="A37" s="639">
        <v>20</v>
      </c>
      <c r="B37" s="612" t="s">
        <v>2374</v>
      </c>
      <c r="C37" s="612" t="s">
        <v>255</v>
      </c>
      <c r="D37" s="467" t="s">
        <v>2410</v>
      </c>
      <c r="E37" s="640">
        <v>3</v>
      </c>
      <c r="F37" s="640">
        <v>54</v>
      </c>
      <c r="G37" s="641" t="s">
        <v>2411</v>
      </c>
      <c r="H37" s="642">
        <v>709.8</v>
      </c>
      <c r="I37" s="641" t="s">
        <v>2412</v>
      </c>
      <c r="J37" s="641" t="s">
        <v>2403</v>
      </c>
      <c r="K37" s="643" t="s">
        <v>255</v>
      </c>
      <c r="L37" s="643" t="s">
        <v>255</v>
      </c>
      <c r="M37" s="616" t="s">
        <v>255</v>
      </c>
      <c r="N37" s="644">
        <v>19</v>
      </c>
    </row>
    <row r="38" spans="1:14" s="616" customFormat="1" ht="13.5" customHeight="1">
      <c r="A38" s="639">
        <v>20</v>
      </c>
      <c r="B38" s="612" t="s">
        <v>2374</v>
      </c>
      <c r="C38" s="612" t="s">
        <v>255</v>
      </c>
      <c r="D38" s="648" t="s">
        <v>2413</v>
      </c>
      <c r="E38" s="640">
        <v>4</v>
      </c>
      <c r="F38" s="640">
        <v>51</v>
      </c>
      <c r="G38" s="641" t="s">
        <v>2414</v>
      </c>
      <c r="H38" s="642">
        <v>133</v>
      </c>
      <c r="I38" s="641" t="s">
        <v>2415</v>
      </c>
      <c r="J38" s="641" t="s">
        <v>2416</v>
      </c>
      <c r="K38" s="643" t="s">
        <v>255</v>
      </c>
      <c r="L38" s="643" t="s">
        <v>255</v>
      </c>
      <c r="M38" s="616" t="s">
        <v>255</v>
      </c>
      <c r="N38" s="644">
        <v>19</v>
      </c>
    </row>
    <row r="39" spans="1:14" s="616" customFormat="1" ht="13.5" customHeight="1">
      <c r="A39" s="639">
        <v>20</v>
      </c>
      <c r="B39" s="612" t="s">
        <v>2374</v>
      </c>
      <c r="C39" s="612" t="s">
        <v>255</v>
      </c>
      <c r="D39" s="467" t="s">
        <v>2417</v>
      </c>
      <c r="E39" s="640">
        <v>4</v>
      </c>
      <c r="F39" s="640">
        <v>52</v>
      </c>
      <c r="G39" s="641" t="s">
        <v>2418</v>
      </c>
      <c r="H39" s="642">
        <v>132</v>
      </c>
      <c r="I39" s="641" t="s">
        <v>2419</v>
      </c>
      <c r="J39" s="641" t="s">
        <v>2420</v>
      </c>
      <c r="K39" s="643" t="s">
        <v>255</v>
      </c>
      <c r="L39" s="643" t="s">
        <v>255</v>
      </c>
      <c r="M39" s="616" t="s">
        <v>255</v>
      </c>
      <c r="N39" s="644">
        <v>19</v>
      </c>
    </row>
    <row r="40" spans="1:14" s="616" customFormat="1" ht="13.5" customHeight="1">
      <c r="A40" s="639">
        <v>20</v>
      </c>
      <c r="B40" s="612" t="s">
        <v>2374</v>
      </c>
      <c r="C40" s="612" t="s">
        <v>255</v>
      </c>
      <c r="D40" s="613" t="s">
        <v>2421</v>
      </c>
      <c r="E40" s="640">
        <v>5</v>
      </c>
      <c r="F40" s="640">
        <v>51</v>
      </c>
      <c r="G40" s="641" t="s">
        <v>2422</v>
      </c>
      <c r="H40" s="642">
        <v>54.9</v>
      </c>
      <c r="I40" s="641" t="s">
        <v>2423</v>
      </c>
      <c r="J40" s="642" t="s">
        <v>2424</v>
      </c>
      <c r="K40" s="643" t="s">
        <v>255</v>
      </c>
      <c r="L40" s="643" t="s">
        <v>255</v>
      </c>
      <c r="M40" s="616" t="s">
        <v>255</v>
      </c>
      <c r="N40" s="644">
        <v>19</v>
      </c>
    </row>
    <row r="41" spans="1:14" s="616" customFormat="1" ht="13.5" customHeight="1">
      <c r="A41" s="639">
        <v>20</v>
      </c>
      <c r="B41" s="612" t="s">
        <v>2374</v>
      </c>
      <c r="C41" s="612" t="s">
        <v>255</v>
      </c>
      <c r="D41" s="613" t="s">
        <v>2425</v>
      </c>
      <c r="E41" s="640">
        <v>5</v>
      </c>
      <c r="F41" s="640">
        <v>51</v>
      </c>
      <c r="G41" s="641" t="s">
        <v>2422</v>
      </c>
      <c r="H41" s="642">
        <v>54.9</v>
      </c>
      <c r="I41" s="641" t="s">
        <v>2426</v>
      </c>
      <c r="J41" s="642" t="s">
        <v>2427</v>
      </c>
      <c r="K41" s="643" t="s">
        <v>255</v>
      </c>
      <c r="L41" s="643" t="s">
        <v>255</v>
      </c>
      <c r="M41" s="616" t="s">
        <v>255</v>
      </c>
      <c r="N41" s="644">
        <v>19</v>
      </c>
    </row>
    <row r="42" spans="1:14" s="616" customFormat="1" ht="13.5" customHeight="1">
      <c r="A42" s="639">
        <v>20</v>
      </c>
      <c r="B42" s="612" t="s">
        <v>2374</v>
      </c>
      <c r="C42" s="612" t="s">
        <v>255</v>
      </c>
      <c r="D42" s="613" t="s">
        <v>2425</v>
      </c>
      <c r="E42" s="640">
        <v>5</v>
      </c>
      <c r="F42" s="640">
        <v>51</v>
      </c>
      <c r="G42" s="641" t="s">
        <v>2422</v>
      </c>
      <c r="H42" s="642">
        <v>54.9</v>
      </c>
      <c r="I42" s="641" t="s">
        <v>2428</v>
      </c>
      <c r="J42" s="642" t="s">
        <v>2424</v>
      </c>
      <c r="K42" s="643" t="s">
        <v>255</v>
      </c>
      <c r="L42" s="643" t="s">
        <v>255</v>
      </c>
      <c r="M42" s="616" t="s">
        <v>255</v>
      </c>
      <c r="N42" s="644">
        <v>19</v>
      </c>
    </row>
    <row r="43" spans="1:14" s="616" customFormat="1" ht="13.5" customHeight="1">
      <c r="A43" s="639">
        <v>20</v>
      </c>
      <c r="B43" s="612" t="s">
        <v>2374</v>
      </c>
      <c r="C43" s="612" t="s">
        <v>255</v>
      </c>
      <c r="D43" s="613" t="s">
        <v>2429</v>
      </c>
      <c r="E43" s="640">
        <v>5</v>
      </c>
      <c r="F43" s="640">
        <v>52</v>
      </c>
      <c r="G43" s="641" t="s">
        <v>2430</v>
      </c>
      <c r="H43" s="642">
        <v>54</v>
      </c>
      <c r="I43" s="641" t="s">
        <v>2431</v>
      </c>
      <c r="J43" s="642" t="s">
        <v>2432</v>
      </c>
      <c r="K43" s="643" t="s">
        <v>255</v>
      </c>
      <c r="L43" s="643" t="s">
        <v>255</v>
      </c>
      <c r="M43" s="616" t="s">
        <v>255</v>
      </c>
      <c r="N43" s="644">
        <v>19</v>
      </c>
    </row>
    <row r="44" spans="1:14" s="616" customFormat="1" ht="13.5" customHeight="1">
      <c r="A44" s="639">
        <v>20</v>
      </c>
      <c r="B44" s="612" t="s">
        <v>2374</v>
      </c>
      <c r="C44" s="612" t="s">
        <v>255</v>
      </c>
      <c r="D44" s="467" t="s">
        <v>2433</v>
      </c>
      <c r="E44" s="640">
        <v>5</v>
      </c>
      <c r="F44" s="640">
        <v>53</v>
      </c>
      <c r="G44" s="641" t="s">
        <v>2434</v>
      </c>
      <c r="H44" s="642">
        <v>78</v>
      </c>
      <c r="I44" s="641" t="s">
        <v>2435</v>
      </c>
      <c r="J44" s="641" t="s">
        <v>2436</v>
      </c>
      <c r="K44" s="643" t="s">
        <v>255</v>
      </c>
      <c r="L44" s="643" t="s">
        <v>255</v>
      </c>
      <c r="M44" s="616" t="s">
        <v>255</v>
      </c>
      <c r="N44" s="644">
        <v>19</v>
      </c>
    </row>
    <row r="45" spans="1:14" s="616" customFormat="1" ht="13.5" customHeight="1">
      <c r="A45" s="639">
        <v>20</v>
      </c>
      <c r="B45" s="612" t="s">
        <v>2374</v>
      </c>
      <c r="C45" s="612" t="s">
        <v>255</v>
      </c>
      <c r="D45" s="613" t="s">
        <v>2437</v>
      </c>
      <c r="E45" s="640">
        <v>5</v>
      </c>
      <c r="F45" s="640">
        <v>54</v>
      </c>
      <c r="G45" s="641" t="s">
        <v>2438</v>
      </c>
      <c r="H45" s="642">
        <v>686.8</v>
      </c>
      <c r="I45" s="641" t="s">
        <v>2439</v>
      </c>
      <c r="J45" s="641" t="s">
        <v>2440</v>
      </c>
      <c r="K45" s="643" t="s">
        <v>255</v>
      </c>
      <c r="L45" s="643" t="s">
        <v>255</v>
      </c>
      <c r="M45" s="616" t="s">
        <v>255</v>
      </c>
      <c r="N45" s="644">
        <v>19</v>
      </c>
    </row>
    <row r="46" spans="1:14" s="616" customFormat="1" ht="13.5" customHeight="1">
      <c r="A46" s="639">
        <v>20</v>
      </c>
      <c r="B46" s="612" t="s">
        <v>2374</v>
      </c>
      <c r="C46" s="612" t="s">
        <v>255</v>
      </c>
      <c r="D46" s="613" t="s">
        <v>2441</v>
      </c>
      <c r="E46" s="640">
        <v>5</v>
      </c>
      <c r="F46" s="640">
        <v>55</v>
      </c>
      <c r="G46" s="641" t="s">
        <v>2442</v>
      </c>
      <c r="H46" s="642">
        <v>709.8</v>
      </c>
      <c r="I46" s="641" t="s">
        <v>2439</v>
      </c>
      <c r="J46" s="641" t="s">
        <v>2440</v>
      </c>
      <c r="K46" s="643" t="s">
        <v>255</v>
      </c>
      <c r="L46" s="643" t="s">
        <v>255</v>
      </c>
      <c r="M46" s="616" t="s">
        <v>255</v>
      </c>
      <c r="N46" s="644">
        <v>19</v>
      </c>
    </row>
    <row r="47" spans="1:14" s="616" customFormat="1" ht="13.5" customHeight="1">
      <c r="A47" s="639">
        <v>20</v>
      </c>
      <c r="B47" s="612" t="s">
        <v>2374</v>
      </c>
      <c r="C47" s="612" t="s">
        <v>255</v>
      </c>
      <c r="D47" s="648" t="s">
        <v>2443</v>
      </c>
      <c r="E47" s="640">
        <v>6</v>
      </c>
      <c r="F47" s="640">
        <v>51</v>
      </c>
      <c r="G47" s="641" t="s">
        <v>2444</v>
      </c>
      <c r="H47" s="642">
        <v>682.9</v>
      </c>
      <c r="I47" s="641" t="s">
        <v>2445</v>
      </c>
      <c r="J47" s="641" t="s">
        <v>2399</v>
      </c>
      <c r="K47" s="643" t="s">
        <v>255</v>
      </c>
      <c r="L47" s="643" t="s">
        <v>255</v>
      </c>
      <c r="M47" s="616" t="s">
        <v>255</v>
      </c>
      <c r="N47" s="644">
        <v>19</v>
      </c>
    </row>
    <row r="48" spans="1:14" s="616" customFormat="1" ht="13.5" customHeight="1">
      <c r="A48" s="639">
        <v>20</v>
      </c>
      <c r="B48" s="612" t="s">
        <v>2374</v>
      </c>
      <c r="C48" s="612" t="s">
        <v>255</v>
      </c>
      <c r="D48" s="648" t="s">
        <v>2446</v>
      </c>
      <c r="E48" s="640">
        <v>6</v>
      </c>
      <c r="F48" s="640">
        <v>52</v>
      </c>
      <c r="G48" s="641" t="s">
        <v>2447</v>
      </c>
      <c r="H48" s="642">
        <v>686</v>
      </c>
      <c r="I48" s="642" t="s">
        <v>2448</v>
      </c>
      <c r="J48" s="642" t="s">
        <v>2378</v>
      </c>
      <c r="K48" s="643" t="s">
        <v>255</v>
      </c>
      <c r="L48" s="643" t="s">
        <v>255</v>
      </c>
      <c r="M48" s="616" t="s">
        <v>255</v>
      </c>
      <c r="N48" s="644">
        <v>19</v>
      </c>
    </row>
    <row r="49" spans="1:14" s="616" customFormat="1" ht="13.5" customHeight="1">
      <c r="A49" s="639">
        <v>20</v>
      </c>
      <c r="B49" s="612" t="s">
        <v>2374</v>
      </c>
      <c r="C49" s="612" t="s">
        <v>255</v>
      </c>
      <c r="D49" s="467" t="s">
        <v>2449</v>
      </c>
      <c r="E49" s="640">
        <v>6</v>
      </c>
      <c r="F49" s="640">
        <v>53</v>
      </c>
      <c r="G49" s="641" t="s">
        <v>2450</v>
      </c>
      <c r="H49" s="642">
        <v>686</v>
      </c>
      <c r="I49" s="642" t="s">
        <v>2448</v>
      </c>
      <c r="J49" s="642" t="s">
        <v>2378</v>
      </c>
      <c r="K49" s="643" t="s">
        <v>255</v>
      </c>
      <c r="L49" s="643" t="s">
        <v>255</v>
      </c>
      <c r="M49" s="616" t="s">
        <v>255</v>
      </c>
      <c r="N49" s="644">
        <v>19</v>
      </c>
    </row>
    <row r="50" spans="1:14" s="616" customFormat="1" ht="13.5" customHeight="1">
      <c r="A50" s="639">
        <v>20</v>
      </c>
      <c r="B50" s="612" t="s">
        <v>2374</v>
      </c>
      <c r="C50" s="612" t="s">
        <v>255</v>
      </c>
      <c r="D50" s="613" t="s">
        <v>2451</v>
      </c>
      <c r="E50" s="640">
        <v>6</v>
      </c>
      <c r="F50" s="640">
        <v>54</v>
      </c>
      <c r="G50" s="641" t="s">
        <v>2452</v>
      </c>
      <c r="H50" s="642">
        <v>694.9</v>
      </c>
      <c r="I50" s="641" t="s">
        <v>2453</v>
      </c>
      <c r="J50" s="641" t="s">
        <v>2454</v>
      </c>
      <c r="K50" s="643" t="s">
        <v>255</v>
      </c>
      <c r="L50" s="643" t="s">
        <v>255</v>
      </c>
      <c r="M50" s="616" t="s">
        <v>255</v>
      </c>
      <c r="N50" s="644">
        <v>19</v>
      </c>
    </row>
    <row r="51" spans="1:14" s="616" customFormat="1" ht="13.5" customHeight="1">
      <c r="A51" s="639">
        <v>20</v>
      </c>
      <c r="B51" s="612" t="s">
        <v>2374</v>
      </c>
      <c r="C51" s="612" t="s">
        <v>255</v>
      </c>
      <c r="D51" s="467" t="s">
        <v>2455</v>
      </c>
      <c r="E51" s="640">
        <v>6</v>
      </c>
      <c r="F51" s="640">
        <v>55</v>
      </c>
      <c r="G51" s="641" t="s">
        <v>2456</v>
      </c>
      <c r="H51" s="642">
        <v>686.9</v>
      </c>
      <c r="I51" s="642" t="s">
        <v>2457</v>
      </c>
      <c r="J51" s="642" t="s">
        <v>2458</v>
      </c>
      <c r="K51" s="643" t="s">
        <v>255</v>
      </c>
      <c r="L51" s="643" t="s">
        <v>255</v>
      </c>
      <c r="M51" s="616" t="s">
        <v>255</v>
      </c>
      <c r="N51" s="644">
        <v>19</v>
      </c>
    </row>
    <row r="52" spans="1:14" s="616" customFormat="1" ht="13.5" customHeight="1">
      <c r="A52" s="639">
        <v>20</v>
      </c>
      <c r="B52" s="612" t="s">
        <v>2374</v>
      </c>
      <c r="C52" s="612" t="s">
        <v>255</v>
      </c>
      <c r="D52" s="648" t="s">
        <v>2459</v>
      </c>
      <c r="E52" s="640">
        <v>6</v>
      </c>
      <c r="F52" s="640">
        <v>56</v>
      </c>
      <c r="G52" s="641" t="s">
        <v>2460</v>
      </c>
      <c r="H52" s="642">
        <v>686</v>
      </c>
      <c r="I52" s="641" t="s">
        <v>2461</v>
      </c>
      <c r="J52" s="641" t="s">
        <v>2462</v>
      </c>
      <c r="K52" s="643" t="s">
        <v>255</v>
      </c>
      <c r="L52" s="643" t="s">
        <v>255</v>
      </c>
      <c r="M52" s="616" t="s">
        <v>255</v>
      </c>
      <c r="N52" s="644">
        <v>19</v>
      </c>
    </row>
    <row r="53" spans="1:14" s="616" customFormat="1" ht="13.5" customHeight="1">
      <c r="A53" s="639">
        <v>20</v>
      </c>
      <c r="B53" s="612" t="s">
        <v>2374</v>
      </c>
      <c r="C53" s="612" t="s">
        <v>255</v>
      </c>
      <c r="D53" s="613" t="s">
        <v>2463</v>
      </c>
      <c r="E53" s="640">
        <v>7</v>
      </c>
      <c r="F53" s="640">
        <v>51</v>
      </c>
      <c r="G53" s="641" t="s">
        <v>2464</v>
      </c>
      <c r="H53" s="642">
        <v>701.8</v>
      </c>
      <c r="I53" s="641" t="s">
        <v>2465</v>
      </c>
      <c r="J53" s="641" t="s">
        <v>2466</v>
      </c>
      <c r="K53" s="643" t="s">
        <v>255</v>
      </c>
      <c r="L53" s="643" t="s">
        <v>255</v>
      </c>
      <c r="M53" s="616" t="s">
        <v>255</v>
      </c>
      <c r="N53" s="644">
        <v>19</v>
      </c>
    </row>
    <row r="54" spans="1:14" s="616" customFormat="1" ht="13.5" customHeight="1">
      <c r="A54" s="639">
        <v>20</v>
      </c>
      <c r="B54" s="612" t="s">
        <v>2374</v>
      </c>
      <c r="C54" s="612" t="s">
        <v>255</v>
      </c>
      <c r="D54" s="613" t="s">
        <v>2467</v>
      </c>
      <c r="E54" s="640">
        <v>7</v>
      </c>
      <c r="F54" s="640">
        <v>52</v>
      </c>
      <c r="G54" s="641" t="s">
        <v>2468</v>
      </c>
      <c r="H54" s="642">
        <v>692.8</v>
      </c>
      <c r="I54" s="641" t="s">
        <v>2469</v>
      </c>
      <c r="J54" s="641" t="s">
        <v>2470</v>
      </c>
      <c r="K54" s="643" t="s">
        <v>255</v>
      </c>
      <c r="L54" s="643" t="s">
        <v>255</v>
      </c>
      <c r="M54" s="616" t="s">
        <v>255</v>
      </c>
      <c r="N54" s="644">
        <v>19</v>
      </c>
    </row>
    <row r="55" spans="1:14" s="616" customFormat="1" ht="13.5" customHeight="1">
      <c r="A55" s="639">
        <v>20</v>
      </c>
      <c r="B55" s="612" t="s">
        <v>2374</v>
      </c>
      <c r="C55" s="612" t="s">
        <v>255</v>
      </c>
      <c r="D55" s="467" t="s">
        <v>2471</v>
      </c>
      <c r="E55" s="640">
        <v>7</v>
      </c>
      <c r="F55" s="640">
        <v>53</v>
      </c>
      <c r="G55" s="641" t="s">
        <v>2472</v>
      </c>
      <c r="H55" s="642">
        <v>702.8</v>
      </c>
      <c r="I55" s="641" t="s">
        <v>2473</v>
      </c>
      <c r="J55" s="641" t="s">
        <v>2474</v>
      </c>
      <c r="K55" s="643" t="s">
        <v>255</v>
      </c>
      <c r="L55" s="643" t="s">
        <v>255</v>
      </c>
      <c r="M55" s="616" t="s">
        <v>255</v>
      </c>
      <c r="N55" s="644">
        <v>19</v>
      </c>
    </row>
    <row r="56" spans="1:14" s="616" customFormat="1" ht="13.5" customHeight="1">
      <c r="A56" s="639">
        <v>20</v>
      </c>
      <c r="B56" s="612" t="s">
        <v>2374</v>
      </c>
      <c r="C56" s="612" t="s">
        <v>255</v>
      </c>
      <c r="D56" s="467" t="s">
        <v>2475</v>
      </c>
      <c r="E56" s="640">
        <v>7</v>
      </c>
      <c r="F56" s="640">
        <v>54</v>
      </c>
      <c r="G56" s="641" t="s">
        <v>2476</v>
      </c>
      <c r="H56" s="642">
        <v>696.3</v>
      </c>
      <c r="I56" s="641" t="s">
        <v>2477</v>
      </c>
      <c r="J56" s="641" t="s">
        <v>2478</v>
      </c>
      <c r="K56" s="643" t="s">
        <v>255</v>
      </c>
      <c r="L56" s="643" t="s">
        <v>255</v>
      </c>
      <c r="M56" s="616" t="s">
        <v>255</v>
      </c>
      <c r="N56" s="644">
        <v>19</v>
      </c>
    </row>
    <row r="57" spans="1:14" s="616" customFormat="1" ht="13.5" customHeight="1">
      <c r="A57" s="639">
        <v>20</v>
      </c>
      <c r="B57" s="612" t="s">
        <v>2374</v>
      </c>
      <c r="C57" s="612" t="s">
        <v>255</v>
      </c>
      <c r="D57" s="467" t="s">
        <v>2479</v>
      </c>
      <c r="E57" s="640">
        <v>7</v>
      </c>
      <c r="F57" s="640">
        <v>55</v>
      </c>
      <c r="G57" s="641" t="s">
        <v>2480</v>
      </c>
      <c r="H57" s="642">
        <v>216.9</v>
      </c>
      <c r="I57" s="642" t="s">
        <v>2381</v>
      </c>
      <c r="J57" s="642" t="s">
        <v>2382</v>
      </c>
      <c r="K57" s="643" t="s">
        <v>255</v>
      </c>
      <c r="L57" s="643" t="s">
        <v>255</v>
      </c>
      <c r="M57" s="616" t="s">
        <v>255</v>
      </c>
      <c r="N57" s="644">
        <v>19</v>
      </c>
    </row>
    <row r="58" spans="1:14" s="616" customFormat="1" ht="13.5" customHeight="1">
      <c r="A58" s="639">
        <v>21</v>
      </c>
      <c r="B58" s="612" t="s">
        <v>2481</v>
      </c>
      <c r="C58" s="612" t="s">
        <v>255</v>
      </c>
      <c r="D58" s="613" t="s">
        <v>2482</v>
      </c>
      <c r="E58" s="640">
        <v>0</v>
      </c>
      <c r="F58" s="640">
        <v>0</v>
      </c>
      <c r="G58" s="641" t="s">
        <v>2483</v>
      </c>
      <c r="H58" s="642">
        <v>259.8</v>
      </c>
      <c r="I58" s="642" t="s">
        <v>2484</v>
      </c>
      <c r="J58" s="642" t="s">
        <v>2485</v>
      </c>
      <c r="K58" s="643" t="s">
        <v>255</v>
      </c>
      <c r="L58" s="643" t="s">
        <v>255</v>
      </c>
      <c r="M58" s="616" t="s">
        <v>255</v>
      </c>
      <c r="N58" s="644">
        <v>19</v>
      </c>
    </row>
    <row r="59" spans="1:14" s="616" customFormat="1" ht="13.5" customHeight="1">
      <c r="A59" s="639">
        <v>21</v>
      </c>
      <c r="B59" s="612" t="s">
        <v>2481</v>
      </c>
      <c r="C59" s="612" t="s">
        <v>255</v>
      </c>
      <c r="D59" s="613" t="s">
        <v>2486</v>
      </c>
      <c r="E59" s="640">
        <v>1</v>
      </c>
      <c r="F59" s="640">
        <v>22</v>
      </c>
      <c r="G59" s="641" t="s">
        <v>2487</v>
      </c>
      <c r="H59" s="642">
        <v>259.8</v>
      </c>
      <c r="I59" s="641" t="s">
        <v>2488</v>
      </c>
      <c r="J59" s="641" t="s">
        <v>2489</v>
      </c>
      <c r="K59" s="643" t="s">
        <v>255</v>
      </c>
      <c r="L59" s="643" t="s">
        <v>255</v>
      </c>
      <c r="M59" s="616" t="s">
        <v>255</v>
      </c>
      <c r="N59" s="644">
        <v>19</v>
      </c>
    </row>
    <row r="60" spans="1:14" s="616" customFormat="1" ht="13.5" customHeight="1">
      <c r="A60" s="639">
        <v>21</v>
      </c>
      <c r="B60" s="612" t="s">
        <v>2481</v>
      </c>
      <c r="C60" s="612" t="s">
        <v>255</v>
      </c>
      <c r="D60" s="613" t="s">
        <v>2490</v>
      </c>
      <c r="E60" s="640">
        <v>1</v>
      </c>
      <c r="F60" s="640">
        <v>42</v>
      </c>
      <c r="G60" s="641" t="s">
        <v>2491</v>
      </c>
      <c r="H60" s="642">
        <v>194</v>
      </c>
      <c r="I60" s="641" t="s">
        <v>2492</v>
      </c>
      <c r="J60" s="641" t="s">
        <v>2493</v>
      </c>
      <c r="K60" s="643" t="s">
        <v>255</v>
      </c>
      <c r="L60" s="643" t="s">
        <v>255</v>
      </c>
      <c r="M60" s="616" t="s">
        <v>255</v>
      </c>
      <c r="N60" s="649">
        <v>19</v>
      </c>
    </row>
    <row r="61" spans="1:14" s="616" customFormat="1" ht="13.5" customHeight="1">
      <c r="A61" s="639">
        <v>21</v>
      </c>
      <c r="B61" s="612" t="s">
        <v>2481</v>
      </c>
      <c r="C61" s="612" t="s">
        <v>255</v>
      </c>
      <c r="D61" s="613" t="s">
        <v>2494</v>
      </c>
      <c r="E61" s="640">
        <v>1</v>
      </c>
      <c r="F61" s="640">
        <v>51</v>
      </c>
      <c r="G61" s="641" t="s">
        <v>2495</v>
      </c>
      <c r="H61" s="642">
        <v>259.8</v>
      </c>
      <c r="I61" s="641" t="s">
        <v>2496</v>
      </c>
      <c r="J61" s="641" t="s">
        <v>2497</v>
      </c>
      <c r="K61" s="643" t="s">
        <v>255</v>
      </c>
      <c r="L61" s="643" t="s">
        <v>255</v>
      </c>
      <c r="M61" s="616" t="s">
        <v>255</v>
      </c>
      <c r="N61" s="644">
        <v>19</v>
      </c>
    </row>
    <row r="62" spans="1:14" s="616" customFormat="1" ht="13.5" customHeight="1">
      <c r="A62" s="639">
        <v>21</v>
      </c>
      <c r="B62" s="612" t="s">
        <v>2481</v>
      </c>
      <c r="C62" s="612" t="s">
        <v>255</v>
      </c>
      <c r="D62" s="613" t="s">
        <v>2494</v>
      </c>
      <c r="E62" s="640">
        <v>1</v>
      </c>
      <c r="F62" s="640">
        <v>51</v>
      </c>
      <c r="G62" s="641" t="s">
        <v>2495</v>
      </c>
      <c r="H62" s="642">
        <v>259.8</v>
      </c>
      <c r="I62" s="641" t="s">
        <v>2498</v>
      </c>
      <c r="J62" s="641" t="s">
        <v>2497</v>
      </c>
      <c r="K62" s="643" t="s">
        <v>255</v>
      </c>
      <c r="L62" s="643" t="s">
        <v>255</v>
      </c>
      <c r="M62" s="616" t="s">
        <v>255</v>
      </c>
      <c r="N62" s="644">
        <v>19</v>
      </c>
    </row>
    <row r="63" spans="1:14" s="616" customFormat="1" ht="13.5" customHeight="1">
      <c r="A63" s="639">
        <v>21</v>
      </c>
      <c r="B63" s="612" t="s">
        <v>2481</v>
      </c>
      <c r="C63" s="612" t="s">
        <v>255</v>
      </c>
      <c r="D63" s="613" t="s">
        <v>2499</v>
      </c>
      <c r="E63" s="640">
        <v>1</v>
      </c>
      <c r="F63" s="640">
        <v>53</v>
      </c>
      <c r="G63" s="641" t="s">
        <v>2500</v>
      </c>
      <c r="H63" s="642">
        <v>259.8</v>
      </c>
      <c r="I63" s="642" t="s">
        <v>2501</v>
      </c>
      <c r="J63" s="642" t="s">
        <v>2502</v>
      </c>
      <c r="K63" s="643" t="s">
        <v>255</v>
      </c>
      <c r="L63" s="643" t="s">
        <v>255</v>
      </c>
      <c r="M63" s="616" t="s">
        <v>255</v>
      </c>
      <c r="N63" s="644">
        <v>19</v>
      </c>
    </row>
    <row r="64" spans="1:14" s="616" customFormat="1" ht="13.5" customHeight="1">
      <c r="A64" s="639">
        <v>21</v>
      </c>
      <c r="B64" s="612" t="s">
        <v>2481</v>
      </c>
      <c r="C64" s="612" t="s">
        <v>255</v>
      </c>
      <c r="D64" s="613" t="s">
        <v>2503</v>
      </c>
      <c r="E64" s="640">
        <v>1</v>
      </c>
      <c r="F64" s="640">
        <v>54</v>
      </c>
      <c r="G64" s="641" t="s">
        <v>2504</v>
      </c>
      <c r="H64" s="642">
        <v>259.8</v>
      </c>
      <c r="I64" s="642" t="s">
        <v>2505</v>
      </c>
      <c r="J64" s="642" t="s">
        <v>2506</v>
      </c>
      <c r="K64" s="643" t="s">
        <v>255</v>
      </c>
      <c r="L64" s="643" t="s">
        <v>255</v>
      </c>
      <c r="M64" s="616" t="s">
        <v>255</v>
      </c>
      <c r="N64" s="644">
        <v>19</v>
      </c>
    </row>
    <row r="65" spans="1:14" s="616" customFormat="1" ht="13.5" customHeight="1">
      <c r="A65" s="639">
        <v>21</v>
      </c>
      <c r="B65" s="612" t="s">
        <v>2481</v>
      </c>
      <c r="C65" s="612" t="s">
        <v>255</v>
      </c>
      <c r="D65" s="613" t="s">
        <v>2507</v>
      </c>
      <c r="E65" s="640">
        <v>1</v>
      </c>
      <c r="F65" s="640">
        <v>55</v>
      </c>
      <c r="G65" s="641" t="s">
        <v>2508</v>
      </c>
      <c r="H65" s="642">
        <v>259.8</v>
      </c>
      <c r="I65" s="642" t="s">
        <v>2509</v>
      </c>
      <c r="J65" s="642" t="s">
        <v>2510</v>
      </c>
      <c r="K65" s="643" t="s">
        <v>255</v>
      </c>
      <c r="L65" s="643" t="s">
        <v>255</v>
      </c>
      <c r="M65" s="616" t="s">
        <v>255</v>
      </c>
      <c r="N65" s="644">
        <v>19</v>
      </c>
    </row>
    <row r="66" spans="1:14" s="616" customFormat="1" ht="13.5" customHeight="1">
      <c r="A66" s="639">
        <v>21</v>
      </c>
      <c r="B66" s="612" t="s">
        <v>2481</v>
      </c>
      <c r="C66" s="612" t="s">
        <v>255</v>
      </c>
      <c r="D66" s="613" t="s">
        <v>2511</v>
      </c>
      <c r="E66" s="640">
        <v>1</v>
      </c>
      <c r="F66" s="640">
        <v>56</v>
      </c>
      <c r="G66" s="641" t="s">
        <v>2512</v>
      </c>
      <c r="H66" s="642">
        <v>259.8</v>
      </c>
      <c r="I66" s="641" t="s">
        <v>2513</v>
      </c>
      <c r="J66" s="641" t="s">
        <v>2485</v>
      </c>
      <c r="K66" s="643" t="s">
        <v>255</v>
      </c>
      <c r="L66" s="643" t="s">
        <v>255</v>
      </c>
      <c r="M66" s="616" t="s">
        <v>255</v>
      </c>
      <c r="N66" s="644">
        <v>19</v>
      </c>
    </row>
    <row r="67" spans="1:14" s="616" customFormat="1" ht="13.5" customHeight="1">
      <c r="A67" s="639">
        <v>21</v>
      </c>
      <c r="B67" s="612" t="s">
        <v>2481</v>
      </c>
      <c r="C67" s="612" t="s">
        <v>255</v>
      </c>
      <c r="D67" s="613" t="s">
        <v>2514</v>
      </c>
      <c r="E67" s="640">
        <v>1</v>
      </c>
      <c r="F67" s="640">
        <v>57</v>
      </c>
      <c r="G67" s="641" t="s">
        <v>2515</v>
      </c>
      <c r="H67" s="642">
        <v>259.8</v>
      </c>
      <c r="I67" s="641" t="s">
        <v>2516</v>
      </c>
      <c r="J67" s="641" t="s">
        <v>2485</v>
      </c>
      <c r="K67" s="643" t="s">
        <v>255</v>
      </c>
      <c r="L67" s="643" t="s">
        <v>255</v>
      </c>
      <c r="M67" s="616" t="s">
        <v>255</v>
      </c>
      <c r="N67" s="644">
        <v>19</v>
      </c>
    </row>
    <row r="68" spans="1:14" s="616" customFormat="1" ht="13.5" customHeight="1">
      <c r="A68" s="639">
        <v>21</v>
      </c>
      <c r="B68" s="612" t="s">
        <v>2481</v>
      </c>
      <c r="C68" s="612" t="s">
        <v>255</v>
      </c>
      <c r="D68" s="613" t="s">
        <v>2517</v>
      </c>
      <c r="E68" s="640">
        <v>1</v>
      </c>
      <c r="F68" s="640">
        <v>58</v>
      </c>
      <c r="G68" s="641" t="s">
        <v>2518</v>
      </c>
      <c r="H68" s="642">
        <v>259.8</v>
      </c>
      <c r="I68" s="641" t="s">
        <v>2519</v>
      </c>
      <c r="J68" s="641" t="s">
        <v>2520</v>
      </c>
      <c r="K68" s="643" t="s">
        <v>255</v>
      </c>
      <c r="L68" s="643" t="s">
        <v>255</v>
      </c>
      <c r="M68" s="616" t="s">
        <v>255</v>
      </c>
      <c r="N68" s="644">
        <v>19</v>
      </c>
    </row>
    <row r="69" spans="1:14" s="616" customFormat="1" ht="13.5" customHeight="1">
      <c r="A69" s="639">
        <v>21</v>
      </c>
      <c r="B69" s="612" t="s">
        <v>2481</v>
      </c>
      <c r="C69" s="612" t="s">
        <v>255</v>
      </c>
      <c r="D69" s="613" t="s">
        <v>2521</v>
      </c>
      <c r="E69" s="640">
        <v>1</v>
      </c>
      <c r="F69" s="640">
        <v>59</v>
      </c>
      <c r="G69" s="641" t="s">
        <v>2522</v>
      </c>
      <c r="H69" s="642">
        <v>259.8</v>
      </c>
      <c r="I69" s="641" t="s">
        <v>2523</v>
      </c>
      <c r="J69" s="641" t="s">
        <v>2524</v>
      </c>
      <c r="K69" s="643" t="s">
        <v>255</v>
      </c>
      <c r="L69" s="643" t="s">
        <v>255</v>
      </c>
      <c r="M69" s="616" t="s">
        <v>255</v>
      </c>
      <c r="N69" s="644">
        <v>19</v>
      </c>
    </row>
    <row r="70" spans="1:14" s="616" customFormat="1" ht="13.5" customHeight="1">
      <c r="A70" s="639">
        <v>21</v>
      </c>
      <c r="B70" s="612" t="s">
        <v>2481</v>
      </c>
      <c r="C70" s="612" t="s">
        <v>255</v>
      </c>
      <c r="D70" s="613" t="s">
        <v>2525</v>
      </c>
      <c r="E70" s="640">
        <v>2</v>
      </c>
      <c r="F70" s="640">
        <v>51</v>
      </c>
      <c r="G70" s="641" t="s">
        <v>2526</v>
      </c>
      <c r="H70" s="642">
        <v>272.39999999999998</v>
      </c>
      <c r="I70" s="641" t="s">
        <v>2527</v>
      </c>
      <c r="J70" s="641" t="s">
        <v>2528</v>
      </c>
      <c r="K70" s="643" t="s">
        <v>255</v>
      </c>
      <c r="L70" s="643" t="s">
        <v>255</v>
      </c>
      <c r="M70" s="616" t="s">
        <v>255</v>
      </c>
      <c r="N70" s="644">
        <v>19</v>
      </c>
    </row>
    <row r="71" spans="1:14" s="616" customFormat="1" ht="13.5" customHeight="1">
      <c r="A71" s="639">
        <v>21</v>
      </c>
      <c r="B71" s="612" t="s">
        <v>2481</v>
      </c>
      <c r="C71" s="612" t="s">
        <v>255</v>
      </c>
      <c r="D71" s="613" t="s">
        <v>2529</v>
      </c>
      <c r="E71" s="640">
        <v>2</v>
      </c>
      <c r="F71" s="640">
        <v>52</v>
      </c>
      <c r="G71" s="641" t="s">
        <v>2530</v>
      </c>
      <c r="H71" s="642">
        <v>251.2</v>
      </c>
      <c r="I71" s="641" t="s">
        <v>2531</v>
      </c>
      <c r="J71" s="641" t="s">
        <v>2532</v>
      </c>
      <c r="K71" s="643" t="s">
        <v>255</v>
      </c>
      <c r="L71" s="643" t="s">
        <v>255</v>
      </c>
      <c r="M71" s="616" t="s">
        <v>255</v>
      </c>
      <c r="N71" s="644">
        <v>19</v>
      </c>
    </row>
    <row r="72" spans="1:14" s="616" customFormat="1" ht="13.5" customHeight="1">
      <c r="A72" s="639">
        <v>21</v>
      </c>
      <c r="B72" s="612" t="s">
        <v>2481</v>
      </c>
      <c r="C72" s="612" t="s">
        <v>255</v>
      </c>
      <c r="D72" s="613" t="s">
        <v>2533</v>
      </c>
      <c r="E72" s="640">
        <v>2</v>
      </c>
      <c r="F72" s="640">
        <v>53</v>
      </c>
      <c r="G72" s="641" t="s">
        <v>2534</v>
      </c>
      <c r="H72" s="642">
        <v>246</v>
      </c>
      <c r="I72" s="641" t="s">
        <v>2535</v>
      </c>
      <c r="J72" s="641" t="s">
        <v>2536</v>
      </c>
      <c r="K72" s="643" t="s">
        <v>255</v>
      </c>
      <c r="L72" s="643" t="s">
        <v>255</v>
      </c>
      <c r="M72" s="616" t="s">
        <v>255</v>
      </c>
      <c r="N72" s="644">
        <v>19</v>
      </c>
    </row>
    <row r="73" spans="1:14" s="616" customFormat="1" ht="13.5" customHeight="1">
      <c r="A73" s="639">
        <v>21</v>
      </c>
      <c r="B73" s="612" t="s">
        <v>2481</v>
      </c>
      <c r="C73" s="612" t="s">
        <v>255</v>
      </c>
      <c r="D73" s="613" t="s">
        <v>2537</v>
      </c>
      <c r="E73" s="640">
        <v>2</v>
      </c>
      <c r="F73" s="640">
        <v>54</v>
      </c>
      <c r="G73" s="641" t="s">
        <v>2538</v>
      </c>
      <c r="H73" s="642">
        <v>246</v>
      </c>
      <c r="I73" s="641" t="s">
        <v>2539</v>
      </c>
      <c r="J73" s="641" t="s">
        <v>2540</v>
      </c>
      <c r="K73" s="643" t="s">
        <v>255</v>
      </c>
      <c r="L73" s="643" t="s">
        <v>255</v>
      </c>
      <c r="M73" s="616" t="s">
        <v>255</v>
      </c>
      <c r="N73" s="644">
        <v>19</v>
      </c>
    </row>
    <row r="74" spans="1:14" s="616" customFormat="1" ht="13.5" customHeight="1">
      <c r="A74" s="639">
        <v>21</v>
      </c>
      <c r="B74" s="612" t="s">
        <v>2481</v>
      </c>
      <c r="C74" s="612" t="s">
        <v>255</v>
      </c>
      <c r="D74" s="613" t="s">
        <v>2541</v>
      </c>
      <c r="E74" s="640">
        <v>2</v>
      </c>
      <c r="F74" s="640">
        <v>55</v>
      </c>
      <c r="G74" s="641" t="s">
        <v>2542</v>
      </c>
      <c r="H74" s="642">
        <v>253</v>
      </c>
      <c r="I74" s="641" t="s">
        <v>2543</v>
      </c>
      <c r="J74" s="641" t="s">
        <v>2485</v>
      </c>
      <c r="K74" s="643" t="s">
        <v>255</v>
      </c>
      <c r="L74" s="643" t="s">
        <v>255</v>
      </c>
      <c r="M74" s="616" t="s">
        <v>255</v>
      </c>
      <c r="N74" s="644">
        <v>19</v>
      </c>
    </row>
    <row r="75" spans="1:14" s="616" customFormat="1" ht="13.5" customHeight="1">
      <c r="A75" s="639">
        <v>22</v>
      </c>
      <c r="B75" s="612" t="s">
        <v>2544</v>
      </c>
      <c r="C75" s="612" t="s">
        <v>255</v>
      </c>
      <c r="D75" s="613" t="s">
        <v>2545</v>
      </c>
      <c r="E75" s="640">
        <v>0</v>
      </c>
      <c r="F75" s="640">
        <v>0</v>
      </c>
      <c r="G75" s="641" t="s">
        <v>2546</v>
      </c>
      <c r="H75" s="642">
        <v>995.8</v>
      </c>
      <c r="I75" s="642" t="s">
        <v>2547</v>
      </c>
      <c r="J75" s="642" t="s">
        <v>2548</v>
      </c>
      <c r="K75" s="643" t="s">
        <v>255</v>
      </c>
      <c r="L75" s="643" t="s">
        <v>255</v>
      </c>
      <c r="M75" s="616" t="s">
        <v>255</v>
      </c>
      <c r="N75" s="644">
        <v>19</v>
      </c>
    </row>
    <row r="76" spans="1:14" s="616" customFormat="1" ht="13.5" customHeight="1">
      <c r="A76" s="639">
        <v>22</v>
      </c>
      <c r="B76" s="612" t="s">
        <v>2544</v>
      </c>
      <c r="C76" s="612" t="s">
        <v>255</v>
      </c>
      <c r="D76" s="613" t="s">
        <v>131</v>
      </c>
      <c r="E76" s="640">
        <v>1</v>
      </c>
      <c r="F76" s="640">
        <v>51</v>
      </c>
      <c r="G76" s="641" t="s">
        <v>2549</v>
      </c>
      <c r="H76" s="642">
        <v>995.8</v>
      </c>
      <c r="I76" s="641" t="s">
        <v>2550</v>
      </c>
      <c r="J76" s="641" t="s">
        <v>2548</v>
      </c>
      <c r="K76" s="643" t="s">
        <v>255</v>
      </c>
      <c r="L76" s="643" t="s">
        <v>255</v>
      </c>
      <c r="M76" s="616" t="s">
        <v>255</v>
      </c>
      <c r="N76" s="644">
        <v>19</v>
      </c>
    </row>
    <row r="77" spans="1:14" s="616" customFormat="1" ht="13.5" customHeight="1">
      <c r="A77" s="639">
        <v>22</v>
      </c>
      <c r="B77" s="612" t="s">
        <v>2544</v>
      </c>
      <c r="C77" s="612" t="s">
        <v>255</v>
      </c>
      <c r="D77" s="613" t="s">
        <v>2551</v>
      </c>
      <c r="E77" s="640">
        <v>1</v>
      </c>
      <c r="F77" s="640">
        <v>52</v>
      </c>
      <c r="G77" s="641" t="s">
        <v>2552</v>
      </c>
      <c r="H77" s="642">
        <v>995.8</v>
      </c>
      <c r="I77" s="641" t="s">
        <v>2553</v>
      </c>
      <c r="J77" s="641" t="s">
        <v>2548</v>
      </c>
      <c r="K77" s="643" t="s">
        <v>255</v>
      </c>
      <c r="L77" s="643" t="s">
        <v>255</v>
      </c>
      <c r="M77" s="616" t="s">
        <v>255</v>
      </c>
      <c r="N77" s="644">
        <v>19</v>
      </c>
    </row>
    <row r="78" spans="1:14" s="616" customFormat="1" ht="13.5" customHeight="1">
      <c r="A78" s="639">
        <v>22</v>
      </c>
      <c r="B78" s="612" t="s">
        <v>2544</v>
      </c>
      <c r="C78" s="612" t="s">
        <v>255</v>
      </c>
      <c r="D78" s="613" t="s">
        <v>2554</v>
      </c>
      <c r="E78" s="640">
        <v>1</v>
      </c>
      <c r="F78" s="640">
        <v>53</v>
      </c>
      <c r="G78" s="641" t="s">
        <v>2555</v>
      </c>
      <c r="H78" s="642">
        <v>995.8</v>
      </c>
      <c r="I78" s="641" t="s">
        <v>2556</v>
      </c>
      <c r="J78" s="641" t="s">
        <v>2557</v>
      </c>
      <c r="K78" s="643" t="s">
        <v>255</v>
      </c>
      <c r="L78" s="643" t="s">
        <v>255</v>
      </c>
      <c r="M78" s="616" t="s">
        <v>255</v>
      </c>
      <c r="N78" s="644">
        <v>19</v>
      </c>
    </row>
    <row r="79" spans="1:14" s="616" customFormat="1" ht="13.5" customHeight="1">
      <c r="A79" s="639">
        <v>22</v>
      </c>
      <c r="B79" s="612" t="s">
        <v>2544</v>
      </c>
      <c r="C79" s="612" t="s">
        <v>255</v>
      </c>
      <c r="D79" s="613" t="s">
        <v>2558</v>
      </c>
      <c r="E79" s="640">
        <v>1</v>
      </c>
      <c r="F79" s="640">
        <v>54</v>
      </c>
      <c r="G79" s="641" t="s">
        <v>2559</v>
      </c>
      <c r="H79" s="642">
        <v>995.8</v>
      </c>
      <c r="I79" s="641" t="s">
        <v>2560</v>
      </c>
      <c r="J79" s="641" t="s">
        <v>2548</v>
      </c>
      <c r="K79" s="643" t="s">
        <v>255</v>
      </c>
      <c r="L79" s="643" t="s">
        <v>255</v>
      </c>
      <c r="M79" s="616" t="s">
        <v>255</v>
      </c>
      <c r="N79" s="644">
        <v>19</v>
      </c>
    </row>
    <row r="80" spans="1:14" s="616" customFormat="1" ht="13.5" customHeight="1">
      <c r="A80" s="639">
        <v>22</v>
      </c>
      <c r="B80" s="612" t="s">
        <v>2544</v>
      </c>
      <c r="C80" s="612" t="s">
        <v>255</v>
      </c>
      <c r="D80" s="613" t="s">
        <v>2561</v>
      </c>
      <c r="E80" s="640">
        <v>1</v>
      </c>
      <c r="F80" s="640">
        <v>55</v>
      </c>
      <c r="G80" s="641" t="s">
        <v>2562</v>
      </c>
      <c r="H80" s="642">
        <v>995.8</v>
      </c>
      <c r="I80" s="642" t="s">
        <v>2563</v>
      </c>
      <c r="J80" s="642" t="s">
        <v>2564</v>
      </c>
      <c r="K80" s="643" t="s">
        <v>255</v>
      </c>
      <c r="L80" s="643" t="s">
        <v>255</v>
      </c>
      <c r="M80" s="616" t="s">
        <v>255</v>
      </c>
      <c r="N80" s="644">
        <v>19</v>
      </c>
    </row>
    <row r="81" spans="1:14" s="616" customFormat="1" ht="13.5" customHeight="1">
      <c r="A81" s="639">
        <v>22</v>
      </c>
      <c r="B81" s="612" t="s">
        <v>2544</v>
      </c>
      <c r="C81" s="612" t="s">
        <v>255</v>
      </c>
      <c r="D81" s="613" t="s">
        <v>2565</v>
      </c>
      <c r="E81" s="640">
        <v>2</v>
      </c>
      <c r="F81" s="640">
        <v>51</v>
      </c>
      <c r="G81" s="641" t="s">
        <v>2566</v>
      </c>
      <c r="H81" s="642">
        <v>995.8</v>
      </c>
      <c r="I81" s="641" t="s">
        <v>2567</v>
      </c>
      <c r="J81" s="641" t="s">
        <v>2548</v>
      </c>
      <c r="K81" s="643" t="s">
        <v>255</v>
      </c>
      <c r="L81" s="643" t="s">
        <v>255</v>
      </c>
      <c r="M81" s="616" t="s">
        <v>255</v>
      </c>
      <c r="N81" s="644">
        <v>19</v>
      </c>
    </row>
    <row r="82" spans="1:14" s="616" customFormat="1" ht="13.5" customHeight="1">
      <c r="A82" s="639">
        <v>22</v>
      </c>
      <c r="B82" s="612" t="s">
        <v>2544</v>
      </c>
      <c r="C82" s="612" t="s">
        <v>255</v>
      </c>
      <c r="D82" s="613" t="s">
        <v>2568</v>
      </c>
      <c r="E82" s="640">
        <v>2</v>
      </c>
      <c r="F82" s="640">
        <v>52</v>
      </c>
      <c r="G82" s="641" t="s">
        <v>2569</v>
      </c>
      <c r="H82" s="642">
        <v>959</v>
      </c>
      <c r="I82" s="641" t="s">
        <v>2567</v>
      </c>
      <c r="J82" s="641" t="s">
        <v>2570</v>
      </c>
      <c r="K82" s="643" t="s">
        <v>255</v>
      </c>
      <c r="L82" s="643" t="s">
        <v>255</v>
      </c>
      <c r="M82" s="616" t="s">
        <v>255</v>
      </c>
      <c r="N82" s="644">
        <v>19</v>
      </c>
    </row>
    <row r="83" spans="1:14" s="616" customFormat="1" ht="13.5" customHeight="1">
      <c r="A83" s="639">
        <v>22</v>
      </c>
      <c r="B83" s="612" t="s">
        <v>2544</v>
      </c>
      <c r="C83" s="612" t="s">
        <v>255</v>
      </c>
      <c r="D83" s="613" t="s">
        <v>2571</v>
      </c>
      <c r="E83" s="640">
        <v>3</v>
      </c>
      <c r="F83" s="640">
        <v>51</v>
      </c>
      <c r="G83" s="641" t="s">
        <v>2572</v>
      </c>
      <c r="H83" s="642">
        <v>995.8</v>
      </c>
      <c r="I83" s="642" t="s">
        <v>2573</v>
      </c>
      <c r="J83" s="642" t="s">
        <v>2548</v>
      </c>
      <c r="K83" s="643" t="s">
        <v>255</v>
      </c>
      <c r="L83" s="643" t="s">
        <v>255</v>
      </c>
      <c r="M83" s="616" t="s">
        <v>255</v>
      </c>
      <c r="N83" s="644">
        <v>19</v>
      </c>
    </row>
    <row r="84" spans="1:14" s="616" customFormat="1" ht="13.5" customHeight="1">
      <c r="A84" s="639">
        <v>22</v>
      </c>
      <c r="B84" s="612" t="s">
        <v>2544</v>
      </c>
      <c r="C84" s="612" t="s">
        <v>255</v>
      </c>
      <c r="D84" s="613" t="s">
        <v>2574</v>
      </c>
      <c r="E84" s="640">
        <v>3</v>
      </c>
      <c r="F84" s="640">
        <v>52</v>
      </c>
      <c r="G84" s="641" t="s">
        <v>2575</v>
      </c>
      <c r="H84" s="642">
        <v>995.8</v>
      </c>
      <c r="I84" s="641" t="s">
        <v>2573</v>
      </c>
      <c r="J84" s="641" t="s">
        <v>2548</v>
      </c>
      <c r="K84" s="643" t="s">
        <v>255</v>
      </c>
      <c r="L84" s="643" t="s">
        <v>255</v>
      </c>
      <c r="M84" s="616" t="s">
        <v>255</v>
      </c>
      <c r="N84" s="644">
        <v>19</v>
      </c>
    </row>
    <row r="85" spans="1:14" s="616" customFormat="1" ht="13.5" customHeight="1">
      <c r="A85" s="639">
        <v>22</v>
      </c>
      <c r="B85" s="612" t="s">
        <v>2544</v>
      </c>
      <c r="C85" s="612" t="s">
        <v>255</v>
      </c>
      <c r="D85" s="613" t="s">
        <v>2576</v>
      </c>
      <c r="E85" s="640">
        <v>3</v>
      </c>
      <c r="F85" s="640">
        <v>53</v>
      </c>
      <c r="G85" s="641" t="s">
        <v>2577</v>
      </c>
      <c r="H85" s="642">
        <v>995.8</v>
      </c>
      <c r="I85" s="641" t="s">
        <v>2578</v>
      </c>
      <c r="J85" s="641" t="s">
        <v>2548</v>
      </c>
      <c r="K85" s="643" t="s">
        <v>255</v>
      </c>
      <c r="L85" s="643" t="s">
        <v>255</v>
      </c>
      <c r="M85" s="616" t="s">
        <v>255</v>
      </c>
      <c r="N85" s="644">
        <v>19</v>
      </c>
    </row>
    <row r="86" spans="1:14" s="616" customFormat="1" ht="13.5" customHeight="1">
      <c r="A86" s="639">
        <v>22</v>
      </c>
      <c r="B86" s="612" t="s">
        <v>2544</v>
      </c>
      <c r="C86" s="612" t="s">
        <v>255</v>
      </c>
      <c r="D86" s="613" t="s">
        <v>2579</v>
      </c>
      <c r="E86" s="640">
        <v>3</v>
      </c>
      <c r="F86" s="640">
        <v>54</v>
      </c>
      <c r="G86" s="641" t="s">
        <v>2580</v>
      </c>
      <c r="H86" s="642">
        <v>995.8</v>
      </c>
      <c r="I86" s="642" t="s">
        <v>2570</v>
      </c>
      <c r="J86" s="642" t="s">
        <v>2581</v>
      </c>
      <c r="K86" s="643" t="s">
        <v>255</v>
      </c>
      <c r="L86" s="643" t="s">
        <v>255</v>
      </c>
      <c r="M86" s="616" t="s">
        <v>255</v>
      </c>
      <c r="N86" s="644">
        <v>19</v>
      </c>
    </row>
    <row r="87" spans="1:14" s="616" customFormat="1" ht="13.5" customHeight="1">
      <c r="A87" s="639">
        <v>23</v>
      </c>
      <c r="B87" s="612" t="s">
        <v>2582</v>
      </c>
      <c r="C87" s="612" t="s">
        <v>255</v>
      </c>
      <c r="D87" s="613" t="s">
        <v>2583</v>
      </c>
      <c r="E87" s="640">
        <v>0</v>
      </c>
      <c r="F87" s="640">
        <v>0</v>
      </c>
      <c r="G87" s="641" t="s">
        <v>2584</v>
      </c>
      <c r="H87" s="642">
        <v>796.9</v>
      </c>
      <c r="I87" s="641" t="s">
        <v>2585</v>
      </c>
      <c r="J87" s="641" t="s">
        <v>2485</v>
      </c>
      <c r="K87" s="643" t="s">
        <v>255</v>
      </c>
      <c r="L87" s="643" t="s">
        <v>255</v>
      </c>
      <c r="M87" s="616" t="s">
        <v>255</v>
      </c>
      <c r="N87" s="644">
        <v>19</v>
      </c>
    </row>
    <row r="88" spans="1:14" s="616" customFormat="1" ht="13.5" customHeight="1">
      <c r="A88" s="639">
        <v>23</v>
      </c>
      <c r="B88" s="612" t="s">
        <v>2582</v>
      </c>
      <c r="C88" s="612" t="s">
        <v>255</v>
      </c>
      <c r="D88" s="613" t="s">
        <v>2586</v>
      </c>
      <c r="E88" s="640">
        <v>1</v>
      </c>
      <c r="F88" s="640">
        <v>51</v>
      </c>
      <c r="G88" s="641" t="s">
        <v>2587</v>
      </c>
      <c r="H88" s="642">
        <v>796.9</v>
      </c>
      <c r="I88" s="641" t="s">
        <v>2588</v>
      </c>
      <c r="J88" s="641" t="s">
        <v>2485</v>
      </c>
      <c r="K88" s="643" t="s">
        <v>255</v>
      </c>
      <c r="L88" s="643" t="s">
        <v>255</v>
      </c>
      <c r="M88" s="616" t="s">
        <v>255</v>
      </c>
      <c r="N88" s="644">
        <v>19</v>
      </c>
    </row>
    <row r="89" spans="1:14" s="616" customFormat="1" ht="13.5" customHeight="1">
      <c r="A89" s="639">
        <v>23</v>
      </c>
      <c r="B89" s="612" t="s">
        <v>2582</v>
      </c>
      <c r="C89" s="612" t="s">
        <v>255</v>
      </c>
      <c r="D89" s="613" t="s">
        <v>2589</v>
      </c>
      <c r="E89" s="640">
        <v>1</v>
      </c>
      <c r="F89" s="640">
        <v>52</v>
      </c>
      <c r="G89" s="641" t="s">
        <v>2590</v>
      </c>
      <c r="H89" s="642">
        <v>796.9</v>
      </c>
      <c r="I89" s="641" t="s">
        <v>2591</v>
      </c>
      <c r="J89" s="641" t="s">
        <v>2485</v>
      </c>
      <c r="K89" s="643" t="s">
        <v>255</v>
      </c>
      <c r="L89" s="643" t="s">
        <v>255</v>
      </c>
      <c r="M89" s="616" t="s">
        <v>255</v>
      </c>
      <c r="N89" s="644">
        <v>19</v>
      </c>
    </row>
    <row r="90" spans="1:14" s="616" customFormat="1" ht="13.5" customHeight="1">
      <c r="A90" s="639">
        <v>23</v>
      </c>
      <c r="B90" s="612" t="s">
        <v>2582</v>
      </c>
      <c r="C90" s="612" t="s">
        <v>255</v>
      </c>
      <c r="D90" s="613" t="s">
        <v>2592</v>
      </c>
      <c r="E90" s="640">
        <v>1</v>
      </c>
      <c r="F90" s="640">
        <v>53</v>
      </c>
      <c r="G90" s="641" t="s">
        <v>2593</v>
      </c>
      <c r="H90" s="642">
        <v>796.9</v>
      </c>
      <c r="I90" s="641" t="s">
        <v>2594</v>
      </c>
      <c r="J90" s="641" t="s">
        <v>2595</v>
      </c>
      <c r="K90" s="643" t="s">
        <v>255</v>
      </c>
      <c r="L90" s="643" t="s">
        <v>255</v>
      </c>
      <c r="M90" s="616" t="s">
        <v>255</v>
      </c>
      <c r="N90" s="644">
        <v>19</v>
      </c>
    </row>
    <row r="91" spans="1:14" s="616" customFormat="1" ht="13.5" customHeight="1">
      <c r="A91" s="639">
        <v>24</v>
      </c>
      <c r="B91" s="612" t="s">
        <v>2596</v>
      </c>
      <c r="C91" s="612" t="s">
        <v>255</v>
      </c>
      <c r="D91" s="613" t="s">
        <v>2597</v>
      </c>
      <c r="E91" s="640">
        <v>0</v>
      </c>
      <c r="F91" s="640">
        <v>0</v>
      </c>
      <c r="G91" s="641" t="s">
        <v>2598</v>
      </c>
      <c r="H91" s="642">
        <v>558.9</v>
      </c>
      <c r="I91" s="641" t="s">
        <v>2599</v>
      </c>
      <c r="J91" s="641" t="s">
        <v>2600</v>
      </c>
      <c r="K91" s="643" t="s">
        <v>255</v>
      </c>
      <c r="L91" s="643" t="s">
        <v>255</v>
      </c>
      <c r="M91" s="616" t="s">
        <v>255</v>
      </c>
      <c r="N91" s="644">
        <v>19</v>
      </c>
    </row>
    <row r="92" spans="1:14" s="616" customFormat="1" ht="13.5" customHeight="1">
      <c r="A92" s="639">
        <v>24</v>
      </c>
      <c r="B92" s="612" t="s">
        <v>2596</v>
      </c>
      <c r="C92" s="612" t="s">
        <v>255</v>
      </c>
      <c r="D92" s="613" t="s">
        <v>2601</v>
      </c>
      <c r="E92" s="640">
        <v>0</v>
      </c>
      <c r="F92" s="640">
        <v>42</v>
      </c>
      <c r="G92" s="641" t="s">
        <v>2602</v>
      </c>
      <c r="H92" s="642">
        <v>159</v>
      </c>
      <c r="I92" s="642" t="s">
        <v>2603</v>
      </c>
      <c r="J92" s="642" t="s">
        <v>2604</v>
      </c>
      <c r="K92" s="643" t="s">
        <v>255</v>
      </c>
      <c r="L92" s="643" t="s">
        <v>255</v>
      </c>
      <c r="M92" s="616" t="s">
        <v>255</v>
      </c>
      <c r="N92" s="644">
        <v>19</v>
      </c>
    </row>
    <row r="93" spans="1:14" s="616" customFormat="1" ht="13.5" customHeight="1">
      <c r="A93" s="639">
        <v>24</v>
      </c>
      <c r="B93" s="612" t="s">
        <v>2596</v>
      </c>
      <c r="C93" s="612" t="s">
        <v>255</v>
      </c>
      <c r="D93" s="616" t="s">
        <v>2605</v>
      </c>
      <c r="E93" s="640">
        <v>0</v>
      </c>
      <c r="F93" s="640">
        <v>51</v>
      </c>
      <c r="G93" s="641" t="s">
        <v>2606</v>
      </c>
      <c r="H93" s="642">
        <v>564.1</v>
      </c>
      <c r="I93" s="641" t="s">
        <v>2607</v>
      </c>
      <c r="J93" s="641" t="s">
        <v>2608</v>
      </c>
      <c r="K93" s="643" t="s">
        <v>255</v>
      </c>
      <c r="L93" s="643" t="s">
        <v>255</v>
      </c>
      <c r="M93" s="616" t="s">
        <v>255</v>
      </c>
      <c r="N93" s="644">
        <v>19</v>
      </c>
    </row>
    <row r="94" spans="1:14" s="616" customFormat="1" ht="13.5" customHeight="1">
      <c r="A94" s="639">
        <v>24</v>
      </c>
      <c r="B94" s="612" t="s">
        <v>2596</v>
      </c>
      <c r="C94" s="612" t="s">
        <v>255</v>
      </c>
      <c r="D94" s="616" t="s">
        <v>2609</v>
      </c>
      <c r="E94" s="640">
        <v>0</v>
      </c>
      <c r="F94" s="640">
        <v>52</v>
      </c>
      <c r="G94" s="641" t="s">
        <v>2610</v>
      </c>
      <c r="H94" s="642">
        <v>564.1</v>
      </c>
      <c r="I94" s="642" t="s">
        <v>2611</v>
      </c>
      <c r="J94" s="642" t="s">
        <v>2612</v>
      </c>
      <c r="K94" s="643" t="s">
        <v>255</v>
      </c>
      <c r="L94" s="643" t="s">
        <v>255</v>
      </c>
      <c r="M94" s="616" t="s">
        <v>255</v>
      </c>
      <c r="N94" s="644">
        <v>19</v>
      </c>
    </row>
    <row r="95" spans="1:14" s="616" customFormat="1" ht="13.5" customHeight="1">
      <c r="A95" s="639">
        <v>24</v>
      </c>
      <c r="B95" s="612" t="s">
        <v>2596</v>
      </c>
      <c r="C95" s="612" t="s">
        <v>255</v>
      </c>
      <c r="D95" s="616" t="s">
        <v>2613</v>
      </c>
      <c r="E95" s="640">
        <v>0</v>
      </c>
      <c r="F95" s="640">
        <v>53</v>
      </c>
      <c r="G95" s="641" t="s">
        <v>2614</v>
      </c>
      <c r="H95" s="642">
        <v>536</v>
      </c>
      <c r="I95" s="642" t="s">
        <v>1775</v>
      </c>
      <c r="J95" s="642" t="s">
        <v>1774</v>
      </c>
      <c r="K95" s="643" t="s">
        <v>255</v>
      </c>
      <c r="L95" s="643" t="s">
        <v>255</v>
      </c>
      <c r="M95" s="616" t="s">
        <v>255</v>
      </c>
      <c r="N95" s="644">
        <v>19</v>
      </c>
    </row>
    <row r="96" spans="1:14" s="616" customFormat="1" ht="13.5" customHeight="1">
      <c r="A96" s="639">
        <v>24</v>
      </c>
      <c r="B96" s="612" t="s">
        <v>2596</v>
      </c>
      <c r="C96" s="612" t="s">
        <v>255</v>
      </c>
      <c r="D96" s="613" t="s">
        <v>2615</v>
      </c>
      <c r="E96" s="640">
        <v>1</v>
      </c>
      <c r="F96" s="640">
        <v>51</v>
      </c>
      <c r="G96" s="641" t="s">
        <v>2616</v>
      </c>
      <c r="H96" s="642">
        <v>530</v>
      </c>
      <c r="I96" s="641" t="s">
        <v>2617</v>
      </c>
      <c r="J96" s="641" t="s">
        <v>2618</v>
      </c>
      <c r="K96" s="643" t="s">
        <v>255</v>
      </c>
      <c r="L96" s="643" t="s">
        <v>255</v>
      </c>
      <c r="M96" s="616" t="s">
        <v>255</v>
      </c>
      <c r="N96" s="644">
        <v>19</v>
      </c>
    </row>
    <row r="97" spans="1:14" s="616" customFormat="1" ht="13.5" customHeight="1">
      <c r="A97" s="639">
        <v>24</v>
      </c>
      <c r="B97" s="612" t="s">
        <v>2596</v>
      </c>
      <c r="C97" s="612" t="s">
        <v>255</v>
      </c>
      <c r="D97" s="613" t="s">
        <v>2619</v>
      </c>
      <c r="E97" s="640">
        <v>1</v>
      </c>
      <c r="F97" s="640">
        <v>52</v>
      </c>
      <c r="G97" s="641" t="s">
        <v>2620</v>
      </c>
      <c r="H97" s="642">
        <v>530</v>
      </c>
      <c r="I97" s="641" t="s">
        <v>2621</v>
      </c>
      <c r="J97" s="641" t="s">
        <v>2622</v>
      </c>
      <c r="K97" s="643" t="s">
        <v>255</v>
      </c>
      <c r="L97" s="643" t="s">
        <v>255</v>
      </c>
      <c r="M97" s="616" t="s">
        <v>255</v>
      </c>
      <c r="N97" s="644">
        <v>19</v>
      </c>
    </row>
    <row r="98" spans="1:14" s="616" customFormat="1" ht="13.5" customHeight="1">
      <c r="A98" s="639">
        <v>24</v>
      </c>
      <c r="B98" s="612" t="s">
        <v>2596</v>
      </c>
      <c r="C98" s="612" t="s">
        <v>255</v>
      </c>
      <c r="D98" s="613" t="s">
        <v>2623</v>
      </c>
      <c r="E98" s="640">
        <v>2</v>
      </c>
      <c r="F98" s="640">
        <v>51</v>
      </c>
      <c r="G98" s="641" t="s">
        <v>2624</v>
      </c>
      <c r="H98" s="642">
        <v>536.79999999999995</v>
      </c>
      <c r="I98" s="641" t="s">
        <v>2625</v>
      </c>
      <c r="J98" s="641" t="s">
        <v>2626</v>
      </c>
      <c r="K98" s="643" t="s">
        <v>255</v>
      </c>
      <c r="L98" s="643" t="s">
        <v>255</v>
      </c>
      <c r="M98" s="616" t="s">
        <v>255</v>
      </c>
      <c r="N98" s="644">
        <v>19</v>
      </c>
    </row>
    <row r="99" spans="1:14" s="616" customFormat="1" ht="13.5" customHeight="1">
      <c r="A99" s="639">
        <v>24</v>
      </c>
      <c r="B99" s="612" t="s">
        <v>2596</v>
      </c>
      <c r="C99" s="612" t="s">
        <v>255</v>
      </c>
      <c r="D99" s="613" t="s">
        <v>2627</v>
      </c>
      <c r="E99" s="640">
        <v>3</v>
      </c>
      <c r="F99" s="640">
        <v>51</v>
      </c>
      <c r="G99" s="641" t="s">
        <v>2628</v>
      </c>
      <c r="H99" s="642">
        <v>574</v>
      </c>
      <c r="I99" s="641" t="s">
        <v>2629</v>
      </c>
      <c r="J99" s="641" t="s">
        <v>2630</v>
      </c>
      <c r="K99" s="643" t="s">
        <v>255</v>
      </c>
      <c r="L99" s="643" t="s">
        <v>255</v>
      </c>
      <c r="M99" s="616" t="s">
        <v>255</v>
      </c>
      <c r="N99" s="644">
        <v>19</v>
      </c>
    </row>
    <row r="100" spans="1:14" s="616" customFormat="1" ht="13.5" customHeight="1">
      <c r="A100" s="639">
        <v>24</v>
      </c>
      <c r="B100" s="612" t="s">
        <v>2596</v>
      </c>
      <c r="C100" s="612" t="s">
        <v>255</v>
      </c>
      <c r="D100" s="613" t="s">
        <v>2631</v>
      </c>
      <c r="E100" s="640">
        <v>3</v>
      </c>
      <c r="F100" s="640">
        <v>52</v>
      </c>
      <c r="G100" s="641" t="s">
        <v>2632</v>
      </c>
      <c r="H100" s="642">
        <v>573</v>
      </c>
      <c r="I100" s="641" t="s">
        <v>2633</v>
      </c>
      <c r="J100" s="641" t="s">
        <v>2634</v>
      </c>
      <c r="K100" s="643" t="s">
        <v>255</v>
      </c>
      <c r="L100" s="643" t="s">
        <v>255</v>
      </c>
      <c r="M100" s="616" t="s">
        <v>255</v>
      </c>
      <c r="N100" s="644">
        <v>19</v>
      </c>
    </row>
    <row r="101" spans="1:14" s="650" customFormat="1" ht="13.5" customHeight="1">
      <c r="A101" s="639">
        <v>24</v>
      </c>
      <c r="B101" s="612" t="s">
        <v>2596</v>
      </c>
      <c r="C101" s="612" t="s">
        <v>255</v>
      </c>
      <c r="D101" s="613" t="s">
        <v>2635</v>
      </c>
      <c r="E101" s="640">
        <v>3</v>
      </c>
      <c r="F101" s="640">
        <v>53</v>
      </c>
      <c r="G101" s="641" t="s">
        <v>2636</v>
      </c>
      <c r="H101" s="642">
        <v>573</v>
      </c>
      <c r="I101" s="641" t="s">
        <v>2637</v>
      </c>
      <c r="J101" s="641" t="s">
        <v>2638</v>
      </c>
      <c r="K101" s="643" t="s">
        <v>255</v>
      </c>
      <c r="L101" s="643" t="s">
        <v>255</v>
      </c>
      <c r="M101" s="616" t="s">
        <v>255</v>
      </c>
      <c r="N101" s="644">
        <v>19</v>
      </c>
    </row>
    <row r="102" spans="1:14" s="650" customFormat="1" ht="13.5" customHeight="1">
      <c r="A102" s="639">
        <v>24</v>
      </c>
      <c r="B102" s="612" t="s">
        <v>2596</v>
      </c>
      <c r="C102" s="612" t="s">
        <v>255</v>
      </c>
      <c r="D102" s="613" t="s">
        <v>2639</v>
      </c>
      <c r="E102" s="640">
        <v>3</v>
      </c>
      <c r="F102" s="640">
        <v>54</v>
      </c>
      <c r="G102" s="641" t="s">
        <v>2640</v>
      </c>
      <c r="H102" s="642">
        <v>573</v>
      </c>
      <c r="I102" s="641" t="s">
        <v>2641</v>
      </c>
      <c r="J102" s="641" t="s">
        <v>2638</v>
      </c>
      <c r="K102" s="643" t="s">
        <v>255</v>
      </c>
      <c r="L102" s="643" t="s">
        <v>255</v>
      </c>
      <c r="M102" s="616" t="s">
        <v>255</v>
      </c>
      <c r="N102" s="644">
        <v>19</v>
      </c>
    </row>
    <row r="103" spans="1:14" s="616" customFormat="1" ht="13.5" customHeight="1">
      <c r="A103" s="639">
        <v>24</v>
      </c>
      <c r="B103" s="612" t="s">
        <v>2596</v>
      </c>
      <c r="C103" s="612" t="s">
        <v>255</v>
      </c>
      <c r="D103" s="613" t="s">
        <v>2642</v>
      </c>
      <c r="E103" s="640">
        <v>4</v>
      </c>
      <c r="F103" s="640">
        <v>51</v>
      </c>
      <c r="G103" s="641" t="s">
        <v>2643</v>
      </c>
      <c r="H103" s="642">
        <v>577</v>
      </c>
      <c r="I103" s="641" t="s">
        <v>2644</v>
      </c>
      <c r="J103" s="641" t="s">
        <v>2600</v>
      </c>
      <c r="K103" s="643" t="s">
        <v>255</v>
      </c>
      <c r="L103" s="643" t="s">
        <v>255</v>
      </c>
      <c r="M103" s="616" t="s">
        <v>255</v>
      </c>
      <c r="N103" s="644">
        <v>19</v>
      </c>
    </row>
    <row r="104" spans="1:14" s="616" customFormat="1" ht="13.5" customHeight="1">
      <c r="A104" s="639">
        <v>24</v>
      </c>
      <c r="B104" s="612" t="s">
        <v>2596</v>
      </c>
      <c r="C104" s="612" t="s">
        <v>255</v>
      </c>
      <c r="D104" s="616" t="s">
        <v>2645</v>
      </c>
      <c r="E104" s="640">
        <v>5</v>
      </c>
      <c r="F104" s="640">
        <v>38</v>
      </c>
      <c r="G104" s="641" t="s">
        <v>2646</v>
      </c>
      <c r="H104" s="642">
        <v>787.9</v>
      </c>
      <c r="I104" s="642" t="s">
        <v>2647</v>
      </c>
      <c r="J104" s="642" t="s">
        <v>2648</v>
      </c>
      <c r="K104" s="643" t="s">
        <v>255</v>
      </c>
      <c r="L104" s="643" t="s">
        <v>255</v>
      </c>
      <c r="M104" s="616" t="s">
        <v>255</v>
      </c>
      <c r="N104" s="644">
        <v>19</v>
      </c>
    </row>
    <row r="105" spans="1:14" s="616" customFormat="1" ht="13.5" customHeight="1">
      <c r="A105" s="639">
        <v>24</v>
      </c>
      <c r="B105" s="612" t="s">
        <v>2596</v>
      </c>
      <c r="C105" s="612" t="s">
        <v>255</v>
      </c>
      <c r="D105" s="616" t="s">
        <v>2649</v>
      </c>
      <c r="E105" s="640">
        <v>5</v>
      </c>
      <c r="F105" s="640">
        <v>51</v>
      </c>
      <c r="G105" s="641" t="s">
        <v>2650</v>
      </c>
      <c r="H105" s="642">
        <v>532</v>
      </c>
      <c r="I105" s="641" t="s">
        <v>2651</v>
      </c>
      <c r="J105" s="641" t="s">
        <v>2652</v>
      </c>
      <c r="K105" s="643" t="s">
        <v>255</v>
      </c>
      <c r="L105" s="643" t="s">
        <v>255</v>
      </c>
      <c r="M105" s="616" t="s">
        <v>255</v>
      </c>
      <c r="N105" s="644">
        <v>19</v>
      </c>
    </row>
    <row r="106" spans="1:14" s="616" customFormat="1" ht="13.5" customHeight="1">
      <c r="A106" s="639">
        <v>24</v>
      </c>
      <c r="B106" s="612" t="s">
        <v>2596</v>
      </c>
      <c r="C106" s="612" t="s">
        <v>255</v>
      </c>
      <c r="D106" s="616" t="s">
        <v>2653</v>
      </c>
      <c r="E106" s="640">
        <v>5</v>
      </c>
      <c r="F106" s="640">
        <v>52</v>
      </c>
      <c r="G106" s="641" t="s">
        <v>2654</v>
      </c>
      <c r="H106" s="642">
        <v>579</v>
      </c>
      <c r="I106" s="641" t="s">
        <v>2655</v>
      </c>
      <c r="J106" s="641" t="s">
        <v>2600</v>
      </c>
      <c r="K106" s="643" t="s">
        <v>255</v>
      </c>
      <c r="L106" s="643" t="s">
        <v>255</v>
      </c>
      <c r="M106" s="616" t="s">
        <v>255</v>
      </c>
      <c r="N106" s="644">
        <v>19</v>
      </c>
    </row>
    <row r="107" spans="1:14" s="616" customFormat="1" ht="13.5" customHeight="1">
      <c r="A107" s="639">
        <v>24</v>
      </c>
      <c r="B107" s="612" t="s">
        <v>2596</v>
      </c>
      <c r="C107" s="612" t="s">
        <v>255</v>
      </c>
      <c r="D107" s="613" t="s">
        <v>2656</v>
      </c>
      <c r="E107" s="640">
        <v>5</v>
      </c>
      <c r="F107" s="640">
        <v>53</v>
      </c>
      <c r="G107" s="641" t="s">
        <v>2657</v>
      </c>
      <c r="H107" s="642">
        <v>558.9</v>
      </c>
      <c r="I107" s="641" t="s">
        <v>2658</v>
      </c>
      <c r="J107" s="642" t="s">
        <v>2659</v>
      </c>
      <c r="K107" s="643" t="s">
        <v>255</v>
      </c>
      <c r="L107" s="643" t="s">
        <v>255</v>
      </c>
      <c r="M107" s="616" t="s">
        <v>255</v>
      </c>
      <c r="N107" s="644">
        <v>19</v>
      </c>
    </row>
    <row r="108" spans="1:14" s="616" customFormat="1" ht="13.5" customHeight="1">
      <c r="A108" s="639">
        <v>24</v>
      </c>
      <c r="B108" s="612" t="s">
        <v>2596</v>
      </c>
      <c r="C108" s="612" t="s">
        <v>255</v>
      </c>
      <c r="D108" s="616" t="s">
        <v>2660</v>
      </c>
      <c r="E108" s="640">
        <v>5</v>
      </c>
      <c r="F108" s="640">
        <v>54</v>
      </c>
      <c r="G108" s="641" t="s">
        <v>2661</v>
      </c>
      <c r="H108" s="642">
        <v>579</v>
      </c>
      <c r="I108" s="641" t="s">
        <v>2662</v>
      </c>
      <c r="J108" s="641" t="s">
        <v>2600</v>
      </c>
      <c r="K108" s="643" t="s">
        <v>255</v>
      </c>
      <c r="L108" s="643" t="s">
        <v>255</v>
      </c>
      <c r="M108" s="616" t="s">
        <v>255</v>
      </c>
      <c r="N108" s="644">
        <v>19</v>
      </c>
    </row>
    <row r="109" spans="1:14" s="616" customFormat="1" ht="13.5" customHeight="1">
      <c r="A109" s="639">
        <v>24</v>
      </c>
      <c r="B109" s="612" t="s">
        <v>2596</v>
      </c>
      <c r="C109" s="612" t="s">
        <v>255</v>
      </c>
      <c r="D109" s="616" t="s">
        <v>2663</v>
      </c>
      <c r="E109" s="640">
        <v>6</v>
      </c>
      <c r="F109" s="640">
        <v>38</v>
      </c>
      <c r="G109" s="641" t="s">
        <v>2664</v>
      </c>
      <c r="H109" s="642">
        <v>787.9</v>
      </c>
      <c r="I109" s="642" t="s">
        <v>2665</v>
      </c>
      <c r="J109" s="642" t="s">
        <v>2666</v>
      </c>
      <c r="K109" s="643" t="s">
        <v>255</v>
      </c>
      <c r="L109" s="643" t="s">
        <v>255</v>
      </c>
      <c r="M109" s="616" t="s">
        <v>255</v>
      </c>
      <c r="N109" s="644">
        <v>19</v>
      </c>
    </row>
    <row r="110" spans="1:14" s="616" customFormat="1" ht="13.5" customHeight="1">
      <c r="A110" s="639">
        <v>24</v>
      </c>
      <c r="B110" s="612" t="s">
        <v>2596</v>
      </c>
      <c r="C110" s="612" t="s">
        <v>255</v>
      </c>
      <c r="D110" s="616" t="s">
        <v>2667</v>
      </c>
      <c r="E110" s="640">
        <v>6</v>
      </c>
      <c r="F110" s="640">
        <v>51</v>
      </c>
      <c r="G110" s="641" t="s">
        <v>2668</v>
      </c>
      <c r="H110" s="642">
        <v>558.9</v>
      </c>
      <c r="I110" s="642" t="s">
        <v>2647</v>
      </c>
      <c r="J110" s="642" t="s">
        <v>2648</v>
      </c>
      <c r="K110" s="643" t="s">
        <v>255</v>
      </c>
      <c r="L110" s="643" t="s">
        <v>255</v>
      </c>
      <c r="M110" s="616" t="s">
        <v>255</v>
      </c>
      <c r="N110" s="644">
        <v>19</v>
      </c>
    </row>
    <row r="111" spans="1:14" s="616" customFormat="1" ht="13.5" customHeight="1">
      <c r="A111" s="639">
        <v>24</v>
      </c>
      <c r="B111" s="612" t="s">
        <v>2596</v>
      </c>
      <c r="C111" s="612" t="s">
        <v>255</v>
      </c>
      <c r="D111" s="616" t="s">
        <v>2669</v>
      </c>
      <c r="E111" s="640">
        <v>6</v>
      </c>
      <c r="F111" s="640">
        <v>52</v>
      </c>
      <c r="G111" s="641" t="s">
        <v>2670</v>
      </c>
      <c r="H111" s="642">
        <v>541</v>
      </c>
      <c r="I111" s="641" t="s">
        <v>2671</v>
      </c>
      <c r="J111" s="641" t="s">
        <v>2672</v>
      </c>
      <c r="K111" s="643" t="s">
        <v>255</v>
      </c>
      <c r="L111" s="643" t="s">
        <v>255</v>
      </c>
      <c r="M111" s="616" t="s">
        <v>255</v>
      </c>
      <c r="N111" s="644">
        <v>19</v>
      </c>
    </row>
    <row r="112" spans="1:14" s="616" customFormat="1" ht="13.5" customHeight="1">
      <c r="A112" s="639">
        <v>24</v>
      </c>
      <c r="B112" s="612" t="s">
        <v>2596</v>
      </c>
      <c r="C112" s="612" t="s">
        <v>255</v>
      </c>
      <c r="D112" s="616" t="s">
        <v>2673</v>
      </c>
      <c r="E112" s="640">
        <v>6</v>
      </c>
      <c r="F112" s="640">
        <v>53</v>
      </c>
      <c r="G112" s="641" t="s">
        <v>2674</v>
      </c>
      <c r="H112" s="642">
        <v>558.9</v>
      </c>
      <c r="I112" s="641" t="s">
        <v>2675</v>
      </c>
      <c r="J112" s="641" t="s">
        <v>2659</v>
      </c>
      <c r="K112" s="643" t="s">
        <v>255</v>
      </c>
      <c r="L112" s="643" t="s">
        <v>255</v>
      </c>
      <c r="M112" s="616" t="s">
        <v>255</v>
      </c>
      <c r="N112" s="644">
        <v>19</v>
      </c>
    </row>
    <row r="113" spans="1:14" s="616" customFormat="1" ht="13.5" customHeight="1">
      <c r="A113" s="639">
        <v>24</v>
      </c>
      <c r="B113" s="612" t="s">
        <v>2596</v>
      </c>
      <c r="C113" s="612" t="s">
        <v>255</v>
      </c>
      <c r="D113" s="616" t="s">
        <v>2676</v>
      </c>
      <c r="E113" s="640">
        <v>6</v>
      </c>
      <c r="F113" s="640">
        <v>54</v>
      </c>
      <c r="G113" s="641" t="s">
        <v>2677</v>
      </c>
      <c r="H113" s="642">
        <v>558.9</v>
      </c>
      <c r="I113" s="642" t="s">
        <v>2678</v>
      </c>
      <c r="J113" s="642" t="s">
        <v>2600</v>
      </c>
      <c r="K113" s="643" t="s">
        <v>255</v>
      </c>
      <c r="L113" s="643" t="s">
        <v>255</v>
      </c>
      <c r="M113" s="616" t="s">
        <v>255</v>
      </c>
      <c r="N113" s="644">
        <v>19</v>
      </c>
    </row>
    <row r="114" spans="1:14" s="616" customFormat="1" ht="13.5" customHeight="1">
      <c r="A114" s="639">
        <v>24</v>
      </c>
      <c r="B114" s="612" t="s">
        <v>2596</v>
      </c>
      <c r="C114" s="612" t="s">
        <v>255</v>
      </c>
      <c r="D114" s="616" t="s">
        <v>2679</v>
      </c>
      <c r="E114" s="640">
        <v>7</v>
      </c>
      <c r="F114" s="640">
        <v>38</v>
      </c>
      <c r="G114" s="641" t="s">
        <v>2680</v>
      </c>
      <c r="H114" s="642">
        <v>558</v>
      </c>
      <c r="I114" s="641" t="s">
        <v>2681</v>
      </c>
      <c r="J114" s="641" t="s">
        <v>2648</v>
      </c>
      <c r="K114" s="643" t="s">
        <v>255</v>
      </c>
      <c r="L114" s="643" t="s">
        <v>255</v>
      </c>
      <c r="M114" s="616" t="s">
        <v>255</v>
      </c>
      <c r="N114" s="644">
        <v>19</v>
      </c>
    </row>
    <row r="115" spans="1:14" s="616" customFormat="1" ht="13.5" customHeight="1">
      <c r="A115" s="639">
        <v>24</v>
      </c>
      <c r="B115" s="612" t="s">
        <v>2596</v>
      </c>
      <c r="C115" s="612" t="s">
        <v>255</v>
      </c>
      <c r="D115" s="616" t="s">
        <v>2682</v>
      </c>
      <c r="E115" s="640">
        <v>7</v>
      </c>
      <c r="F115" s="640">
        <v>51</v>
      </c>
      <c r="G115" s="641" t="s">
        <v>2683</v>
      </c>
      <c r="H115" s="642">
        <v>455</v>
      </c>
      <c r="I115" s="641" t="s">
        <v>2684</v>
      </c>
      <c r="J115" s="646" t="s">
        <v>2685</v>
      </c>
      <c r="K115" s="643" t="s">
        <v>255</v>
      </c>
      <c r="L115" s="643" t="s">
        <v>255</v>
      </c>
      <c r="M115" s="616" t="s">
        <v>255</v>
      </c>
      <c r="N115" s="644">
        <v>19</v>
      </c>
    </row>
    <row r="116" spans="1:14" s="616" customFormat="1" ht="13.5" customHeight="1">
      <c r="A116" s="639">
        <v>24</v>
      </c>
      <c r="B116" s="612" t="s">
        <v>2596</v>
      </c>
      <c r="C116" s="612" t="s">
        <v>255</v>
      </c>
      <c r="D116" s="616" t="s">
        <v>2686</v>
      </c>
      <c r="E116" s="640">
        <v>7</v>
      </c>
      <c r="F116" s="640">
        <v>52</v>
      </c>
      <c r="G116" s="641" t="s">
        <v>2687</v>
      </c>
      <c r="H116" s="642">
        <v>565</v>
      </c>
      <c r="I116" s="641" t="s">
        <v>2688</v>
      </c>
      <c r="J116" s="641" t="s">
        <v>2685</v>
      </c>
      <c r="K116" s="643" t="s">
        <v>255</v>
      </c>
      <c r="L116" s="643" t="s">
        <v>255</v>
      </c>
      <c r="M116" s="616" t="s">
        <v>255</v>
      </c>
      <c r="N116" s="644">
        <v>19</v>
      </c>
    </row>
    <row r="117" spans="1:14" s="616" customFormat="1" ht="13.5" customHeight="1">
      <c r="A117" s="639">
        <v>25</v>
      </c>
      <c r="B117" s="612" t="s">
        <v>2689</v>
      </c>
      <c r="C117" s="612" t="s">
        <v>255</v>
      </c>
      <c r="D117" s="616" t="s">
        <v>2690</v>
      </c>
      <c r="E117" s="640">
        <v>0</v>
      </c>
      <c r="F117" s="640">
        <v>0</v>
      </c>
      <c r="G117" s="641" t="s">
        <v>2691</v>
      </c>
      <c r="H117" s="642">
        <v>599.9</v>
      </c>
      <c r="I117" s="641" t="s">
        <v>2692</v>
      </c>
      <c r="J117" s="641" t="s">
        <v>2693</v>
      </c>
      <c r="K117" s="643" t="s">
        <v>255</v>
      </c>
      <c r="L117" s="643" t="s">
        <v>255</v>
      </c>
      <c r="M117" s="616" t="s">
        <v>255</v>
      </c>
      <c r="N117" s="644">
        <v>19</v>
      </c>
    </row>
    <row r="118" spans="1:14" s="616" customFormat="1" ht="13.5" customHeight="1">
      <c r="A118" s="639">
        <v>25</v>
      </c>
      <c r="B118" s="612" t="s">
        <v>2689</v>
      </c>
      <c r="C118" s="612" t="s">
        <v>255</v>
      </c>
      <c r="D118" s="616" t="s">
        <v>2694</v>
      </c>
      <c r="E118" s="640">
        <v>0</v>
      </c>
      <c r="F118" s="640">
        <v>42</v>
      </c>
      <c r="G118" s="641" t="s">
        <v>2695</v>
      </c>
      <c r="H118" s="642">
        <v>179</v>
      </c>
      <c r="I118" s="641" t="s">
        <v>2492</v>
      </c>
      <c r="J118" s="641" t="s">
        <v>2493</v>
      </c>
      <c r="K118" s="643" t="s">
        <v>255</v>
      </c>
      <c r="L118" s="643" t="s">
        <v>255</v>
      </c>
      <c r="M118" s="616" t="s">
        <v>255</v>
      </c>
      <c r="N118" s="644">
        <v>19</v>
      </c>
    </row>
    <row r="119" spans="1:14" s="616" customFormat="1" ht="13.5" customHeight="1">
      <c r="A119" s="639">
        <v>25</v>
      </c>
      <c r="B119" s="612" t="s">
        <v>2689</v>
      </c>
      <c r="C119" s="612" t="s">
        <v>255</v>
      </c>
      <c r="D119" s="616" t="s">
        <v>2696</v>
      </c>
      <c r="E119" s="640">
        <v>0</v>
      </c>
      <c r="F119" s="640">
        <v>51</v>
      </c>
      <c r="G119" s="641" t="s">
        <v>2697</v>
      </c>
      <c r="H119" s="642">
        <v>791.3</v>
      </c>
      <c r="I119" s="641" t="s">
        <v>1441</v>
      </c>
      <c r="J119" s="641" t="s">
        <v>1246</v>
      </c>
      <c r="K119" s="643" t="s">
        <v>255</v>
      </c>
      <c r="L119" s="643" t="s">
        <v>255</v>
      </c>
      <c r="M119" s="616" t="s">
        <v>255</v>
      </c>
      <c r="N119" s="644">
        <v>19</v>
      </c>
    </row>
    <row r="120" spans="1:14" s="616" customFormat="1" ht="13.5" customHeight="1">
      <c r="A120" s="639">
        <v>25</v>
      </c>
      <c r="B120" s="612" t="s">
        <v>2689</v>
      </c>
      <c r="C120" s="612" t="s">
        <v>255</v>
      </c>
      <c r="D120" s="616" t="s">
        <v>2698</v>
      </c>
      <c r="E120" s="640">
        <v>1</v>
      </c>
      <c r="F120" s="640">
        <v>38</v>
      </c>
      <c r="G120" s="641" t="s">
        <v>2699</v>
      </c>
      <c r="H120" s="642">
        <v>590.79999999999995</v>
      </c>
      <c r="I120" s="641" t="s">
        <v>2700</v>
      </c>
      <c r="J120" s="641" t="s">
        <v>2701</v>
      </c>
      <c r="K120" s="643" t="s">
        <v>255</v>
      </c>
      <c r="L120" s="643" t="s">
        <v>255</v>
      </c>
      <c r="M120" s="616" t="s">
        <v>255</v>
      </c>
      <c r="N120" s="644">
        <v>19</v>
      </c>
    </row>
    <row r="121" spans="1:14" s="616" customFormat="1" ht="13.5" customHeight="1">
      <c r="A121" s="639">
        <v>25</v>
      </c>
      <c r="B121" s="612" t="s">
        <v>2689</v>
      </c>
      <c r="C121" s="612" t="s">
        <v>255</v>
      </c>
      <c r="D121" s="616" t="s">
        <v>2702</v>
      </c>
      <c r="E121" s="640">
        <v>1</v>
      </c>
      <c r="F121" s="640">
        <v>51</v>
      </c>
      <c r="G121" s="641" t="s">
        <v>2703</v>
      </c>
      <c r="H121" s="642">
        <v>599.70000000000005</v>
      </c>
      <c r="I121" s="642" t="s">
        <v>2704</v>
      </c>
      <c r="J121" s="642" t="s">
        <v>2705</v>
      </c>
      <c r="K121" s="643" t="s">
        <v>255</v>
      </c>
      <c r="L121" s="643" t="s">
        <v>255</v>
      </c>
      <c r="M121" s="616" t="s">
        <v>255</v>
      </c>
      <c r="N121" s="644">
        <v>19</v>
      </c>
    </row>
    <row r="122" spans="1:14" s="616" customFormat="1" ht="13.5" customHeight="1">
      <c r="A122" s="639">
        <v>25</v>
      </c>
      <c r="B122" s="612" t="s">
        <v>2689</v>
      </c>
      <c r="C122" s="612" t="s">
        <v>255</v>
      </c>
      <c r="D122" s="616" t="s">
        <v>2706</v>
      </c>
      <c r="E122" s="640">
        <v>1</v>
      </c>
      <c r="F122" s="640">
        <v>52</v>
      </c>
      <c r="G122" s="641" t="s">
        <v>2707</v>
      </c>
      <c r="H122" s="642">
        <v>788</v>
      </c>
      <c r="I122" s="641" t="s">
        <v>2708</v>
      </c>
      <c r="J122" s="641" t="s">
        <v>2709</v>
      </c>
      <c r="K122" s="643" t="s">
        <v>255</v>
      </c>
      <c r="L122" s="643" t="s">
        <v>255</v>
      </c>
      <c r="M122" s="616" t="s">
        <v>255</v>
      </c>
      <c r="N122" s="644">
        <v>19</v>
      </c>
    </row>
    <row r="123" spans="1:14" s="616" customFormat="1" ht="13.5" customHeight="1">
      <c r="A123" s="639">
        <v>25</v>
      </c>
      <c r="B123" s="612" t="s">
        <v>2689</v>
      </c>
      <c r="C123" s="612" t="s">
        <v>255</v>
      </c>
      <c r="D123" s="616" t="s">
        <v>2710</v>
      </c>
      <c r="E123" s="640">
        <v>1</v>
      </c>
      <c r="F123" s="640">
        <v>53</v>
      </c>
      <c r="G123" s="641" t="s">
        <v>2711</v>
      </c>
      <c r="H123" s="642">
        <v>590.9</v>
      </c>
      <c r="I123" s="642" t="s">
        <v>2712</v>
      </c>
      <c r="J123" s="642" t="s">
        <v>2713</v>
      </c>
      <c r="K123" s="643" t="s">
        <v>255</v>
      </c>
      <c r="L123" s="643" t="s">
        <v>255</v>
      </c>
      <c r="M123" s="616" t="s">
        <v>255</v>
      </c>
      <c r="N123" s="644">
        <v>19</v>
      </c>
    </row>
    <row r="124" spans="1:14" s="616" customFormat="1" ht="13.5" customHeight="1">
      <c r="A124" s="639">
        <v>25</v>
      </c>
      <c r="B124" s="612" t="s">
        <v>2689</v>
      </c>
      <c r="C124" s="612" t="s">
        <v>255</v>
      </c>
      <c r="D124" s="616" t="s">
        <v>2714</v>
      </c>
      <c r="E124" s="640">
        <v>1</v>
      </c>
      <c r="F124" s="640">
        <v>54</v>
      </c>
      <c r="G124" s="641" t="s">
        <v>2715</v>
      </c>
      <c r="H124" s="642">
        <v>593</v>
      </c>
      <c r="I124" s="641" t="s">
        <v>2716</v>
      </c>
      <c r="J124" s="641" t="s">
        <v>2693</v>
      </c>
      <c r="K124" s="643" t="s">
        <v>255</v>
      </c>
      <c r="L124" s="643" t="s">
        <v>255</v>
      </c>
      <c r="M124" s="616" t="s">
        <v>255</v>
      </c>
      <c r="N124" s="644">
        <v>19</v>
      </c>
    </row>
    <row r="125" spans="1:14" s="616" customFormat="1" ht="13.5" customHeight="1">
      <c r="A125" s="639">
        <v>25</v>
      </c>
      <c r="B125" s="612" t="s">
        <v>2689</v>
      </c>
      <c r="C125" s="612" t="s">
        <v>255</v>
      </c>
      <c r="D125" s="616" t="s">
        <v>2717</v>
      </c>
      <c r="E125" s="640">
        <v>2</v>
      </c>
      <c r="F125" s="640">
        <v>38</v>
      </c>
      <c r="G125" s="641" t="s">
        <v>2718</v>
      </c>
      <c r="H125" s="642">
        <v>595</v>
      </c>
      <c r="I125" s="641" t="s">
        <v>2719</v>
      </c>
      <c r="J125" s="641" t="s">
        <v>2720</v>
      </c>
      <c r="K125" s="643" t="s">
        <v>255</v>
      </c>
      <c r="L125" s="643" t="s">
        <v>255</v>
      </c>
      <c r="M125" s="616" t="s">
        <v>255</v>
      </c>
      <c r="N125" s="644">
        <v>19</v>
      </c>
    </row>
    <row r="126" spans="1:14" s="616" customFormat="1" ht="13.5" customHeight="1">
      <c r="A126" s="639">
        <v>25</v>
      </c>
      <c r="B126" s="612" t="s">
        <v>2689</v>
      </c>
      <c r="C126" s="612" t="s">
        <v>255</v>
      </c>
      <c r="D126" s="616" t="s">
        <v>2721</v>
      </c>
      <c r="E126" s="640">
        <v>4</v>
      </c>
      <c r="F126" s="640">
        <v>38</v>
      </c>
      <c r="G126" s="641" t="s">
        <v>2722</v>
      </c>
      <c r="H126" s="642">
        <v>99</v>
      </c>
      <c r="I126" s="641" t="s">
        <v>2723</v>
      </c>
      <c r="J126" s="641" t="s">
        <v>2458</v>
      </c>
      <c r="K126" s="643" t="s">
        <v>255</v>
      </c>
      <c r="L126" s="643" t="s">
        <v>255</v>
      </c>
      <c r="M126" s="616" t="s">
        <v>255</v>
      </c>
      <c r="N126" s="644">
        <v>19</v>
      </c>
    </row>
    <row r="127" spans="1:14" s="616" customFormat="1" ht="13.5" customHeight="1">
      <c r="A127" s="639">
        <v>25</v>
      </c>
      <c r="B127" s="612" t="s">
        <v>2689</v>
      </c>
      <c r="C127" s="612" t="s">
        <v>255</v>
      </c>
      <c r="D127" s="613" t="s">
        <v>2724</v>
      </c>
      <c r="E127" s="640">
        <v>5</v>
      </c>
      <c r="F127" s="640">
        <v>42</v>
      </c>
      <c r="G127" s="641" t="s">
        <v>2725</v>
      </c>
      <c r="H127" s="642">
        <v>186</v>
      </c>
      <c r="I127" s="641" t="s">
        <v>2726</v>
      </c>
      <c r="J127" s="641" t="s">
        <v>2727</v>
      </c>
      <c r="K127" s="643" t="s">
        <v>255</v>
      </c>
      <c r="L127" s="643" t="s">
        <v>255</v>
      </c>
      <c r="M127" s="616" t="s">
        <v>255</v>
      </c>
      <c r="N127" s="644">
        <v>19</v>
      </c>
    </row>
    <row r="128" spans="1:14" s="616" customFormat="1" ht="13.5" customHeight="1">
      <c r="A128" s="639">
        <v>25</v>
      </c>
      <c r="B128" s="612" t="s">
        <v>2689</v>
      </c>
      <c r="C128" s="612" t="s">
        <v>255</v>
      </c>
      <c r="D128" s="613" t="s">
        <v>2728</v>
      </c>
      <c r="E128" s="640">
        <v>5</v>
      </c>
      <c r="F128" s="640">
        <v>51</v>
      </c>
      <c r="G128" s="641" t="s">
        <v>2729</v>
      </c>
      <c r="H128" s="642">
        <v>604</v>
      </c>
      <c r="I128" s="641" t="s">
        <v>2730</v>
      </c>
      <c r="J128" s="641" t="s">
        <v>2731</v>
      </c>
      <c r="K128" s="643" t="s">
        <v>255</v>
      </c>
      <c r="L128" s="643" t="s">
        <v>255</v>
      </c>
      <c r="M128" s="616" t="s">
        <v>255</v>
      </c>
      <c r="N128" s="644">
        <v>19</v>
      </c>
    </row>
    <row r="129" spans="1:14" s="616" customFormat="1" ht="13.5" customHeight="1">
      <c r="A129" s="639">
        <v>25</v>
      </c>
      <c r="B129" s="612" t="s">
        <v>2689</v>
      </c>
      <c r="C129" s="612" t="s">
        <v>255</v>
      </c>
      <c r="D129" s="613" t="s">
        <v>2732</v>
      </c>
      <c r="E129" s="640">
        <v>5</v>
      </c>
      <c r="F129" s="640">
        <v>52</v>
      </c>
      <c r="G129" s="641" t="s">
        <v>2733</v>
      </c>
      <c r="H129" s="642">
        <v>608.20000000000005</v>
      </c>
      <c r="I129" s="641" t="s">
        <v>2734</v>
      </c>
      <c r="J129" s="641" t="s">
        <v>2735</v>
      </c>
      <c r="K129" s="643" t="s">
        <v>255</v>
      </c>
      <c r="L129" s="643" t="s">
        <v>255</v>
      </c>
      <c r="M129" s="616" t="s">
        <v>255</v>
      </c>
      <c r="N129" s="644">
        <v>19</v>
      </c>
    </row>
    <row r="130" spans="1:14" s="616" customFormat="1" ht="13.5" customHeight="1">
      <c r="A130" s="639">
        <v>25</v>
      </c>
      <c r="B130" s="612" t="s">
        <v>2689</v>
      </c>
      <c r="C130" s="612" t="s">
        <v>255</v>
      </c>
      <c r="D130" s="613" t="s">
        <v>2736</v>
      </c>
      <c r="E130" s="640">
        <v>6</v>
      </c>
      <c r="F130" s="640">
        <v>42</v>
      </c>
      <c r="G130" s="641" t="s">
        <v>2737</v>
      </c>
      <c r="H130" s="642">
        <v>183</v>
      </c>
      <c r="I130" s="641" t="s">
        <v>2738</v>
      </c>
      <c r="J130" s="641" t="s">
        <v>2739</v>
      </c>
      <c r="K130" s="643" t="s">
        <v>255</v>
      </c>
      <c r="L130" s="643" t="s">
        <v>255</v>
      </c>
      <c r="M130" s="616" t="s">
        <v>255</v>
      </c>
      <c r="N130" s="644">
        <v>19</v>
      </c>
    </row>
    <row r="131" spans="1:14" s="616" customFormat="1" ht="13.5" customHeight="1">
      <c r="A131" s="639">
        <v>25</v>
      </c>
      <c r="B131" s="612" t="s">
        <v>2689</v>
      </c>
      <c r="C131" s="612" t="s">
        <v>255</v>
      </c>
      <c r="D131" s="613" t="s">
        <v>2740</v>
      </c>
      <c r="E131" s="640">
        <v>6</v>
      </c>
      <c r="F131" s="640">
        <v>51</v>
      </c>
      <c r="G131" s="641" t="s">
        <v>2741</v>
      </c>
      <c r="H131" s="642">
        <v>753</v>
      </c>
      <c r="I131" s="641" t="s">
        <v>2742</v>
      </c>
      <c r="J131" s="641" t="s">
        <v>2485</v>
      </c>
      <c r="K131" s="643" t="s">
        <v>255</v>
      </c>
      <c r="L131" s="643" t="s">
        <v>255</v>
      </c>
      <c r="M131" s="616" t="s">
        <v>255</v>
      </c>
      <c r="N131" s="644">
        <v>19</v>
      </c>
    </row>
    <row r="132" spans="1:14" s="616" customFormat="1" ht="13.5" customHeight="1">
      <c r="A132" s="639">
        <v>25</v>
      </c>
      <c r="B132" s="612" t="s">
        <v>2689</v>
      </c>
      <c r="C132" s="612" t="s">
        <v>255</v>
      </c>
      <c r="D132" s="613" t="s">
        <v>2743</v>
      </c>
      <c r="E132" s="640">
        <v>6</v>
      </c>
      <c r="F132" s="640">
        <v>52</v>
      </c>
      <c r="G132" s="641" t="s">
        <v>2744</v>
      </c>
      <c r="H132" s="642">
        <v>256</v>
      </c>
      <c r="I132" s="641" t="s">
        <v>2745</v>
      </c>
      <c r="J132" s="642" t="s">
        <v>2485</v>
      </c>
      <c r="K132" s="643" t="s">
        <v>255</v>
      </c>
      <c r="L132" s="643" t="s">
        <v>255</v>
      </c>
      <c r="M132" s="616" t="s">
        <v>255</v>
      </c>
      <c r="N132" s="644">
        <v>19</v>
      </c>
    </row>
    <row r="133" spans="1:14" s="616" customFormat="1" ht="13.5" customHeight="1">
      <c r="A133" s="639">
        <v>25</v>
      </c>
      <c r="B133" s="612" t="s">
        <v>2689</v>
      </c>
      <c r="C133" s="612" t="s">
        <v>255</v>
      </c>
      <c r="D133" s="613" t="s">
        <v>2746</v>
      </c>
      <c r="E133" s="640">
        <v>6</v>
      </c>
      <c r="F133" s="640">
        <v>53</v>
      </c>
      <c r="G133" s="641" t="s">
        <v>2747</v>
      </c>
      <c r="H133" s="642" t="s">
        <v>2748</v>
      </c>
      <c r="I133" s="641" t="s">
        <v>2749</v>
      </c>
      <c r="J133" s="641" t="s">
        <v>2750</v>
      </c>
      <c r="K133" s="643" t="s">
        <v>255</v>
      </c>
      <c r="L133" s="643" t="s">
        <v>255</v>
      </c>
      <c r="M133" s="616" t="s">
        <v>255</v>
      </c>
      <c r="N133" s="644">
        <v>19</v>
      </c>
    </row>
    <row r="134" spans="1:14" s="616" customFormat="1" ht="13.5" customHeight="1">
      <c r="A134" s="639">
        <v>25</v>
      </c>
      <c r="B134" s="612" t="s">
        <v>2689</v>
      </c>
      <c r="C134" s="612" t="s">
        <v>255</v>
      </c>
      <c r="D134" s="613" t="s">
        <v>2751</v>
      </c>
      <c r="E134" s="640">
        <v>6</v>
      </c>
      <c r="F134" s="640">
        <v>54</v>
      </c>
      <c r="G134" s="641" t="s">
        <v>2752</v>
      </c>
      <c r="H134" s="642">
        <v>616.1</v>
      </c>
      <c r="I134" s="641" t="s">
        <v>2753</v>
      </c>
      <c r="J134" s="641" t="s">
        <v>2754</v>
      </c>
      <c r="K134" s="643" t="s">
        <v>255</v>
      </c>
      <c r="L134" s="643" t="s">
        <v>255</v>
      </c>
      <c r="M134" s="616" t="s">
        <v>255</v>
      </c>
      <c r="N134" s="644">
        <v>19</v>
      </c>
    </row>
    <row r="135" spans="1:14" s="616" customFormat="1" ht="13.5" customHeight="1">
      <c r="A135" s="639">
        <v>26</v>
      </c>
      <c r="B135" s="612" t="s">
        <v>2755</v>
      </c>
      <c r="C135" s="612" t="s">
        <v>255</v>
      </c>
      <c r="D135" s="613" t="s">
        <v>2756</v>
      </c>
      <c r="E135" s="640">
        <v>0</v>
      </c>
      <c r="F135" s="640">
        <v>0</v>
      </c>
      <c r="G135" s="641" t="s">
        <v>2757</v>
      </c>
      <c r="H135" s="642">
        <v>289.89999999999998</v>
      </c>
      <c r="I135" s="642" t="s">
        <v>2758</v>
      </c>
      <c r="J135" s="642" t="s">
        <v>2759</v>
      </c>
      <c r="K135" s="643" t="s">
        <v>255</v>
      </c>
      <c r="L135" s="643" t="s">
        <v>255</v>
      </c>
      <c r="M135" s="616" t="s">
        <v>255</v>
      </c>
      <c r="N135" s="644">
        <v>19</v>
      </c>
    </row>
    <row r="136" spans="1:14" s="616" customFormat="1" ht="13.5" customHeight="1">
      <c r="A136" s="639">
        <v>26</v>
      </c>
      <c r="B136" s="612" t="s">
        <v>2755</v>
      </c>
      <c r="C136" s="612" t="s">
        <v>255</v>
      </c>
      <c r="D136" s="613" t="s">
        <v>2760</v>
      </c>
      <c r="E136" s="640">
        <v>0</v>
      </c>
      <c r="F136" s="640">
        <v>42</v>
      </c>
      <c r="G136" s="641" t="s">
        <v>2761</v>
      </c>
      <c r="H136" s="642">
        <v>208</v>
      </c>
      <c r="I136" s="642" t="s">
        <v>2762</v>
      </c>
      <c r="J136" s="642" t="s">
        <v>2763</v>
      </c>
      <c r="K136" s="643" t="s">
        <v>255</v>
      </c>
      <c r="L136" s="643" t="s">
        <v>255</v>
      </c>
      <c r="M136" s="616" t="s">
        <v>255</v>
      </c>
      <c r="N136" s="644">
        <v>19</v>
      </c>
    </row>
    <row r="137" spans="1:14" s="616" customFormat="1" ht="13.5" customHeight="1">
      <c r="A137" s="639">
        <v>26</v>
      </c>
      <c r="B137" s="612" t="s">
        <v>2755</v>
      </c>
      <c r="C137" s="612" t="s">
        <v>255</v>
      </c>
      <c r="D137" s="613" t="s">
        <v>2764</v>
      </c>
      <c r="E137" s="640">
        <v>1</v>
      </c>
      <c r="F137" s="640">
        <v>51</v>
      </c>
      <c r="G137" s="641" t="s">
        <v>2765</v>
      </c>
      <c r="H137" s="642">
        <v>281.89999999999998</v>
      </c>
      <c r="I137" s="641" t="s">
        <v>2766</v>
      </c>
      <c r="J137" s="641" t="s">
        <v>2767</v>
      </c>
      <c r="K137" s="643" t="s">
        <v>255</v>
      </c>
      <c r="L137" s="643" t="s">
        <v>255</v>
      </c>
      <c r="M137" s="616" t="s">
        <v>255</v>
      </c>
      <c r="N137" s="644">
        <v>19</v>
      </c>
    </row>
    <row r="138" spans="1:14" s="616" customFormat="1" ht="13.5" customHeight="1">
      <c r="A138" s="639">
        <v>26</v>
      </c>
      <c r="B138" s="612" t="s">
        <v>2755</v>
      </c>
      <c r="C138" s="612" t="s">
        <v>255</v>
      </c>
      <c r="D138" s="613" t="s">
        <v>2768</v>
      </c>
      <c r="E138" s="640">
        <v>1</v>
      </c>
      <c r="F138" s="640">
        <v>52</v>
      </c>
      <c r="G138" s="641" t="s">
        <v>2769</v>
      </c>
      <c r="H138" s="642">
        <v>281.89999999999998</v>
      </c>
      <c r="I138" s="641" t="s">
        <v>2770</v>
      </c>
      <c r="J138" s="641" t="s">
        <v>2771</v>
      </c>
      <c r="K138" s="643" t="s">
        <v>255</v>
      </c>
      <c r="L138" s="643" t="s">
        <v>255</v>
      </c>
      <c r="M138" s="616" t="s">
        <v>255</v>
      </c>
      <c r="N138" s="644">
        <v>19</v>
      </c>
    </row>
    <row r="139" spans="1:14" s="616" customFormat="1" ht="13.5" customHeight="1">
      <c r="A139" s="639">
        <v>26</v>
      </c>
      <c r="B139" s="612" t="s">
        <v>2755</v>
      </c>
      <c r="C139" s="612" t="s">
        <v>255</v>
      </c>
      <c r="D139" s="613" t="s">
        <v>2772</v>
      </c>
      <c r="E139" s="640">
        <v>1</v>
      </c>
      <c r="F139" s="640">
        <v>53</v>
      </c>
      <c r="G139" s="641" t="s">
        <v>2773</v>
      </c>
      <c r="H139" s="642">
        <v>281.10000000000002</v>
      </c>
      <c r="I139" s="641" t="s">
        <v>2774</v>
      </c>
      <c r="J139" s="641" t="s">
        <v>2775</v>
      </c>
      <c r="K139" s="643" t="s">
        <v>255</v>
      </c>
      <c r="L139" s="643" t="s">
        <v>255</v>
      </c>
      <c r="M139" s="616" t="s">
        <v>255</v>
      </c>
      <c r="N139" s="644">
        <v>19</v>
      </c>
    </row>
    <row r="140" spans="1:14" s="616" customFormat="1" ht="13.5" customHeight="1">
      <c r="A140" s="639">
        <v>26</v>
      </c>
      <c r="B140" s="612" t="s">
        <v>2755</v>
      </c>
      <c r="C140" s="612" t="s">
        <v>255</v>
      </c>
      <c r="D140" s="613" t="s">
        <v>2776</v>
      </c>
      <c r="E140" s="640">
        <v>2</v>
      </c>
      <c r="F140" s="640">
        <v>51</v>
      </c>
      <c r="G140" s="641" t="s">
        <v>2777</v>
      </c>
      <c r="H140" s="642">
        <v>281.89999999999998</v>
      </c>
      <c r="I140" s="642" t="s">
        <v>2778</v>
      </c>
      <c r="J140" s="642" t="s">
        <v>2767</v>
      </c>
      <c r="K140" s="643" t="s">
        <v>255</v>
      </c>
      <c r="L140" s="643" t="s">
        <v>255</v>
      </c>
      <c r="M140" s="616" t="s">
        <v>255</v>
      </c>
      <c r="N140" s="644">
        <v>19</v>
      </c>
    </row>
    <row r="141" spans="1:14" s="616" customFormat="1" ht="13.5" customHeight="1">
      <c r="A141" s="639">
        <v>26</v>
      </c>
      <c r="B141" s="612" t="s">
        <v>2755</v>
      </c>
      <c r="C141" s="612" t="s">
        <v>255</v>
      </c>
      <c r="D141" s="613" t="s">
        <v>2779</v>
      </c>
      <c r="E141" s="640">
        <v>2</v>
      </c>
      <c r="F141" s="640">
        <v>52</v>
      </c>
      <c r="G141" s="641" t="s">
        <v>2780</v>
      </c>
      <c r="H141" s="642">
        <v>281.89999999999998</v>
      </c>
      <c r="I141" s="642" t="s">
        <v>2778</v>
      </c>
      <c r="J141" s="642" t="s">
        <v>2767</v>
      </c>
      <c r="K141" s="643" t="s">
        <v>255</v>
      </c>
      <c r="L141" s="643" t="s">
        <v>255</v>
      </c>
      <c r="M141" s="616" t="s">
        <v>255</v>
      </c>
      <c r="N141" s="644">
        <v>19</v>
      </c>
    </row>
    <row r="142" spans="1:14" s="616" customFormat="1" ht="13.5" customHeight="1">
      <c r="A142" s="639">
        <v>26</v>
      </c>
      <c r="B142" s="612" t="s">
        <v>2755</v>
      </c>
      <c r="C142" s="612" t="s">
        <v>255</v>
      </c>
      <c r="D142" s="613" t="s">
        <v>2781</v>
      </c>
      <c r="E142" s="640">
        <v>3</v>
      </c>
      <c r="F142" s="640">
        <v>51</v>
      </c>
      <c r="G142" s="641" t="s">
        <v>2782</v>
      </c>
      <c r="H142" s="642">
        <v>287.89999999999998</v>
      </c>
      <c r="I142" s="642" t="s">
        <v>2783</v>
      </c>
      <c r="J142" s="642" t="s">
        <v>2784</v>
      </c>
      <c r="K142" s="643" t="s">
        <v>255</v>
      </c>
      <c r="L142" s="643" t="s">
        <v>255</v>
      </c>
      <c r="M142" s="616" t="s">
        <v>255</v>
      </c>
      <c r="N142" s="644">
        <v>19</v>
      </c>
    </row>
    <row r="143" spans="1:14" s="616" customFormat="1" ht="13.5" customHeight="1">
      <c r="A143" s="639">
        <v>26</v>
      </c>
      <c r="B143" s="612" t="s">
        <v>2755</v>
      </c>
      <c r="C143" s="612" t="s">
        <v>255</v>
      </c>
      <c r="D143" s="613" t="s">
        <v>2785</v>
      </c>
      <c r="E143" s="640">
        <v>3</v>
      </c>
      <c r="F143" s="640">
        <v>52</v>
      </c>
      <c r="G143" s="641" t="s">
        <v>2786</v>
      </c>
      <c r="H143" s="642">
        <v>287.89999999999998</v>
      </c>
      <c r="I143" s="642" t="s">
        <v>2783</v>
      </c>
      <c r="J143" s="642" t="s">
        <v>2784</v>
      </c>
      <c r="K143" s="643" t="s">
        <v>255</v>
      </c>
      <c r="L143" s="643" t="s">
        <v>255</v>
      </c>
      <c r="M143" s="616" t="s">
        <v>255</v>
      </c>
      <c r="N143" s="644">
        <v>19</v>
      </c>
    </row>
    <row r="144" spans="1:14" s="616" customFormat="1" ht="13.5" customHeight="1">
      <c r="A144" s="639">
        <v>26</v>
      </c>
      <c r="B144" s="612" t="s">
        <v>2755</v>
      </c>
      <c r="C144" s="612" t="s">
        <v>255</v>
      </c>
      <c r="D144" s="613" t="s">
        <v>2787</v>
      </c>
      <c r="E144" s="640">
        <v>4</v>
      </c>
      <c r="F144" s="640">
        <v>51</v>
      </c>
      <c r="G144" s="641" t="s">
        <v>2788</v>
      </c>
      <c r="H144" s="642">
        <v>789.2</v>
      </c>
      <c r="I144" s="641" t="s">
        <v>2789</v>
      </c>
      <c r="J144" s="641" t="s">
        <v>2790</v>
      </c>
      <c r="K144" s="643" t="s">
        <v>255</v>
      </c>
      <c r="L144" s="643" t="s">
        <v>255</v>
      </c>
      <c r="M144" s="616" t="s">
        <v>255</v>
      </c>
      <c r="N144" s="644">
        <v>19</v>
      </c>
    </row>
    <row r="145" spans="1:14" s="616" customFormat="1" ht="13.5" customHeight="1">
      <c r="A145" s="639">
        <v>26</v>
      </c>
      <c r="B145" s="612" t="s">
        <v>2755</v>
      </c>
      <c r="C145" s="612" t="s">
        <v>255</v>
      </c>
      <c r="D145" s="613" t="s">
        <v>2791</v>
      </c>
      <c r="E145" s="640">
        <v>5</v>
      </c>
      <c r="F145" s="640">
        <v>51</v>
      </c>
      <c r="G145" s="641" t="s">
        <v>2792</v>
      </c>
      <c r="H145" s="642">
        <v>282.60000000000002</v>
      </c>
      <c r="I145" s="642" t="s">
        <v>2793</v>
      </c>
      <c r="J145" s="642" t="s">
        <v>2794</v>
      </c>
      <c r="K145" s="643" t="s">
        <v>255</v>
      </c>
      <c r="L145" s="643" t="s">
        <v>255</v>
      </c>
      <c r="M145" s="616" t="s">
        <v>255</v>
      </c>
      <c r="N145" s="644">
        <v>19</v>
      </c>
    </row>
    <row r="146" spans="1:14" s="650" customFormat="1" ht="13.5" customHeight="1">
      <c r="A146" s="639">
        <v>26</v>
      </c>
      <c r="B146" s="612" t="s">
        <v>2755</v>
      </c>
      <c r="C146" s="612" t="s">
        <v>255</v>
      </c>
      <c r="D146" s="613" t="s">
        <v>2795</v>
      </c>
      <c r="E146" s="640">
        <v>6</v>
      </c>
      <c r="F146" s="640">
        <v>42</v>
      </c>
      <c r="G146" s="641" t="s">
        <v>2796</v>
      </c>
      <c r="H146" s="642">
        <v>202.8</v>
      </c>
      <c r="I146" s="641" t="s">
        <v>2797</v>
      </c>
      <c r="J146" s="641" t="s">
        <v>2798</v>
      </c>
      <c r="K146" s="643" t="s">
        <v>255</v>
      </c>
      <c r="L146" s="643" t="s">
        <v>255</v>
      </c>
      <c r="M146" s="616" t="s">
        <v>255</v>
      </c>
      <c r="N146" s="644">
        <v>19</v>
      </c>
    </row>
    <row r="147" spans="1:14" s="650" customFormat="1" ht="13.5" customHeight="1">
      <c r="A147" s="639">
        <v>26</v>
      </c>
      <c r="B147" s="612" t="s">
        <v>2755</v>
      </c>
      <c r="C147" s="612" t="s">
        <v>255</v>
      </c>
      <c r="D147" s="613" t="s">
        <v>2799</v>
      </c>
      <c r="E147" s="640">
        <v>7</v>
      </c>
      <c r="F147" s="640">
        <v>42</v>
      </c>
      <c r="G147" s="641" t="s">
        <v>2800</v>
      </c>
      <c r="H147" s="642">
        <v>202.8</v>
      </c>
      <c r="I147" s="641" t="s">
        <v>2801</v>
      </c>
      <c r="J147" s="641" t="s">
        <v>2798</v>
      </c>
      <c r="K147" s="643" t="s">
        <v>255</v>
      </c>
      <c r="L147" s="643" t="s">
        <v>255</v>
      </c>
      <c r="M147" s="616" t="s">
        <v>255</v>
      </c>
      <c r="N147" s="644">
        <v>19</v>
      </c>
    </row>
    <row r="148" spans="1:14" s="616" customFormat="1" ht="13.5" customHeight="1">
      <c r="A148" s="639">
        <v>27</v>
      </c>
      <c r="B148" s="612" t="s">
        <v>2802</v>
      </c>
      <c r="C148" s="612" t="s">
        <v>255</v>
      </c>
      <c r="D148" s="613" t="s">
        <v>2803</v>
      </c>
      <c r="E148" s="640">
        <v>0</v>
      </c>
      <c r="F148" s="640">
        <v>0</v>
      </c>
      <c r="G148" s="641" t="s">
        <v>2804</v>
      </c>
      <c r="H148" s="642">
        <v>136.80000000000001</v>
      </c>
      <c r="I148" s="642" t="s">
        <v>2759</v>
      </c>
      <c r="J148" s="642" t="s">
        <v>2458</v>
      </c>
      <c r="K148" s="643" t="s">
        <v>255</v>
      </c>
      <c r="L148" s="643" t="s">
        <v>255</v>
      </c>
      <c r="M148" s="616" t="s">
        <v>255</v>
      </c>
      <c r="N148" s="644">
        <v>19</v>
      </c>
    </row>
    <row r="149" spans="1:14" s="616" customFormat="1" ht="13.5" customHeight="1">
      <c r="A149" s="639">
        <v>27</v>
      </c>
      <c r="B149" s="612" t="s">
        <v>2802</v>
      </c>
      <c r="C149" s="612" t="s">
        <v>255</v>
      </c>
      <c r="D149" s="613" t="s">
        <v>2805</v>
      </c>
      <c r="E149" s="640">
        <v>1</v>
      </c>
      <c r="F149" s="640">
        <v>51</v>
      </c>
      <c r="G149" s="641" t="s">
        <v>2806</v>
      </c>
      <c r="H149" s="642">
        <v>491.9</v>
      </c>
      <c r="I149" s="642" t="s">
        <v>2759</v>
      </c>
      <c r="J149" s="642" t="s">
        <v>2458</v>
      </c>
      <c r="K149" s="643" t="s">
        <v>255</v>
      </c>
      <c r="L149" s="643" t="s">
        <v>255</v>
      </c>
      <c r="M149" s="616" t="s">
        <v>255</v>
      </c>
      <c r="N149" s="644">
        <v>19</v>
      </c>
    </row>
    <row r="150" spans="1:14" s="616" customFormat="1" ht="13.5" customHeight="1">
      <c r="A150" s="639">
        <v>27</v>
      </c>
      <c r="B150" s="612" t="s">
        <v>2802</v>
      </c>
      <c r="C150" s="612" t="s">
        <v>255</v>
      </c>
      <c r="D150" s="613" t="s">
        <v>2807</v>
      </c>
      <c r="E150" s="640">
        <v>1</v>
      </c>
      <c r="F150" s="640">
        <v>52</v>
      </c>
      <c r="G150" s="641" t="s">
        <v>2808</v>
      </c>
      <c r="H150" s="642">
        <v>487.1</v>
      </c>
      <c r="I150" s="641" t="s">
        <v>2809</v>
      </c>
      <c r="J150" s="641" t="s">
        <v>2810</v>
      </c>
      <c r="K150" s="643" t="s">
        <v>255</v>
      </c>
      <c r="L150" s="643" t="s">
        <v>255</v>
      </c>
      <c r="M150" s="616" t="s">
        <v>255</v>
      </c>
      <c r="N150" s="644">
        <v>19</v>
      </c>
    </row>
    <row r="151" spans="1:14" s="616" customFormat="1" ht="13.5" customHeight="1">
      <c r="A151" s="639">
        <v>27</v>
      </c>
      <c r="B151" s="612" t="s">
        <v>2802</v>
      </c>
      <c r="C151" s="612" t="s">
        <v>255</v>
      </c>
      <c r="D151" s="613" t="s">
        <v>2811</v>
      </c>
      <c r="E151" s="640">
        <v>1</v>
      </c>
      <c r="F151" s="640">
        <v>53</v>
      </c>
      <c r="G151" s="641" t="s">
        <v>2812</v>
      </c>
      <c r="H151" s="642">
        <v>136.80000000000001</v>
      </c>
      <c r="I151" s="641" t="s">
        <v>2813</v>
      </c>
      <c r="J151" s="641" t="s">
        <v>2814</v>
      </c>
      <c r="K151" s="643" t="s">
        <v>255</v>
      </c>
      <c r="L151" s="643" t="s">
        <v>255</v>
      </c>
      <c r="M151" s="616" t="s">
        <v>255</v>
      </c>
      <c r="N151" s="644">
        <v>19</v>
      </c>
    </row>
    <row r="152" spans="1:14" s="616" customFormat="1" ht="13.5" customHeight="1">
      <c r="A152" s="639">
        <v>27</v>
      </c>
      <c r="B152" s="612" t="s">
        <v>2802</v>
      </c>
      <c r="C152" s="612" t="s">
        <v>255</v>
      </c>
      <c r="D152" s="613" t="s">
        <v>2815</v>
      </c>
      <c r="E152" s="640">
        <v>1</v>
      </c>
      <c r="F152" s="640">
        <v>54</v>
      </c>
      <c r="G152" s="641" t="s">
        <v>2816</v>
      </c>
      <c r="H152" s="642">
        <v>53.9</v>
      </c>
      <c r="I152" s="641" t="s">
        <v>2817</v>
      </c>
      <c r="J152" s="641" t="s">
        <v>2818</v>
      </c>
      <c r="K152" s="643" t="s">
        <v>255</v>
      </c>
      <c r="L152" s="643" t="s">
        <v>255</v>
      </c>
      <c r="M152" s="616" t="s">
        <v>255</v>
      </c>
      <c r="N152" s="644">
        <v>19</v>
      </c>
    </row>
    <row r="153" spans="1:14" s="616" customFormat="1" ht="13.5" customHeight="1">
      <c r="A153" s="639">
        <v>27</v>
      </c>
      <c r="B153" s="612" t="s">
        <v>2802</v>
      </c>
      <c r="C153" s="612" t="s">
        <v>255</v>
      </c>
      <c r="D153" s="613" t="s">
        <v>2819</v>
      </c>
      <c r="E153" s="640">
        <v>1</v>
      </c>
      <c r="F153" s="640">
        <v>55</v>
      </c>
      <c r="G153" s="641" t="s">
        <v>2820</v>
      </c>
      <c r="H153" s="642">
        <v>136.9</v>
      </c>
      <c r="I153" s="641" t="s">
        <v>2821</v>
      </c>
      <c r="J153" s="641" t="s">
        <v>2759</v>
      </c>
      <c r="K153" s="643" t="s">
        <v>255</v>
      </c>
      <c r="L153" s="643" t="s">
        <v>255</v>
      </c>
      <c r="M153" s="616" t="s">
        <v>255</v>
      </c>
      <c r="N153" s="644">
        <v>19</v>
      </c>
    </row>
    <row r="154" spans="1:14" s="650" customFormat="1" ht="13.5" customHeight="1">
      <c r="A154" s="639">
        <v>27</v>
      </c>
      <c r="B154" s="612" t="s">
        <v>2802</v>
      </c>
      <c r="C154" s="612" t="s">
        <v>255</v>
      </c>
      <c r="D154" s="613" t="s">
        <v>2822</v>
      </c>
      <c r="E154" s="640">
        <v>1</v>
      </c>
      <c r="F154" s="640">
        <v>56</v>
      </c>
      <c r="G154" s="641" t="s">
        <v>2823</v>
      </c>
      <c r="H154" s="642">
        <v>780.7</v>
      </c>
      <c r="I154" s="641" t="s">
        <v>2824</v>
      </c>
      <c r="J154" s="641" t="s">
        <v>2825</v>
      </c>
      <c r="K154" s="643" t="s">
        <v>255</v>
      </c>
      <c r="L154" s="643" t="s">
        <v>255</v>
      </c>
      <c r="M154" s="616" t="s">
        <v>255</v>
      </c>
      <c r="N154" s="644">
        <v>19</v>
      </c>
    </row>
    <row r="155" spans="1:14" s="616" customFormat="1" ht="13.5" customHeight="1">
      <c r="A155" s="639">
        <v>27</v>
      </c>
      <c r="B155" s="612" t="s">
        <v>2802</v>
      </c>
      <c r="C155" s="612" t="s">
        <v>255</v>
      </c>
      <c r="D155" s="613" t="s">
        <v>2826</v>
      </c>
      <c r="E155" s="640">
        <v>2</v>
      </c>
      <c r="F155" s="640">
        <v>51</v>
      </c>
      <c r="G155" s="641" t="s">
        <v>2827</v>
      </c>
      <c r="H155" s="642">
        <v>42</v>
      </c>
      <c r="I155" s="641" t="s">
        <v>2828</v>
      </c>
      <c r="J155" s="641" t="s">
        <v>2829</v>
      </c>
      <c r="K155" s="643" t="s">
        <v>255</v>
      </c>
      <c r="L155" s="643" t="s">
        <v>255</v>
      </c>
      <c r="M155" s="616" t="s">
        <v>255</v>
      </c>
      <c r="N155" s="644">
        <v>19</v>
      </c>
    </row>
    <row r="156" spans="1:14" s="650" customFormat="1" ht="13.5" customHeight="1">
      <c r="A156" s="639">
        <v>27</v>
      </c>
      <c r="B156" s="612" t="s">
        <v>2802</v>
      </c>
      <c r="C156" s="612" t="s">
        <v>255</v>
      </c>
      <c r="D156" s="613" t="s">
        <v>2830</v>
      </c>
      <c r="E156" s="640">
        <v>2</v>
      </c>
      <c r="F156" s="640">
        <v>52</v>
      </c>
      <c r="G156" s="641" t="s">
        <v>2831</v>
      </c>
      <c r="H156" s="642">
        <v>37</v>
      </c>
      <c r="I156" s="641" t="s">
        <v>2832</v>
      </c>
      <c r="J156" s="641" t="s">
        <v>2833</v>
      </c>
      <c r="K156" s="643" t="s">
        <v>255</v>
      </c>
      <c r="L156" s="643" t="s">
        <v>255</v>
      </c>
      <c r="M156" s="616" t="s">
        <v>255</v>
      </c>
      <c r="N156" s="644">
        <v>19</v>
      </c>
    </row>
    <row r="157" spans="1:14" s="650" customFormat="1" ht="13.5" customHeight="1">
      <c r="A157" s="639">
        <v>27</v>
      </c>
      <c r="B157" s="612" t="s">
        <v>2802</v>
      </c>
      <c r="C157" s="612" t="s">
        <v>255</v>
      </c>
      <c r="D157" s="613" t="s">
        <v>2834</v>
      </c>
      <c r="E157" s="640">
        <v>2</v>
      </c>
      <c r="F157" s="640">
        <v>53</v>
      </c>
      <c r="G157" s="641" t="s">
        <v>2835</v>
      </c>
      <c r="H157" s="642">
        <v>32</v>
      </c>
      <c r="I157" s="641" t="s">
        <v>2836</v>
      </c>
      <c r="J157" s="641" t="s">
        <v>2837</v>
      </c>
      <c r="K157" s="643" t="s">
        <v>255</v>
      </c>
      <c r="L157" s="643" t="s">
        <v>255</v>
      </c>
      <c r="M157" s="616" t="s">
        <v>255</v>
      </c>
      <c r="N157" s="644">
        <v>19</v>
      </c>
    </row>
    <row r="158" spans="1:14" s="650" customFormat="1" ht="13.5" customHeight="1">
      <c r="A158" s="639">
        <v>27</v>
      </c>
      <c r="B158" s="612" t="s">
        <v>2802</v>
      </c>
      <c r="C158" s="612" t="s">
        <v>255</v>
      </c>
      <c r="D158" s="613" t="s">
        <v>2838</v>
      </c>
      <c r="E158" s="640">
        <v>2</v>
      </c>
      <c r="F158" s="640">
        <v>54</v>
      </c>
      <c r="G158" s="641" t="s">
        <v>2839</v>
      </c>
      <c r="H158" s="642">
        <v>33</v>
      </c>
      <c r="I158" s="641" t="s">
        <v>2840</v>
      </c>
      <c r="J158" s="641" t="s">
        <v>2841</v>
      </c>
      <c r="K158" s="643" t="s">
        <v>255</v>
      </c>
      <c r="L158" s="643" t="s">
        <v>255</v>
      </c>
      <c r="M158" s="616" t="s">
        <v>255</v>
      </c>
      <c r="N158" s="644">
        <v>19</v>
      </c>
    </row>
    <row r="159" spans="1:14" s="650" customFormat="1" ht="13.5" customHeight="1">
      <c r="A159" s="639">
        <v>27</v>
      </c>
      <c r="B159" s="612" t="s">
        <v>2802</v>
      </c>
      <c r="C159" s="612" t="s">
        <v>255</v>
      </c>
      <c r="D159" s="613" t="s">
        <v>2842</v>
      </c>
      <c r="E159" s="640">
        <v>2</v>
      </c>
      <c r="F159" s="640">
        <v>55</v>
      </c>
      <c r="G159" s="641" t="s">
        <v>2843</v>
      </c>
      <c r="H159" s="642">
        <v>55</v>
      </c>
      <c r="I159" s="641" t="s">
        <v>2844</v>
      </c>
      <c r="J159" s="641" t="s">
        <v>2845</v>
      </c>
      <c r="K159" s="643" t="s">
        <v>255</v>
      </c>
      <c r="L159" s="643" t="s">
        <v>255</v>
      </c>
      <c r="M159" s="616" t="s">
        <v>255</v>
      </c>
      <c r="N159" s="644">
        <v>19</v>
      </c>
    </row>
    <row r="160" spans="1:14" s="650" customFormat="1" ht="13.5" customHeight="1">
      <c r="A160" s="639">
        <v>27</v>
      </c>
      <c r="B160" s="612" t="s">
        <v>2802</v>
      </c>
      <c r="C160" s="612" t="s">
        <v>255</v>
      </c>
      <c r="D160" s="613" t="s">
        <v>2846</v>
      </c>
      <c r="E160" s="640">
        <v>2</v>
      </c>
      <c r="F160" s="640">
        <v>56</v>
      </c>
      <c r="G160" s="641" t="s">
        <v>2847</v>
      </c>
      <c r="H160" s="642">
        <v>72</v>
      </c>
      <c r="I160" s="641" t="s">
        <v>2848</v>
      </c>
      <c r="J160" s="641" t="s">
        <v>2849</v>
      </c>
      <c r="K160" s="643" t="s">
        <v>255</v>
      </c>
      <c r="L160" s="643" t="s">
        <v>255</v>
      </c>
      <c r="M160" s="616" t="s">
        <v>255</v>
      </c>
      <c r="N160" s="644">
        <v>19</v>
      </c>
    </row>
    <row r="161" spans="1:14" s="616" customFormat="1" ht="13.5" customHeight="1">
      <c r="A161" s="639">
        <v>28</v>
      </c>
      <c r="B161" s="612" t="s">
        <v>2850</v>
      </c>
      <c r="C161" s="612" t="s">
        <v>255</v>
      </c>
      <c r="D161" s="613" t="s">
        <v>2851</v>
      </c>
      <c r="E161" s="640">
        <v>0</v>
      </c>
      <c r="F161" s="640">
        <v>0</v>
      </c>
      <c r="G161" s="641" t="s">
        <v>2852</v>
      </c>
      <c r="H161" s="642">
        <v>349.9</v>
      </c>
      <c r="I161" s="642" t="s">
        <v>2853</v>
      </c>
      <c r="J161" s="642" t="s">
        <v>2194</v>
      </c>
      <c r="K161" s="643" t="s">
        <v>255</v>
      </c>
      <c r="L161" s="643" t="s">
        <v>255</v>
      </c>
      <c r="M161" s="616" t="s">
        <v>255</v>
      </c>
      <c r="N161" s="644">
        <v>19</v>
      </c>
    </row>
    <row r="162" spans="1:14" s="616" customFormat="1" ht="13.5" customHeight="1">
      <c r="A162" s="639">
        <v>28</v>
      </c>
      <c r="B162" s="612" t="s">
        <v>2850</v>
      </c>
      <c r="C162" s="612" t="s">
        <v>255</v>
      </c>
      <c r="D162" s="613" t="s">
        <v>2854</v>
      </c>
      <c r="E162" s="640">
        <v>0</v>
      </c>
      <c r="F162" s="640">
        <v>42</v>
      </c>
      <c r="G162" s="641" t="s">
        <v>2855</v>
      </c>
      <c r="H162" s="642">
        <v>195</v>
      </c>
      <c r="I162" s="642" t="s">
        <v>2856</v>
      </c>
      <c r="J162" s="642" t="s">
        <v>2857</v>
      </c>
      <c r="K162" s="643" t="s">
        <v>255</v>
      </c>
      <c r="L162" s="643" t="s">
        <v>255</v>
      </c>
      <c r="M162" s="616" t="s">
        <v>255</v>
      </c>
      <c r="N162" s="644">
        <v>19</v>
      </c>
    </row>
    <row r="163" spans="1:14" s="616" customFormat="1" ht="13.5" customHeight="1">
      <c r="A163" s="639">
        <v>28</v>
      </c>
      <c r="B163" s="612" t="s">
        <v>2850</v>
      </c>
      <c r="C163" s="612" t="s">
        <v>255</v>
      </c>
      <c r="D163" s="613" t="s">
        <v>2858</v>
      </c>
      <c r="E163" s="640">
        <v>1</v>
      </c>
      <c r="F163" s="640">
        <v>51</v>
      </c>
      <c r="G163" s="641" t="s">
        <v>2859</v>
      </c>
      <c r="H163" s="642">
        <v>349.8</v>
      </c>
      <c r="I163" s="642" t="s">
        <v>2860</v>
      </c>
      <c r="J163" s="642" t="s">
        <v>1266</v>
      </c>
      <c r="K163" s="643" t="s">
        <v>255</v>
      </c>
      <c r="L163" s="643" t="s">
        <v>255</v>
      </c>
      <c r="M163" s="616" t="s">
        <v>255</v>
      </c>
      <c r="N163" s="644">
        <v>19</v>
      </c>
    </row>
    <row r="164" spans="1:14" s="616" customFormat="1" ht="13.5" customHeight="1">
      <c r="A164" s="639">
        <v>28</v>
      </c>
      <c r="B164" s="612" t="s">
        <v>2850</v>
      </c>
      <c r="C164" s="612" t="s">
        <v>255</v>
      </c>
      <c r="D164" s="613" t="s">
        <v>2861</v>
      </c>
      <c r="E164" s="640">
        <v>1</v>
      </c>
      <c r="F164" s="640">
        <v>52</v>
      </c>
      <c r="G164" s="641" t="s">
        <v>2862</v>
      </c>
      <c r="H164" s="642">
        <v>784</v>
      </c>
      <c r="I164" s="641" t="s">
        <v>2863</v>
      </c>
      <c r="J164" s="641" t="s">
        <v>2864</v>
      </c>
      <c r="K164" s="643" t="s">
        <v>255</v>
      </c>
      <c r="L164" s="643" t="s">
        <v>255</v>
      </c>
      <c r="M164" s="616" t="s">
        <v>255</v>
      </c>
      <c r="N164" s="644">
        <v>19</v>
      </c>
    </row>
    <row r="165" spans="1:14" s="616" customFormat="1" ht="13.5" customHeight="1">
      <c r="A165" s="639">
        <v>28</v>
      </c>
      <c r="B165" s="612" t="s">
        <v>2850</v>
      </c>
      <c r="C165" s="612" t="s">
        <v>255</v>
      </c>
      <c r="D165" s="613" t="s">
        <v>2865</v>
      </c>
      <c r="E165" s="640">
        <v>1</v>
      </c>
      <c r="F165" s="640">
        <v>53</v>
      </c>
      <c r="G165" s="641" t="s">
        <v>2866</v>
      </c>
      <c r="H165" s="642">
        <v>346</v>
      </c>
      <c r="I165" s="641" t="s">
        <v>2867</v>
      </c>
      <c r="J165" s="641" t="s">
        <v>2868</v>
      </c>
      <c r="K165" s="643" t="s">
        <v>255</v>
      </c>
      <c r="L165" s="643" t="s">
        <v>255</v>
      </c>
      <c r="M165" s="616" t="s">
        <v>255</v>
      </c>
      <c r="N165" s="644">
        <v>19</v>
      </c>
    </row>
    <row r="166" spans="1:14" s="616" customFormat="1" ht="13.5" customHeight="1">
      <c r="A166" s="639">
        <v>28</v>
      </c>
      <c r="B166" s="612" t="s">
        <v>2850</v>
      </c>
      <c r="C166" s="612" t="s">
        <v>255</v>
      </c>
      <c r="D166" s="613" t="s">
        <v>2869</v>
      </c>
      <c r="E166" s="640">
        <v>1</v>
      </c>
      <c r="F166" s="640">
        <v>54</v>
      </c>
      <c r="G166" s="641" t="s">
        <v>2870</v>
      </c>
      <c r="H166" s="642">
        <v>349.8</v>
      </c>
      <c r="I166" s="641" t="s">
        <v>2871</v>
      </c>
      <c r="J166" s="641" t="s">
        <v>2872</v>
      </c>
      <c r="K166" s="643" t="s">
        <v>255</v>
      </c>
      <c r="L166" s="643" t="s">
        <v>255</v>
      </c>
      <c r="M166" s="616" t="s">
        <v>255</v>
      </c>
      <c r="N166" s="644">
        <v>19</v>
      </c>
    </row>
    <row r="167" spans="1:14" s="616" customFormat="1" ht="13.5" customHeight="1">
      <c r="A167" s="639">
        <v>28</v>
      </c>
      <c r="B167" s="612" t="s">
        <v>2850</v>
      </c>
      <c r="C167" s="612" t="s">
        <v>255</v>
      </c>
      <c r="D167" s="613" t="s">
        <v>2873</v>
      </c>
      <c r="E167" s="640">
        <v>1</v>
      </c>
      <c r="F167" s="640">
        <v>55</v>
      </c>
      <c r="G167" s="641" t="s">
        <v>2874</v>
      </c>
      <c r="H167" s="642">
        <v>345</v>
      </c>
      <c r="I167" s="641" t="s">
        <v>2875</v>
      </c>
      <c r="J167" s="641" t="s">
        <v>2876</v>
      </c>
      <c r="K167" s="643" t="s">
        <v>255</v>
      </c>
      <c r="L167" s="643" t="s">
        <v>255</v>
      </c>
      <c r="M167" s="616" t="s">
        <v>255</v>
      </c>
      <c r="N167" s="644">
        <v>19</v>
      </c>
    </row>
    <row r="168" spans="1:14" s="616" customFormat="1" ht="13.5" customHeight="1">
      <c r="A168" s="639">
        <v>28</v>
      </c>
      <c r="B168" s="612" t="s">
        <v>2850</v>
      </c>
      <c r="C168" s="612" t="s">
        <v>255</v>
      </c>
      <c r="D168" s="613" t="s">
        <v>2877</v>
      </c>
      <c r="E168" s="640">
        <v>1</v>
      </c>
      <c r="F168" s="640">
        <v>56</v>
      </c>
      <c r="G168" s="641" t="s">
        <v>2878</v>
      </c>
      <c r="H168" s="642">
        <v>780.4</v>
      </c>
      <c r="I168" s="641" t="s">
        <v>2879</v>
      </c>
      <c r="J168" s="641" t="s">
        <v>2880</v>
      </c>
      <c r="K168" s="643" t="s">
        <v>255</v>
      </c>
      <c r="L168" s="643" t="s">
        <v>255</v>
      </c>
      <c r="M168" s="616" t="s">
        <v>255</v>
      </c>
      <c r="N168" s="644">
        <v>19</v>
      </c>
    </row>
    <row r="169" spans="1:14" s="616" customFormat="1" ht="13.5" customHeight="1">
      <c r="A169" s="639">
        <v>28</v>
      </c>
      <c r="B169" s="612" t="s">
        <v>2850</v>
      </c>
      <c r="C169" s="612" t="s">
        <v>255</v>
      </c>
      <c r="D169" s="613" t="s">
        <v>2881</v>
      </c>
      <c r="E169" s="640">
        <v>1</v>
      </c>
      <c r="F169" s="640">
        <v>57</v>
      </c>
      <c r="G169" s="641" t="s">
        <v>2882</v>
      </c>
      <c r="H169" s="642">
        <v>349.8</v>
      </c>
      <c r="I169" s="641" t="s">
        <v>2883</v>
      </c>
      <c r="J169" s="641" t="s">
        <v>1266</v>
      </c>
      <c r="K169" s="643" t="s">
        <v>255</v>
      </c>
      <c r="L169" s="643" t="s">
        <v>255</v>
      </c>
      <c r="M169" s="616" t="s">
        <v>255</v>
      </c>
      <c r="N169" s="644">
        <v>19</v>
      </c>
    </row>
    <row r="170" spans="1:14" s="616" customFormat="1" ht="13.5" customHeight="1">
      <c r="A170" s="639">
        <v>28</v>
      </c>
      <c r="B170" s="612" t="s">
        <v>2850</v>
      </c>
      <c r="C170" s="612" t="s">
        <v>255</v>
      </c>
      <c r="D170" s="613" t="s">
        <v>2884</v>
      </c>
      <c r="E170" s="640">
        <v>1</v>
      </c>
      <c r="F170" s="640">
        <v>58</v>
      </c>
      <c r="G170" s="641" t="s">
        <v>2885</v>
      </c>
      <c r="H170" s="642">
        <v>349.8</v>
      </c>
      <c r="I170" s="641" t="s">
        <v>2886</v>
      </c>
      <c r="J170" s="646" t="s">
        <v>2887</v>
      </c>
      <c r="K170" s="643" t="s">
        <v>255</v>
      </c>
      <c r="L170" s="643" t="s">
        <v>255</v>
      </c>
      <c r="M170" s="616" t="s">
        <v>255</v>
      </c>
      <c r="N170" s="644">
        <v>19</v>
      </c>
    </row>
    <row r="171" spans="1:14" s="616" customFormat="1" ht="13.5" customHeight="1">
      <c r="A171" s="639">
        <v>28</v>
      </c>
      <c r="B171" s="612" t="s">
        <v>2850</v>
      </c>
      <c r="C171" s="612" t="s">
        <v>255</v>
      </c>
      <c r="D171" s="613" t="s">
        <v>2888</v>
      </c>
      <c r="E171" s="640">
        <v>22</v>
      </c>
      <c r="F171" s="640">
        <v>52</v>
      </c>
      <c r="G171" s="641" t="s">
        <v>2889</v>
      </c>
      <c r="H171" s="642">
        <v>349.8</v>
      </c>
      <c r="I171" s="641" t="s">
        <v>2890</v>
      </c>
      <c r="J171" s="641" t="s">
        <v>2191</v>
      </c>
      <c r="K171" s="643" t="s">
        <v>255</v>
      </c>
      <c r="L171" s="643" t="s">
        <v>255</v>
      </c>
      <c r="M171" s="616" t="s">
        <v>255</v>
      </c>
      <c r="N171" s="644">
        <v>19</v>
      </c>
    </row>
    <row r="172" spans="1:14" s="616" customFormat="1" ht="13.5" customHeight="1">
      <c r="A172" s="639">
        <v>28</v>
      </c>
      <c r="B172" s="612" t="s">
        <v>2850</v>
      </c>
      <c r="C172" s="612" t="s">
        <v>255</v>
      </c>
      <c r="D172" s="613" t="s">
        <v>2891</v>
      </c>
      <c r="E172" s="640">
        <v>23</v>
      </c>
      <c r="F172" s="640">
        <v>38</v>
      </c>
      <c r="G172" s="641" t="s">
        <v>2892</v>
      </c>
      <c r="H172" s="642">
        <v>322.89999999999998</v>
      </c>
      <c r="I172" s="641" t="s">
        <v>2893</v>
      </c>
      <c r="J172" s="641" t="s">
        <v>2894</v>
      </c>
      <c r="K172" s="643" t="s">
        <v>255</v>
      </c>
      <c r="L172" s="643" t="s">
        <v>255</v>
      </c>
      <c r="M172" s="616" t="s">
        <v>255</v>
      </c>
      <c r="N172" s="644">
        <v>19</v>
      </c>
    </row>
    <row r="173" spans="1:14" s="616" customFormat="1" ht="13.5" customHeight="1">
      <c r="A173" s="639">
        <v>28</v>
      </c>
      <c r="B173" s="612" t="s">
        <v>2850</v>
      </c>
      <c r="C173" s="612" t="s">
        <v>255</v>
      </c>
      <c r="D173" s="613" t="s">
        <v>2895</v>
      </c>
      <c r="E173" s="640">
        <v>24</v>
      </c>
      <c r="F173" s="640">
        <v>51</v>
      </c>
      <c r="G173" s="641" t="s">
        <v>2896</v>
      </c>
      <c r="H173" s="642">
        <v>955.7</v>
      </c>
      <c r="I173" s="641" t="s">
        <v>2897</v>
      </c>
      <c r="J173" s="646" t="s">
        <v>1246</v>
      </c>
      <c r="K173" s="643" t="s">
        <v>255</v>
      </c>
      <c r="L173" s="643" t="s">
        <v>255</v>
      </c>
      <c r="M173" s="616" t="s">
        <v>255</v>
      </c>
      <c r="N173" s="644">
        <v>19</v>
      </c>
    </row>
    <row r="174" spans="1:14" s="616" customFormat="1" ht="13.5" customHeight="1">
      <c r="A174" s="639">
        <v>29</v>
      </c>
      <c r="B174" s="612" t="s">
        <v>2898</v>
      </c>
      <c r="C174" s="612" t="s">
        <v>255</v>
      </c>
      <c r="D174" s="613" t="s">
        <v>2899</v>
      </c>
      <c r="E174" s="640">
        <v>0</v>
      </c>
      <c r="F174" s="640">
        <v>51</v>
      </c>
      <c r="G174" s="641" t="s">
        <v>2900</v>
      </c>
      <c r="H174" s="642">
        <v>349.8</v>
      </c>
      <c r="I174" s="641" t="s">
        <v>2901</v>
      </c>
      <c r="J174" s="642" t="s">
        <v>2902</v>
      </c>
      <c r="K174" s="643" t="s">
        <v>255</v>
      </c>
      <c r="L174" s="643" t="s">
        <v>255</v>
      </c>
      <c r="M174" s="616" t="s">
        <v>255</v>
      </c>
      <c r="N174" s="644">
        <v>19</v>
      </c>
    </row>
    <row r="175" spans="1:14" s="616" customFormat="1" ht="13.5" customHeight="1">
      <c r="A175" s="639">
        <v>29</v>
      </c>
      <c r="B175" s="612" t="s">
        <v>2898</v>
      </c>
      <c r="C175" s="612" t="s">
        <v>255</v>
      </c>
      <c r="D175" s="613" t="s">
        <v>2899</v>
      </c>
      <c r="E175" s="640">
        <v>0</v>
      </c>
      <c r="F175" s="640">
        <v>51</v>
      </c>
      <c r="G175" s="641" t="s">
        <v>2900</v>
      </c>
      <c r="H175" s="642">
        <v>349.8</v>
      </c>
      <c r="I175" s="641" t="s">
        <v>2903</v>
      </c>
      <c r="J175" s="642" t="s">
        <v>2904</v>
      </c>
      <c r="K175" s="643" t="s">
        <v>255</v>
      </c>
      <c r="L175" s="643" t="s">
        <v>255</v>
      </c>
      <c r="M175" s="616" t="s">
        <v>255</v>
      </c>
      <c r="N175" s="644">
        <v>19</v>
      </c>
    </row>
    <row r="176" spans="1:14" s="616" customFormat="1" ht="13.5" customHeight="1">
      <c r="A176" s="639">
        <v>29</v>
      </c>
      <c r="B176" s="612" t="s">
        <v>2898</v>
      </c>
      <c r="C176" s="612" t="s">
        <v>255</v>
      </c>
      <c r="D176" s="613" t="s">
        <v>2905</v>
      </c>
      <c r="E176" s="640">
        <v>0</v>
      </c>
      <c r="F176" s="640">
        <v>52</v>
      </c>
      <c r="G176" s="641" t="s">
        <v>2906</v>
      </c>
      <c r="H176" s="642">
        <v>300.89999999999998</v>
      </c>
      <c r="I176" s="641" t="s">
        <v>2907</v>
      </c>
      <c r="J176" s="641" t="s">
        <v>2908</v>
      </c>
      <c r="K176" s="643" t="s">
        <v>255</v>
      </c>
      <c r="L176" s="643" t="s">
        <v>255</v>
      </c>
      <c r="M176" s="616" t="s">
        <v>255</v>
      </c>
      <c r="N176" s="644">
        <v>19</v>
      </c>
    </row>
    <row r="177" spans="1:14" s="616" customFormat="1" ht="13.5" customHeight="1">
      <c r="A177" s="639">
        <v>29</v>
      </c>
      <c r="B177" s="612" t="s">
        <v>2898</v>
      </c>
      <c r="C177" s="612" t="s">
        <v>255</v>
      </c>
      <c r="D177" s="613" t="s">
        <v>2909</v>
      </c>
      <c r="E177" s="640">
        <v>0</v>
      </c>
      <c r="F177" s="640">
        <v>53</v>
      </c>
      <c r="G177" s="641" t="s">
        <v>2910</v>
      </c>
      <c r="H177" s="642">
        <v>783.9</v>
      </c>
      <c r="I177" s="641" t="s">
        <v>2911</v>
      </c>
      <c r="J177" s="642" t="s">
        <v>2912</v>
      </c>
      <c r="K177" s="643" t="s">
        <v>255</v>
      </c>
      <c r="L177" s="643" t="s">
        <v>255</v>
      </c>
      <c r="M177" s="616" t="s">
        <v>255</v>
      </c>
      <c r="N177" s="644">
        <v>19</v>
      </c>
    </row>
    <row r="178" spans="1:14" s="616" customFormat="1" ht="13.5" customHeight="1">
      <c r="A178" s="639">
        <v>29</v>
      </c>
      <c r="B178" s="612" t="s">
        <v>2898</v>
      </c>
      <c r="C178" s="612" t="s">
        <v>255</v>
      </c>
      <c r="D178" s="613" t="s">
        <v>2909</v>
      </c>
      <c r="E178" s="640">
        <v>0</v>
      </c>
      <c r="F178" s="640">
        <v>53</v>
      </c>
      <c r="G178" s="641" t="s">
        <v>2910</v>
      </c>
      <c r="H178" s="642">
        <v>783.9</v>
      </c>
      <c r="I178" s="641" t="s">
        <v>2913</v>
      </c>
      <c r="J178" s="642" t="s">
        <v>2912</v>
      </c>
      <c r="K178" s="643" t="s">
        <v>255</v>
      </c>
      <c r="L178" s="643" t="s">
        <v>255</v>
      </c>
      <c r="M178" s="616" t="s">
        <v>255</v>
      </c>
      <c r="N178" s="644">
        <v>19</v>
      </c>
    </row>
    <row r="179" spans="1:14" s="616" customFormat="1" ht="13.5" customHeight="1">
      <c r="A179" s="639">
        <v>29</v>
      </c>
      <c r="B179" s="612" t="s">
        <v>2898</v>
      </c>
      <c r="C179" s="612" t="s">
        <v>255</v>
      </c>
      <c r="D179" s="613" t="s">
        <v>2914</v>
      </c>
      <c r="E179" s="640">
        <v>0</v>
      </c>
      <c r="F179" s="640">
        <v>54</v>
      </c>
      <c r="G179" s="641" t="s">
        <v>2915</v>
      </c>
      <c r="H179" s="642">
        <v>349.8</v>
      </c>
      <c r="I179" s="641" t="s">
        <v>2916</v>
      </c>
      <c r="J179" s="641" t="s">
        <v>2917</v>
      </c>
      <c r="K179" s="643" t="s">
        <v>255</v>
      </c>
      <c r="L179" s="643" t="s">
        <v>255</v>
      </c>
      <c r="M179" s="616" t="s">
        <v>255</v>
      </c>
      <c r="N179" s="644">
        <v>19</v>
      </c>
    </row>
    <row r="180" spans="1:14" s="616" customFormat="1" ht="13.5" customHeight="1">
      <c r="A180" s="639">
        <v>29</v>
      </c>
      <c r="B180" s="612" t="s">
        <v>2898</v>
      </c>
      <c r="C180" s="612" t="s">
        <v>255</v>
      </c>
      <c r="D180" s="613" t="s">
        <v>2918</v>
      </c>
      <c r="E180" s="640">
        <v>0</v>
      </c>
      <c r="F180" s="640">
        <v>55</v>
      </c>
      <c r="G180" s="641" t="s">
        <v>2919</v>
      </c>
      <c r="H180" s="642">
        <v>314</v>
      </c>
      <c r="I180" s="641" t="s">
        <v>2920</v>
      </c>
      <c r="J180" s="641" t="s">
        <v>2921</v>
      </c>
      <c r="K180" s="643" t="s">
        <v>255</v>
      </c>
      <c r="L180" s="643" t="s">
        <v>255</v>
      </c>
      <c r="M180" s="616" t="s">
        <v>255</v>
      </c>
      <c r="N180" s="644">
        <v>19</v>
      </c>
    </row>
    <row r="181" spans="1:14" s="616" customFormat="1" ht="13.5" customHeight="1">
      <c r="A181" s="639">
        <v>29</v>
      </c>
      <c r="B181" s="612" t="s">
        <v>2898</v>
      </c>
      <c r="C181" s="612" t="s">
        <v>255</v>
      </c>
      <c r="D181" s="613" t="s">
        <v>2922</v>
      </c>
      <c r="E181" s="640">
        <v>1</v>
      </c>
      <c r="F181" s="640">
        <v>51</v>
      </c>
      <c r="G181" s="641" t="s">
        <v>2923</v>
      </c>
      <c r="H181" s="642">
        <v>780.7</v>
      </c>
      <c r="I181" s="641" t="s">
        <v>2924</v>
      </c>
      <c r="J181" s="641" t="s">
        <v>2925</v>
      </c>
      <c r="K181" s="643" t="s">
        <v>255</v>
      </c>
      <c r="L181" s="643" t="s">
        <v>255</v>
      </c>
      <c r="M181" s="616" t="s">
        <v>255</v>
      </c>
      <c r="N181" s="644">
        <v>19</v>
      </c>
    </row>
    <row r="182" spans="1:14" s="616" customFormat="1" ht="13.5" customHeight="1">
      <c r="A182" s="639">
        <v>29</v>
      </c>
      <c r="B182" s="612" t="s">
        <v>2898</v>
      </c>
      <c r="C182" s="612" t="s">
        <v>255</v>
      </c>
      <c r="D182" s="613" t="s">
        <v>2926</v>
      </c>
      <c r="E182" s="640">
        <v>2</v>
      </c>
      <c r="F182" s="640">
        <v>52</v>
      </c>
      <c r="G182" s="641" t="s">
        <v>2927</v>
      </c>
      <c r="H182" s="642">
        <v>780.7</v>
      </c>
      <c r="I182" s="641" t="s">
        <v>2924</v>
      </c>
      <c r="J182" s="641" t="s">
        <v>2925</v>
      </c>
      <c r="K182" s="643" t="s">
        <v>255</v>
      </c>
      <c r="L182" s="643" t="s">
        <v>255</v>
      </c>
      <c r="M182" s="616" t="s">
        <v>255</v>
      </c>
      <c r="N182" s="644">
        <v>19</v>
      </c>
    </row>
    <row r="183" spans="1:14" s="616" customFormat="1" ht="13.5" customHeight="1">
      <c r="A183" s="639">
        <v>30</v>
      </c>
      <c r="B183" s="612" t="s">
        <v>2928</v>
      </c>
      <c r="C183" s="612" t="s">
        <v>255</v>
      </c>
      <c r="D183" s="613" t="s">
        <v>2929</v>
      </c>
      <c r="E183" s="640">
        <v>0</v>
      </c>
      <c r="F183" s="640">
        <v>0</v>
      </c>
      <c r="G183" s="641" t="s">
        <v>2930</v>
      </c>
      <c r="H183" s="642">
        <v>519.9</v>
      </c>
      <c r="I183" s="641" t="s">
        <v>2931</v>
      </c>
      <c r="J183" s="641" t="s">
        <v>2570</v>
      </c>
      <c r="K183" s="643" t="s">
        <v>255</v>
      </c>
      <c r="L183" s="643" t="s">
        <v>255</v>
      </c>
      <c r="M183" s="616" t="s">
        <v>255</v>
      </c>
      <c r="N183" s="644">
        <v>19</v>
      </c>
    </row>
    <row r="184" spans="1:14" s="616" customFormat="1" ht="13.5" customHeight="1">
      <c r="A184" s="639">
        <v>30</v>
      </c>
      <c r="B184" s="612" t="s">
        <v>2928</v>
      </c>
      <c r="C184" s="612" t="s">
        <v>255</v>
      </c>
      <c r="D184" s="613" t="s">
        <v>2932</v>
      </c>
      <c r="E184" s="640">
        <v>0</v>
      </c>
      <c r="F184" s="640">
        <v>42</v>
      </c>
      <c r="G184" s="641" t="s">
        <v>2933</v>
      </c>
      <c r="H184" s="642">
        <v>162</v>
      </c>
      <c r="I184" s="642" t="s">
        <v>2934</v>
      </c>
      <c r="J184" s="642" t="s">
        <v>2935</v>
      </c>
      <c r="K184" s="643" t="s">
        <v>255</v>
      </c>
      <c r="L184" s="643" t="s">
        <v>255</v>
      </c>
      <c r="M184" s="616" t="s">
        <v>255</v>
      </c>
      <c r="N184" s="644">
        <v>19</v>
      </c>
    </row>
    <row r="185" spans="1:14" s="616" customFormat="1" ht="13.5" customHeight="1">
      <c r="A185" s="639">
        <v>30</v>
      </c>
      <c r="B185" s="612" t="s">
        <v>2928</v>
      </c>
      <c r="C185" s="612" t="s">
        <v>255</v>
      </c>
      <c r="D185" s="613" t="s">
        <v>2936</v>
      </c>
      <c r="E185" s="640">
        <v>1</v>
      </c>
      <c r="F185" s="640">
        <v>38</v>
      </c>
      <c r="G185" s="641" t="s">
        <v>2937</v>
      </c>
      <c r="H185" s="642">
        <v>465.9</v>
      </c>
      <c r="I185" s="641" t="s">
        <v>2938</v>
      </c>
      <c r="J185" s="641" t="s">
        <v>2939</v>
      </c>
      <c r="K185" s="643" t="s">
        <v>255</v>
      </c>
      <c r="L185" s="643" t="s">
        <v>255</v>
      </c>
      <c r="M185" s="616" t="s">
        <v>255</v>
      </c>
      <c r="N185" s="644">
        <v>19</v>
      </c>
    </row>
    <row r="186" spans="1:14" s="616" customFormat="1" ht="13.5" customHeight="1">
      <c r="A186" s="639">
        <v>30</v>
      </c>
      <c r="B186" s="612" t="s">
        <v>2928</v>
      </c>
      <c r="C186" s="612" t="s">
        <v>255</v>
      </c>
      <c r="D186" s="613" t="s">
        <v>2940</v>
      </c>
      <c r="E186" s="640">
        <v>2</v>
      </c>
      <c r="F186" s="640">
        <v>38</v>
      </c>
      <c r="G186" s="641" t="s">
        <v>2941</v>
      </c>
      <c r="H186" s="642">
        <v>463</v>
      </c>
      <c r="I186" s="641" t="s">
        <v>2942</v>
      </c>
      <c r="J186" s="641" t="s">
        <v>2943</v>
      </c>
      <c r="K186" s="643" t="s">
        <v>255</v>
      </c>
      <c r="L186" s="643" t="s">
        <v>255</v>
      </c>
      <c r="M186" s="616" t="s">
        <v>255</v>
      </c>
      <c r="N186" s="644">
        <v>19</v>
      </c>
    </row>
    <row r="187" spans="1:14" s="616" customFormat="1" ht="13.5" customHeight="1">
      <c r="A187" s="639">
        <v>30</v>
      </c>
      <c r="B187" s="612" t="s">
        <v>2928</v>
      </c>
      <c r="C187" s="612" t="s">
        <v>255</v>
      </c>
      <c r="D187" s="613" t="s">
        <v>2944</v>
      </c>
      <c r="E187" s="640">
        <v>3</v>
      </c>
      <c r="F187" s="640">
        <v>38</v>
      </c>
      <c r="G187" s="641" t="s">
        <v>2945</v>
      </c>
      <c r="H187" s="642">
        <v>786.9</v>
      </c>
      <c r="I187" s="646" t="s">
        <v>2946</v>
      </c>
      <c r="J187" s="641" t="s">
        <v>2943</v>
      </c>
      <c r="K187" s="643" t="s">
        <v>255</v>
      </c>
      <c r="L187" s="643" t="s">
        <v>255</v>
      </c>
      <c r="M187" s="616" t="s">
        <v>255</v>
      </c>
      <c r="N187" s="644">
        <v>19</v>
      </c>
    </row>
    <row r="188" spans="1:14" s="616" customFormat="1" ht="13.5" customHeight="1">
      <c r="A188" s="639">
        <v>30</v>
      </c>
      <c r="B188" s="612" t="s">
        <v>2928</v>
      </c>
      <c r="C188" s="612" t="s">
        <v>255</v>
      </c>
      <c r="D188" s="613" t="s">
        <v>2947</v>
      </c>
      <c r="E188" s="640">
        <v>4</v>
      </c>
      <c r="F188" s="640">
        <v>38</v>
      </c>
      <c r="G188" s="641" t="s">
        <v>2948</v>
      </c>
      <c r="H188" s="642">
        <v>462</v>
      </c>
      <c r="I188" s="646" t="s">
        <v>2949</v>
      </c>
      <c r="J188" s="646" t="s">
        <v>2939</v>
      </c>
      <c r="K188" s="643" t="s">
        <v>255</v>
      </c>
      <c r="L188" s="643" t="s">
        <v>255</v>
      </c>
      <c r="M188" s="616" t="s">
        <v>255</v>
      </c>
      <c r="N188" s="644">
        <v>19</v>
      </c>
    </row>
    <row r="189" spans="1:14" s="616" customFormat="1" ht="13.5" customHeight="1">
      <c r="A189" s="639">
        <v>30</v>
      </c>
      <c r="B189" s="612" t="s">
        <v>2928</v>
      </c>
      <c r="C189" s="612" t="s">
        <v>255</v>
      </c>
      <c r="D189" s="613" t="s">
        <v>2950</v>
      </c>
      <c r="E189" s="640">
        <v>5</v>
      </c>
      <c r="F189" s="640">
        <v>38</v>
      </c>
      <c r="G189" s="641" t="s">
        <v>2951</v>
      </c>
      <c r="H189" s="642">
        <v>490</v>
      </c>
      <c r="I189" s="641" t="s">
        <v>2952</v>
      </c>
      <c r="J189" s="641" t="s">
        <v>2953</v>
      </c>
      <c r="K189" s="643" t="s">
        <v>255</v>
      </c>
      <c r="L189" s="643" t="s">
        <v>255</v>
      </c>
      <c r="M189" s="616" t="s">
        <v>255</v>
      </c>
      <c r="N189" s="644">
        <v>19</v>
      </c>
    </row>
    <row r="190" spans="1:14" s="616" customFormat="1" ht="13.5" customHeight="1">
      <c r="A190" s="639">
        <v>30</v>
      </c>
      <c r="B190" s="612" t="s">
        <v>2928</v>
      </c>
      <c r="C190" s="612" t="s">
        <v>255</v>
      </c>
      <c r="D190" s="613" t="s">
        <v>2954</v>
      </c>
      <c r="E190" s="640">
        <v>5</v>
      </c>
      <c r="F190" s="640">
        <v>51</v>
      </c>
      <c r="G190" s="641" t="s">
        <v>2955</v>
      </c>
      <c r="H190" s="642">
        <v>493.9</v>
      </c>
      <c r="I190" s="642" t="s">
        <v>2956</v>
      </c>
      <c r="J190" s="642" t="s">
        <v>2957</v>
      </c>
      <c r="K190" s="643" t="s">
        <v>255</v>
      </c>
      <c r="L190" s="643" t="s">
        <v>255</v>
      </c>
      <c r="M190" s="616" t="s">
        <v>255</v>
      </c>
      <c r="N190" s="644">
        <v>19</v>
      </c>
    </row>
    <row r="191" spans="1:14" s="616" customFormat="1" ht="13.5" customHeight="1">
      <c r="A191" s="639">
        <v>30</v>
      </c>
      <c r="B191" s="612" t="s">
        <v>2928</v>
      </c>
      <c r="C191" s="612" t="s">
        <v>255</v>
      </c>
      <c r="D191" s="613" t="s">
        <v>2958</v>
      </c>
      <c r="E191" s="640">
        <v>5</v>
      </c>
      <c r="F191" s="640">
        <v>52</v>
      </c>
      <c r="G191" s="641" t="s">
        <v>2959</v>
      </c>
      <c r="H191" s="642">
        <v>493.1</v>
      </c>
      <c r="I191" s="641" t="s">
        <v>2960</v>
      </c>
      <c r="J191" s="641" t="s">
        <v>2957</v>
      </c>
      <c r="K191" s="643" t="s">
        <v>255</v>
      </c>
      <c r="L191" s="643" t="s">
        <v>255</v>
      </c>
      <c r="M191" s="616" t="s">
        <v>255</v>
      </c>
      <c r="N191" s="644">
        <v>19</v>
      </c>
    </row>
    <row r="192" spans="1:14" s="616" customFormat="1" ht="13.5" customHeight="1">
      <c r="A192" s="639">
        <v>30</v>
      </c>
      <c r="B192" s="612" t="s">
        <v>2928</v>
      </c>
      <c r="C192" s="612" t="s">
        <v>255</v>
      </c>
      <c r="D192" s="613" t="s">
        <v>2961</v>
      </c>
      <c r="E192" s="640">
        <v>5</v>
      </c>
      <c r="F192" s="640">
        <v>53</v>
      </c>
      <c r="G192" s="641" t="s">
        <v>2962</v>
      </c>
      <c r="H192" s="642">
        <v>995.3</v>
      </c>
      <c r="I192" s="641" t="s">
        <v>2963</v>
      </c>
      <c r="J192" s="641" t="s">
        <v>2964</v>
      </c>
      <c r="K192" s="643" t="s">
        <v>255</v>
      </c>
      <c r="L192" s="643" t="s">
        <v>255</v>
      </c>
      <c r="M192" s="616" t="s">
        <v>255</v>
      </c>
      <c r="N192" s="644">
        <v>19</v>
      </c>
    </row>
    <row r="193" spans="1:14" s="616" customFormat="1" ht="13.5" customHeight="1">
      <c r="A193" s="639">
        <v>30</v>
      </c>
      <c r="B193" s="612" t="s">
        <v>2928</v>
      </c>
      <c r="C193" s="612" t="s">
        <v>255</v>
      </c>
      <c r="D193" s="613" t="s">
        <v>2965</v>
      </c>
      <c r="E193" s="640">
        <v>6</v>
      </c>
      <c r="F193" s="640">
        <v>52</v>
      </c>
      <c r="G193" s="641" t="s">
        <v>2966</v>
      </c>
      <c r="H193" s="642">
        <v>512</v>
      </c>
      <c r="I193" s="641" t="s">
        <v>2967</v>
      </c>
      <c r="J193" s="641" t="s">
        <v>2570</v>
      </c>
      <c r="K193" s="643" t="s">
        <v>255</v>
      </c>
      <c r="L193" s="643" t="s">
        <v>255</v>
      </c>
      <c r="M193" s="616" t="s">
        <v>255</v>
      </c>
      <c r="N193" s="644">
        <v>19</v>
      </c>
    </row>
    <row r="194" spans="1:14" s="616" customFormat="1" ht="13.5" customHeight="1">
      <c r="A194" s="639">
        <v>30</v>
      </c>
      <c r="B194" s="612" t="s">
        <v>2928</v>
      </c>
      <c r="C194" s="612" t="s">
        <v>255</v>
      </c>
      <c r="D194" s="613" t="s">
        <v>2968</v>
      </c>
      <c r="E194" s="640">
        <v>6</v>
      </c>
      <c r="F194" s="640">
        <v>53</v>
      </c>
      <c r="G194" s="641" t="s">
        <v>2969</v>
      </c>
      <c r="H194" s="642">
        <v>786.9</v>
      </c>
      <c r="I194" s="641" t="s">
        <v>2970</v>
      </c>
      <c r="J194" s="641" t="s">
        <v>2485</v>
      </c>
      <c r="K194" s="643" t="s">
        <v>255</v>
      </c>
      <c r="L194" s="643" t="s">
        <v>255</v>
      </c>
      <c r="M194" s="616" t="s">
        <v>255</v>
      </c>
      <c r="N194" s="644">
        <v>19</v>
      </c>
    </row>
    <row r="195" spans="1:14" s="616" customFormat="1" ht="13.5" customHeight="1">
      <c r="A195" s="639">
        <v>30</v>
      </c>
      <c r="B195" s="612" t="s">
        <v>2928</v>
      </c>
      <c r="C195" s="612" t="s">
        <v>255</v>
      </c>
      <c r="D195" s="613" t="s">
        <v>2971</v>
      </c>
      <c r="E195" s="640">
        <v>6</v>
      </c>
      <c r="F195" s="640">
        <v>54</v>
      </c>
      <c r="G195" s="641" t="s">
        <v>2972</v>
      </c>
      <c r="H195" s="642">
        <v>786.9</v>
      </c>
      <c r="I195" s="641" t="s">
        <v>2973</v>
      </c>
      <c r="J195" s="641" t="s">
        <v>2974</v>
      </c>
      <c r="K195" s="643" t="s">
        <v>255</v>
      </c>
      <c r="L195" s="643" t="s">
        <v>255</v>
      </c>
      <c r="M195" s="616" t="s">
        <v>255</v>
      </c>
      <c r="N195" s="644">
        <v>19</v>
      </c>
    </row>
    <row r="196" spans="1:14" s="616" customFormat="1" ht="13.5" customHeight="1">
      <c r="A196" s="639">
        <v>30</v>
      </c>
      <c r="B196" s="612" t="s">
        <v>2928</v>
      </c>
      <c r="C196" s="612" t="s">
        <v>255</v>
      </c>
      <c r="D196" s="613" t="s">
        <v>2975</v>
      </c>
      <c r="E196" s="640">
        <v>6</v>
      </c>
      <c r="F196" s="640">
        <v>55</v>
      </c>
      <c r="G196" s="641" t="s">
        <v>2976</v>
      </c>
      <c r="H196" s="642">
        <v>481</v>
      </c>
      <c r="I196" s="641" t="s">
        <v>2977</v>
      </c>
      <c r="J196" s="641" t="s">
        <v>2978</v>
      </c>
      <c r="K196" s="643" t="s">
        <v>255</v>
      </c>
      <c r="L196" s="643" t="s">
        <v>255</v>
      </c>
      <c r="M196" s="616" t="s">
        <v>255</v>
      </c>
      <c r="N196" s="644">
        <v>19</v>
      </c>
    </row>
    <row r="197" spans="1:14" s="616" customFormat="1" ht="13.5" customHeight="1">
      <c r="A197" s="639">
        <v>30</v>
      </c>
      <c r="B197" s="612" t="s">
        <v>2928</v>
      </c>
      <c r="C197" s="612" t="s">
        <v>255</v>
      </c>
      <c r="D197" s="613" t="s">
        <v>2979</v>
      </c>
      <c r="E197" s="640">
        <v>6</v>
      </c>
      <c r="F197" s="640">
        <v>56</v>
      </c>
      <c r="G197" s="641" t="s">
        <v>2980</v>
      </c>
      <c r="H197" s="642">
        <v>18</v>
      </c>
      <c r="I197" s="641" t="s">
        <v>2981</v>
      </c>
      <c r="J197" s="641" t="s">
        <v>2982</v>
      </c>
      <c r="K197" s="643" t="s">
        <v>255</v>
      </c>
      <c r="L197" s="643" t="s">
        <v>255</v>
      </c>
      <c r="M197" s="616" t="s">
        <v>255</v>
      </c>
      <c r="N197" s="644">
        <v>19</v>
      </c>
    </row>
    <row r="198" spans="1:14" s="616" customFormat="1" ht="13.5" customHeight="1">
      <c r="A198" s="639">
        <v>31</v>
      </c>
      <c r="B198" s="612" t="s">
        <v>2983</v>
      </c>
      <c r="C198" s="612" t="s">
        <v>255</v>
      </c>
      <c r="D198" s="613" t="s">
        <v>2984</v>
      </c>
      <c r="E198" s="640">
        <v>0</v>
      </c>
      <c r="F198" s="640">
        <v>0</v>
      </c>
      <c r="G198" s="641" t="s">
        <v>2985</v>
      </c>
      <c r="H198" s="642">
        <v>716.8</v>
      </c>
      <c r="I198" s="642" t="s">
        <v>2986</v>
      </c>
      <c r="J198" s="642" t="s">
        <v>1199</v>
      </c>
      <c r="K198" s="643" t="s">
        <v>255</v>
      </c>
      <c r="L198" s="643" t="s">
        <v>255</v>
      </c>
      <c r="M198" s="616" t="s">
        <v>255</v>
      </c>
      <c r="N198" s="644">
        <v>19</v>
      </c>
    </row>
    <row r="199" spans="1:14" s="616" customFormat="1" ht="13.5" customHeight="1">
      <c r="A199" s="639">
        <v>31</v>
      </c>
      <c r="B199" s="612" t="s">
        <v>2983</v>
      </c>
      <c r="C199" s="612" t="s">
        <v>255</v>
      </c>
      <c r="D199" s="613" t="s">
        <v>2987</v>
      </c>
      <c r="E199" s="640">
        <v>1</v>
      </c>
      <c r="F199" s="640">
        <v>51</v>
      </c>
      <c r="G199" s="641" t="s">
        <v>2988</v>
      </c>
      <c r="H199" s="642">
        <v>733</v>
      </c>
      <c r="I199" s="641" t="s">
        <v>2989</v>
      </c>
      <c r="J199" s="641" t="s">
        <v>2990</v>
      </c>
      <c r="K199" s="643" t="s">
        <v>255</v>
      </c>
      <c r="L199" s="643" t="s">
        <v>255</v>
      </c>
      <c r="M199" s="616" t="s">
        <v>255</v>
      </c>
      <c r="N199" s="644">
        <v>19</v>
      </c>
    </row>
    <row r="200" spans="1:14" s="616" customFormat="1" ht="13.5" customHeight="1">
      <c r="A200" s="639">
        <v>31</v>
      </c>
      <c r="B200" s="612" t="s">
        <v>2983</v>
      </c>
      <c r="C200" s="612" t="s">
        <v>255</v>
      </c>
      <c r="D200" s="613" t="s">
        <v>2991</v>
      </c>
      <c r="E200" s="640">
        <v>2</v>
      </c>
      <c r="F200" s="640">
        <v>51</v>
      </c>
      <c r="G200" s="641" t="s">
        <v>2992</v>
      </c>
      <c r="H200" s="642">
        <v>716.8</v>
      </c>
      <c r="I200" s="641" t="s">
        <v>2993</v>
      </c>
      <c r="J200" s="641" t="s">
        <v>2994</v>
      </c>
      <c r="K200" s="643" t="s">
        <v>255</v>
      </c>
      <c r="L200" s="643" t="s">
        <v>255</v>
      </c>
      <c r="M200" s="616" t="s">
        <v>255</v>
      </c>
      <c r="N200" s="644">
        <v>19</v>
      </c>
    </row>
    <row r="201" spans="1:14" s="616" customFormat="1" ht="13.5" customHeight="1">
      <c r="A201" s="639">
        <v>31</v>
      </c>
      <c r="B201" s="612" t="s">
        <v>2983</v>
      </c>
      <c r="C201" s="612" t="s">
        <v>255</v>
      </c>
      <c r="D201" s="613" t="s">
        <v>2995</v>
      </c>
      <c r="E201" s="640">
        <v>2</v>
      </c>
      <c r="F201" s="640">
        <v>52</v>
      </c>
      <c r="G201" s="641" t="s">
        <v>2996</v>
      </c>
      <c r="H201" s="642">
        <v>716.8</v>
      </c>
      <c r="I201" s="642" t="s">
        <v>2997</v>
      </c>
      <c r="J201" s="641" t="s">
        <v>2994</v>
      </c>
      <c r="K201" s="643" t="s">
        <v>255</v>
      </c>
      <c r="L201" s="643" t="s">
        <v>255</v>
      </c>
      <c r="M201" s="616" t="s">
        <v>255</v>
      </c>
      <c r="N201" s="644">
        <v>19</v>
      </c>
    </row>
    <row r="202" spans="1:14" s="616" customFormat="1" ht="13.5" customHeight="1">
      <c r="A202" s="639">
        <v>31</v>
      </c>
      <c r="B202" s="612" t="s">
        <v>2983</v>
      </c>
      <c r="C202" s="612" t="s">
        <v>255</v>
      </c>
      <c r="D202" s="613" t="s">
        <v>2998</v>
      </c>
      <c r="E202" s="640">
        <v>3</v>
      </c>
      <c r="F202" s="640">
        <v>51</v>
      </c>
      <c r="G202" s="641" t="s">
        <v>2999</v>
      </c>
      <c r="H202" s="642">
        <v>716.8</v>
      </c>
      <c r="I202" s="641" t="s">
        <v>1362</v>
      </c>
      <c r="J202" s="641" t="s">
        <v>1246</v>
      </c>
      <c r="K202" s="643" t="s">
        <v>255</v>
      </c>
      <c r="L202" s="643" t="s">
        <v>255</v>
      </c>
      <c r="M202" s="616" t="s">
        <v>255</v>
      </c>
      <c r="N202" s="644">
        <v>19</v>
      </c>
    </row>
    <row r="203" spans="1:14" s="616" customFormat="1" ht="13.5" customHeight="1">
      <c r="A203" s="639">
        <v>31</v>
      </c>
      <c r="B203" s="612" t="s">
        <v>2983</v>
      </c>
      <c r="C203" s="612" t="s">
        <v>255</v>
      </c>
      <c r="D203" s="613" t="s">
        <v>3000</v>
      </c>
      <c r="E203" s="640">
        <v>4</v>
      </c>
      <c r="F203" s="640">
        <v>51</v>
      </c>
      <c r="G203" s="641" t="s">
        <v>3001</v>
      </c>
      <c r="H203" s="642">
        <v>716.8</v>
      </c>
      <c r="I203" s="641" t="s">
        <v>3002</v>
      </c>
      <c r="J203" s="641" t="s">
        <v>2485</v>
      </c>
      <c r="K203" s="643" t="s">
        <v>255</v>
      </c>
      <c r="L203" s="643" t="s">
        <v>255</v>
      </c>
      <c r="M203" s="616" t="s">
        <v>255</v>
      </c>
      <c r="N203" s="644">
        <v>19</v>
      </c>
    </row>
    <row r="204" spans="1:14" s="616" customFormat="1" ht="13.5" customHeight="1">
      <c r="A204" s="639">
        <v>31</v>
      </c>
      <c r="B204" s="612" t="s">
        <v>2983</v>
      </c>
      <c r="C204" s="612" t="s">
        <v>255</v>
      </c>
      <c r="D204" s="613" t="s">
        <v>3003</v>
      </c>
      <c r="E204" s="640">
        <v>5</v>
      </c>
      <c r="F204" s="640">
        <v>51</v>
      </c>
      <c r="G204" s="641" t="s">
        <v>3004</v>
      </c>
      <c r="H204" s="642">
        <v>720</v>
      </c>
      <c r="I204" s="642" t="s">
        <v>3005</v>
      </c>
      <c r="J204" s="641" t="s">
        <v>3006</v>
      </c>
      <c r="K204" s="643" t="s">
        <v>255</v>
      </c>
      <c r="L204" s="643" t="s">
        <v>255</v>
      </c>
      <c r="M204" s="616" t="s">
        <v>255</v>
      </c>
      <c r="N204" s="644">
        <v>19</v>
      </c>
    </row>
    <row r="205" spans="1:14" s="616" customFormat="1" ht="13.5" customHeight="1">
      <c r="A205" s="639">
        <v>31</v>
      </c>
      <c r="B205" s="612" t="s">
        <v>2983</v>
      </c>
      <c r="C205" s="612" t="s">
        <v>255</v>
      </c>
      <c r="D205" s="613" t="s">
        <v>3007</v>
      </c>
      <c r="E205" s="640">
        <v>5</v>
      </c>
      <c r="F205" s="640">
        <v>52</v>
      </c>
      <c r="G205" s="641" t="s">
        <v>3008</v>
      </c>
      <c r="H205" s="642">
        <v>714.8</v>
      </c>
      <c r="I205" s="641" t="s">
        <v>3009</v>
      </c>
      <c r="J205" s="641" t="s">
        <v>1246</v>
      </c>
      <c r="K205" s="643" t="s">
        <v>255</v>
      </c>
      <c r="L205" s="643" t="s">
        <v>255</v>
      </c>
      <c r="M205" s="616" t="s">
        <v>255</v>
      </c>
      <c r="N205" s="644">
        <v>19</v>
      </c>
    </row>
    <row r="206" spans="1:14" s="616" customFormat="1" ht="13.5" customHeight="1">
      <c r="A206" s="639">
        <v>31</v>
      </c>
      <c r="B206" s="612" t="s">
        <v>2983</v>
      </c>
      <c r="C206" s="612" t="s">
        <v>255</v>
      </c>
      <c r="D206" s="613" t="s">
        <v>3010</v>
      </c>
      <c r="E206" s="640">
        <v>5</v>
      </c>
      <c r="F206" s="640">
        <v>53</v>
      </c>
      <c r="G206" s="641" t="s">
        <v>3011</v>
      </c>
      <c r="H206" s="642">
        <v>710.8</v>
      </c>
      <c r="I206" s="642" t="s">
        <v>3012</v>
      </c>
      <c r="J206" s="642" t="s">
        <v>3006</v>
      </c>
      <c r="K206" s="643" t="s">
        <v>255</v>
      </c>
      <c r="L206" s="643" t="s">
        <v>255</v>
      </c>
      <c r="M206" s="616" t="s">
        <v>255</v>
      </c>
      <c r="N206" s="644">
        <v>19</v>
      </c>
    </row>
    <row r="207" spans="1:14" s="616" customFormat="1" ht="13.5" customHeight="1">
      <c r="A207" s="639">
        <v>31</v>
      </c>
      <c r="B207" s="612" t="s">
        <v>2983</v>
      </c>
      <c r="C207" s="612" t="s">
        <v>255</v>
      </c>
      <c r="D207" s="613" t="s">
        <v>3013</v>
      </c>
      <c r="E207" s="640">
        <v>5</v>
      </c>
      <c r="F207" s="640">
        <v>54</v>
      </c>
      <c r="G207" s="641" t="s">
        <v>3014</v>
      </c>
      <c r="H207" s="642">
        <v>710.8</v>
      </c>
      <c r="I207" s="642" t="s">
        <v>3015</v>
      </c>
      <c r="J207" s="642" t="s">
        <v>3006</v>
      </c>
      <c r="K207" s="643" t="s">
        <v>255</v>
      </c>
      <c r="L207" s="643" t="s">
        <v>255</v>
      </c>
      <c r="M207" s="616" t="s">
        <v>255</v>
      </c>
      <c r="N207" s="644">
        <v>19</v>
      </c>
    </row>
    <row r="208" spans="1:14" s="616" customFormat="1" ht="13.5" customHeight="1">
      <c r="A208" s="639">
        <v>31</v>
      </c>
      <c r="B208" s="612" t="s">
        <v>2983</v>
      </c>
      <c r="C208" s="612" t="s">
        <v>255</v>
      </c>
      <c r="D208" s="613" t="s">
        <v>3016</v>
      </c>
      <c r="E208" s="640">
        <v>5</v>
      </c>
      <c r="F208" s="640">
        <v>55</v>
      </c>
      <c r="G208" s="641" t="s">
        <v>3017</v>
      </c>
      <c r="H208" s="642">
        <v>714</v>
      </c>
      <c r="I208" s="641" t="s">
        <v>3018</v>
      </c>
      <c r="J208" s="641" t="s">
        <v>3006</v>
      </c>
      <c r="K208" s="643" t="s">
        <v>255</v>
      </c>
      <c r="L208" s="643" t="s">
        <v>255</v>
      </c>
      <c r="M208" s="616" t="s">
        <v>255</v>
      </c>
      <c r="N208" s="644">
        <v>19</v>
      </c>
    </row>
    <row r="209" spans="1:14" s="616" customFormat="1" ht="13.5" customHeight="1">
      <c r="A209" s="639">
        <v>31</v>
      </c>
      <c r="B209" s="612" t="s">
        <v>2983</v>
      </c>
      <c r="C209" s="612" t="s">
        <v>255</v>
      </c>
      <c r="D209" s="613" t="s">
        <v>3019</v>
      </c>
      <c r="E209" s="640">
        <v>5</v>
      </c>
      <c r="F209" s="640">
        <v>56</v>
      </c>
      <c r="G209" s="641" t="s">
        <v>3020</v>
      </c>
      <c r="H209" s="642">
        <v>695.4</v>
      </c>
      <c r="I209" s="641" t="s">
        <v>3021</v>
      </c>
      <c r="J209" s="641" t="s">
        <v>2378</v>
      </c>
      <c r="K209" s="643" t="s">
        <v>255</v>
      </c>
      <c r="L209" s="643" t="s">
        <v>255</v>
      </c>
      <c r="M209" s="616" t="s">
        <v>255</v>
      </c>
      <c r="N209" s="644">
        <v>19</v>
      </c>
    </row>
    <row r="210" spans="1:14" s="616" customFormat="1" ht="13.5" customHeight="1">
      <c r="A210" s="639">
        <v>31</v>
      </c>
      <c r="B210" s="612" t="s">
        <v>2983</v>
      </c>
      <c r="C210" s="612" t="s">
        <v>255</v>
      </c>
      <c r="D210" s="613" t="s">
        <v>3022</v>
      </c>
      <c r="E210" s="640">
        <v>5</v>
      </c>
      <c r="F210" s="640">
        <v>57</v>
      </c>
      <c r="G210" s="641" t="s">
        <v>3023</v>
      </c>
      <c r="H210" s="642">
        <v>759.8</v>
      </c>
      <c r="I210" s="641" t="s">
        <v>3024</v>
      </c>
      <c r="J210" s="641" t="s">
        <v>3025</v>
      </c>
      <c r="K210" s="643" t="s">
        <v>255</v>
      </c>
      <c r="L210" s="643" t="s">
        <v>255</v>
      </c>
      <c r="M210" s="616" t="s">
        <v>255</v>
      </c>
      <c r="N210" s="644">
        <v>19</v>
      </c>
    </row>
    <row r="211" spans="1:14" s="650" customFormat="1" ht="13.5" customHeight="1">
      <c r="A211" s="639">
        <v>31</v>
      </c>
      <c r="B211" s="612" t="s">
        <v>2983</v>
      </c>
      <c r="C211" s="612" t="s">
        <v>255</v>
      </c>
      <c r="D211" s="613" t="s">
        <v>3026</v>
      </c>
      <c r="E211" s="640">
        <v>5</v>
      </c>
      <c r="F211" s="640">
        <v>58</v>
      </c>
      <c r="G211" s="641" t="s">
        <v>3027</v>
      </c>
      <c r="H211" s="642">
        <v>729.9</v>
      </c>
      <c r="I211" s="641" t="s">
        <v>3028</v>
      </c>
      <c r="J211" s="641" t="s">
        <v>1210</v>
      </c>
      <c r="K211" s="643" t="s">
        <v>255</v>
      </c>
      <c r="L211" s="643" t="s">
        <v>255</v>
      </c>
      <c r="M211" s="616" t="s">
        <v>255</v>
      </c>
      <c r="N211" s="644">
        <v>19</v>
      </c>
    </row>
    <row r="212" spans="1:14" s="616" customFormat="1" ht="13.5" customHeight="1">
      <c r="A212" s="639">
        <v>31</v>
      </c>
      <c r="B212" s="612" t="s">
        <v>2983</v>
      </c>
      <c r="C212" s="612" t="s">
        <v>255</v>
      </c>
      <c r="D212" s="613" t="s">
        <v>3029</v>
      </c>
      <c r="E212" s="640">
        <v>5</v>
      </c>
      <c r="F212" s="640">
        <v>59</v>
      </c>
      <c r="G212" s="641" t="s">
        <v>3030</v>
      </c>
      <c r="H212" s="642">
        <v>710.2</v>
      </c>
      <c r="I212" s="641" t="s">
        <v>3031</v>
      </c>
      <c r="J212" s="641" t="s">
        <v>1246</v>
      </c>
      <c r="K212" s="643" t="s">
        <v>255</v>
      </c>
      <c r="L212" s="643" t="s">
        <v>255</v>
      </c>
      <c r="M212" s="616" t="s">
        <v>255</v>
      </c>
      <c r="N212" s="644">
        <v>19</v>
      </c>
    </row>
    <row r="213" spans="1:14" s="616" customFormat="1" ht="13.5" customHeight="1">
      <c r="A213" s="639">
        <v>31</v>
      </c>
      <c r="B213" s="612" t="s">
        <v>2983</v>
      </c>
      <c r="C213" s="612" t="s">
        <v>255</v>
      </c>
      <c r="D213" s="613" t="s">
        <v>3032</v>
      </c>
      <c r="E213" s="640">
        <v>6</v>
      </c>
      <c r="F213" s="640">
        <v>51</v>
      </c>
      <c r="G213" s="641" t="s">
        <v>3033</v>
      </c>
      <c r="H213" s="642">
        <v>729</v>
      </c>
      <c r="I213" s="641" t="s">
        <v>3034</v>
      </c>
      <c r="J213" s="641" t="s">
        <v>2169</v>
      </c>
      <c r="K213" s="643" t="s">
        <v>255</v>
      </c>
      <c r="L213" s="643" t="s">
        <v>255</v>
      </c>
      <c r="M213" s="616" t="s">
        <v>255</v>
      </c>
      <c r="N213" s="644">
        <v>19</v>
      </c>
    </row>
    <row r="214" spans="1:14" s="616" customFormat="1" ht="13.5" customHeight="1" thickBot="1">
      <c r="A214" s="639">
        <v>31</v>
      </c>
      <c r="B214" s="612" t="s">
        <v>2983</v>
      </c>
      <c r="C214" s="612" t="s">
        <v>255</v>
      </c>
      <c r="D214" s="616" t="s">
        <v>3035</v>
      </c>
      <c r="E214" s="640">
        <v>7</v>
      </c>
      <c r="F214" s="640">
        <v>51</v>
      </c>
      <c r="G214" s="641" t="s">
        <v>3036</v>
      </c>
      <c r="H214" s="642">
        <v>729</v>
      </c>
      <c r="I214" s="651" t="s">
        <v>3037</v>
      </c>
      <c r="J214" s="651" t="s">
        <v>2169</v>
      </c>
      <c r="K214" s="652" t="s">
        <v>255</v>
      </c>
      <c r="L214" s="652" t="s">
        <v>255</v>
      </c>
      <c r="M214" s="653" t="s">
        <v>255</v>
      </c>
      <c r="N214" s="654">
        <v>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B1DF-5250-384C-9367-DB23B8EC7341}">
  <dimension ref="A1:R32"/>
  <sheetViews>
    <sheetView topLeftCell="A4" workbookViewId="0">
      <selection activeCell="A18" sqref="A18"/>
    </sheetView>
  </sheetViews>
  <sheetFormatPr baseColWidth="10" defaultRowHeight="15"/>
  <cols>
    <col min="1" max="1" width="31" customWidth="1"/>
    <col min="2" max="2" width="19.6640625" customWidth="1"/>
    <col min="3" max="3" width="20.33203125" customWidth="1"/>
    <col min="6" max="6" width="20" customWidth="1"/>
    <col min="7" max="7" width="26.6640625" customWidth="1"/>
    <col min="9" max="9" width="21" customWidth="1"/>
  </cols>
  <sheetData>
    <row r="1" spans="1:18" ht="57">
      <c r="A1" t="s">
        <v>3038</v>
      </c>
      <c r="B1" s="612" t="s">
        <v>2233</v>
      </c>
      <c r="C1" s="612" t="s">
        <v>2186</v>
      </c>
      <c r="D1" s="612" t="s">
        <v>1833</v>
      </c>
      <c r="E1" s="612" t="s">
        <v>1765</v>
      </c>
      <c r="F1" s="645" t="s">
        <v>2309</v>
      </c>
      <c r="G1" s="612" t="s">
        <v>2374</v>
      </c>
      <c r="H1" s="612" t="s">
        <v>2481</v>
      </c>
      <c r="I1" s="612" t="s">
        <v>2544</v>
      </c>
      <c r="J1" s="612" t="s">
        <v>2582</v>
      </c>
      <c r="K1" s="612" t="s">
        <v>2596</v>
      </c>
      <c r="L1" s="612" t="s">
        <v>2689</v>
      </c>
      <c r="M1" s="612" t="s">
        <v>2755</v>
      </c>
      <c r="N1" s="612" t="s">
        <v>2802</v>
      </c>
      <c r="O1" s="612" t="s">
        <v>2850</v>
      </c>
      <c r="P1" s="612" t="s">
        <v>2898</v>
      </c>
      <c r="Q1" s="612" t="s">
        <v>2928</v>
      </c>
      <c r="R1" s="612" t="s">
        <v>2983</v>
      </c>
    </row>
    <row r="2" spans="1:18" ht="71">
      <c r="A2" s="612" t="s">
        <v>3039</v>
      </c>
      <c r="B2" s="613" t="s">
        <v>2288</v>
      </c>
      <c r="C2" s="613" t="s">
        <v>2296</v>
      </c>
      <c r="D2" s="613" t="s">
        <v>2304</v>
      </c>
      <c r="E2" s="613" t="s">
        <v>2307</v>
      </c>
      <c r="F2" s="613" t="s">
        <v>2310</v>
      </c>
      <c r="G2" s="613" t="s">
        <v>2375</v>
      </c>
      <c r="H2" s="613" t="s">
        <v>2482</v>
      </c>
      <c r="I2" s="613" t="s">
        <v>2545</v>
      </c>
      <c r="J2" s="613" t="s">
        <v>2583</v>
      </c>
      <c r="K2" s="613" t="s">
        <v>2597</v>
      </c>
      <c r="L2" s="616" t="s">
        <v>2690</v>
      </c>
      <c r="M2" s="613" t="s">
        <v>2756</v>
      </c>
      <c r="N2" s="613" t="s">
        <v>2803</v>
      </c>
      <c r="O2" s="613" t="s">
        <v>2851</v>
      </c>
      <c r="P2" s="613" t="s">
        <v>2899</v>
      </c>
      <c r="Q2" s="613" t="s">
        <v>2929</v>
      </c>
      <c r="R2" s="613" t="s">
        <v>2984</v>
      </c>
    </row>
    <row r="3" spans="1:18" ht="43">
      <c r="A3" s="612" t="s">
        <v>3040</v>
      </c>
      <c r="B3" s="613" t="s">
        <v>2292</v>
      </c>
      <c r="C3" s="613" t="s">
        <v>2300</v>
      </c>
      <c r="F3" s="613" t="s">
        <v>2314</v>
      </c>
      <c r="G3" s="613" t="s">
        <v>2379</v>
      </c>
      <c r="H3" s="613" t="s">
        <v>2486</v>
      </c>
      <c r="I3" s="613" t="s">
        <v>131</v>
      </c>
      <c r="J3" s="613" t="s">
        <v>2586</v>
      </c>
      <c r="K3" s="613" t="s">
        <v>2601</v>
      </c>
      <c r="L3" s="616" t="s">
        <v>2694</v>
      </c>
      <c r="M3" s="613" t="s">
        <v>2760</v>
      </c>
      <c r="N3" s="613" t="s">
        <v>2805</v>
      </c>
      <c r="O3" s="613" t="s">
        <v>2854</v>
      </c>
      <c r="P3" s="613" t="s">
        <v>2899</v>
      </c>
      <c r="Q3" s="613" t="s">
        <v>2932</v>
      </c>
      <c r="R3" s="613" t="s">
        <v>2987</v>
      </c>
    </row>
    <row r="4" spans="1:18" ht="57">
      <c r="A4" s="612" t="s">
        <v>3041</v>
      </c>
      <c r="F4" s="613" t="s">
        <v>2317</v>
      </c>
      <c r="G4" s="613" t="s">
        <v>2383</v>
      </c>
      <c r="H4" s="613" t="s">
        <v>2490</v>
      </c>
      <c r="I4" s="613" t="s">
        <v>2551</v>
      </c>
      <c r="J4" s="613" t="s">
        <v>2589</v>
      </c>
      <c r="K4" s="616" t="s">
        <v>2605</v>
      </c>
      <c r="L4" s="616" t="s">
        <v>2696</v>
      </c>
      <c r="M4" s="613" t="s">
        <v>2764</v>
      </c>
      <c r="N4" s="613" t="s">
        <v>2807</v>
      </c>
      <c r="O4" s="613" t="s">
        <v>2858</v>
      </c>
      <c r="P4" s="613" t="s">
        <v>2905</v>
      </c>
      <c r="Q4" s="613" t="s">
        <v>2936</v>
      </c>
      <c r="R4" s="613" t="s">
        <v>2991</v>
      </c>
    </row>
    <row r="5" spans="1:18" ht="57">
      <c r="A5" s="612" t="s">
        <v>3042</v>
      </c>
      <c r="F5" s="613" t="s">
        <v>2320</v>
      </c>
      <c r="G5" s="613" t="s">
        <v>2387</v>
      </c>
      <c r="H5" s="613" t="s">
        <v>2494</v>
      </c>
      <c r="I5" s="613" t="s">
        <v>2554</v>
      </c>
      <c r="J5" s="613" t="s">
        <v>2592</v>
      </c>
      <c r="K5" s="616" t="s">
        <v>2609</v>
      </c>
      <c r="L5" s="616" t="s">
        <v>2698</v>
      </c>
      <c r="M5" s="613" t="s">
        <v>2768</v>
      </c>
      <c r="N5" s="613" t="s">
        <v>2811</v>
      </c>
      <c r="O5" s="613" t="s">
        <v>2861</v>
      </c>
      <c r="P5" s="613" t="s">
        <v>2909</v>
      </c>
      <c r="Q5" s="613" t="s">
        <v>2940</v>
      </c>
      <c r="R5" s="613" t="s">
        <v>2995</v>
      </c>
    </row>
    <row r="6" spans="1:18" ht="43">
      <c r="A6" s="645" t="s">
        <v>2309</v>
      </c>
      <c r="F6" s="613" t="s">
        <v>2323</v>
      </c>
      <c r="G6" s="613" t="s">
        <v>2389</v>
      </c>
      <c r="H6" s="613" t="s">
        <v>2494</v>
      </c>
      <c r="I6" s="613" t="s">
        <v>2558</v>
      </c>
      <c r="K6" s="616" t="s">
        <v>2613</v>
      </c>
      <c r="L6" s="616" t="s">
        <v>2702</v>
      </c>
      <c r="M6" s="613" t="s">
        <v>2772</v>
      </c>
      <c r="N6" s="613" t="s">
        <v>2815</v>
      </c>
      <c r="O6" s="613" t="s">
        <v>2865</v>
      </c>
      <c r="P6" s="613" t="s">
        <v>2909</v>
      </c>
      <c r="Q6" s="613" t="s">
        <v>2944</v>
      </c>
      <c r="R6" s="613" t="s">
        <v>2998</v>
      </c>
    </row>
    <row r="7" spans="1:18" ht="57">
      <c r="A7" s="612" t="s">
        <v>2374</v>
      </c>
      <c r="F7" s="613" t="s">
        <v>2327</v>
      </c>
      <c r="G7" s="613" t="s">
        <v>2392</v>
      </c>
      <c r="H7" s="613" t="s">
        <v>2499</v>
      </c>
      <c r="I7" s="613" t="s">
        <v>2561</v>
      </c>
      <c r="K7" s="613" t="s">
        <v>2615</v>
      </c>
      <c r="L7" s="616" t="s">
        <v>2706</v>
      </c>
      <c r="M7" s="613" t="s">
        <v>2776</v>
      </c>
      <c r="N7" s="613" t="s">
        <v>2819</v>
      </c>
      <c r="O7" s="613" t="s">
        <v>2869</v>
      </c>
      <c r="P7" s="613" t="s">
        <v>2914</v>
      </c>
      <c r="Q7" s="613" t="s">
        <v>2947</v>
      </c>
      <c r="R7" s="613" t="s">
        <v>3000</v>
      </c>
    </row>
    <row r="8" spans="1:18" ht="71">
      <c r="A8" s="612" t="s">
        <v>2481</v>
      </c>
      <c r="F8" s="613" t="s">
        <v>2331</v>
      </c>
      <c r="G8" s="613" t="s">
        <v>2396</v>
      </c>
      <c r="H8" s="613" t="s">
        <v>2503</v>
      </c>
      <c r="I8" s="613" t="s">
        <v>2565</v>
      </c>
      <c r="K8" s="613" t="s">
        <v>2619</v>
      </c>
      <c r="L8" s="616" t="s">
        <v>2710</v>
      </c>
      <c r="M8" s="613" t="s">
        <v>2779</v>
      </c>
      <c r="N8" s="613" t="s">
        <v>2822</v>
      </c>
      <c r="O8" s="613" t="s">
        <v>2873</v>
      </c>
      <c r="P8" s="613" t="s">
        <v>2918</v>
      </c>
      <c r="Q8" s="613" t="s">
        <v>2950</v>
      </c>
      <c r="R8" s="613" t="s">
        <v>3003</v>
      </c>
    </row>
    <row r="9" spans="1:18" ht="57">
      <c r="A9" s="612" t="s">
        <v>2544</v>
      </c>
      <c r="F9" s="613" t="s">
        <v>2333</v>
      </c>
      <c r="G9" s="613" t="s">
        <v>2400</v>
      </c>
      <c r="H9" s="613" t="s">
        <v>2507</v>
      </c>
      <c r="I9" s="613" t="s">
        <v>2568</v>
      </c>
      <c r="K9" s="613" t="s">
        <v>2623</v>
      </c>
      <c r="L9" s="616" t="s">
        <v>2714</v>
      </c>
      <c r="M9" s="613" t="s">
        <v>2781</v>
      </c>
      <c r="N9" s="613" t="s">
        <v>2826</v>
      </c>
      <c r="O9" s="613" t="s">
        <v>2877</v>
      </c>
      <c r="P9" s="613" t="s">
        <v>2922</v>
      </c>
      <c r="Q9" s="613" t="s">
        <v>2954</v>
      </c>
      <c r="R9" s="613" t="s">
        <v>3007</v>
      </c>
    </row>
    <row r="10" spans="1:18" ht="57">
      <c r="A10" s="612" t="s">
        <v>3044</v>
      </c>
      <c r="F10" s="613" t="s">
        <v>2337</v>
      </c>
      <c r="G10" s="467" t="s">
        <v>2404</v>
      </c>
      <c r="H10" s="613" t="s">
        <v>2511</v>
      </c>
      <c r="I10" s="613" t="s">
        <v>2571</v>
      </c>
      <c r="K10" s="613" t="s">
        <v>2627</v>
      </c>
      <c r="L10" s="616" t="s">
        <v>2717</v>
      </c>
      <c r="M10" s="613" t="s">
        <v>2785</v>
      </c>
      <c r="N10" s="613" t="s">
        <v>2830</v>
      </c>
      <c r="O10" s="613" t="s">
        <v>2881</v>
      </c>
      <c r="P10" s="613" t="s">
        <v>2926</v>
      </c>
      <c r="Q10" s="613" t="s">
        <v>2958</v>
      </c>
      <c r="R10" s="613" t="s">
        <v>3010</v>
      </c>
    </row>
    <row r="11" spans="1:18" ht="71">
      <c r="A11" s="612" t="s">
        <v>2596</v>
      </c>
      <c r="F11" s="613" t="s">
        <v>2340</v>
      </c>
      <c r="G11" s="647" t="s">
        <v>2407</v>
      </c>
      <c r="H11" s="613" t="s">
        <v>2514</v>
      </c>
      <c r="I11" s="613" t="s">
        <v>2574</v>
      </c>
      <c r="K11" s="613" t="s">
        <v>2631</v>
      </c>
      <c r="L11" s="616" t="s">
        <v>2721</v>
      </c>
      <c r="M11" s="613" t="s">
        <v>2787</v>
      </c>
      <c r="N11" s="613" t="s">
        <v>2834</v>
      </c>
      <c r="O11" s="613" t="s">
        <v>2884</v>
      </c>
      <c r="Q11" s="613" t="s">
        <v>2961</v>
      </c>
      <c r="R11" s="613" t="s">
        <v>3013</v>
      </c>
    </row>
    <row r="12" spans="1:18" ht="57">
      <c r="A12" s="612" t="s">
        <v>2689</v>
      </c>
      <c r="F12" s="613" t="s">
        <v>2343</v>
      </c>
      <c r="G12" s="467" t="s">
        <v>2410</v>
      </c>
      <c r="H12" s="613" t="s">
        <v>2517</v>
      </c>
      <c r="I12" s="613" t="s">
        <v>2576</v>
      </c>
      <c r="K12" s="613" t="s">
        <v>2635</v>
      </c>
      <c r="L12" s="613" t="s">
        <v>2724</v>
      </c>
      <c r="M12" s="613" t="s">
        <v>2791</v>
      </c>
      <c r="N12" s="613" t="s">
        <v>2838</v>
      </c>
      <c r="O12" s="613" t="s">
        <v>2888</v>
      </c>
      <c r="Q12" s="613" t="s">
        <v>2965</v>
      </c>
      <c r="R12" s="613" t="s">
        <v>3016</v>
      </c>
    </row>
    <row r="13" spans="1:18" ht="43">
      <c r="A13" s="612" t="s">
        <v>2755</v>
      </c>
      <c r="F13" s="613" t="s">
        <v>2347</v>
      </c>
      <c r="G13" s="648" t="s">
        <v>2413</v>
      </c>
      <c r="H13" s="613" t="s">
        <v>2521</v>
      </c>
      <c r="I13" s="613" t="s">
        <v>2579</v>
      </c>
      <c r="K13" s="613" t="s">
        <v>2639</v>
      </c>
      <c r="L13" s="613" t="s">
        <v>2728</v>
      </c>
      <c r="M13" s="613" t="s">
        <v>2795</v>
      </c>
      <c r="N13" s="613" t="s">
        <v>2842</v>
      </c>
      <c r="O13" s="613" t="s">
        <v>2891</v>
      </c>
      <c r="Q13" s="613" t="s">
        <v>2968</v>
      </c>
      <c r="R13" s="613" t="s">
        <v>3019</v>
      </c>
    </row>
    <row r="14" spans="1:18" ht="71">
      <c r="A14" s="612" t="s">
        <v>3045</v>
      </c>
      <c r="F14" s="613" t="s">
        <v>2350</v>
      </c>
      <c r="G14" s="467" t="s">
        <v>2417</v>
      </c>
      <c r="H14" s="613" t="s">
        <v>2525</v>
      </c>
      <c r="K14" s="613" t="s">
        <v>2642</v>
      </c>
      <c r="L14" s="613" t="s">
        <v>2732</v>
      </c>
      <c r="M14" s="613" t="s">
        <v>2799</v>
      </c>
      <c r="N14" s="613" t="s">
        <v>2846</v>
      </c>
      <c r="O14" s="613" t="s">
        <v>2895</v>
      </c>
      <c r="Q14" s="613" t="s">
        <v>2971</v>
      </c>
      <c r="R14" s="613" t="s">
        <v>3022</v>
      </c>
    </row>
    <row r="15" spans="1:18" ht="43">
      <c r="A15" s="612" t="s">
        <v>2850</v>
      </c>
      <c r="F15" s="613" t="s">
        <v>2353</v>
      </c>
      <c r="G15" s="613" t="s">
        <v>2421</v>
      </c>
      <c r="H15" s="613" t="s">
        <v>2529</v>
      </c>
      <c r="K15" s="616" t="s">
        <v>2645</v>
      </c>
      <c r="L15" s="613" t="s">
        <v>2736</v>
      </c>
      <c r="Q15" s="613" t="s">
        <v>2975</v>
      </c>
      <c r="R15" s="613" t="s">
        <v>3026</v>
      </c>
    </row>
    <row r="16" spans="1:18" ht="29">
      <c r="A16" s="612" t="s">
        <v>2898</v>
      </c>
      <c r="F16" s="613" t="s">
        <v>2356</v>
      </c>
      <c r="G16" s="613" t="s">
        <v>2425</v>
      </c>
      <c r="H16" s="613" t="s">
        <v>2533</v>
      </c>
      <c r="K16" s="616" t="s">
        <v>2649</v>
      </c>
      <c r="L16" s="613" t="s">
        <v>2740</v>
      </c>
      <c r="Q16" s="613" t="s">
        <v>2979</v>
      </c>
      <c r="R16" s="613" t="s">
        <v>3029</v>
      </c>
    </row>
    <row r="17" spans="1:18" ht="29">
      <c r="A17" s="612" t="s">
        <v>2928</v>
      </c>
      <c r="F17" s="613" t="s">
        <v>2359</v>
      </c>
      <c r="G17" s="613" t="s">
        <v>2425</v>
      </c>
      <c r="H17" s="613" t="s">
        <v>2537</v>
      </c>
      <c r="K17" s="616" t="s">
        <v>2653</v>
      </c>
      <c r="L17" s="613" t="s">
        <v>2743</v>
      </c>
      <c r="R17" s="613" t="s">
        <v>3032</v>
      </c>
    </row>
    <row r="18" spans="1:18" ht="29">
      <c r="A18" s="612" t="s">
        <v>3043</v>
      </c>
      <c r="F18" s="613" t="s">
        <v>2363</v>
      </c>
      <c r="G18" s="613" t="s">
        <v>2429</v>
      </c>
      <c r="H18" s="613" t="s">
        <v>2541</v>
      </c>
      <c r="K18" s="613" t="s">
        <v>2656</v>
      </c>
      <c r="L18" s="613" t="s">
        <v>2746</v>
      </c>
      <c r="R18" s="616" t="s">
        <v>3035</v>
      </c>
    </row>
    <row r="19" spans="1:18" ht="43">
      <c r="A19" s="612"/>
      <c r="F19" s="613" t="s">
        <v>2367</v>
      </c>
      <c r="G19" s="467" t="s">
        <v>2433</v>
      </c>
      <c r="K19" s="616" t="s">
        <v>2660</v>
      </c>
      <c r="L19" s="613" t="s">
        <v>2751</v>
      </c>
    </row>
    <row r="20" spans="1:18" ht="29">
      <c r="A20" s="612"/>
      <c r="F20" s="613" t="s">
        <v>2371</v>
      </c>
      <c r="G20" s="613" t="s">
        <v>2437</v>
      </c>
      <c r="K20" s="616" t="s">
        <v>2663</v>
      </c>
    </row>
    <row r="21" spans="1:18" ht="43">
      <c r="G21" s="613" t="s">
        <v>2441</v>
      </c>
      <c r="K21" s="616" t="s">
        <v>2667</v>
      </c>
    </row>
    <row r="22" spans="1:18" ht="16">
      <c r="G22" s="648" t="s">
        <v>2443</v>
      </c>
      <c r="K22" s="616" t="s">
        <v>2669</v>
      </c>
    </row>
    <row r="23" spans="1:18" ht="29">
      <c r="G23" s="648" t="s">
        <v>2446</v>
      </c>
      <c r="K23" s="616" t="s">
        <v>2673</v>
      </c>
    </row>
    <row r="24" spans="1:18" ht="43">
      <c r="G24" s="467" t="s">
        <v>2449</v>
      </c>
      <c r="K24" s="616" t="s">
        <v>2676</v>
      </c>
    </row>
    <row r="25" spans="1:18" ht="29">
      <c r="G25" s="613" t="s">
        <v>2451</v>
      </c>
      <c r="K25" s="616" t="s">
        <v>2679</v>
      </c>
    </row>
    <row r="26" spans="1:18" ht="32">
      <c r="G26" s="467" t="s">
        <v>2455</v>
      </c>
      <c r="K26" s="616" t="s">
        <v>2682</v>
      </c>
    </row>
    <row r="27" spans="1:18" ht="16">
      <c r="G27" s="648" t="s">
        <v>2459</v>
      </c>
      <c r="K27" s="616" t="s">
        <v>2686</v>
      </c>
    </row>
    <row r="28" spans="1:18">
      <c r="G28" s="613" t="s">
        <v>2463</v>
      </c>
    </row>
    <row r="29" spans="1:18">
      <c r="G29" s="613" t="s">
        <v>2467</v>
      </c>
    </row>
    <row r="30" spans="1:18" ht="16">
      <c r="G30" s="467" t="s">
        <v>2471</v>
      </c>
    </row>
    <row r="31" spans="1:18" ht="16">
      <c r="G31" s="467" t="s">
        <v>2475</v>
      </c>
    </row>
    <row r="32" spans="1:18" ht="16">
      <c r="G32" s="467" t="s">
        <v>2479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4C9FB-911E-E348-8B33-FD0725BA9FFA}">
  <dimension ref="A1:DK40"/>
  <sheetViews>
    <sheetView topLeftCell="BG1" workbookViewId="0">
      <pane ySplit="1" topLeftCell="A2" activePane="bottomLeft" state="frozen"/>
      <selection pane="bottomLeft" activeCell="BV3" sqref="BV3"/>
    </sheetView>
  </sheetViews>
  <sheetFormatPr baseColWidth="10" defaultColWidth="8.83203125" defaultRowHeight="15"/>
  <cols>
    <col min="1" max="1" width="22.83203125" customWidth="1"/>
    <col min="2" max="11" width="9.1640625" customWidth="1"/>
    <col min="12" max="12" width="12.33203125" customWidth="1"/>
    <col min="13" max="13" width="14" customWidth="1"/>
    <col min="14" max="14" width="12.5" customWidth="1"/>
    <col min="15" max="15" width="12.83203125" customWidth="1"/>
    <col min="16" max="16" width="13.5" customWidth="1"/>
    <col min="17" max="19" width="9.1640625" customWidth="1"/>
    <col min="20" max="20" width="17.33203125" customWidth="1"/>
    <col min="21" max="23" width="9.1640625" customWidth="1"/>
    <col min="25" max="25" width="17.1640625" customWidth="1"/>
    <col min="26" max="26" width="14.1640625" customWidth="1"/>
    <col min="27" max="27" width="11.6640625" customWidth="1"/>
    <col min="28" max="28" width="14.6640625" customWidth="1"/>
    <col min="30" max="30" width="13.5" customWidth="1"/>
    <col min="31" max="31" width="14" customWidth="1"/>
    <col min="32" max="32" width="12" customWidth="1"/>
    <col min="33" max="34" width="12.6640625" customWidth="1"/>
    <col min="35" max="35" width="15.83203125" customWidth="1"/>
    <col min="42" max="42" width="10.83203125" customWidth="1"/>
    <col min="44" max="44" width="12.33203125" customWidth="1"/>
    <col min="45" max="45" width="12.83203125" customWidth="1"/>
    <col min="46" max="46" width="11.1640625" customWidth="1"/>
    <col min="54" max="54" width="15.33203125" customWidth="1"/>
    <col min="55" max="55" width="14.5" customWidth="1"/>
    <col min="67" max="67" width="19.5" customWidth="1"/>
    <col min="68" max="68" width="10.83203125" customWidth="1"/>
    <col min="71" max="71" width="14.33203125" customWidth="1"/>
    <col min="73" max="73" width="13" customWidth="1"/>
    <col min="81" max="81" width="11.5" customWidth="1"/>
    <col min="82" max="82" width="12.5" customWidth="1"/>
    <col min="83" max="83" width="15.33203125" customWidth="1"/>
    <col min="84" max="84" width="13.5" customWidth="1"/>
    <col min="92" max="92" width="10.83203125" customWidth="1"/>
    <col min="113" max="113" width="19.5" customWidth="1"/>
  </cols>
  <sheetData>
    <row r="1" spans="1:115" ht="57">
      <c r="A1" s="20" t="s">
        <v>346</v>
      </c>
      <c r="B1" t="s">
        <v>1051</v>
      </c>
      <c r="C1" s="612" t="s">
        <v>1052</v>
      </c>
      <c r="D1" s="612" t="s">
        <v>1053</v>
      </c>
      <c r="E1" s="612" t="s">
        <v>1054</v>
      </c>
      <c r="F1" s="612" t="s">
        <v>1055</v>
      </c>
      <c r="G1" s="612" t="s">
        <v>1056</v>
      </c>
      <c r="H1" s="612" t="s">
        <v>1057</v>
      </c>
      <c r="I1" s="612" t="s">
        <v>1058</v>
      </c>
      <c r="J1" s="612" t="s">
        <v>1059</v>
      </c>
      <c r="K1" t="s">
        <v>1060</v>
      </c>
      <c r="L1" s="612" t="s">
        <v>1061</v>
      </c>
      <c r="M1" s="612" t="s">
        <v>1062</v>
      </c>
      <c r="N1" s="612" t="s">
        <v>1063</v>
      </c>
      <c r="O1" s="612" t="s">
        <v>1064</v>
      </c>
      <c r="P1" s="612" t="s">
        <v>1065</v>
      </c>
      <c r="Q1" t="s">
        <v>1066</v>
      </c>
      <c r="R1" s="612" t="s">
        <v>1067</v>
      </c>
      <c r="S1" s="612" t="s">
        <v>1068</v>
      </c>
      <c r="T1" s="612" t="s">
        <v>1069</v>
      </c>
      <c r="U1" s="612" t="s">
        <v>1070</v>
      </c>
      <c r="V1" s="612" t="s">
        <v>1071</v>
      </c>
      <c r="W1" s="612" t="s">
        <v>1072</v>
      </c>
      <c r="X1" t="s">
        <v>1073</v>
      </c>
      <c r="Y1" s="612" t="s">
        <v>1074</v>
      </c>
      <c r="Z1" s="612" t="s">
        <v>1075</v>
      </c>
      <c r="AA1" s="612" t="s">
        <v>1076</v>
      </c>
      <c r="AB1" s="612" t="s">
        <v>1077</v>
      </c>
      <c r="AC1" t="s">
        <v>25</v>
      </c>
      <c r="AD1" s="612" t="s">
        <v>1078</v>
      </c>
      <c r="AE1" s="612" t="s">
        <v>1079</v>
      </c>
      <c r="AF1" s="612" t="s">
        <v>1080</v>
      </c>
      <c r="AG1" s="612" t="s">
        <v>1081</v>
      </c>
      <c r="AH1" s="612" t="s">
        <v>1082</v>
      </c>
      <c r="AI1" s="612" t="s">
        <v>1083</v>
      </c>
      <c r="AJ1" t="s">
        <v>26</v>
      </c>
      <c r="AK1" s="612" t="s">
        <v>1084</v>
      </c>
      <c r="AL1" s="612" t="s">
        <v>1085</v>
      </c>
      <c r="AM1" s="612" t="s">
        <v>1086</v>
      </c>
      <c r="AN1" s="612" t="s">
        <v>1087</v>
      </c>
      <c r="AO1" t="s">
        <v>27</v>
      </c>
      <c r="AP1" s="612" t="s">
        <v>1088</v>
      </c>
      <c r="AQ1" s="612" t="s">
        <v>1089</v>
      </c>
      <c r="AR1" s="612" t="s">
        <v>1090</v>
      </c>
      <c r="AS1" s="612" t="s">
        <v>1091</v>
      </c>
      <c r="AT1" s="612" t="s">
        <v>1092</v>
      </c>
      <c r="AU1" t="s">
        <v>1093</v>
      </c>
      <c r="AV1" s="612" t="s">
        <v>1094</v>
      </c>
      <c r="AW1" s="612" t="s">
        <v>1095</v>
      </c>
      <c r="AX1" s="612" t="s">
        <v>1096</v>
      </c>
      <c r="AY1" s="612" t="s">
        <v>1097</v>
      </c>
      <c r="AZ1" s="612" t="s">
        <v>1098</v>
      </c>
      <c r="BA1" s="612" t="s">
        <v>1099</v>
      </c>
      <c r="BB1" s="612" t="s">
        <v>1100</v>
      </c>
      <c r="BC1" s="618" t="s">
        <v>2270</v>
      </c>
      <c r="BD1" s="612" t="s">
        <v>2264</v>
      </c>
      <c r="BE1" s="612" t="s">
        <v>2265</v>
      </c>
      <c r="BF1" s="612" t="s">
        <v>2266</v>
      </c>
      <c r="BG1" s="612" t="s">
        <v>2267</v>
      </c>
      <c r="BH1" s="612" t="s">
        <v>2268</v>
      </c>
      <c r="BI1" s="612" t="s">
        <v>2269</v>
      </c>
      <c r="BJ1" t="s">
        <v>22</v>
      </c>
      <c r="BK1" s="612" t="s">
        <v>1101</v>
      </c>
      <c r="BL1" s="612" t="s">
        <v>1102</v>
      </c>
      <c r="BM1" s="612" t="s">
        <v>1103</v>
      </c>
      <c r="BN1" s="612" t="s">
        <v>1104</v>
      </c>
      <c r="BO1" s="618" t="s">
        <v>2272</v>
      </c>
      <c r="BP1" s="612" t="s">
        <v>2273</v>
      </c>
      <c r="BQ1" s="612" t="s">
        <v>2274</v>
      </c>
      <c r="BR1" s="612" t="s">
        <v>2275</v>
      </c>
      <c r="BS1" s="612" t="s">
        <v>2276</v>
      </c>
      <c r="BT1" s="612" t="s">
        <v>2277</v>
      </c>
      <c r="BU1" s="612" t="s">
        <v>2278</v>
      </c>
      <c r="BV1" t="s">
        <v>2263</v>
      </c>
      <c r="BW1" s="612" t="s">
        <v>2279</v>
      </c>
      <c r="BX1" s="612" t="s">
        <v>2280</v>
      </c>
      <c r="BY1" s="612" t="s">
        <v>2281</v>
      </c>
      <c r="BZ1" s="612" t="s">
        <v>2282</v>
      </c>
      <c r="CA1" s="612" t="s">
        <v>2283</v>
      </c>
      <c r="CB1" t="s">
        <v>30</v>
      </c>
      <c r="CC1" s="612" t="s">
        <v>1105</v>
      </c>
      <c r="CD1" s="612" t="s">
        <v>1106</v>
      </c>
      <c r="CE1" s="612" t="s">
        <v>1107</v>
      </c>
      <c r="CF1" s="612" t="s">
        <v>1108</v>
      </c>
      <c r="CG1" t="s">
        <v>31</v>
      </c>
      <c r="CH1" s="612" t="s">
        <v>1109</v>
      </c>
      <c r="CI1" s="612" t="s">
        <v>1110</v>
      </c>
      <c r="CJ1" s="612" t="s">
        <v>1111</v>
      </c>
      <c r="CK1" s="612" t="s">
        <v>1112</v>
      </c>
      <c r="CL1" s="612" t="s">
        <v>1113</v>
      </c>
      <c r="CM1" s="612" t="s">
        <v>1114</v>
      </c>
      <c r="CN1" t="s">
        <v>1115</v>
      </c>
      <c r="CO1" s="612" t="s">
        <v>1116</v>
      </c>
      <c r="CP1" s="612" t="s">
        <v>1117</v>
      </c>
      <c r="CQ1" s="612" t="s">
        <v>1118</v>
      </c>
      <c r="CR1" s="612" t="s">
        <v>1119</v>
      </c>
      <c r="CS1" s="612" t="s">
        <v>1120</v>
      </c>
      <c r="CT1" s="612" t="s">
        <v>1121</v>
      </c>
      <c r="CU1" s="612" t="s">
        <v>1122</v>
      </c>
      <c r="CV1" t="s">
        <v>33</v>
      </c>
      <c r="CW1" s="612" t="s">
        <v>1123</v>
      </c>
      <c r="CX1" s="612" t="s">
        <v>1124</v>
      </c>
      <c r="CY1" s="612" t="s">
        <v>1125</v>
      </c>
      <c r="CZ1" s="612" t="s">
        <v>1126</v>
      </c>
      <c r="DA1" s="612" t="s">
        <v>1127</v>
      </c>
      <c r="DB1" s="612" t="s">
        <v>1128</v>
      </c>
      <c r="DC1" t="s">
        <v>1129</v>
      </c>
      <c r="DD1" s="612" t="s">
        <v>1130</v>
      </c>
      <c r="DE1" s="612" t="s">
        <v>1131</v>
      </c>
      <c r="DF1" s="612" t="s">
        <v>1132</v>
      </c>
      <c r="DG1" s="612" t="s">
        <v>1133</v>
      </c>
      <c r="DH1" s="612" t="s">
        <v>1134</v>
      </c>
      <c r="DI1" s="618" t="s">
        <v>1138</v>
      </c>
      <c r="DJ1" s="612" t="s">
        <v>1135</v>
      </c>
      <c r="DK1" s="612" t="s">
        <v>1136</v>
      </c>
    </row>
    <row r="2" spans="1:115" ht="113">
      <c r="A2" t="s">
        <v>1051</v>
      </c>
      <c r="B2" s="612" t="s">
        <v>349</v>
      </c>
      <c r="C2" s="613" t="s">
        <v>350</v>
      </c>
      <c r="D2" s="613" t="s">
        <v>358</v>
      </c>
      <c r="E2" s="613" t="s">
        <v>363</v>
      </c>
      <c r="F2" s="613" t="s">
        <v>368</v>
      </c>
      <c r="G2" s="613" t="s">
        <v>373</v>
      </c>
      <c r="H2" s="613" t="s">
        <v>175</v>
      </c>
      <c r="I2" s="613" t="s">
        <v>381</v>
      </c>
      <c r="J2" s="613" t="s">
        <v>384</v>
      </c>
      <c r="K2" s="612" t="s">
        <v>349</v>
      </c>
      <c r="L2" s="613" t="s">
        <v>385</v>
      </c>
      <c r="M2" s="613" t="s">
        <v>390</v>
      </c>
      <c r="N2" s="613" t="s">
        <v>395</v>
      </c>
      <c r="O2" s="613" t="s">
        <v>401</v>
      </c>
      <c r="P2" s="613" t="s">
        <v>403</v>
      </c>
      <c r="Q2" s="612" t="s">
        <v>349</v>
      </c>
      <c r="R2" s="613" t="s">
        <v>408</v>
      </c>
      <c r="S2" s="613" t="s">
        <v>412</v>
      </c>
      <c r="T2" s="613" t="s">
        <v>416</v>
      </c>
      <c r="U2" s="613" t="s">
        <v>421</v>
      </c>
      <c r="V2" s="613" t="s">
        <v>428</v>
      </c>
      <c r="W2" s="613" t="s">
        <v>434</v>
      </c>
      <c r="X2" s="612" t="s">
        <v>349</v>
      </c>
      <c r="Y2" s="613" t="s">
        <v>472</v>
      </c>
      <c r="Z2" s="613" t="s">
        <v>476</v>
      </c>
      <c r="AA2" s="613" t="s">
        <v>481</v>
      </c>
      <c r="AB2" s="613" t="s">
        <v>482</v>
      </c>
      <c r="AC2" s="612" t="s">
        <v>349</v>
      </c>
      <c r="AD2" s="613" t="s">
        <v>484</v>
      </c>
      <c r="AE2" s="615" t="s">
        <v>488</v>
      </c>
      <c r="AF2" s="613" t="s">
        <v>494</v>
      </c>
      <c r="AG2" s="613" t="s">
        <v>500</v>
      </c>
      <c r="AH2" s="613" t="s">
        <v>508</v>
      </c>
      <c r="AI2" s="613" t="s">
        <v>517</v>
      </c>
      <c r="AJ2" s="612" t="s">
        <v>349</v>
      </c>
      <c r="AK2" s="613" t="s">
        <v>526</v>
      </c>
      <c r="AL2" s="613" t="s">
        <v>530</v>
      </c>
      <c r="AM2" s="613" t="s">
        <v>533</v>
      </c>
      <c r="AN2" s="613" t="s">
        <v>534</v>
      </c>
      <c r="AO2" s="612" t="s">
        <v>349</v>
      </c>
      <c r="AP2" s="613" t="s">
        <v>538</v>
      </c>
      <c r="AQ2" s="613" t="s">
        <v>542</v>
      </c>
      <c r="AR2" s="613" t="s">
        <v>548</v>
      </c>
      <c r="AS2" s="613" t="s">
        <v>552</v>
      </c>
      <c r="AT2" s="613" t="s">
        <v>564</v>
      </c>
      <c r="AU2" s="612" t="s">
        <v>349</v>
      </c>
      <c r="AV2" s="613" t="s">
        <v>578</v>
      </c>
      <c r="AW2" s="613" t="s">
        <v>582</v>
      </c>
      <c r="AX2" s="613" t="s">
        <v>588</v>
      </c>
      <c r="AY2" s="613" t="s">
        <v>589</v>
      </c>
      <c r="AZ2" s="613" t="s">
        <v>590</v>
      </c>
      <c r="BA2" s="613" t="s">
        <v>598</v>
      </c>
      <c r="BB2" s="613" t="s">
        <v>604</v>
      </c>
      <c r="BC2" s="612" t="s">
        <v>349</v>
      </c>
      <c r="BD2" s="613" t="s">
        <v>619</v>
      </c>
      <c r="BE2" s="613" t="s">
        <v>624</v>
      </c>
      <c r="BF2" s="613" t="s">
        <v>628</v>
      </c>
      <c r="BG2" s="613" t="s">
        <v>632</v>
      </c>
      <c r="BH2" s="613" t="s">
        <v>636</v>
      </c>
      <c r="BI2" s="613" t="s">
        <v>641</v>
      </c>
      <c r="BJ2" s="612" t="s">
        <v>349</v>
      </c>
      <c r="BK2" s="613" t="s">
        <v>647</v>
      </c>
      <c r="BL2" s="616" t="s">
        <v>650</v>
      </c>
      <c r="BM2" s="613" t="s">
        <v>653</v>
      </c>
      <c r="BN2" s="613" t="s">
        <v>658</v>
      </c>
      <c r="BO2" s="612" t="s">
        <v>349</v>
      </c>
      <c r="BP2" s="613" t="s">
        <v>660</v>
      </c>
      <c r="BQ2" s="613" t="s">
        <v>665</v>
      </c>
      <c r="BR2" s="613" t="s">
        <v>666</v>
      </c>
      <c r="BS2" s="613" t="s">
        <v>674</v>
      </c>
      <c r="BT2" s="613" t="s">
        <v>679</v>
      </c>
      <c r="BU2" s="613" t="s">
        <v>692</v>
      </c>
      <c r="BV2" s="612" t="s">
        <v>349</v>
      </c>
      <c r="BW2" s="613" t="s">
        <v>698</v>
      </c>
      <c r="BX2" s="613" t="s">
        <v>704</v>
      </c>
      <c r="BY2" s="613" t="s">
        <v>711</v>
      </c>
      <c r="BZ2" s="613" t="s">
        <v>716</v>
      </c>
      <c r="CA2" s="613" t="s">
        <v>723</v>
      </c>
      <c r="CB2" s="612" t="s">
        <v>349</v>
      </c>
      <c r="CC2" s="613" t="s">
        <v>734</v>
      </c>
      <c r="CD2" s="613" t="s">
        <v>737</v>
      </c>
      <c r="CE2" s="613" t="s">
        <v>759</v>
      </c>
      <c r="CF2" s="613" t="s">
        <v>769</v>
      </c>
      <c r="CG2" s="612" t="s">
        <v>349</v>
      </c>
      <c r="CH2" s="613" t="s">
        <v>771</v>
      </c>
      <c r="CI2" s="613" t="s">
        <v>775</v>
      </c>
      <c r="CJ2" s="613" t="s">
        <v>784</v>
      </c>
      <c r="CK2" s="613" t="s">
        <v>786</v>
      </c>
      <c r="CL2" s="613" t="s">
        <v>798</v>
      </c>
      <c r="CM2" s="613" t="s">
        <v>834</v>
      </c>
      <c r="CN2" s="612" t="s">
        <v>349</v>
      </c>
      <c r="CO2" s="613" t="s">
        <v>865</v>
      </c>
      <c r="CP2" s="613" t="s">
        <v>869</v>
      </c>
      <c r="CQ2" s="613" t="s">
        <v>880</v>
      </c>
      <c r="CR2" s="613" t="s">
        <v>885</v>
      </c>
      <c r="CS2" s="613" t="s">
        <v>890</v>
      </c>
      <c r="CT2" s="613" t="s">
        <v>901</v>
      </c>
      <c r="CU2" s="613" t="s">
        <v>904</v>
      </c>
      <c r="CV2" s="612" t="s">
        <v>349</v>
      </c>
      <c r="CW2" s="613" t="s">
        <v>909</v>
      </c>
      <c r="CX2" s="613" t="s">
        <v>913</v>
      </c>
      <c r="CY2" s="613" t="s">
        <v>923</v>
      </c>
      <c r="CZ2" s="613" t="s">
        <v>926</v>
      </c>
      <c r="DA2" s="613" t="s">
        <v>941</v>
      </c>
      <c r="DB2" s="614" t="s">
        <v>945</v>
      </c>
      <c r="DC2" s="612" t="s">
        <v>349</v>
      </c>
      <c r="DD2" s="613" t="s">
        <v>986</v>
      </c>
      <c r="DE2" s="613" t="s">
        <v>990</v>
      </c>
      <c r="DF2" s="613" t="s">
        <v>993</v>
      </c>
      <c r="DG2" s="613" t="s">
        <v>995</v>
      </c>
      <c r="DH2" s="613" t="s">
        <v>1021</v>
      </c>
      <c r="DI2" s="612" t="s">
        <v>349</v>
      </c>
      <c r="DJ2" s="613" t="s">
        <v>1046</v>
      </c>
      <c r="DK2" s="613" t="s">
        <v>1047</v>
      </c>
    </row>
    <row r="3" spans="1:115" ht="99">
      <c r="A3" t="s">
        <v>1060</v>
      </c>
      <c r="B3" s="612" t="s">
        <v>357</v>
      </c>
      <c r="C3" s="613" t="s">
        <v>351</v>
      </c>
      <c r="D3" s="613" t="s">
        <v>359</v>
      </c>
      <c r="E3" s="613" t="s">
        <v>364</v>
      </c>
      <c r="F3" s="613" t="s">
        <v>370</v>
      </c>
      <c r="G3" s="613" t="s">
        <v>374</v>
      </c>
      <c r="H3" s="613" t="s">
        <v>378</v>
      </c>
      <c r="I3" s="613" t="s">
        <v>382</v>
      </c>
      <c r="K3" s="612" t="s">
        <v>389</v>
      </c>
      <c r="L3" s="613" t="s">
        <v>386</v>
      </c>
      <c r="M3" s="613" t="s">
        <v>391</v>
      </c>
      <c r="N3" s="613" t="s">
        <v>396</v>
      </c>
      <c r="O3" s="613" t="s">
        <v>402</v>
      </c>
      <c r="P3" s="613" t="s">
        <v>404</v>
      </c>
      <c r="Q3" s="612" t="s">
        <v>389</v>
      </c>
      <c r="R3" s="613" t="s">
        <v>409</v>
      </c>
      <c r="S3" s="613" t="s">
        <v>413</v>
      </c>
      <c r="T3" s="613" t="s">
        <v>417</v>
      </c>
      <c r="U3" s="613" t="s">
        <v>422</v>
      </c>
      <c r="V3" s="613" t="s">
        <v>429</v>
      </c>
      <c r="W3" s="613" t="s">
        <v>435</v>
      </c>
      <c r="X3" s="612" t="s">
        <v>389</v>
      </c>
      <c r="Y3" s="613" t="s">
        <v>473</v>
      </c>
      <c r="Z3" s="613" t="s">
        <v>477</v>
      </c>
      <c r="AB3" s="613" t="s">
        <v>483</v>
      </c>
      <c r="AC3" s="612" t="s">
        <v>415</v>
      </c>
      <c r="AD3" s="615" t="s">
        <v>485</v>
      </c>
      <c r="AE3" s="615" t="s">
        <v>489</v>
      </c>
      <c r="AF3" s="613" t="s">
        <v>495</v>
      </c>
      <c r="AG3" s="613" t="s">
        <v>501</v>
      </c>
      <c r="AH3" s="613" t="s">
        <v>509</v>
      </c>
      <c r="AI3" s="613" t="s">
        <v>518</v>
      </c>
      <c r="AJ3" s="612" t="s">
        <v>389</v>
      </c>
      <c r="AK3" s="613" t="s">
        <v>527</v>
      </c>
      <c r="AL3" s="613" t="s">
        <v>531</v>
      </c>
      <c r="AN3" s="613" t="s">
        <v>535</v>
      </c>
      <c r="AO3" s="612" t="s">
        <v>415</v>
      </c>
      <c r="AP3" s="613" t="s">
        <v>539</v>
      </c>
      <c r="AQ3" s="613" t="s">
        <v>543</v>
      </c>
      <c r="AR3" s="613" t="s">
        <v>549</v>
      </c>
      <c r="AS3" s="613" t="s">
        <v>553</v>
      </c>
      <c r="AT3" s="613" t="s">
        <v>565</v>
      </c>
      <c r="AU3" s="612" t="s">
        <v>415</v>
      </c>
      <c r="AV3" s="613" t="s">
        <v>579</v>
      </c>
      <c r="AW3" s="613" t="s">
        <v>583</v>
      </c>
      <c r="AZ3" s="613" t="s">
        <v>591</v>
      </c>
      <c r="BA3" s="613" t="s">
        <v>599</v>
      </c>
      <c r="BB3" s="613" t="s">
        <v>605</v>
      </c>
      <c r="BC3" s="612" t="s">
        <v>389</v>
      </c>
      <c r="BD3" s="613" t="s">
        <v>620</v>
      </c>
      <c r="BE3" s="613" t="s">
        <v>625</v>
      </c>
      <c r="BF3" s="613" t="s">
        <v>629</v>
      </c>
      <c r="BG3" s="613" t="s">
        <v>633</v>
      </c>
      <c r="BH3" s="613" t="s">
        <v>637</v>
      </c>
      <c r="BI3" s="613" t="s">
        <v>642</v>
      </c>
      <c r="BJ3" s="612" t="s">
        <v>74</v>
      </c>
      <c r="BK3" s="613" t="s">
        <v>648</v>
      </c>
      <c r="BL3" s="616" t="s">
        <v>651</v>
      </c>
      <c r="BM3" s="613" t="s">
        <v>654</v>
      </c>
      <c r="BO3" s="612" t="s">
        <v>389</v>
      </c>
      <c r="BP3" s="613" t="s">
        <v>661</v>
      </c>
      <c r="BR3" s="613" t="s">
        <v>667</v>
      </c>
      <c r="BS3" s="613" t="s">
        <v>675</v>
      </c>
      <c r="BT3" s="613" t="s">
        <v>680</v>
      </c>
      <c r="BU3" s="613" t="s">
        <v>693</v>
      </c>
      <c r="BV3" s="612" t="s">
        <v>389</v>
      </c>
      <c r="BW3" s="613" t="s">
        <v>699</v>
      </c>
      <c r="BX3" s="613" t="s">
        <v>705</v>
      </c>
      <c r="BY3" s="613" t="s">
        <v>712</v>
      </c>
      <c r="BZ3" s="613" t="s">
        <v>717</v>
      </c>
      <c r="CA3" s="613" t="s">
        <v>724</v>
      </c>
      <c r="CB3" s="612" t="s">
        <v>389</v>
      </c>
      <c r="CC3" s="613" t="s">
        <v>735</v>
      </c>
      <c r="CD3" s="613" t="s">
        <v>738</v>
      </c>
      <c r="CE3" s="613" t="s">
        <v>760</v>
      </c>
      <c r="CF3" s="613" t="s">
        <v>770</v>
      </c>
      <c r="CG3" s="612" t="s">
        <v>415</v>
      </c>
      <c r="CH3" s="613" t="s">
        <v>772</v>
      </c>
      <c r="CI3" s="613" t="s">
        <v>776</v>
      </c>
      <c r="CJ3" s="613" t="s">
        <v>785</v>
      </c>
      <c r="CK3" s="613" t="s">
        <v>787</v>
      </c>
      <c r="CL3" s="613" t="s">
        <v>799</v>
      </c>
      <c r="CM3" s="613" t="s">
        <v>835</v>
      </c>
      <c r="CN3" s="612" t="s">
        <v>389</v>
      </c>
      <c r="CO3" s="613" t="s">
        <v>866</v>
      </c>
      <c r="CP3" s="613" t="s">
        <v>870</v>
      </c>
      <c r="CQ3" s="613" t="s">
        <v>881</v>
      </c>
      <c r="CR3" s="613" t="s">
        <v>886</v>
      </c>
      <c r="CS3" s="613" t="s">
        <v>891</v>
      </c>
      <c r="CT3" s="613" t="s">
        <v>902</v>
      </c>
      <c r="CU3" s="613" t="s">
        <v>905</v>
      </c>
      <c r="CV3" s="612" t="s">
        <v>415</v>
      </c>
      <c r="CW3" s="613" t="s">
        <v>910</v>
      </c>
      <c r="CX3" s="613" t="s">
        <v>914</v>
      </c>
      <c r="CY3" s="613" t="s">
        <v>924</v>
      </c>
      <c r="CZ3" s="613" t="s">
        <v>927</v>
      </c>
      <c r="DA3" s="613" t="s">
        <v>942</v>
      </c>
      <c r="DB3" s="613" t="s">
        <v>946</v>
      </c>
      <c r="DC3" s="612" t="s">
        <v>389</v>
      </c>
      <c r="DD3" s="613" t="s">
        <v>987</v>
      </c>
      <c r="DE3" s="613" t="s">
        <v>991</v>
      </c>
      <c r="DF3" s="613" t="s">
        <v>994</v>
      </c>
      <c r="DG3" s="613" t="s">
        <v>996</v>
      </c>
      <c r="DH3" s="613" t="s">
        <v>1022</v>
      </c>
      <c r="DI3" s="612" t="s">
        <v>389</v>
      </c>
      <c r="DJ3" s="613" t="s">
        <v>1048</v>
      </c>
    </row>
    <row r="4" spans="1:115" ht="113">
      <c r="A4" t="s">
        <v>1066</v>
      </c>
      <c r="B4" s="612" t="s">
        <v>362</v>
      </c>
      <c r="C4" s="613" t="s">
        <v>352</v>
      </c>
      <c r="D4" s="613" t="s">
        <v>360</v>
      </c>
      <c r="E4" s="613" t="s">
        <v>365</v>
      </c>
      <c r="F4" s="613" t="s">
        <v>371</v>
      </c>
      <c r="G4" s="613" t="s">
        <v>375</v>
      </c>
      <c r="H4" s="613" t="s">
        <v>379</v>
      </c>
      <c r="K4" s="612" t="s">
        <v>377</v>
      </c>
      <c r="L4" s="613" t="s">
        <v>387</v>
      </c>
      <c r="M4" s="613" t="s">
        <v>392</v>
      </c>
      <c r="N4" s="613" t="s">
        <v>397</v>
      </c>
      <c r="P4" s="613" t="s">
        <v>405</v>
      </c>
      <c r="Q4" s="612" t="s">
        <v>415</v>
      </c>
      <c r="R4" s="613" t="s">
        <v>410</v>
      </c>
      <c r="S4" s="613" t="s">
        <v>414</v>
      </c>
      <c r="T4" s="613" t="s">
        <v>418</v>
      </c>
      <c r="U4" s="613" t="s">
        <v>423</v>
      </c>
      <c r="V4" s="613" t="s">
        <v>430</v>
      </c>
      <c r="W4" s="613" t="s">
        <v>436</v>
      </c>
      <c r="X4" s="612" t="s">
        <v>377</v>
      </c>
      <c r="Y4" s="613" t="s">
        <v>474</v>
      </c>
      <c r="Z4" s="613" t="s">
        <v>478</v>
      </c>
      <c r="AC4" s="612" t="s">
        <v>377</v>
      </c>
      <c r="AD4" s="615" t="s">
        <v>486</v>
      </c>
      <c r="AE4" s="615" t="s">
        <v>490</v>
      </c>
      <c r="AF4" s="613" t="s">
        <v>496</v>
      </c>
      <c r="AG4" s="613" t="s">
        <v>502</v>
      </c>
      <c r="AH4" s="613" t="s">
        <v>510</v>
      </c>
      <c r="AI4" s="613" t="s">
        <v>519</v>
      </c>
      <c r="AJ4" s="612" t="s">
        <v>377</v>
      </c>
      <c r="AK4" s="613" t="s">
        <v>528</v>
      </c>
      <c r="AL4" s="613" t="s">
        <v>532</v>
      </c>
      <c r="AN4" s="613" t="s">
        <v>536</v>
      </c>
      <c r="AO4" s="612" t="s">
        <v>377</v>
      </c>
      <c r="AP4" s="613" t="s">
        <v>540</v>
      </c>
      <c r="AQ4" s="613" t="s">
        <v>544</v>
      </c>
      <c r="AR4" s="613" t="s">
        <v>550</v>
      </c>
      <c r="AS4" s="613" t="s">
        <v>554</v>
      </c>
      <c r="AT4" s="613" t="s">
        <v>566</v>
      </c>
      <c r="AU4" s="612" t="s">
        <v>389</v>
      </c>
      <c r="AV4" s="613" t="s">
        <v>580</v>
      </c>
      <c r="AW4" s="613" t="s">
        <v>584</v>
      </c>
      <c r="AZ4" s="613" t="s">
        <v>592</v>
      </c>
      <c r="BA4" s="613" t="s">
        <v>600</v>
      </c>
      <c r="BB4" s="613" t="s">
        <v>606</v>
      </c>
      <c r="BC4" s="612" t="s">
        <v>377</v>
      </c>
      <c r="BD4" s="613" t="s">
        <v>621</v>
      </c>
      <c r="BE4" s="613" t="s">
        <v>626</v>
      </c>
      <c r="BF4" s="613" t="s">
        <v>630</v>
      </c>
      <c r="BG4" s="613" t="s">
        <v>634</v>
      </c>
      <c r="BH4" s="613" t="s">
        <v>638</v>
      </c>
      <c r="BI4" s="613" t="s">
        <v>643</v>
      </c>
      <c r="BJ4" s="612" t="s">
        <v>389</v>
      </c>
      <c r="BK4" s="613" t="s">
        <v>649</v>
      </c>
      <c r="BL4" s="616" t="s">
        <v>652</v>
      </c>
      <c r="BM4" s="613" t="s">
        <v>655</v>
      </c>
      <c r="BO4" s="612" t="s">
        <v>377</v>
      </c>
      <c r="BP4" s="613" t="s">
        <v>662</v>
      </c>
      <c r="BR4" s="613" t="s">
        <v>668</v>
      </c>
      <c r="BS4" s="613" t="s">
        <v>676</v>
      </c>
      <c r="BT4" s="613" t="s">
        <v>681</v>
      </c>
      <c r="BU4" s="613" t="s">
        <v>694</v>
      </c>
      <c r="BV4" s="612" t="s">
        <v>377</v>
      </c>
      <c r="BW4" s="613" t="s">
        <v>700</v>
      </c>
      <c r="BX4" s="613" t="s">
        <v>706</v>
      </c>
      <c r="BY4" s="613" t="s">
        <v>713</v>
      </c>
      <c r="BZ4" s="613" t="s">
        <v>718</v>
      </c>
      <c r="CA4" s="613" t="s">
        <v>725</v>
      </c>
      <c r="CB4" s="612" t="s">
        <v>369</v>
      </c>
      <c r="CC4" s="613" t="s">
        <v>736</v>
      </c>
      <c r="CD4" s="613" t="s">
        <v>739</v>
      </c>
      <c r="CE4" s="613" t="s">
        <v>761</v>
      </c>
      <c r="CG4" s="612" t="s">
        <v>377</v>
      </c>
      <c r="CH4" s="613" t="s">
        <v>773</v>
      </c>
      <c r="CI4" s="613" t="s">
        <v>777</v>
      </c>
      <c r="CK4" s="613" t="s">
        <v>788</v>
      </c>
      <c r="CL4" s="613" t="s">
        <v>800</v>
      </c>
      <c r="CM4" s="613" t="s">
        <v>836</v>
      </c>
      <c r="CN4" s="612" t="s">
        <v>415</v>
      </c>
      <c r="CO4" s="613" t="s">
        <v>867</v>
      </c>
      <c r="CP4" s="613" t="s">
        <v>871</v>
      </c>
      <c r="CQ4" s="613" t="s">
        <v>882</v>
      </c>
      <c r="CR4" s="613" t="s">
        <v>887</v>
      </c>
      <c r="CS4" s="613" t="s">
        <v>892</v>
      </c>
      <c r="CT4" s="613" t="s">
        <v>903</v>
      </c>
      <c r="CU4" s="613" t="s">
        <v>906</v>
      </c>
      <c r="CV4" s="612" t="s">
        <v>377</v>
      </c>
      <c r="CW4" s="613" t="s">
        <v>911</v>
      </c>
      <c r="CX4" s="613" t="s">
        <v>915</v>
      </c>
      <c r="CY4" s="613" t="s">
        <v>925</v>
      </c>
      <c r="CZ4" s="613" t="s">
        <v>928</v>
      </c>
      <c r="DA4" s="613" t="s">
        <v>943</v>
      </c>
      <c r="DB4" s="613" t="s">
        <v>947</v>
      </c>
      <c r="DC4" s="612" t="s">
        <v>377</v>
      </c>
      <c r="DD4" s="613" t="s">
        <v>988</v>
      </c>
      <c r="DE4" s="613" t="s">
        <v>992</v>
      </c>
      <c r="DF4" s="613" t="s">
        <v>994</v>
      </c>
      <c r="DG4" s="613" t="s">
        <v>997</v>
      </c>
      <c r="DH4" s="613" t="s">
        <v>1023</v>
      </c>
      <c r="DJ4" s="613" t="s">
        <v>1049</v>
      </c>
    </row>
    <row r="5" spans="1:115" ht="113">
      <c r="A5" t="s">
        <v>2271</v>
      </c>
      <c r="B5" s="612" t="s">
        <v>367</v>
      </c>
      <c r="C5" s="613" t="s">
        <v>353</v>
      </c>
      <c r="D5" s="613" t="s">
        <v>361</v>
      </c>
      <c r="E5" s="613" t="s">
        <v>366</v>
      </c>
      <c r="G5" s="613" t="s">
        <v>376</v>
      </c>
      <c r="H5" s="613" t="s">
        <v>380</v>
      </c>
      <c r="K5" s="612" t="s">
        <v>2285</v>
      </c>
      <c r="L5" s="613" t="s">
        <v>388</v>
      </c>
      <c r="M5" s="613" t="s">
        <v>393</v>
      </c>
      <c r="N5" s="613" t="s">
        <v>398</v>
      </c>
      <c r="P5" s="613" t="s">
        <v>406</v>
      </c>
      <c r="Q5" s="612" t="s">
        <v>377</v>
      </c>
      <c r="R5" s="613" t="s">
        <v>411</v>
      </c>
      <c r="S5" s="613" t="s">
        <v>419</v>
      </c>
      <c r="U5" s="613" t="s">
        <v>424</v>
      </c>
      <c r="V5" s="613" t="s">
        <v>431</v>
      </c>
      <c r="W5" s="613" t="s">
        <v>437</v>
      </c>
      <c r="X5" s="612" t="s">
        <v>369</v>
      </c>
      <c r="Y5" s="613" t="s">
        <v>475</v>
      </c>
      <c r="Z5" s="613" t="s">
        <v>479</v>
      </c>
      <c r="AC5" s="612" t="s">
        <v>369</v>
      </c>
      <c r="AD5" s="615" t="s">
        <v>487</v>
      </c>
      <c r="AE5" s="613" t="s">
        <v>491</v>
      </c>
      <c r="AF5" s="613" t="s">
        <v>497</v>
      </c>
      <c r="AG5" s="613" t="s">
        <v>503</v>
      </c>
      <c r="AH5" s="613" t="s">
        <v>511</v>
      </c>
      <c r="AI5" s="613" t="s">
        <v>520</v>
      </c>
      <c r="AJ5" s="612" t="s">
        <v>369</v>
      </c>
      <c r="AK5" s="613" t="s">
        <v>529</v>
      </c>
      <c r="AO5" s="612" t="s">
        <v>369</v>
      </c>
      <c r="AP5" s="613" t="s">
        <v>541</v>
      </c>
      <c r="AQ5" s="613" t="s">
        <v>545</v>
      </c>
      <c r="AR5" s="613" t="s">
        <v>551</v>
      </c>
      <c r="AS5" s="613" t="s">
        <v>555</v>
      </c>
      <c r="AT5" s="613" t="s">
        <v>567</v>
      </c>
      <c r="AU5" s="612" t="s">
        <v>377</v>
      </c>
      <c r="AV5" s="613" t="s">
        <v>581</v>
      </c>
      <c r="AW5" s="613" t="s">
        <v>585</v>
      </c>
      <c r="AZ5" s="613" t="s">
        <v>593</v>
      </c>
      <c r="BA5" s="613" t="s">
        <v>601</v>
      </c>
      <c r="BB5" s="613" t="s">
        <v>607</v>
      </c>
      <c r="BC5" s="612" t="s">
        <v>2285</v>
      </c>
      <c r="BD5" s="613" t="s">
        <v>622</v>
      </c>
      <c r="BE5" s="613" t="s">
        <v>627</v>
      </c>
      <c r="BF5" s="613" t="s">
        <v>631</v>
      </c>
      <c r="BG5" s="613" t="s">
        <v>635</v>
      </c>
      <c r="BH5" s="613" t="s">
        <v>639</v>
      </c>
      <c r="BI5" s="613" t="s">
        <v>644</v>
      </c>
      <c r="BJ5" s="612" t="s">
        <v>377</v>
      </c>
      <c r="BK5" s="613" t="s">
        <v>659</v>
      </c>
      <c r="BM5" s="613" t="s">
        <v>656</v>
      </c>
      <c r="BO5" s="612" t="s">
        <v>2285</v>
      </c>
      <c r="BP5" s="613" t="s">
        <v>663</v>
      </c>
      <c r="BR5" s="613" t="s">
        <v>669</v>
      </c>
      <c r="BS5" s="613" t="s">
        <v>677</v>
      </c>
      <c r="BT5" s="613" t="s">
        <v>682</v>
      </c>
      <c r="BU5" s="613" t="s">
        <v>695</v>
      </c>
      <c r="BV5" s="612" t="s">
        <v>369</v>
      </c>
      <c r="BW5" s="613" t="s">
        <v>701</v>
      </c>
      <c r="BX5" s="613" t="s">
        <v>707</v>
      </c>
      <c r="BY5" s="613" t="s">
        <v>714</v>
      </c>
      <c r="BZ5" s="613" t="s">
        <v>719</v>
      </c>
      <c r="CA5" s="613" t="s">
        <v>726</v>
      </c>
      <c r="CB5" s="612" t="s">
        <v>768</v>
      </c>
      <c r="CD5" s="613" t="s">
        <v>740</v>
      </c>
      <c r="CE5" s="613" t="s">
        <v>762</v>
      </c>
      <c r="CG5" s="612" t="s">
        <v>369</v>
      </c>
      <c r="CH5" s="613" t="s">
        <v>774</v>
      </c>
      <c r="CI5" s="613" t="s">
        <v>778</v>
      </c>
      <c r="CK5" s="613" t="s">
        <v>789</v>
      </c>
      <c r="CL5" s="613" t="s">
        <v>801</v>
      </c>
      <c r="CM5" s="613" t="s">
        <v>837</v>
      </c>
      <c r="CN5" s="612" t="s">
        <v>377</v>
      </c>
      <c r="CO5" s="613" t="s">
        <v>868</v>
      </c>
      <c r="CP5" s="613" t="s">
        <v>872</v>
      </c>
      <c r="CQ5" s="613" t="s">
        <v>883</v>
      </c>
      <c r="CR5" s="613" t="s">
        <v>888</v>
      </c>
      <c r="CS5" s="613" t="s">
        <v>893</v>
      </c>
      <c r="CU5" s="613" t="s">
        <v>907</v>
      </c>
      <c r="CV5" s="612" t="s">
        <v>369</v>
      </c>
      <c r="CW5" s="613" t="s">
        <v>912</v>
      </c>
      <c r="CX5" s="613" t="s">
        <v>916</v>
      </c>
      <c r="CZ5" s="613" t="s">
        <v>929</v>
      </c>
      <c r="DA5" s="613" t="s">
        <v>944</v>
      </c>
      <c r="DB5" s="613" t="s">
        <v>948</v>
      </c>
      <c r="DC5" s="612" t="s">
        <v>369</v>
      </c>
      <c r="DD5" s="613" t="s">
        <v>989</v>
      </c>
      <c r="DG5" s="613" t="s">
        <v>998</v>
      </c>
      <c r="DH5" s="613" t="s">
        <v>1024</v>
      </c>
      <c r="DJ5" s="613" t="s">
        <v>1050</v>
      </c>
    </row>
    <row r="6" spans="1:115" ht="99">
      <c r="A6" t="s">
        <v>25</v>
      </c>
      <c r="B6" s="612" t="s">
        <v>372</v>
      </c>
      <c r="C6" s="613" t="s">
        <v>354</v>
      </c>
      <c r="K6" s="612" t="s">
        <v>383</v>
      </c>
      <c r="L6" s="613" t="s">
        <v>407</v>
      </c>
      <c r="M6" s="613" t="s">
        <v>394</v>
      </c>
      <c r="N6" s="613" t="s">
        <v>399</v>
      </c>
      <c r="Q6" s="612" t="s">
        <v>369</v>
      </c>
      <c r="R6" s="613" t="s">
        <v>466</v>
      </c>
      <c r="S6" s="613" t="s">
        <v>420</v>
      </c>
      <c r="U6" s="613" t="s">
        <v>425</v>
      </c>
      <c r="V6" s="613" t="s">
        <v>432</v>
      </c>
      <c r="W6" s="613" t="s">
        <v>438</v>
      </c>
      <c r="Z6" s="613" t="s">
        <v>480</v>
      </c>
      <c r="AC6" s="612" t="s">
        <v>383</v>
      </c>
      <c r="AD6" s="613" t="s">
        <v>525</v>
      </c>
      <c r="AE6" s="613" t="s">
        <v>492</v>
      </c>
      <c r="AF6" s="613" t="s">
        <v>498</v>
      </c>
      <c r="AG6" s="613" t="s">
        <v>504</v>
      </c>
      <c r="AH6" s="613" t="s">
        <v>512</v>
      </c>
      <c r="AI6" s="613" t="s">
        <v>521</v>
      </c>
      <c r="AK6" s="613" t="s">
        <v>537</v>
      </c>
      <c r="AO6" s="612" t="s">
        <v>383</v>
      </c>
      <c r="AP6" s="613" t="s">
        <v>575</v>
      </c>
      <c r="AQ6" s="613" t="s">
        <v>546</v>
      </c>
      <c r="AS6" s="613" t="s">
        <v>556</v>
      </c>
      <c r="AT6" s="613" t="s">
        <v>568</v>
      </c>
      <c r="AU6" s="612" t="s">
        <v>369</v>
      </c>
      <c r="AV6" s="613" t="s">
        <v>614</v>
      </c>
      <c r="AW6" s="613" t="s">
        <v>586</v>
      </c>
      <c r="AZ6" s="613" t="s">
        <v>594</v>
      </c>
      <c r="BA6" s="613" t="s">
        <v>602</v>
      </c>
      <c r="BB6" s="613" t="s">
        <v>608</v>
      </c>
      <c r="BC6" s="612" t="s">
        <v>369</v>
      </c>
      <c r="BD6" s="613" t="s">
        <v>623</v>
      </c>
      <c r="BE6" s="613" t="s">
        <v>646</v>
      </c>
      <c r="BH6" s="613" t="s">
        <v>640</v>
      </c>
      <c r="BI6" s="613" t="s">
        <v>645</v>
      </c>
      <c r="BM6" s="613" t="s">
        <v>657</v>
      </c>
      <c r="BO6" s="612" t="s">
        <v>369</v>
      </c>
      <c r="BP6" s="613" t="s">
        <v>664</v>
      </c>
      <c r="BR6" s="613" t="s">
        <v>670</v>
      </c>
      <c r="BS6" s="613" t="s">
        <v>678</v>
      </c>
      <c r="BT6" s="613" t="s">
        <v>683</v>
      </c>
      <c r="BU6" s="613" t="s">
        <v>696</v>
      </c>
      <c r="BV6" s="612" t="s">
        <v>383</v>
      </c>
      <c r="BW6" s="613" t="s">
        <v>702</v>
      </c>
      <c r="BX6" s="613" t="s">
        <v>708</v>
      </c>
      <c r="BY6" s="613" t="s">
        <v>715</v>
      </c>
      <c r="BZ6" s="613" t="s">
        <v>720</v>
      </c>
      <c r="CA6" s="613" t="s">
        <v>727</v>
      </c>
      <c r="CD6" s="613" t="s">
        <v>741</v>
      </c>
      <c r="CE6" s="613" t="s">
        <v>763</v>
      </c>
      <c r="CG6" s="612" t="s">
        <v>383</v>
      </c>
      <c r="CH6" s="613" t="s">
        <v>859</v>
      </c>
      <c r="CI6" s="613" t="s">
        <v>779</v>
      </c>
      <c r="CK6" s="613" t="s">
        <v>790</v>
      </c>
      <c r="CL6" s="613" t="s">
        <v>802</v>
      </c>
      <c r="CM6" s="613" t="s">
        <v>838</v>
      </c>
      <c r="CN6" s="612" t="s">
        <v>369</v>
      </c>
      <c r="CP6" s="613" t="s">
        <v>873</v>
      </c>
      <c r="CQ6" s="613" t="s">
        <v>884</v>
      </c>
      <c r="CR6" s="613" t="s">
        <v>889</v>
      </c>
      <c r="CS6" s="613" t="s">
        <v>894</v>
      </c>
      <c r="CU6" s="613" t="s">
        <v>908</v>
      </c>
      <c r="CV6" s="612" t="s">
        <v>383</v>
      </c>
      <c r="CW6" s="613" t="s">
        <v>984</v>
      </c>
      <c r="CX6" s="613" t="s">
        <v>917</v>
      </c>
      <c r="CZ6" s="613" t="s">
        <v>930</v>
      </c>
      <c r="DB6" s="613" t="s">
        <v>949</v>
      </c>
      <c r="DC6" s="612" t="s">
        <v>383</v>
      </c>
      <c r="DD6" s="613" t="s">
        <v>1037</v>
      </c>
      <c r="DG6" s="613" t="s">
        <v>999</v>
      </c>
      <c r="DH6" s="613" t="s">
        <v>1025</v>
      </c>
    </row>
    <row r="7" spans="1:115" ht="99">
      <c r="A7" t="s">
        <v>26</v>
      </c>
      <c r="B7" s="612" t="s">
        <v>377</v>
      </c>
      <c r="C7" s="613" t="s">
        <v>355</v>
      </c>
      <c r="Q7" s="612" t="s">
        <v>383</v>
      </c>
      <c r="R7" s="613" t="s">
        <v>467</v>
      </c>
      <c r="U7" s="613" t="s">
        <v>426</v>
      </c>
      <c r="V7" s="613" t="s">
        <v>433</v>
      </c>
      <c r="W7" s="613" t="s">
        <v>439</v>
      </c>
      <c r="AC7" s="612" t="s">
        <v>603</v>
      </c>
      <c r="AE7" s="613" t="s">
        <v>493</v>
      </c>
      <c r="AF7" s="613" t="s">
        <v>481</v>
      </c>
      <c r="AG7" s="613" t="s">
        <v>505</v>
      </c>
      <c r="AH7" s="613" t="s">
        <v>513</v>
      </c>
      <c r="AI7" s="613" t="s">
        <v>522</v>
      </c>
      <c r="AP7" s="613" t="s">
        <v>576</v>
      </c>
      <c r="AQ7" s="613" t="s">
        <v>547</v>
      </c>
      <c r="AS7" s="613" t="s">
        <v>557</v>
      </c>
      <c r="AT7" s="613" t="s">
        <v>569</v>
      </c>
      <c r="AU7" s="612" t="s">
        <v>383</v>
      </c>
      <c r="AV7" s="613" t="s">
        <v>615</v>
      </c>
      <c r="AW7" s="613" t="s">
        <v>587</v>
      </c>
      <c r="AZ7" s="613" t="s">
        <v>595</v>
      </c>
      <c r="BB7" s="613" t="s">
        <v>609</v>
      </c>
      <c r="BC7" s="612" t="s">
        <v>383</v>
      </c>
      <c r="BO7" s="612" t="s">
        <v>383</v>
      </c>
      <c r="BP7" s="613" t="s">
        <v>688</v>
      </c>
      <c r="BR7" s="613" t="s">
        <v>671</v>
      </c>
      <c r="BT7" s="613" t="s">
        <v>684</v>
      </c>
      <c r="BU7" s="613" t="s">
        <v>697</v>
      </c>
      <c r="BW7" s="613" t="s">
        <v>729</v>
      </c>
      <c r="BX7" s="613" t="s">
        <v>709</v>
      </c>
      <c r="BZ7" s="613" t="s">
        <v>721</v>
      </c>
      <c r="CA7" s="613" t="s">
        <v>728</v>
      </c>
      <c r="CD7" s="613" t="s">
        <v>742</v>
      </c>
      <c r="CE7" s="613" t="s">
        <v>764</v>
      </c>
      <c r="CG7" s="612" t="s">
        <v>603</v>
      </c>
      <c r="CH7" s="613" t="s">
        <v>860</v>
      </c>
      <c r="CI7" s="613" t="s">
        <v>780</v>
      </c>
      <c r="CK7" s="613" t="s">
        <v>791</v>
      </c>
      <c r="CL7" s="613" t="s">
        <v>803</v>
      </c>
      <c r="CM7" s="613" t="s">
        <v>839</v>
      </c>
      <c r="CN7" s="612" t="s">
        <v>900</v>
      </c>
      <c r="CP7" s="613" t="s">
        <v>874</v>
      </c>
      <c r="CS7" s="613" t="s">
        <v>895</v>
      </c>
      <c r="CV7" s="612" t="s">
        <v>603</v>
      </c>
      <c r="CW7" s="613" t="s">
        <v>985</v>
      </c>
      <c r="CX7" s="613" t="s">
        <v>918</v>
      </c>
      <c r="CZ7" s="613" t="s">
        <v>931</v>
      </c>
      <c r="DB7" s="613" t="s">
        <v>950</v>
      </c>
      <c r="DD7" s="613" t="s">
        <v>1038</v>
      </c>
      <c r="DG7" s="613" t="s">
        <v>1000</v>
      </c>
      <c r="DH7" s="613" t="s">
        <v>1026</v>
      </c>
    </row>
    <row r="8" spans="1:115" ht="99">
      <c r="A8" t="s">
        <v>27</v>
      </c>
      <c r="B8" s="612" t="s">
        <v>369</v>
      </c>
      <c r="C8" s="613" t="s">
        <v>356</v>
      </c>
      <c r="R8" s="613" t="s">
        <v>467</v>
      </c>
      <c r="U8" s="613" t="s">
        <v>427</v>
      </c>
      <c r="W8" s="613" t="s">
        <v>440</v>
      </c>
      <c r="AF8" s="613" t="s">
        <v>499</v>
      </c>
      <c r="AG8" s="613" t="s">
        <v>506</v>
      </c>
      <c r="AH8" s="613" t="s">
        <v>514</v>
      </c>
      <c r="AI8" s="613" t="s">
        <v>523</v>
      </c>
      <c r="AP8" s="613" t="s">
        <v>577</v>
      </c>
      <c r="AS8" s="613" t="s">
        <v>558</v>
      </c>
      <c r="AT8" s="613" t="s">
        <v>570</v>
      </c>
      <c r="AU8" s="612" t="s">
        <v>603</v>
      </c>
      <c r="AV8" s="613" t="s">
        <v>616</v>
      </c>
      <c r="AZ8" s="613" t="s">
        <v>596</v>
      </c>
      <c r="BB8" s="613" t="s">
        <v>610</v>
      </c>
      <c r="BR8" s="613" t="s">
        <v>672</v>
      </c>
      <c r="BT8" s="613" t="s">
        <v>685</v>
      </c>
      <c r="BW8" s="613" t="s">
        <v>729</v>
      </c>
      <c r="BX8" s="613" t="s">
        <v>710</v>
      </c>
      <c r="BZ8" s="613" t="s">
        <v>722</v>
      </c>
      <c r="CA8" s="613" t="s">
        <v>733</v>
      </c>
      <c r="CD8" s="613" t="s">
        <v>743</v>
      </c>
      <c r="CE8" s="613" t="s">
        <v>765</v>
      </c>
      <c r="CH8" s="613" t="s">
        <v>861</v>
      </c>
      <c r="CI8" s="613" t="s">
        <v>781</v>
      </c>
      <c r="CK8" s="613" t="s">
        <v>792</v>
      </c>
      <c r="CL8" s="613" t="s">
        <v>804</v>
      </c>
      <c r="CM8" s="613" t="s">
        <v>840</v>
      </c>
      <c r="CN8" s="612" t="s">
        <v>768</v>
      </c>
      <c r="CP8" s="613" t="s">
        <v>875</v>
      </c>
      <c r="CS8" s="613" t="s">
        <v>896</v>
      </c>
      <c r="CX8" s="613" t="s">
        <v>919</v>
      </c>
      <c r="CZ8" s="613" t="s">
        <v>932</v>
      </c>
      <c r="DB8" s="613" t="s">
        <v>951</v>
      </c>
      <c r="DD8" s="613" t="s">
        <v>614</v>
      </c>
      <c r="DG8" s="613" t="s">
        <v>1001</v>
      </c>
      <c r="DH8" s="613" t="s">
        <v>1027</v>
      </c>
    </row>
    <row r="9" spans="1:115" ht="85">
      <c r="A9" t="s">
        <v>1093</v>
      </c>
      <c r="B9" s="612" t="s">
        <v>383</v>
      </c>
      <c r="R9" s="613" t="s">
        <v>468</v>
      </c>
      <c r="W9" s="613" t="s">
        <v>441</v>
      </c>
      <c r="AG9" s="613" t="s">
        <v>507</v>
      </c>
      <c r="AH9" s="613" t="s">
        <v>515</v>
      </c>
      <c r="AI9" s="613" t="s">
        <v>524</v>
      </c>
      <c r="AS9" s="613" t="s">
        <v>559</v>
      </c>
      <c r="AT9" s="613" t="s">
        <v>571</v>
      </c>
      <c r="AV9" s="613" t="s">
        <v>617</v>
      </c>
      <c r="AZ9" s="613" t="s">
        <v>597</v>
      </c>
      <c r="BB9" s="613" t="s">
        <v>611</v>
      </c>
      <c r="BR9" s="613" t="s">
        <v>673</v>
      </c>
      <c r="BT9" s="613" t="s">
        <v>686</v>
      </c>
      <c r="BW9" s="613" t="s">
        <v>730</v>
      </c>
      <c r="CD9" s="613" t="s">
        <v>744</v>
      </c>
      <c r="CE9" s="613" t="s">
        <v>766</v>
      </c>
      <c r="CH9" s="613" t="s">
        <v>862</v>
      </c>
      <c r="CI9" s="613" t="s">
        <v>782</v>
      </c>
      <c r="CK9" s="613" t="s">
        <v>793</v>
      </c>
      <c r="CL9" s="613" t="s">
        <v>805</v>
      </c>
      <c r="CM9" s="613" t="s">
        <v>841</v>
      </c>
      <c r="CP9" s="613" t="s">
        <v>876</v>
      </c>
      <c r="CS9" s="613" t="s">
        <v>897</v>
      </c>
      <c r="CX9" s="613" t="s">
        <v>920</v>
      </c>
      <c r="CZ9" s="613" t="s">
        <v>933</v>
      </c>
      <c r="DB9" s="614" t="s">
        <v>952</v>
      </c>
      <c r="DD9" s="613" t="s">
        <v>1039</v>
      </c>
      <c r="DG9" s="613" t="s">
        <v>1002</v>
      </c>
      <c r="DH9" s="613" t="s">
        <v>1028</v>
      </c>
    </row>
    <row r="10" spans="1:115" ht="85">
      <c r="A10" s="618" t="s">
        <v>2270</v>
      </c>
      <c r="R10" s="613" t="s">
        <v>469</v>
      </c>
      <c r="W10" s="613" t="s">
        <v>442</v>
      </c>
      <c r="AS10" s="613" t="s">
        <v>560</v>
      </c>
      <c r="AT10" s="613" t="s">
        <v>572</v>
      </c>
      <c r="AV10" s="613" t="s">
        <v>618</v>
      </c>
      <c r="BB10" s="613" t="s">
        <v>612</v>
      </c>
      <c r="BT10" s="613" t="s">
        <v>687</v>
      </c>
      <c r="BW10" s="613" t="s">
        <v>730</v>
      </c>
      <c r="CD10" s="613" t="s">
        <v>745</v>
      </c>
      <c r="CE10" s="613" t="s">
        <v>767</v>
      </c>
      <c r="CH10" s="613" t="s">
        <v>863</v>
      </c>
      <c r="CI10" s="613" t="s">
        <v>783</v>
      </c>
      <c r="CK10" s="613" t="s">
        <v>794</v>
      </c>
      <c r="CL10" s="613" t="s">
        <v>806</v>
      </c>
      <c r="CM10" s="614" t="s">
        <v>842</v>
      </c>
      <c r="CP10" s="613" t="s">
        <v>877</v>
      </c>
      <c r="CS10" s="613" t="s">
        <v>898</v>
      </c>
      <c r="CX10" s="613" t="s">
        <v>921</v>
      </c>
      <c r="CZ10" s="613" t="s">
        <v>934</v>
      </c>
      <c r="DB10" s="613" t="s">
        <v>953</v>
      </c>
      <c r="DD10" s="613" t="s">
        <v>1040</v>
      </c>
      <c r="DG10" s="613" t="s">
        <v>1003</v>
      </c>
      <c r="DH10" s="613" t="s">
        <v>1029</v>
      </c>
    </row>
    <row r="11" spans="1:115" ht="71">
      <c r="A11" t="s">
        <v>22</v>
      </c>
      <c r="R11" s="613" t="s">
        <v>470</v>
      </c>
      <c r="W11" s="613" t="s">
        <v>443</v>
      </c>
      <c r="AS11" s="613" t="s">
        <v>561</v>
      </c>
      <c r="AT11" s="613" t="s">
        <v>573</v>
      </c>
      <c r="BB11" s="613" t="s">
        <v>613</v>
      </c>
      <c r="BT11" s="613" t="s">
        <v>689</v>
      </c>
      <c r="BW11" s="613" t="s">
        <v>731</v>
      </c>
      <c r="CD11" s="613" t="s">
        <v>746</v>
      </c>
      <c r="CH11" s="613" t="s">
        <v>864</v>
      </c>
      <c r="CK11" s="613" t="s">
        <v>795</v>
      </c>
      <c r="CL11" s="613" t="s">
        <v>807</v>
      </c>
      <c r="CM11" s="613" t="s">
        <v>843</v>
      </c>
      <c r="CP11" s="613" t="s">
        <v>878</v>
      </c>
      <c r="CS11" s="613" t="s">
        <v>899</v>
      </c>
      <c r="CX11" s="613" t="s">
        <v>922</v>
      </c>
      <c r="CZ11" s="613" t="s">
        <v>935</v>
      </c>
      <c r="DB11" s="613" t="s">
        <v>954</v>
      </c>
      <c r="DD11" s="613" t="s">
        <v>1041</v>
      </c>
      <c r="DG11" s="613" t="s">
        <v>1004</v>
      </c>
      <c r="DH11" s="613" t="s">
        <v>1029</v>
      </c>
      <c r="DI11" s="612"/>
    </row>
    <row r="12" spans="1:115" ht="85">
      <c r="A12" t="s">
        <v>2272</v>
      </c>
      <c r="R12" s="613" t="s">
        <v>471</v>
      </c>
      <c r="W12" s="614" t="s">
        <v>444</v>
      </c>
      <c r="AS12" s="613" t="s">
        <v>562</v>
      </c>
      <c r="AT12" s="613" t="s">
        <v>574</v>
      </c>
      <c r="BT12" s="613" t="s">
        <v>690</v>
      </c>
      <c r="BW12" s="613" t="s">
        <v>732</v>
      </c>
      <c r="CD12" s="613" t="s">
        <v>747</v>
      </c>
      <c r="CK12" s="613" t="s">
        <v>796</v>
      </c>
      <c r="CL12" s="613" t="s">
        <v>808</v>
      </c>
      <c r="CM12" s="613" t="s">
        <v>844</v>
      </c>
      <c r="CP12" s="613" t="s">
        <v>879</v>
      </c>
      <c r="CZ12" s="613" t="s">
        <v>936</v>
      </c>
      <c r="DB12" s="613" t="s">
        <v>955</v>
      </c>
      <c r="DD12" s="613" t="s">
        <v>1042</v>
      </c>
      <c r="DG12" s="613" t="s">
        <v>1005</v>
      </c>
      <c r="DH12" s="613" t="s">
        <v>1029</v>
      </c>
      <c r="DI12" s="612"/>
    </row>
    <row r="13" spans="1:115" ht="71">
      <c r="A13" t="s">
        <v>2263</v>
      </c>
      <c r="W13" s="613" t="s">
        <v>445</v>
      </c>
      <c r="AS13" s="613" t="s">
        <v>563</v>
      </c>
      <c r="BT13" s="613" t="s">
        <v>691</v>
      </c>
      <c r="CD13" s="613" t="s">
        <v>748</v>
      </c>
      <c r="CK13" s="613" t="s">
        <v>797</v>
      </c>
      <c r="CL13" s="613" t="s">
        <v>809</v>
      </c>
      <c r="CM13" s="613" t="s">
        <v>845</v>
      </c>
      <c r="CZ13" s="613" t="s">
        <v>937</v>
      </c>
      <c r="DB13" s="613" t="s">
        <v>956</v>
      </c>
      <c r="DD13" s="613" t="s">
        <v>1043</v>
      </c>
      <c r="DG13" s="613" t="s">
        <v>1006</v>
      </c>
      <c r="DH13" s="613" t="s">
        <v>1030</v>
      </c>
    </row>
    <row r="14" spans="1:115" ht="71">
      <c r="A14" t="s">
        <v>30</v>
      </c>
      <c r="W14" s="613" t="s">
        <v>446</v>
      </c>
      <c r="CD14" s="613" t="s">
        <v>749</v>
      </c>
      <c r="CL14" s="613" t="s">
        <v>810</v>
      </c>
      <c r="CM14" s="613" t="s">
        <v>846</v>
      </c>
      <c r="CZ14" s="613" t="s">
        <v>938</v>
      </c>
      <c r="DB14" s="613" t="s">
        <v>957</v>
      </c>
      <c r="DD14" s="613" t="s">
        <v>1044</v>
      </c>
      <c r="DG14" s="613" t="s">
        <v>1007</v>
      </c>
      <c r="DH14" s="613" t="s">
        <v>1031</v>
      </c>
    </row>
    <row r="15" spans="1:115" ht="71">
      <c r="A15" t="s">
        <v>31</v>
      </c>
      <c r="W15" s="613" t="s">
        <v>447</v>
      </c>
      <c r="CD15" s="613" t="s">
        <v>750</v>
      </c>
      <c r="CL15" s="613" t="s">
        <v>811</v>
      </c>
      <c r="CM15" s="613" t="s">
        <v>847</v>
      </c>
      <c r="CZ15" s="613" t="s">
        <v>939</v>
      </c>
      <c r="DB15" s="613" t="s">
        <v>958</v>
      </c>
      <c r="DD15" s="613" t="s">
        <v>1045</v>
      </c>
      <c r="DG15" s="613" t="s">
        <v>1008</v>
      </c>
      <c r="DH15" s="613" t="s">
        <v>1032</v>
      </c>
    </row>
    <row r="16" spans="1:115" ht="71">
      <c r="A16" t="s">
        <v>2284</v>
      </c>
      <c r="W16" s="613" t="s">
        <v>448</v>
      </c>
      <c r="CD16" s="613" t="s">
        <v>751</v>
      </c>
      <c r="CL16" s="614" t="s">
        <v>812</v>
      </c>
      <c r="CM16" s="613" t="s">
        <v>848</v>
      </c>
      <c r="CZ16" s="613" t="s">
        <v>940</v>
      </c>
      <c r="DB16" s="614" t="s">
        <v>959</v>
      </c>
      <c r="DG16" s="613" t="s">
        <v>1009</v>
      </c>
      <c r="DH16" s="613" t="s">
        <v>1033</v>
      </c>
    </row>
    <row r="17" spans="1:112" ht="85">
      <c r="A17" t="s">
        <v>33</v>
      </c>
      <c r="W17" s="613" t="s">
        <v>449</v>
      </c>
      <c r="CD17" s="613" t="s">
        <v>752</v>
      </c>
      <c r="CL17" s="613" t="s">
        <v>813</v>
      </c>
      <c r="CM17" s="613" t="s">
        <v>849</v>
      </c>
      <c r="DB17" s="613" t="s">
        <v>960</v>
      </c>
      <c r="DG17" s="613" t="s">
        <v>1010</v>
      </c>
      <c r="DH17" s="613" t="s">
        <v>1034</v>
      </c>
    </row>
    <row r="18" spans="1:112" ht="85">
      <c r="A18" t="s">
        <v>1129</v>
      </c>
      <c r="W18" s="613" t="s">
        <v>450</v>
      </c>
      <c r="CD18" s="613" t="s">
        <v>753</v>
      </c>
      <c r="CL18" s="613" t="s">
        <v>814</v>
      </c>
      <c r="CM18" s="613" t="s">
        <v>850</v>
      </c>
      <c r="DB18" s="613" t="s">
        <v>961</v>
      </c>
      <c r="DG18" s="613" t="s">
        <v>1011</v>
      </c>
      <c r="DH18" s="613" t="s">
        <v>1035</v>
      </c>
    </row>
    <row r="19" spans="1:112" ht="85">
      <c r="A19" t="s">
        <v>2286</v>
      </c>
      <c r="W19" s="613" t="s">
        <v>451</v>
      </c>
      <c r="CD19" s="613" t="s">
        <v>754</v>
      </c>
      <c r="CL19" s="613" t="s">
        <v>815</v>
      </c>
      <c r="CM19" s="613" t="s">
        <v>851</v>
      </c>
      <c r="DB19" s="613" t="s">
        <v>962</v>
      </c>
      <c r="DG19" s="613" t="s">
        <v>1012</v>
      </c>
      <c r="DH19" s="613" t="s">
        <v>1036</v>
      </c>
    </row>
    <row r="20" spans="1:112" ht="85">
      <c r="W20" s="613" t="s">
        <v>452</v>
      </c>
      <c r="CD20" s="613" t="s">
        <v>755</v>
      </c>
      <c r="CL20" s="613" t="s">
        <v>816</v>
      </c>
      <c r="CM20" s="613" t="s">
        <v>852</v>
      </c>
      <c r="DB20" s="613" t="s">
        <v>963</v>
      </c>
      <c r="DG20" s="613" t="s">
        <v>1013</v>
      </c>
    </row>
    <row r="21" spans="1:112" ht="71">
      <c r="W21" s="613" t="s">
        <v>453</v>
      </c>
      <c r="CD21" s="613" t="s">
        <v>756</v>
      </c>
      <c r="CL21" s="613" t="s">
        <v>817</v>
      </c>
      <c r="CM21" s="613" t="s">
        <v>853</v>
      </c>
      <c r="DB21" s="613" t="s">
        <v>964</v>
      </c>
      <c r="DG21" s="613" t="s">
        <v>1014</v>
      </c>
    </row>
    <row r="22" spans="1:112" ht="71">
      <c r="W22" s="613" t="s">
        <v>454</v>
      </c>
      <c r="CD22" s="613" t="s">
        <v>757</v>
      </c>
      <c r="CL22" s="613" t="s">
        <v>818</v>
      </c>
      <c r="CM22" s="613" t="s">
        <v>854</v>
      </c>
      <c r="DB22" s="613" t="s">
        <v>965</v>
      </c>
      <c r="DG22" s="613" t="s">
        <v>1015</v>
      </c>
    </row>
    <row r="23" spans="1:112" ht="85">
      <c r="W23" s="613" t="s">
        <v>455</v>
      </c>
      <c r="CD23" s="613" t="s">
        <v>758</v>
      </c>
      <c r="CL23" s="613" t="s">
        <v>819</v>
      </c>
      <c r="CM23" s="613" t="s">
        <v>855</v>
      </c>
      <c r="DB23" s="614" t="s">
        <v>966</v>
      </c>
      <c r="DG23" s="613" t="s">
        <v>1016</v>
      </c>
    </row>
    <row r="24" spans="1:112" ht="85">
      <c r="W24" s="613" t="s">
        <v>456</v>
      </c>
      <c r="CL24" s="613" t="s">
        <v>820</v>
      </c>
      <c r="CM24" s="613" t="s">
        <v>856</v>
      </c>
      <c r="DB24" s="613" t="s">
        <v>967</v>
      </c>
      <c r="DG24" s="613" t="s">
        <v>1017</v>
      </c>
    </row>
    <row r="25" spans="1:112" ht="85">
      <c r="W25" s="613" t="s">
        <v>457</v>
      </c>
      <c r="CL25" s="613" t="s">
        <v>821</v>
      </c>
      <c r="CM25" s="613" t="s">
        <v>857</v>
      </c>
      <c r="DB25" s="613" t="s">
        <v>968</v>
      </c>
      <c r="DG25" s="613" t="s">
        <v>1018</v>
      </c>
    </row>
    <row r="26" spans="1:112" ht="85">
      <c r="W26" s="613" t="s">
        <v>458</v>
      </c>
      <c r="CL26" s="613" t="s">
        <v>822</v>
      </c>
      <c r="CM26" s="613" t="s">
        <v>858</v>
      </c>
      <c r="DB26" s="613" t="s">
        <v>969</v>
      </c>
      <c r="DG26" s="613" t="s">
        <v>1019</v>
      </c>
    </row>
    <row r="27" spans="1:112" ht="71">
      <c r="W27" s="613" t="s">
        <v>459</v>
      </c>
      <c r="CL27" s="613" t="s">
        <v>823</v>
      </c>
      <c r="DB27" s="613" t="s">
        <v>970</v>
      </c>
      <c r="DG27" s="613" t="s">
        <v>1020</v>
      </c>
    </row>
    <row r="28" spans="1:112" ht="71">
      <c r="W28" s="613" t="s">
        <v>460</v>
      </c>
      <c r="CL28" s="613" t="s">
        <v>824</v>
      </c>
      <c r="DB28" s="613" t="s">
        <v>971</v>
      </c>
    </row>
    <row r="29" spans="1:112" ht="85">
      <c r="W29" s="613" t="s">
        <v>461</v>
      </c>
      <c r="CL29" s="613" t="s">
        <v>825</v>
      </c>
      <c r="DB29" s="613" t="s">
        <v>972</v>
      </c>
    </row>
    <row r="30" spans="1:112" ht="71">
      <c r="W30" s="613" t="s">
        <v>462</v>
      </c>
      <c r="CL30" s="613" t="s">
        <v>826</v>
      </c>
      <c r="DB30" s="614" t="s">
        <v>973</v>
      </c>
    </row>
    <row r="31" spans="1:112" ht="71">
      <c r="W31" s="613" t="s">
        <v>463</v>
      </c>
      <c r="CL31" s="613" t="s">
        <v>827</v>
      </c>
      <c r="DB31" s="613" t="s">
        <v>974</v>
      </c>
    </row>
    <row r="32" spans="1:112" ht="71">
      <c r="W32" s="613" t="s">
        <v>464</v>
      </c>
      <c r="CL32" s="613" t="s">
        <v>828</v>
      </c>
      <c r="DB32" s="613" t="s">
        <v>975</v>
      </c>
    </row>
    <row r="33" spans="23:106" ht="85">
      <c r="W33" s="613" t="s">
        <v>465</v>
      </c>
      <c r="CL33" s="613" t="s">
        <v>829</v>
      </c>
      <c r="DB33" s="613" t="s">
        <v>976</v>
      </c>
    </row>
    <row r="34" spans="23:106" ht="71">
      <c r="CL34" s="613" t="s">
        <v>830</v>
      </c>
      <c r="DB34" s="613" t="s">
        <v>977</v>
      </c>
    </row>
    <row r="35" spans="23:106" ht="71">
      <c r="CL35" s="613" t="s">
        <v>831</v>
      </c>
      <c r="DB35" s="613" t="s">
        <v>978</v>
      </c>
    </row>
    <row r="36" spans="23:106" ht="71">
      <c r="CL36" s="613" t="s">
        <v>832</v>
      </c>
      <c r="DB36" s="613" t="s">
        <v>979</v>
      </c>
    </row>
    <row r="37" spans="23:106" ht="127">
      <c r="CL37" s="613" t="s">
        <v>833</v>
      </c>
      <c r="DB37" s="614" t="s">
        <v>980</v>
      </c>
    </row>
    <row r="38" spans="23:106" ht="127">
      <c r="DB38" s="613" t="s">
        <v>981</v>
      </c>
    </row>
    <row r="39" spans="23:106" ht="127">
      <c r="DB39" s="613" t="s">
        <v>982</v>
      </c>
    </row>
    <row r="40" spans="23:106" ht="43">
      <c r="DB40" s="613" t="s">
        <v>983</v>
      </c>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101"/>
  <sheetViews>
    <sheetView topLeftCell="F1" workbookViewId="0">
      <selection activeCell="U5" sqref="U5"/>
    </sheetView>
  </sheetViews>
  <sheetFormatPr baseColWidth="10" defaultColWidth="8.83203125" defaultRowHeight="15"/>
  <cols>
    <col min="2" max="2" width="9.6640625" bestFit="1" customWidth="1"/>
    <col min="3" max="3" width="9.83203125" bestFit="1" customWidth="1"/>
    <col min="4" max="5" width="9.6640625" bestFit="1" customWidth="1"/>
    <col min="16" max="16" width="10.6640625" customWidth="1"/>
  </cols>
  <sheetData>
    <row r="1" spans="1:33" ht="16" thickBot="1">
      <c r="A1" s="352">
        <f>'Data Validation'!I15</f>
        <v>45444</v>
      </c>
      <c r="B1" s="353">
        <f>A2</f>
        <v>45474</v>
      </c>
      <c r="C1" s="353">
        <f t="shared" ref="C1:L1" si="0">B2</f>
        <v>45505</v>
      </c>
      <c r="D1" s="353">
        <f t="shared" si="0"/>
        <v>45536</v>
      </c>
      <c r="E1" s="353">
        <f t="shared" si="0"/>
        <v>45566</v>
      </c>
      <c r="F1" s="353">
        <f t="shared" si="0"/>
        <v>45597</v>
      </c>
      <c r="G1" s="353">
        <f t="shared" si="0"/>
        <v>45627</v>
      </c>
      <c r="H1" s="353">
        <f t="shared" si="0"/>
        <v>45658</v>
      </c>
      <c r="I1" s="353">
        <f t="shared" si="0"/>
        <v>45689</v>
      </c>
      <c r="J1" s="353">
        <f t="shared" si="0"/>
        <v>45717</v>
      </c>
      <c r="K1" s="353">
        <f t="shared" si="0"/>
        <v>45748</v>
      </c>
      <c r="L1" s="353">
        <f t="shared" si="0"/>
        <v>45778</v>
      </c>
      <c r="M1" s="453"/>
      <c r="P1" s="466"/>
    </row>
    <row r="2" spans="1:33" ht="16" thickBot="1">
      <c r="A2" s="353">
        <f>EOMONTH(A1,0)+1</f>
        <v>45474</v>
      </c>
      <c r="B2" s="353">
        <f t="shared" ref="B2:L2" si="1">EOMONTH(B1,0)+1</f>
        <v>45505</v>
      </c>
      <c r="C2" s="353">
        <f t="shared" si="1"/>
        <v>45536</v>
      </c>
      <c r="D2" s="353">
        <f t="shared" si="1"/>
        <v>45566</v>
      </c>
      <c r="E2" s="353">
        <f t="shared" si="1"/>
        <v>45597</v>
      </c>
      <c r="F2" s="353">
        <f t="shared" si="1"/>
        <v>45627</v>
      </c>
      <c r="G2" s="353">
        <f t="shared" si="1"/>
        <v>45658</v>
      </c>
      <c r="H2" s="353">
        <f t="shared" si="1"/>
        <v>45689</v>
      </c>
      <c r="I2" s="353">
        <f t="shared" si="1"/>
        <v>45717</v>
      </c>
      <c r="J2" s="353">
        <f t="shared" si="1"/>
        <v>45748</v>
      </c>
      <c r="K2" s="353">
        <f t="shared" si="1"/>
        <v>45778</v>
      </c>
      <c r="L2" s="353">
        <f t="shared" si="1"/>
        <v>45809</v>
      </c>
      <c r="P2" s="467"/>
    </row>
    <row r="3" spans="1:33" ht="16" thickBot="1">
      <c r="A3" s="704"/>
      <c r="B3" s="704"/>
      <c r="C3" s="704"/>
      <c r="D3" s="705" t="s">
        <v>307</v>
      </c>
      <c r="E3" s="705"/>
      <c r="F3" s="705"/>
      <c r="G3" s="470"/>
      <c r="H3" s="706"/>
      <c r="I3" s="707"/>
      <c r="J3" s="707"/>
      <c r="K3" s="707"/>
      <c r="L3" s="707"/>
      <c r="M3" s="707"/>
      <c r="N3" s="707"/>
      <c r="O3" s="707"/>
      <c r="P3" s="707"/>
      <c r="Q3" s="707"/>
      <c r="R3" s="707"/>
      <c r="S3" s="707"/>
      <c r="T3" s="480"/>
      <c r="U3" s="706" t="str">
        <f>D3</f>
        <v>Time Loss</v>
      </c>
      <c r="V3" s="707"/>
      <c r="W3" s="707"/>
      <c r="X3" s="707"/>
      <c r="Y3" s="707"/>
      <c r="Z3" s="707"/>
      <c r="AA3" s="707"/>
      <c r="AB3" s="707"/>
      <c r="AC3" s="707"/>
      <c r="AD3" s="707"/>
      <c r="AE3" s="707"/>
      <c r="AF3" s="707"/>
      <c r="AG3" s="480"/>
    </row>
    <row r="4" spans="1:33" ht="16" thickBot="1">
      <c r="A4" s="471"/>
      <c r="B4" s="471"/>
      <c r="C4" s="471"/>
      <c r="D4" s="480" t="s">
        <v>304</v>
      </c>
      <c r="E4" s="480" t="s">
        <v>305</v>
      </c>
      <c r="F4" s="480" t="s">
        <v>306</v>
      </c>
      <c r="H4" s="484"/>
      <c r="I4" s="485"/>
      <c r="J4" s="486"/>
      <c r="K4" s="484"/>
      <c r="L4" s="485"/>
      <c r="M4" s="486"/>
      <c r="N4" s="484"/>
      <c r="O4" s="485"/>
      <c r="P4" s="486"/>
      <c r="Q4" s="484"/>
      <c r="R4" s="485"/>
      <c r="S4" s="486"/>
      <c r="T4" s="487"/>
      <c r="U4" s="484">
        <f>A1</f>
        <v>45444</v>
      </c>
      <c r="V4" s="485">
        <f t="shared" ref="V4:AF4" si="2">B1</f>
        <v>45474</v>
      </c>
      <c r="W4" s="486">
        <f t="shared" si="2"/>
        <v>45505</v>
      </c>
      <c r="X4" s="484">
        <f t="shared" si="2"/>
        <v>45536</v>
      </c>
      <c r="Y4" s="485">
        <f t="shared" si="2"/>
        <v>45566</v>
      </c>
      <c r="Z4" s="486">
        <f t="shared" si="2"/>
        <v>45597</v>
      </c>
      <c r="AA4" s="484">
        <f t="shared" si="2"/>
        <v>45627</v>
      </c>
      <c r="AB4" s="485">
        <f t="shared" si="2"/>
        <v>45658</v>
      </c>
      <c r="AC4" s="486">
        <f t="shared" si="2"/>
        <v>45689</v>
      </c>
      <c r="AD4" s="484">
        <f t="shared" si="2"/>
        <v>45717</v>
      </c>
      <c r="AE4" s="485">
        <f t="shared" si="2"/>
        <v>45748</v>
      </c>
      <c r="AF4" s="486">
        <f t="shared" si="2"/>
        <v>45778</v>
      </c>
      <c r="AG4" s="487" t="s">
        <v>308</v>
      </c>
    </row>
    <row r="5" spans="1:33">
      <c r="A5" s="472"/>
      <c r="B5" s="473"/>
      <c r="C5" s="474"/>
      <c r="D5" s="506" t="str">
        <f>IF(INJURIES!E4="","",INJURIES!E4)</f>
        <v/>
      </c>
      <c r="E5" s="507" t="str">
        <f>IF(INJURIES!F4="","",INJURIES!F4)</f>
        <v/>
      </c>
      <c r="F5" s="508" t="str">
        <f>IF(INJURIES!G4="","",INJURIES!G4)</f>
        <v/>
      </c>
      <c r="H5" s="480"/>
      <c r="I5" s="480"/>
      <c r="J5" s="480"/>
      <c r="K5" s="480"/>
      <c r="L5" s="480"/>
      <c r="M5" s="480"/>
      <c r="N5" s="480"/>
      <c r="O5" s="480"/>
      <c r="P5" s="480"/>
      <c r="Q5" s="480"/>
      <c r="R5" s="480"/>
      <c r="S5" s="480"/>
      <c r="T5" s="488"/>
      <c r="U5" s="480" t="str">
        <f t="shared" ref="U5:U36" si="3" xml:space="preserve">
IF(AND($D5&lt;=A$1,$E5&gt;A$1,$E5&lt;A$2),$E5-A$1,
IF(AND($D5&lt;=A$1,$E5&gt;=A$2),A$2-A$1,
IF(AND($D5&gt;=A$1,$D5&lt;A$2,$E5&lt;A$2),$E5-$D5,
IF(AND($D5&gt;=A$1,$D5&lt;A$2,$E5&gt;=A$2),A$2-$D5,
IF($D5&gt;=N$2,"","")))))</f>
        <v/>
      </c>
      <c r="V5" s="480" t="str">
        <f t="shared" ref="V5:V36" si="4" xml:space="preserve">
IF(AND($D5&lt;=B$1,$E5&gt;B$1,$E5&lt;B$2),$E5-B$1,
IF(AND($D5&lt;=B$1,$E5&gt;=B$2),B$2-B$1,
IF(AND($D5&gt;=B$1,$D5&lt;B$2,$E5&lt;B$2),$E5-$D5,
IF(AND($D5&gt;=B$1,$D5&lt;B$2,$E5&gt;=B$2),B$2-$D5,
IF($D5&gt;=O$2,"","")))))</f>
        <v/>
      </c>
      <c r="W5" s="480" t="str">
        <f t="shared" ref="W5:W36" si="5" xml:space="preserve">
IF(AND($D5&lt;=C$1,$E5&gt;C$1,$E5&lt;C$2),$E5-C$1,
IF(AND($D5&lt;=C$1,$E5&gt;=C$2),C$2-C$1,
IF(AND($D5&gt;=C$1,$D5&lt;C$2,$E5&lt;C$2),$E5-$D5,
IF(AND($D5&gt;=C$1,$D5&lt;C$2,$E5&gt;=C$2),C$2-$D5,
IF($D5&gt;=P$2,"","")))))</f>
        <v/>
      </c>
      <c r="X5" s="480" t="str">
        <f t="shared" ref="X5:X36" si="6" xml:space="preserve">
IF(AND($D5&lt;=D$1,$E5&gt;D$1,$E5&lt;D$2),$E5-D$1,
IF(AND($D5&lt;=D$1,$E5&gt;=D$2),D$2-D$1,
IF(AND($D5&gt;=D$1,$D5&lt;D$2,$E5&lt;D$2),$E5-$D5,
IF(AND($D5&gt;=D$1,$D5&lt;D$2,$E5&gt;=D$2),D$2-$D5,
IF($D5&gt;=Q$2,"","")))))</f>
        <v/>
      </c>
      <c r="Y5" s="480" t="str">
        <f t="shared" ref="Y5:Y36" si="7" xml:space="preserve">
IF(AND($D5&lt;=E$1,$E5&gt;E$1,$E5&lt;E$2),$E5-E$1,
IF(AND($D5&lt;=E$1,$E5&gt;=E$2),E$2-E$1,
IF(AND($D5&gt;=E$1,$D5&lt;E$2,$E5&lt;E$2),$E5-$D5,
IF(AND($D5&gt;=E$1,$D5&lt;E$2,$E5&gt;=E$2),E$2-$D5,
IF($D5&gt;=R$2,"","")))))</f>
        <v/>
      </c>
      <c r="Z5" s="480" t="str">
        <f t="shared" ref="Z5:Z36" si="8" xml:space="preserve">
IF(AND($D5&lt;=F$1,$E5&gt;F$1,$E5&lt;F$2),$E5-F$1,
IF(AND($D5&lt;=F$1,$E5&gt;=F$2),F$2-F$1,
IF(AND($D5&gt;=F$1,$D5&lt;F$2,$E5&lt;F$2),$E5-$D5,
IF(AND($D5&gt;=F$1,$D5&lt;F$2,$E5&gt;=F$2),F$2-$D5,
IF($D5&gt;=S$2,"","")))))</f>
        <v/>
      </c>
      <c r="AA5" s="480" t="str">
        <f t="shared" ref="AA5:AA36" si="9" xml:space="preserve">
IF(AND($D5&lt;=G$1,$E5&gt;G$1,$E5&lt;G$2),$E5-G$1,
IF(AND($D5&lt;=G$1,$E5&gt;=G$2),G$2-G$1,
IF(AND($D5&gt;=G$1,$D5&lt;G$2,$E5&lt;G$2),$E5-$D5,
IF(AND($D5&gt;=G$1,$D5&lt;G$2,$E5&gt;=G$2),G$2-$D5,
IF($D5&gt;=T$2,"","")))))</f>
        <v/>
      </c>
      <c r="AB5" s="480" t="str">
        <f t="shared" ref="AB5:AB36" si="10" xml:space="preserve">
IF(AND($D5&lt;=H$1,$E5&gt;H$1,$E5&lt;H$2),$E5-H$1,
IF(AND($D5&lt;=H$1,$E5&gt;=H$2),H$2-H$1,
IF(AND($D5&gt;=H$1,$D5&lt;H$2,$E5&lt;H$2),$E5-$D5,
IF(AND($D5&gt;=H$1,$D5&lt;H$2,$E5&gt;=H$2),H$2-$D5,
IF($D5&gt;=U$2,"","")))))</f>
        <v/>
      </c>
      <c r="AC5" s="480" t="str">
        <f t="shared" ref="AC5:AC36" si="11" xml:space="preserve">
IF(AND($D5&lt;=I$1,$E5&gt;I$1,$E5&lt;I$2),$E5-I$1,
IF(AND($D5&lt;=I$1,$E5&gt;=I$2),I$2-I$1,
IF(AND($D5&gt;=I$1,$D5&lt;I$2,$E5&lt;I$2),$E5-$D5,
IF(AND($D5&gt;=I$1,$D5&lt;I$2,$E5&gt;=I$2),I$2-$D5,
IF($D5&gt;=V$2,"","")))))</f>
        <v/>
      </c>
      <c r="AD5" s="480" t="str">
        <f t="shared" ref="AD5:AD36" si="12" xml:space="preserve">
IF(AND($D5&lt;=J$1,$E5&gt;J$1,$E5&lt;J$2),$E5-J$1,
IF(AND($D5&lt;=J$1,$E5&gt;=J$2),J$2-J$1,
IF(AND($D5&gt;=J$1,$D5&lt;J$2,$E5&lt;J$2),$E5-$D5,
IF(AND($D5&gt;=J$1,$D5&lt;J$2,$E5&gt;=J$2),J$2-$D5,
IF($D5&gt;=W$2,"","")))))</f>
        <v/>
      </c>
      <c r="AE5" s="480" t="str">
        <f t="shared" ref="AE5:AE36" si="13" xml:space="preserve">
IF(AND($D5&lt;=K$1,$E5&gt;K$1,$E5&lt;K$2),$E5-K$1,
IF(AND($D5&lt;=K$1,$E5&gt;=K$2),K$2-K$1,
IF(AND($D5&gt;=K$1,$D5&lt;K$2,$E5&lt;K$2),$E5-$D5,
IF(AND($D5&gt;=K$1,$D5&lt;K$2,$E5&gt;=K$2),K$2-$D5,
IF($D5&gt;=X$2,"","")))))</f>
        <v/>
      </c>
      <c r="AF5" s="480" t="str">
        <f t="shared" ref="AF5:AF36" si="14" xml:space="preserve">
IF(AND($D5&lt;=L$1,$E5&gt;L$1,$E5&lt;L$2),$E5-L$1,
IF(AND($D5&lt;=L$1,$E5&gt;=L$2),L$2-L$1,
IF(AND($D5&gt;=L$1,$D5&lt;L$2,$E5&lt;L$2),$E5-$D5,
IF(AND($D5&gt;=L$1,$D5&lt;L$2,$E5&gt;=L$2),L$2-$D5,
IF($D5&gt;=Y$2,"","")))))</f>
        <v/>
      </c>
      <c r="AG5" s="488" t="str">
        <f>IF(F5&lt;&gt;"",SUM(U5:AF5)-F5,"")</f>
        <v/>
      </c>
    </row>
    <row r="6" spans="1:33">
      <c r="A6" s="472"/>
      <c r="B6" s="473"/>
      <c r="C6" s="474"/>
      <c r="D6" s="506" t="str">
        <f>IF(INJURIES!E5="","",INJURIES!E5)</f>
        <v/>
      </c>
      <c r="E6" s="507" t="str">
        <f>IF(INJURIES!F5="","",INJURIES!F5)</f>
        <v/>
      </c>
      <c r="F6" s="508" t="str">
        <f>IF(INJURIES!G5="","",INJURIES!G5)</f>
        <v/>
      </c>
      <c r="H6" s="480"/>
      <c r="I6" s="480"/>
      <c r="J6" s="480"/>
      <c r="K6" s="480"/>
      <c r="L6" s="480"/>
      <c r="M6" s="480"/>
      <c r="N6" s="480"/>
      <c r="O6" s="480"/>
      <c r="P6" s="480"/>
      <c r="Q6" s="480"/>
      <c r="R6" s="480"/>
      <c r="S6" s="480"/>
      <c r="T6" s="488"/>
      <c r="U6" s="480" t="str">
        <f t="shared" si="3"/>
        <v/>
      </c>
      <c r="V6" s="480" t="str">
        <f t="shared" si="4"/>
        <v/>
      </c>
      <c r="W6" s="480" t="str">
        <f t="shared" si="5"/>
        <v/>
      </c>
      <c r="X6" s="480" t="str">
        <f t="shared" si="6"/>
        <v/>
      </c>
      <c r="Y6" s="480" t="str">
        <f t="shared" si="7"/>
        <v/>
      </c>
      <c r="Z6" s="480" t="str">
        <f t="shared" si="8"/>
        <v/>
      </c>
      <c r="AA6" s="480" t="str">
        <f t="shared" si="9"/>
        <v/>
      </c>
      <c r="AB6" s="480" t="str">
        <f t="shared" si="10"/>
        <v/>
      </c>
      <c r="AC6" s="480" t="str">
        <f t="shared" si="11"/>
        <v/>
      </c>
      <c r="AD6" s="480" t="str">
        <f t="shared" si="12"/>
        <v/>
      </c>
      <c r="AE6" s="480" t="str">
        <f t="shared" si="13"/>
        <v/>
      </c>
      <c r="AF6" s="480" t="str">
        <f t="shared" si="14"/>
        <v/>
      </c>
      <c r="AG6" s="488" t="str">
        <f t="shared" ref="AG6:AG69" si="15">IF(F6&lt;&gt;"",SUM(U6:AF6)-F6,"")</f>
        <v/>
      </c>
    </row>
    <row r="7" spans="1:33">
      <c r="A7" s="472"/>
      <c r="B7" s="473"/>
      <c r="C7" s="474"/>
      <c r="D7" s="506" t="str">
        <f>IF(INJURIES!E6="","",INJURIES!E6)</f>
        <v/>
      </c>
      <c r="E7" s="507" t="str">
        <f>IF(INJURIES!F6="","",INJURIES!F6)</f>
        <v/>
      </c>
      <c r="F7" s="508" t="str">
        <f>IF(INJURIES!G6="","",INJURIES!G6)</f>
        <v/>
      </c>
      <c r="H7" s="480"/>
      <c r="I7" s="480"/>
      <c r="J7" s="480"/>
      <c r="K7" s="480"/>
      <c r="L7" s="480"/>
      <c r="M7" s="480"/>
      <c r="N7" s="480"/>
      <c r="O7" s="480"/>
      <c r="P7" s="480"/>
      <c r="Q7" s="480"/>
      <c r="R7" s="480"/>
      <c r="S7" s="480"/>
      <c r="T7" s="488"/>
      <c r="U7" s="480" t="str">
        <f t="shared" si="3"/>
        <v/>
      </c>
      <c r="V7" s="480" t="str">
        <f t="shared" si="4"/>
        <v/>
      </c>
      <c r="W7" s="480" t="str">
        <f t="shared" si="5"/>
        <v/>
      </c>
      <c r="X7" s="480" t="str">
        <f t="shared" si="6"/>
        <v/>
      </c>
      <c r="Y7" s="480" t="str">
        <f t="shared" si="7"/>
        <v/>
      </c>
      <c r="Z7" s="480" t="str">
        <f t="shared" si="8"/>
        <v/>
      </c>
      <c r="AA7" s="480" t="str">
        <f t="shared" si="9"/>
        <v/>
      </c>
      <c r="AB7" s="480" t="str">
        <f t="shared" si="10"/>
        <v/>
      </c>
      <c r="AC7" s="480" t="str">
        <f t="shared" si="11"/>
        <v/>
      </c>
      <c r="AD7" s="480" t="str">
        <f t="shared" si="12"/>
        <v/>
      </c>
      <c r="AE7" s="480" t="str">
        <f t="shared" si="13"/>
        <v/>
      </c>
      <c r="AF7" s="480" t="str">
        <f t="shared" si="14"/>
        <v/>
      </c>
      <c r="AG7" s="488" t="str">
        <f t="shared" si="15"/>
        <v/>
      </c>
    </row>
    <row r="8" spans="1:33">
      <c r="A8" s="472"/>
      <c r="B8" s="473"/>
      <c r="C8" s="474"/>
      <c r="D8" s="506" t="str">
        <f>IF(INJURIES!E7="","",INJURIES!E7)</f>
        <v/>
      </c>
      <c r="E8" s="507" t="str">
        <f>IF(INJURIES!F7="","",INJURIES!F7)</f>
        <v/>
      </c>
      <c r="F8" s="508" t="str">
        <f>IF(INJURIES!G7="","",INJURIES!G7)</f>
        <v/>
      </c>
      <c r="H8" s="480"/>
      <c r="I8" s="480"/>
      <c r="J8" s="480"/>
      <c r="K8" s="480"/>
      <c r="L8" s="480"/>
      <c r="M8" s="480"/>
      <c r="N8" s="480"/>
      <c r="O8" s="480"/>
      <c r="P8" s="480"/>
      <c r="Q8" s="480"/>
      <c r="R8" s="480"/>
      <c r="S8" s="480"/>
      <c r="T8" s="488"/>
      <c r="U8" s="480" t="str">
        <f t="shared" si="3"/>
        <v/>
      </c>
      <c r="V8" s="480" t="str">
        <f t="shared" si="4"/>
        <v/>
      </c>
      <c r="W8" s="480" t="str">
        <f t="shared" si="5"/>
        <v/>
      </c>
      <c r="X8" s="480" t="str">
        <f t="shared" si="6"/>
        <v/>
      </c>
      <c r="Y8" s="480" t="str">
        <f t="shared" si="7"/>
        <v/>
      </c>
      <c r="Z8" s="480" t="str">
        <f t="shared" si="8"/>
        <v/>
      </c>
      <c r="AA8" s="480" t="str">
        <f t="shared" si="9"/>
        <v/>
      </c>
      <c r="AB8" s="480" t="str">
        <f t="shared" si="10"/>
        <v/>
      </c>
      <c r="AC8" s="480" t="str">
        <f t="shared" si="11"/>
        <v/>
      </c>
      <c r="AD8" s="480" t="str">
        <f t="shared" si="12"/>
        <v/>
      </c>
      <c r="AE8" s="480" t="str">
        <f t="shared" si="13"/>
        <v/>
      </c>
      <c r="AF8" s="480" t="str">
        <f t="shared" si="14"/>
        <v/>
      </c>
      <c r="AG8" s="488" t="str">
        <f t="shared" si="15"/>
        <v/>
      </c>
    </row>
    <row r="9" spans="1:33">
      <c r="A9" s="472"/>
      <c r="B9" s="473"/>
      <c r="C9" s="474"/>
      <c r="D9" s="506" t="str">
        <f>IF(INJURIES!E8="","",INJURIES!E8)</f>
        <v/>
      </c>
      <c r="E9" s="507" t="str">
        <f>IF(INJURIES!F8="","",INJURIES!F8)</f>
        <v/>
      </c>
      <c r="F9" s="508" t="str">
        <f>IF(INJURIES!G8="","",INJURIES!G8)</f>
        <v/>
      </c>
      <c r="H9" s="480"/>
      <c r="I9" s="480"/>
      <c r="J9" s="480"/>
      <c r="K9" s="480"/>
      <c r="L9" s="480"/>
      <c r="M9" s="480"/>
      <c r="N9" s="480"/>
      <c r="O9" s="480"/>
      <c r="P9" s="480"/>
      <c r="Q9" s="480"/>
      <c r="R9" s="480"/>
      <c r="S9" s="480"/>
      <c r="T9" s="488"/>
      <c r="U9" s="480" t="str">
        <f t="shared" si="3"/>
        <v/>
      </c>
      <c r="V9" s="480" t="str">
        <f t="shared" si="4"/>
        <v/>
      </c>
      <c r="W9" s="480" t="str">
        <f t="shared" si="5"/>
        <v/>
      </c>
      <c r="X9" s="480" t="str">
        <f t="shared" si="6"/>
        <v/>
      </c>
      <c r="Y9" s="480" t="str">
        <f t="shared" si="7"/>
        <v/>
      </c>
      <c r="Z9" s="480" t="str">
        <f t="shared" si="8"/>
        <v/>
      </c>
      <c r="AA9" s="480" t="str">
        <f t="shared" si="9"/>
        <v/>
      </c>
      <c r="AB9" s="480" t="str">
        <f t="shared" si="10"/>
        <v/>
      </c>
      <c r="AC9" s="480" t="str">
        <f t="shared" si="11"/>
        <v/>
      </c>
      <c r="AD9" s="480" t="str">
        <f t="shared" si="12"/>
        <v/>
      </c>
      <c r="AE9" s="480" t="str">
        <f t="shared" si="13"/>
        <v/>
      </c>
      <c r="AF9" s="480" t="str">
        <f t="shared" si="14"/>
        <v/>
      </c>
      <c r="AG9" s="488" t="str">
        <f t="shared" si="15"/>
        <v/>
      </c>
    </row>
    <row r="10" spans="1:33">
      <c r="A10" s="472"/>
      <c r="B10" s="473"/>
      <c r="C10" s="474"/>
      <c r="D10" s="506" t="str">
        <f>IF(INJURIES!E9="","",INJURIES!E9)</f>
        <v/>
      </c>
      <c r="E10" s="507" t="str">
        <f>IF(INJURIES!F9="","",INJURIES!F9)</f>
        <v/>
      </c>
      <c r="F10" s="508" t="str">
        <f>IF(INJURIES!G9="","",INJURIES!G9)</f>
        <v/>
      </c>
      <c r="H10" s="480"/>
      <c r="I10" s="480"/>
      <c r="J10" s="480"/>
      <c r="K10" s="480"/>
      <c r="L10" s="480"/>
      <c r="M10" s="480"/>
      <c r="N10" s="480"/>
      <c r="O10" s="480"/>
      <c r="P10" s="480"/>
      <c r="Q10" s="480"/>
      <c r="R10" s="480"/>
      <c r="S10" s="480"/>
      <c r="T10" s="488"/>
      <c r="U10" s="480" t="str">
        <f t="shared" si="3"/>
        <v/>
      </c>
      <c r="V10" s="480" t="str">
        <f t="shared" si="4"/>
        <v/>
      </c>
      <c r="W10" s="480" t="str">
        <f t="shared" si="5"/>
        <v/>
      </c>
      <c r="X10" s="480" t="str">
        <f t="shared" si="6"/>
        <v/>
      </c>
      <c r="Y10" s="480" t="str">
        <f t="shared" si="7"/>
        <v/>
      </c>
      <c r="Z10" s="480" t="str">
        <f t="shared" si="8"/>
        <v/>
      </c>
      <c r="AA10" s="480" t="str">
        <f t="shared" si="9"/>
        <v/>
      </c>
      <c r="AB10" s="480" t="str">
        <f t="shared" si="10"/>
        <v/>
      </c>
      <c r="AC10" s="480" t="str">
        <f t="shared" si="11"/>
        <v/>
      </c>
      <c r="AD10" s="480" t="str">
        <f t="shared" si="12"/>
        <v/>
      </c>
      <c r="AE10" s="480" t="str">
        <f t="shared" si="13"/>
        <v/>
      </c>
      <c r="AF10" s="480" t="str">
        <f t="shared" si="14"/>
        <v/>
      </c>
      <c r="AG10" s="488" t="str">
        <f t="shared" si="15"/>
        <v/>
      </c>
    </row>
    <row r="11" spans="1:33">
      <c r="A11" s="472"/>
      <c r="B11" s="473"/>
      <c r="C11" s="474"/>
      <c r="D11" s="506" t="str">
        <f>IF(INJURIES!E10="","",INJURIES!E10)</f>
        <v/>
      </c>
      <c r="E11" s="507" t="str">
        <f>IF(INJURIES!F10="","",INJURIES!F10)</f>
        <v/>
      </c>
      <c r="F11" s="508" t="str">
        <f>IF(INJURIES!G10="","",INJURIES!G10)</f>
        <v/>
      </c>
      <c r="H11" s="480"/>
      <c r="I11" s="480"/>
      <c r="J11" s="480"/>
      <c r="K11" s="480"/>
      <c r="L11" s="480"/>
      <c r="M11" s="480"/>
      <c r="N11" s="480"/>
      <c r="O11" s="480"/>
      <c r="P11" s="480"/>
      <c r="Q11" s="480"/>
      <c r="R11" s="480"/>
      <c r="S11" s="480"/>
      <c r="T11" s="488"/>
      <c r="U11" s="480" t="str">
        <f t="shared" si="3"/>
        <v/>
      </c>
      <c r="V11" s="480" t="str">
        <f t="shared" si="4"/>
        <v/>
      </c>
      <c r="W11" s="480" t="str">
        <f t="shared" si="5"/>
        <v/>
      </c>
      <c r="X11" s="480" t="str">
        <f t="shared" si="6"/>
        <v/>
      </c>
      <c r="Y11" s="480" t="str">
        <f t="shared" si="7"/>
        <v/>
      </c>
      <c r="Z11" s="480" t="str">
        <f t="shared" si="8"/>
        <v/>
      </c>
      <c r="AA11" s="480" t="str">
        <f t="shared" si="9"/>
        <v/>
      </c>
      <c r="AB11" s="480" t="str">
        <f t="shared" si="10"/>
        <v/>
      </c>
      <c r="AC11" s="480" t="str">
        <f t="shared" si="11"/>
        <v/>
      </c>
      <c r="AD11" s="480" t="str">
        <f t="shared" si="12"/>
        <v/>
      </c>
      <c r="AE11" s="480" t="str">
        <f t="shared" si="13"/>
        <v/>
      </c>
      <c r="AF11" s="480" t="str">
        <f t="shared" si="14"/>
        <v/>
      </c>
      <c r="AG11" s="488" t="str">
        <f t="shared" si="15"/>
        <v/>
      </c>
    </row>
    <row r="12" spans="1:33">
      <c r="A12" s="472"/>
      <c r="B12" s="473"/>
      <c r="C12" s="474"/>
      <c r="D12" s="506" t="str">
        <f>IF(INJURIES!E11="","",INJURIES!E11)</f>
        <v/>
      </c>
      <c r="E12" s="507" t="str">
        <f>IF(INJURIES!F11="","",INJURIES!F11)</f>
        <v/>
      </c>
      <c r="F12" s="508" t="str">
        <f>IF(INJURIES!G11="","",INJURIES!G11)</f>
        <v/>
      </c>
      <c r="H12" s="480"/>
      <c r="I12" s="480"/>
      <c r="J12" s="480"/>
      <c r="K12" s="480"/>
      <c r="L12" s="480"/>
      <c r="M12" s="480"/>
      <c r="N12" s="480"/>
      <c r="O12" s="480"/>
      <c r="P12" s="480"/>
      <c r="Q12" s="480"/>
      <c r="R12" s="480"/>
      <c r="S12" s="480"/>
      <c r="T12" s="488"/>
      <c r="U12" s="480" t="str">
        <f t="shared" si="3"/>
        <v/>
      </c>
      <c r="V12" s="480" t="str">
        <f t="shared" si="4"/>
        <v/>
      </c>
      <c r="W12" s="480" t="str">
        <f t="shared" si="5"/>
        <v/>
      </c>
      <c r="X12" s="480" t="str">
        <f t="shared" si="6"/>
        <v/>
      </c>
      <c r="Y12" s="480" t="str">
        <f t="shared" si="7"/>
        <v/>
      </c>
      <c r="Z12" s="480" t="str">
        <f t="shared" si="8"/>
        <v/>
      </c>
      <c r="AA12" s="480" t="str">
        <f t="shared" si="9"/>
        <v/>
      </c>
      <c r="AB12" s="480" t="str">
        <f t="shared" si="10"/>
        <v/>
      </c>
      <c r="AC12" s="480" t="str">
        <f t="shared" si="11"/>
        <v/>
      </c>
      <c r="AD12" s="480" t="str">
        <f t="shared" si="12"/>
        <v/>
      </c>
      <c r="AE12" s="480" t="str">
        <f t="shared" si="13"/>
        <v/>
      </c>
      <c r="AF12" s="480" t="str">
        <f t="shared" si="14"/>
        <v/>
      </c>
      <c r="AG12" s="488" t="str">
        <f t="shared" si="15"/>
        <v/>
      </c>
    </row>
    <row r="13" spans="1:33">
      <c r="A13" s="472"/>
      <c r="B13" s="473"/>
      <c r="C13" s="474"/>
      <c r="D13" s="506" t="str">
        <f>IF(INJURIES!E12="","",INJURIES!E12)</f>
        <v/>
      </c>
      <c r="E13" s="507" t="str">
        <f>IF(INJURIES!F12="","",INJURIES!F12)</f>
        <v/>
      </c>
      <c r="F13" s="508" t="str">
        <f>IF(INJURIES!G12="","",INJURIES!G12)</f>
        <v/>
      </c>
      <c r="H13" s="480"/>
      <c r="I13" s="480"/>
      <c r="J13" s="480"/>
      <c r="K13" s="480"/>
      <c r="L13" s="480"/>
      <c r="M13" s="480"/>
      <c r="N13" s="480"/>
      <c r="O13" s="480"/>
      <c r="P13" s="480"/>
      <c r="Q13" s="480"/>
      <c r="R13" s="480"/>
      <c r="S13" s="480"/>
      <c r="T13" s="488"/>
      <c r="U13" s="480" t="str">
        <f t="shared" si="3"/>
        <v/>
      </c>
      <c r="V13" s="480" t="str">
        <f t="shared" si="4"/>
        <v/>
      </c>
      <c r="W13" s="480" t="str">
        <f t="shared" si="5"/>
        <v/>
      </c>
      <c r="X13" s="480" t="str">
        <f t="shared" si="6"/>
        <v/>
      </c>
      <c r="Y13" s="480" t="str">
        <f t="shared" si="7"/>
        <v/>
      </c>
      <c r="Z13" s="480" t="str">
        <f t="shared" si="8"/>
        <v/>
      </c>
      <c r="AA13" s="480" t="str">
        <f t="shared" si="9"/>
        <v/>
      </c>
      <c r="AB13" s="480" t="str">
        <f t="shared" si="10"/>
        <v/>
      </c>
      <c r="AC13" s="480" t="str">
        <f t="shared" si="11"/>
        <v/>
      </c>
      <c r="AD13" s="480" t="str">
        <f t="shared" si="12"/>
        <v/>
      </c>
      <c r="AE13" s="480" t="str">
        <f t="shared" si="13"/>
        <v/>
      </c>
      <c r="AF13" s="480" t="str">
        <f t="shared" si="14"/>
        <v/>
      </c>
      <c r="AG13" s="488" t="str">
        <f t="shared" si="15"/>
        <v/>
      </c>
    </row>
    <row r="14" spans="1:33">
      <c r="A14" s="472"/>
      <c r="B14" s="473"/>
      <c r="C14" s="474"/>
      <c r="D14" s="506" t="str">
        <f>IF(INJURIES!E13="","",INJURIES!E13)</f>
        <v/>
      </c>
      <c r="E14" s="507" t="str">
        <f>IF(INJURIES!F13="","",INJURIES!F13)</f>
        <v/>
      </c>
      <c r="F14" s="508" t="str">
        <f>IF(INJURIES!G13="","",INJURIES!G13)</f>
        <v/>
      </c>
      <c r="H14" s="480"/>
      <c r="I14" s="480"/>
      <c r="J14" s="480"/>
      <c r="K14" s="480"/>
      <c r="L14" s="480"/>
      <c r="M14" s="480"/>
      <c r="N14" s="480"/>
      <c r="O14" s="480"/>
      <c r="P14" s="480"/>
      <c r="Q14" s="480"/>
      <c r="R14" s="480"/>
      <c r="S14" s="480"/>
      <c r="T14" s="488"/>
      <c r="U14" s="480" t="str">
        <f t="shared" si="3"/>
        <v/>
      </c>
      <c r="V14" s="480" t="str">
        <f t="shared" si="4"/>
        <v/>
      </c>
      <c r="W14" s="480" t="str">
        <f t="shared" si="5"/>
        <v/>
      </c>
      <c r="X14" s="480" t="str">
        <f t="shared" si="6"/>
        <v/>
      </c>
      <c r="Y14" s="480" t="str">
        <f t="shared" si="7"/>
        <v/>
      </c>
      <c r="Z14" s="480" t="str">
        <f t="shared" si="8"/>
        <v/>
      </c>
      <c r="AA14" s="480" t="str">
        <f t="shared" si="9"/>
        <v/>
      </c>
      <c r="AB14" s="480" t="str">
        <f t="shared" si="10"/>
        <v/>
      </c>
      <c r="AC14" s="480" t="str">
        <f t="shared" si="11"/>
        <v/>
      </c>
      <c r="AD14" s="480" t="str">
        <f t="shared" si="12"/>
        <v/>
      </c>
      <c r="AE14" s="480" t="str">
        <f t="shared" si="13"/>
        <v/>
      </c>
      <c r="AF14" s="480" t="str">
        <f t="shared" si="14"/>
        <v/>
      </c>
      <c r="AG14" s="488" t="str">
        <f t="shared" si="15"/>
        <v/>
      </c>
    </row>
    <row r="15" spans="1:33">
      <c r="A15" s="472"/>
      <c r="B15" s="473"/>
      <c r="C15" s="474"/>
      <c r="D15" s="506" t="str">
        <f>IF(INJURIES!E14="","",INJURIES!E14)</f>
        <v/>
      </c>
      <c r="E15" s="507" t="str">
        <f>IF(INJURIES!F14="","",INJURIES!F14)</f>
        <v/>
      </c>
      <c r="F15" s="508" t="str">
        <f>IF(INJURIES!G14="","",INJURIES!G14)</f>
        <v/>
      </c>
      <c r="H15" s="480"/>
      <c r="I15" s="480"/>
      <c r="J15" s="480"/>
      <c r="K15" s="480"/>
      <c r="L15" s="480"/>
      <c r="M15" s="480"/>
      <c r="N15" s="480"/>
      <c r="O15" s="480"/>
      <c r="P15" s="480"/>
      <c r="Q15" s="480"/>
      <c r="R15" s="480"/>
      <c r="S15" s="480"/>
      <c r="T15" s="488"/>
      <c r="U15" s="480" t="str">
        <f t="shared" si="3"/>
        <v/>
      </c>
      <c r="V15" s="480" t="str">
        <f t="shared" si="4"/>
        <v/>
      </c>
      <c r="W15" s="480" t="str">
        <f t="shared" si="5"/>
        <v/>
      </c>
      <c r="X15" s="480" t="str">
        <f t="shared" si="6"/>
        <v/>
      </c>
      <c r="Y15" s="480" t="str">
        <f t="shared" si="7"/>
        <v/>
      </c>
      <c r="Z15" s="480" t="str">
        <f t="shared" si="8"/>
        <v/>
      </c>
      <c r="AA15" s="480" t="str">
        <f t="shared" si="9"/>
        <v/>
      </c>
      <c r="AB15" s="480" t="str">
        <f t="shared" si="10"/>
        <v/>
      </c>
      <c r="AC15" s="480" t="str">
        <f t="shared" si="11"/>
        <v/>
      </c>
      <c r="AD15" s="480" t="str">
        <f t="shared" si="12"/>
        <v/>
      </c>
      <c r="AE15" s="480" t="str">
        <f t="shared" si="13"/>
        <v/>
      </c>
      <c r="AF15" s="480" t="str">
        <f t="shared" si="14"/>
        <v/>
      </c>
      <c r="AG15" s="488" t="str">
        <f t="shared" si="15"/>
        <v/>
      </c>
    </row>
    <row r="16" spans="1:33">
      <c r="A16" s="472"/>
      <c r="B16" s="473"/>
      <c r="C16" s="474"/>
      <c r="D16" s="506" t="str">
        <f>IF(INJURIES!E15="","",INJURIES!E15)</f>
        <v/>
      </c>
      <c r="E16" s="507" t="str">
        <f>IF(INJURIES!F15="","",INJURIES!F15)</f>
        <v/>
      </c>
      <c r="F16" s="508" t="str">
        <f>IF(INJURIES!G15="","",INJURIES!G15)</f>
        <v/>
      </c>
      <c r="H16" s="480"/>
      <c r="I16" s="480"/>
      <c r="J16" s="480"/>
      <c r="K16" s="480"/>
      <c r="L16" s="480"/>
      <c r="M16" s="480"/>
      <c r="N16" s="480"/>
      <c r="O16" s="480"/>
      <c r="P16" s="480"/>
      <c r="Q16" s="480"/>
      <c r="R16" s="480"/>
      <c r="S16" s="480"/>
      <c r="T16" s="488"/>
      <c r="U16" s="480" t="str">
        <f t="shared" si="3"/>
        <v/>
      </c>
      <c r="V16" s="480" t="str">
        <f t="shared" si="4"/>
        <v/>
      </c>
      <c r="W16" s="480" t="str">
        <f t="shared" si="5"/>
        <v/>
      </c>
      <c r="X16" s="480" t="str">
        <f t="shared" si="6"/>
        <v/>
      </c>
      <c r="Y16" s="480" t="str">
        <f t="shared" si="7"/>
        <v/>
      </c>
      <c r="Z16" s="480" t="str">
        <f t="shared" si="8"/>
        <v/>
      </c>
      <c r="AA16" s="480" t="str">
        <f t="shared" si="9"/>
        <v/>
      </c>
      <c r="AB16" s="480" t="str">
        <f t="shared" si="10"/>
        <v/>
      </c>
      <c r="AC16" s="480" t="str">
        <f t="shared" si="11"/>
        <v/>
      </c>
      <c r="AD16" s="480" t="str">
        <f t="shared" si="12"/>
        <v/>
      </c>
      <c r="AE16" s="480" t="str">
        <f t="shared" si="13"/>
        <v/>
      </c>
      <c r="AF16" s="480" t="str">
        <f t="shared" si="14"/>
        <v/>
      </c>
      <c r="AG16" s="488" t="str">
        <f t="shared" si="15"/>
        <v/>
      </c>
    </row>
    <row r="17" spans="1:33">
      <c r="A17" s="472"/>
      <c r="B17" s="473"/>
      <c r="C17" s="474"/>
      <c r="D17" s="506" t="str">
        <f>IF(INJURIES!E16="","",INJURIES!E16)</f>
        <v/>
      </c>
      <c r="E17" s="507" t="str">
        <f>IF(INJURIES!F16="","",INJURIES!F16)</f>
        <v/>
      </c>
      <c r="F17" s="508" t="str">
        <f>IF(INJURIES!G16="","",INJURIES!G16)</f>
        <v/>
      </c>
      <c r="H17" s="480"/>
      <c r="I17" s="480"/>
      <c r="J17" s="480"/>
      <c r="K17" s="480"/>
      <c r="L17" s="480"/>
      <c r="M17" s="480"/>
      <c r="N17" s="480"/>
      <c r="O17" s="480"/>
      <c r="P17" s="480"/>
      <c r="Q17" s="480"/>
      <c r="R17" s="480"/>
      <c r="S17" s="480"/>
      <c r="T17" s="488"/>
      <c r="U17" s="480" t="str">
        <f t="shared" si="3"/>
        <v/>
      </c>
      <c r="V17" s="480" t="str">
        <f t="shared" si="4"/>
        <v/>
      </c>
      <c r="W17" s="480" t="str">
        <f t="shared" si="5"/>
        <v/>
      </c>
      <c r="X17" s="480" t="str">
        <f t="shared" si="6"/>
        <v/>
      </c>
      <c r="Y17" s="480" t="str">
        <f t="shared" si="7"/>
        <v/>
      </c>
      <c r="Z17" s="480" t="str">
        <f t="shared" si="8"/>
        <v/>
      </c>
      <c r="AA17" s="480" t="str">
        <f t="shared" si="9"/>
        <v/>
      </c>
      <c r="AB17" s="480" t="str">
        <f t="shared" si="10"/>
        <v/>
      </c>
      <c r="AC17" s="480" t="str">
        <f t="shared" si="11"/>
        <v/>
      </c>
      <c r="AD17" s="480" t="str">
        <f t="shared" si="12"/>
        <v/>
      </c>
      <c r="AE17" s="480" t="str">
        <f t="shared" si="13"/>
        <v/>
      </c>
      <c r="AF17" s="480" t="str">
        <f t="shared" si="14"/>
        <v/>
      </c>
      <c r="AG17" s="488" t="str">
        <f t="shared" si="15"/>
        <v/>
      </c>
    </row>
    <row r="18" spans="1:33">
      <c r="A18" s="472"/>
      <c r="B18" s="473"/>
      <c r="C18" s="474"/>
      <c r="D18" s="506" t="str">
        <f>IF(INJURIES!E17="","",INJURIES!E17)</f>
        <v/>
      </c>
      <c r="E18" s="507" t="str">
        <f>IF(INJURIES!F17="","",INJURIES!F17)</f>
        <v/>
      </c>
      <c r="F18" s="508" t="str">
        <f>IF(INJURIES!G17="","",INJURIES!G17)</f>
        <v/>
      </c>
      <c r="H18" s="480"/>
      <c r="I18" s="480"/>
      <c r="J18" s="480"/>
      <c r="K18" s="480"/>
      <c r="L18" s="480"/>
      <c r="M18" s="480"/>
      <c r="N18" s="480"/>
      <c r="O18" s="480"/>
      <c r="P18" s="480"/>
      <c r="Q18" s="480"/>
      <c r="R18" s="480"/>
      <c r="S18" s="480"/>
      <c r="T18" s="488"/>
      <c r="U18" s="480" t="str">
        <f t="shared" si="3"/>
        <v/>
      </c>
      <c r="V18" s="480" t="str">
        <f t="shared" si="4"/>
        <v/>
      </c>
      <c r="W18" s="480" t="str">
        <f t="shared" si="5"/>
        <v/>
      </c>
      <c r="X18" s="480" t="str">
        <f t="shared" si="6"/>
        <v/>
      </c>
      <c r="Y18" s="480" t="str">
        <f t="shared" si="7"/>
        <v/>
      </c>
      <c r="Z18" s="480" t="str">
        <f t="shared" si="8"/>
        <v/>
      </c>
      <c r="AA18" s="480" t="str">
        <f t="shared" si="9"/>
        <v/>
      </c>
      <c r="AB18" s="480" t="str">
        <f t="shared" si="10"/>
        <v/>
      </c>
      <c r="AC18" s="480" t="str">
        <f t="shared" si="11"/>
        <v/>
      </c>
      <c r="AD18" s="480" t="str">
        <f t="shared" si="12"/>
        <v/>
      </c>
      <c r="AE18" s="480" t="str">
        <f t="shared" si="13"/>
        <v/>
      </c>
      <c r="AF18" s="480" t="str">
        <f t="shared" si="14"/>
        <v/>
      </c>
      <c r="AG18" s="488" t="str">
        <f t="shared" si="15"/>
        <v/>
      </c>
    </row>
    <row r="19" spans="1:33">
      <c r="A19" s="472"/>
      <c r="B19" s="473"/>
      <c r="C19" s="474"/>
      <c r="D19" s="506" t="str">
        <f>IF(INJURIES!E18="","",INJURIES!E18)</f>
        <v/>
      </c>
      <c r="E19" s="507" t="str">
        <f>IF(INJURIES!F18="","",INJURIES!F18)</f>
        <v/>
      </c>
      <c r="F19" s="508" t="str">
        <f>IF(INJURIES!G18="","",INJURIES!G18)</f>
        <v/>
      </c>
      <c r="H19" s="480"/>
      <c r="I19" s="480"/>
      <c r="J19" s="480"/>
      <c r="K19" s="480"/>
      <c r="L19" s="480"/>
      <c r="M19" s="480"/>
      <c r="N19" s="480"/>
      <c r="O19" s="480"/>
      <c r="P19" s="480"/>
      <c r="Q19" s="480"/>
      <c r="R19" s="480"/>
      <c r="S19" s="480"/>
      <c r="T19" s="488"/>
      <c r="U19" s="480" t="str">
        <f t="shared" si="3"/>
        <v/>
      </c>
      <c r="V19" s="480" t="str">
        <f t="shared" si="4"/>
        <v/>
      </c>
      <c r="W19" s="480" t="str">
        <f t="shared" si="5"/>
        <v/>
      </c>
      <c r="X19" s="480" t="str">
        <f t="shared" si="6"/>
        <v/>
      </c>
      <c r="Y19" s="480" t="str">
        <f t="shared" si="7"/>
        <v/>
      </c>
      <c r="Z19" s="480" t="str">
        <f t="shared" si="8"/>
        <v/>
      </c>
      <c r="AA19" s="480" t="str">
        <f t="shared" si="9"/>
        <v/>
      </c>
      <c r="AB19" s="480" t="str">
        <f t="shared" si="10"/>
        <v/>
      </c>
      <c r="AC19" s="480" t="str">
        <f t="shared" si="11"/>
        <v/>
      </c>
      <c r="AD19" s="480" t="str">
        <f t="shared" si="12"/>
        <v/>
      </c>
      <c r="AE19" s="480" t="str">
        <f t="shared" si="13"/>
        <v/>
      </c>
      <c r="AF19" s="480" t="str">
        <f t="shared" si="14"/>
        <v/>
      </c>
      <c r="AG19" s="488" t="str">
        <f t="shared" si="15"/>
        <v/>
      </c>
    </row>
    <row r="20" spans="1:33">
      <c r="A20" s="472"/>
      <c r="B20" s="473"/>
      <c r="C20" s="474"/>
      <c r="D20" s="506" t="str">
        <f>IF(INJURIES!E19="","",INJURIES!E19)</f>
        <v/>
      </c>
      <c r="E20" s="507" t="str">
        <f>IF(INJURIES!F19="","",INJURIES!F19)</f>
        <v/>
      </c>
      <c r="F20" s="508" t="str">
        <f>IF(INJURIES!G19="","",INJURIES!G19)</f>
        <v/>
      </c>
      <c r="H20" s="480"/>
      <c r="I20" s="480"/>
      <c r="J20" s="480"/>
      <c r="K20" s="480"/>
      <c r="L20" s="480"/>
      <c r="M20" s="480"/>
      <c r="N20" s="480"/>
      <c r="O20" s="480"/>
      <c r="P20" s="480"/>
      <c r="Q20" s="480"/>
      <c r="R20" s="480"/>
      <c r="S20" s="480"/>
      <c r="T20" s="488"/>
      <c r="U20" s="480" t="str">
        <f t="shared" si="3"/>
        <v/>
      </c>
      <c r="V20" s="480" t="str">
        <f t="shared" si="4"/>
        <v/>
      </c>
      <c r="W20" s="480" t="str">
        <f t="shared" si="5"/>
        <v/>
      </c>
      <c r="X20" s="480" t="str">
        <f t="shared" si="6"/>
        <v/>
      </c>
      <c r="Y20" s="480" t="str">
        <f t="shared" si="7"/>
        <v/>
      </c>
      <c r="Z20" s="480" t="str">
        <f t="shared" si="8"/>
        <v/>
      </c>
      <c r="AA20" s="480" t="str">
        <f t="shared" si="9"/>
        <v/>
      </c>
      <c r="AB20" s="480" t="str">
        <f t="shared" si="10"/>
        <v/>
      </c>
      <c r="AC20" s="480" t="str">
        <f t="shared" si="11"/>
        <v/>
      </c>
      <c r="AD20" s="480" t="str">
        <f t="shared" si="12"/>
        <v/>
      </c>
      <c r="AE20" s="480" t="str">
        <f t="shared" si="13"/>
        <v/>
      </c>
      <c r="AF20" s="480" t="str">
        <f t="shared" si="14"/>
        <v/>
      </c>
      <c r="AG20" s="488" t="str">
        <f t="shared" si="15"/>
        <v/>
      </c>
    </row>
    <row r="21" spans="1:33">
      <c r="A21" s="472"/>
      <c r="B21" s="473"/>
      <c r="C21" s="474"/>
      <c r="D21" s="506" t="str">
        <f>IF(INJURIES!E20="","",INJURIES!E20)</f>
        <v/>
      </c>
      <c r="E21" s="507" t="str">
        <f>IF(INJURIES!F20="","",INJURIES!F20)</f>
        <v/>
      </c>
      <c r="F21" s="508" t="str">
        <f>IF(INJURIES!G20="","",INJURIES!G20)</f>
        <v/>
      </c>
      <c r="H21" s="480"/>
      <c r="I21" s="480"/>
      <c r="J21" s="480"/>
      <c r="K21" s="480"/>
      <c r="L21" s="480"/>
      <c r="M21" s="480"/>
      <c r="N21" s="480"/>
      <c r="O21" s="480"/>
      <c r="P21" s="480"/>
      <c r="Q21" s="480"/>
      <c r="R21" s="480"/>
      <c r="S21" s="480"/>
      <c r="T21" s="488"/>
      <c r="U21" s="480" t="str">
        <f t="shared" si="3"/>
        <v/>
      </c>
      <c r="V21" s="480" t="str">
        <f t="shared" si="4"/>
        <v/>
      </c>
      <c r="W21" s="480" t="str">
        <f t="shared" si="5"/>
        <v/>
      </c>
      <c r="X21" s="480" t="str">
        <f t="shared" si="6"/>
        <v/>
      </c>
      <c r="Y21" s="480" t="str">
        <f t="shared" si="7"/>
        <v/>
      </c>
      <c r="Z21" s="480" t="str">
        <f t="shared" si="8"/>
        <v/>
      </c>
      <c r="AA21" s="480" t="str">
        <f t="shared" si="9"/>
        <v/>
      </c>
      <c r="AB21" s="480" t="str">
        <f t="shared" si="10"/>
        <v/>
      </c>
      <c r="AC21" s="480" t="str">
        <f t="shared" si="11"/>
        <v/>
      </c>
      <c r="AD21" s="480" t="str">
        <f t="shared" si="12"/>
        <v/>
      </c>
      <c r="AE21" s="480" t="str">
        <f t="shared" si="13"/>
        <v/>
      </c>
      <c r="AF21" s="480" t="str">
        <f t="shared" si="14"/>
        <v/>
      </c>
      <c r="AG21" s="488" t="str">
        <f t="shared" si="15"/>
        <v/>
      </c>
    </row>
    <row r="22" spans="1:33">
      <c r="A22" s="472"/>
      <c r="B22" s="473"/>
      <c r="C22" s="474"/>
      <c r="D22" s="506" t="str">
        <f>IF(INJURIES!E21="","",INJURIES!E21)</f>
        <v/>
      </c>
      <c r="E22" s="507" t="str">
        <f>IF(INJURIES!F21="","",INJURIES!F21)</f>
        <v/>
      </c>
      <c r="F22" s="508" t="str">
        <f>IF(INJURIES!G21="","",INJURIES!G21)</f>
        <v/>
      </c>
      <c r="H22" s="480"/>
      <c r="I22" s="480"/>
      <c r="J22" s="480"/>
      <c r="K22" s="480"/>
      <c r="L22" s="480"/>
      <c r="M22" s="480"/>
      <c r="N22" s="480"/>
      <c r="O22" s="480"/>
      <c r="P22" s="480"/>
      <c r="Q22" s="480"/>
      <c r="R22" s="480"/>
      <c r="S22" s="480"/>
      <c r="T22" s="488"/>
      <c r="U22" s="480" t="str">
        <f t="shared" si="3"/>
        <v/>
      </c>
      <c r="V22" s="480" t="str">
        <f t="shared" si="4"/>
        <v/>
      </c>
      <c r="W22" s="480" t="str">
        <f t="shared" si="5"/>
        <v/>
      </c>
      <c r="X22" s="480" t="str">
        <f t="shared" si="6"/>
        <v/>
      </c>
      <c r="Y22" s="480" t="str">
        <f t="shared" si="7"/>
        <v/>
      </c>
      <c r="Z22" s="480" t="str">
        <f t="shared" si="8"/>
        <v/>
      </c>
      <c r="AA22" s="480" t="str">
        <f t="shared" si="9"/>
        <v/>
      </c>
      <c r="AB22" s="480" t="str">
        <f t="shared" si="10"/>
        <v/>
      </c>
      <c r="AC22" s="480" t="str">
        <f t="shared" si="11"/>
        <v/>
      </c>
      <c r="AD22" s="480" t="str">
        <f t="shared" si="12"/>
        <v/>
      </c>
      <c r="AE22" s="480" t="str">
        <f t="shared" si="13"/>
        <v/>
      </c>
      <c r="AF22" s="480" t="str">
        <f t="shared" si="14"/>
        <v/>
      </c>
      <c r="AG22" s="488" t="str">
        <f t="shared" si="15"/>
        <v/>
      </c>
    </row>
    <row r="23" spans="1:33">
      <c r="A23" s="472"/>
      <c r="B23" s="473"/>
      <c r="C23" s="474"/>
      <c r="D23" s="506" t="str">
        <f>IF(INJURIES!E22="","",INJURIES!E22)</f>
        <v/>
      </c>
      <c r="E23" s="507" t="str">
        <f>IF(INJURIES!F22="","",INJURIES!F22)</f>
        <v/>
      </c>
      <c r="F23" s="508" t="str">
        <f>IF(INJURIES!G22="","",INJURIES!G22)</f>
        <v/>
      </c>
      <c r="H23" s="480"/>
      <c r="I23" s="480"/>
      <c r="J23" s="480"/>
      <c r="K23" s="480"/>
      <c r="L23" s="480"/>
      <c r="M23" s="480"/>
      <c r="N23" s="480"/>
      <c r="O23" s="480"/>
      <c r="P23" s="480"/>
      <c r="Q23" s="480"/>
      <c r="R23" s="480"/>
      <c r="S23" s="480"/>
      <c r="T23" s="488"/>
      <c r="U23" s="480" t="str">
        <f t="shared" si="3"/>
        <v/>
      </c>
      <c r="V23" s="480" t="str">
        <f t="shared" si="4"/>
        <v/>
      </c>
      <c r="W23" s="480" t="str">
        <f t="shared" si="5"/>
        <v/>
      </c>
      <c r="X23" s="480" t="str">
        <f t="shared" si="6"/>
        <v/>
      </c>
      <c r="Y23" s="480" t="str">
        <f t="shared" si="7"/>
        <v/>
      </c>
      <c r="Z23" s="480" t="str">
        <f t="shared" si="8"/>
        <v/>
      </c>
      <c r="AA23" s="480" t="str">
        <f t="shared" si="9"/>
        <v/>
      </c>
      <c r="AB23" s="480" t="str">
        <f t="shared" si="10"/>
        <v/>
      </c>
      <c r="AC23" s="480" t="str">
        <f t="shared" si="11"/>
        <v/>
      </c>
      <c r="AD23" s="480" t="str">
        <f t="shared" si="12"/>
        <v/>
      </c>
      <c r="AE23" s="480" t="str">
        <f t="shared" si="13"/>
        <v/>
      </c>
      <c r="AF23" s="480" t="str">
        <f t="shared" si="14"/>
        <v/>
      </c>
      <c r="AG23" s="488" t="str">
        <f t="shared" si="15"/>
        <v/>
      </c>
    </row>
    <row r="24" spans="1:33">
      <c r="A24" s="472"/>
      <c r="B24" s="473"/>
      <c r="C24" s="474"/>
      <c r="D24" s="506" t="str">
        <f>IF(INJURIES!E23="","",INJURIES!E23)</f>
        <v/>
      </c>
      <c r="E24" s="507" t="str">
        <f>IF(INJURIES!F23="","",INJURIES!F23)</f>
        <v/>
      </c>
      <c r="F24" s="508" t="str">
        <f>IF(INJURIES!G23="","",INJURIES!G23)</f>
        <v/>
      </c>
      <c r="H24" s="480"/>
      <c r="I24" s="480"/>
      <c r="J24" s="480"/>
      <c r="K24" s="480"/>
      <c r="L24" s="480"/>
      <c r="M24" s="480"/>
      <c r="N24" s="480"/>
      <c r="O24" s="480"/>
      <c r="P24" s="480"/>
      <c r="Q24" s="480"/>
      <c r="R24" s="480"/>
      <c r="S24" s="480"/>
      <c r="T24" s="488"/>
      <c r="U24" s="480" t="str">
        <f t="shared" si="3"/>
        <v/>
      </c>
      <c r="V24" s="480" t="str">
        <f t="shared" si="4"/>
        <v/>
      </c>
      <c r="W24" s="480" t="str">
        <f t="shared" si="5"/>
        <v/>
      </c>
      <c r="X24" s="480" t="str">
        <f t="shared" si="6"/>
        <v/>
      </c>
      <c r="Y24" s="480" t="str">
        <f t="shared" si="7"/>
        <v/>
      </c>
      <c r="Z24" s="480" t="str">
        <f t="shared" si="8"/>
        <v/>
      </c>
      <c r="AA24" s="480" t="str">
        <f t="shared" si="9"/>
        <v/>
      </c>
      <c r="AB24" s="480" t="str">
        <f t="shared" si="10"/>
        <v/>
      </c>
      <c r="AC24" s="480" t="str">
        <f t="shared" si="11"/>
        <v/>
      </c>
      <c r="AD24" s="480" t="str">
        <f t="shared" si="12"/>
        <v/>
      </c>
      <c r="AE24" s="480" t="str">
        <f t="shared" si="13"/>
        <v/>
      </c>
      <c r="AF24" s="480" t="str">
        <f t="shared" si="14"/>
        <v/>
      </c>
      <c r="AG24" s="488" t="str">
        <f t="shared" si="15"/>
        <v/>
      </c>
    </row>
    <row r="25" spans="1:33">
      <c r="A25" s="472"/>
      <c r="B25" s="473"/>
      <c r="C25" s="474"/>
      <c r="D25" s="506" t="str">
        <f>IF(INJURIES!E24="","",INJURIES!E24)</f>
        <v/>
      </c>
      <c r="E25" s="507" t="str">
        <f>IF(INJURIES!F24="","",INJURIES!F24)</f>
        <v/>
      </c>
      <c r="F25" s="508" t="str">
        <f>IF(INJURIES!G24="","",INJURIES!G24)</f>
        <v/>
      </c>
      <c r="H25" s="480"/>
      <c r="I25" s="480"/>
      <c r="J25" s="480"/>
      <c r="K25" s="480"/>
      <c r="L25" s="480"/>
      <c r="M25" s="480"/>
      <c r="N25" s="480"/>
      <c r="O25" s="480"/>
      <c r="P25" s="480"/>
      <c r="Q25" s="480"/>
      <c r="R25" s="480"/>
      <c r="S25" s="480"/>
      <c r="T25" s="488"/>
      <c r="U25" s="480" t="str">
        <f t="shared" si="3"/>
        <v/>
      </c>
      <c r="V25" s="480" t="str">
        <f t="shared" si="4"/>
        <v/>
      </c>
      <c r="W25" s="480" t="str">
        <f t="shared" si="5"/>
        <v/>
      </c>
      <c r="X25" s="480" t="str">
        <f t="shared" si="6"/>
        <v/>
      </c>
      <c r="Y25" s="480" t="str">
        <f t="shared" si="7"/>
        <v/>
      </c>
      <c r="Z25" s="480" t="str">
        <f t="shared" si="8"/>
        <v/>
      </c>
      <c r="AA25" s="480" t="str">
        <f t="shared" si="9"/>
        <v/>
      </c>
      <c r="AB25" s="480" t="str">
        <f t="shared" si="10"/>
        <v/>
      </c>
      <c r="AC25" s="480" t="str">
        <f t="shared" si="11"/>
        <v/>
      </c>
      <c r="AD25" s="480" t="str">
        <f t="shared" si="12"/>
        <v/>
      </c>
      <c r="AE25" s="480" t="str">
        <f t="shared" si="13"/>
        <v/>
      </c>
      <c r="AF25" s="480" t="str">
        <f t="shared" si="14"/>
        <v/>
      </c>
      <c r="AG25" s="488" t="str">
        <f t="shared" si="15"/>
        <v/>
      </c>
    </row>
    <row r="26" spans="1:33">
      <c r="A26" s="472"/>
      <c r="B26" s="473"/>
      <c r="C26" s="474"/>
      <c r="D26" s="506" t="str">
        <f>IF(INJURIES!E25="","",INJURIES!E25)</f>
        <v/>
      </c>
      <c r="E26" s="507" t="str">
        <f>IF(INJURIES!F25="","",INJURIES!F25)</f>
        <v/>
      </c>
      <c r="F26" s="508" t="str">
        <f>IF(INJURIES!G25="","",INJURIES!G25)</f>
        <v/>
      </c>
      <c r="H26" s="480"/>
      <c r="I26" s="480"/>
      <c r="J26" s="480"/>
      <c r="K26" s="480"/>
      <c r="L26" s="480"/>
      <c r="M26" s="480"/>
      <c r="N26" s="480"/>
      <c r="O26" s="480"/>
      <c r="P26" s="480"/>
      <c r="Q26" s="480"/>
      <c r="R26" s="480"/>
      <c r="S26" s="480"/>
      <c r="T26" s="488"/>
      <c r="U26" s="480" t="str">
        <f t="shared" si="3"/>
        <v/>
      </c>
      <c r="V26" s="480" t="str">
        <f t="shared" si="4"/>
        <v/>
      </c>
      <c r="W26" s="480" t="str">
        <f t="shared" si="5"/>
        <v/>
      </c>
      <c r="X26" s="480" t="str">
        <f t="shared" si="6"/>
        <v/>
      </c>
      <c r="Y26" s="480" t="str">
        <f t="shared" si="7"/>
        <v/>
      </c>
      <c r="Z26" s="480" t="str">
        <f t="shared" si="8"/>
        <v/>
      </c>
      <c r="AA26" s="480" t="str">
        <f t="shared" si="9"/>
        <v/>
      </c>
      <c r="AB26" s="480" t="str">
        <f t="shared" si="10"/>
        <v/>
      </c>
      <c r="AC26" s="480" t="str">
        <f t="shared" si="11"/>
        <v/>
      </c>
      <c r="AD26" s="480" t="str">
        <f t="shared" si="12"/>
        <v/>
      </c>
      <c r="AE26" s="480" t="str">
        <f t="shared" si="13"/>
        <v/>
      </c>
      <c r="AF26" s="480" t="str">
        <f t="shared" si="14"/>
        <v/>
      </c>
      <c r="AG26" s="488" t="str">
        <f t="shared" si="15"/>
        <v/>
      </c>
    </row>
    <row r="27" spans="1:33">
      <c r="A27" s="472"/>
      <c r="B27" s="473"/>
      <c r="C27" s="474"/>
      <c r="D27" s="506" t="str">
        <f>IF(INJURIES!E26="","",INJURIES!E26)</f>
        <v/>
      </c>
      <c r="E27" s="507" t="str">
        <f>IF(INJURIES!F26="","",INJURIES!F26)</f>
        <v/>
      </c>
      <c r="F27" s="508" t="str">
        <f>IF(INJURIES!G26="","",INJURIES!G26)</f>
        <v/>
      </c>
      <c r="H27" s="480"/>
      <c r="I27" s="480"/>
      <c r="J27" s="480"/>
      <c r="K27" s="480"/>
      <c r="L27" s="480"/>
      <c r="M27" s="480"/>
      <c r="N27" s="480"/>
      <c r="O27" s="480"/>
      <c r="P27" s="480"/>
      <c r="Q27" s="480"/>
      <c r="R27" s="480"/>
      <c r="S27" s="480"/>
      <c r="T27" s="488"/>
      <c r="U27" s="480" t="str">
        <f t="shared" si="3"/>
        <v/>
      </c>
      <c r="V27" s="480" t="str">
        <f t="shared" si="4"/>
        <v/>
      </c>
      <c r="W27" s="480" t="str">
        <f t="shared" si="5"/>
        <v/>
      </c>
      <c r="X27" s="480" t="str">
        <f t="shared" si="6"/>
        <v/>
      </c>
      <c r="Y27" s="480" t="str">
        <f t="shared" si="7"/>
        <v/>
      </c>
      <c r="Z27" s="480" t="str">
        <f t="shared" si="8"/>
        <v/>
      </c>
      <c r="AA27" s="480" t="str">
        <f t="shared" si="9"/>
        <v/>
      </c>
      <c r="AB27" s="480" t="str">
        <f t="shared" si="10"/>
        <v/>
      </c>
      <c r="AC27" s="480" t="str">
        <f t="shared" si="11"/>
        <v/>
      </c>
      <c r="AD27" s="480" t="str">
        <f t="shared" si="12"/>
        <v/>
      </c>
      <c r="AE27" s="480" t="str">
        <f t="shared" si="13"/>
        <v/>
      </c>
      <c r="AF27" s="480" t="str">
        <f t="shared" si="14"/>
        <v/>
      </c>
      <c r="AG27" s="488" t="str">
        <f t="shared" si="15"/>
        <v/>
      </c>
    </row>
    <row r="28" spans="1:33">
      <c r="A28" s="472"/>
      <c r="B28" s="473"/>
      <c r="C28" s="474"/>
      <c r="D28" s="506" t="str">
        <f>IF(INJURIES!E27="","",INJURIES!E27)</f>
        <v/>
      </c>
      <c r="E28" s="507" t="str">
        <f>IF(INJURIES!F27="","",INJURIES!F27)</f>
        <v/>
      </c>
      <c r="F28" s="508" t="str">
        <f>IF(INJURIES!G27="","",INJURIES!G27)</f>
        <v/>
      </c>
      <c r="H28" s="480"/>
      <c r="I28" s="480"/>
      <c r="J28" s="480"/>
      <c r="K28" s="480"/>
      <c r="L28" s="480"/>
      <c r="M28" s="480"/>
      <c r="N28" s="480"/>
      <c r="O28" s="480"/>
      <c r="P28" s="480"/>
      <c r="Q28" s="480"/>
      <c r="R28" s="480"/>
      <c r="S28" s="480"/>
      <c r="T28" s="488"/>
      <c r="U28" s="480" t="str">
        <f t="shared" si="3"/>
        <v/>
      </c>
      <c r="V28" s="480" t="str">
        <f t="shared" si="4"/>
        <v/>
      </c>
      <c r="W28" s="480" t="str">
        <f t="shared" si="5"/>
        <v/>
      </c>
      <c r="X28" s="480" t="str">
        <f t="shared" si="6"/>
        <v/>
      </c>
      <c r="Y28" s="480" t="str">
        <f t="shared" si="7"/>
        <v/>
      </c>
      <c r="Z28" s="480" t="str">
        <f t="shared" si="8"/>
        <v/>
      </c>
      <c r="AA28" s="480" t="str">
        <f t="shared" si="9"/>
        <v/>
      </c>
      <c r="AB28" s="480" t="str">
        <f t="shared" si="10"/>
        <v/>
      </c>
      <c r="AC28" s="480" t="str">
        <f t="shared" si="11"/>
        <v/>
      </c>
      <c r="AD28" s="480" t="str">
        <f t="shared" si="12"/>
        <v/>
      </c>
      <c r="AE28" s="480" t="str">
        <f t="shared" si="13"/>
        <v/>
      </c>
      <c r="AF28" s="480" t="str">
        <f t="shared" si="14"/>
        <v/>
      </c>
      <c r="AG28" s="488" t="str">
        <f t="shared" si="15"/>
        <v/>
      </c>
    </row>
    <row r="29" spans="1:33">
      <c r="A29" s="472"/>
      <c r="B29" s="473"/>
      <c r="C29" s="474"/>
      <c r="D29" s="506" t="str">
        <f>IF(INJURIES!E28="","",INJURIES!E28)</f>
        <v/>
      </c>
      <c r="E29" s="507" t="str">
        <f>IF(INJURIES!F28="","",INJURIES!F28)</f>
        <v/>
      </c>
      <c r="F29" s="508" t="str">
        <f>IF(INJURIES!G28="","",INJURIES!G28)</f>
        <v/>
      </c>
      <c r="H29" s="480"/>
      <c r="I29" s="480"/>
      <c r="J29" s="480"/>
      <c r="K29" s="480"/>
      <c r="L29" s="480"/>
      <c r="M29" s="480"/>
      <c r="N29" s="480"/>
      <c r="O29" s="480"/>
      <c r="P29" s="480"/>
      <c r="Q29" s="480"/>
      <c r="R29" s="480"/>
      <c r="S29" s="480"/>
      <c r="T29" s="488"/>
      <c r="U29" s="480" t="str">
        <f t="shared" si="3"/>
        <v/>
      </c>
      <c r="V29" s="480" t="str">
        <f t="shared" si="4"/>
        <v/>
      </c>
      <c r="W29" s="480" t="str">
        <f t="shared" si="5"/>
        <v/>
      </c>
      <c r="X29" s="480" t="str">
        <f t="shared" si="6"/>
        <v/>
      </c>
      <c r="Y29" s="480" t="str">
        <f t="shared" si="7"/>
        <v/>
      </c>
      <c r="Z29" s="480" t="str">
        <f t="shared" si="8"/>
        <v/>
      </c>
      <c r="AA29" s="480" t="str">
        <f t="shared" si="9"/>
        <v/>
      </c>
      <c r="AB29" s="480" t="str">
        <f t="shared" si="10"/>
        <v/>
      </c>
      <c r="AC29" s="480" t="str">
        <f t="shared" si="11"/>
        <v/>
      </c>
      <c r="AD29" s="480" t="str">
        <f t="shared" si="12"/>
        <v/>
      </c>
      <c r="AE29" s="480" t="str">
        <f t="shared" si="13"/>
        <v/>
      </c>
      <c r="AF29" s="480" t="str">
        <f t="shared" si="14"/>
        <v/>
      </c>
      <c r="AG29" s="488" t="str">
        <f t="shared" si="15"/>
        <v/>
      </c>
    </row>
    <row r="30" spans="1:33">
      <c r="A30" s="472"/>
      <c r="B30" s="473"/>
      <c r="C30" s="474"/>
      <c r="D30" s="506" t="str">
        <f>IF(INJURIES!E29="","",INJURIES!E29)</f>
        <v/>
      </c>
      <c r="E30" s="507" t="str">
        <f>IF(INJURIES!F29="","",INJURIES!F29)</f>
        <v/>
      </c>
      <c r="F30" s="508" t="str">
        <f>IF(INJURIES!G29="","",INJURIES!G29)</f>
        <v/>
      </c>
      <c r="H30" s="480"/>
      <c r="I30" s="480"/>
      <c r="J30" s="480"/>
      <c r="K30" s="480"/>
      <c r="L30" s="480"/>
      <c r="M30" s="480"/>
      <c r="N30" s="480"/>
      <c r="O30" s="480"/>
      <c r="P30" s="480"/>
      <c r="Q30" s="480"/>
      <c r="R30" s="480"/>
      <c r="S30" s="480"/>
      <c r="T30" s="488"/>
      <c r="U30" s="480" t="str">
        <f t="shared" si="3"/>
        <v/>
      </c>
      <c r="V30" s="480" t="str">
        <f t="shared" si="4"/>
        <v/>
      </c>
      <c r="W30" s="480" t="str">
        <f t="shared" si="5"/>
        <v/>
      </c>
      <c r="X30" s="480" t="str">
        <f t="shared" si="6"/>
        <v/>
      </c>
      <c r="Y30" s="480" t="str">
        <f t="shared" si="7"/>
        <v/>
      </c>
      <c r="Z30" s="480" t="str">
        <f t="shared" si="8"/>
        <v/>
      </c>
      <c r="AA30" s="480" t="str">
        <f t="shared" si="9"/>
        <v/>
      </c>
      <c r="AB30" s="480" t="str">
        <f t="shared" si="10"/>
        <v/>
      </c>
      <c r="AC30" s="480" t="str">
        <f t="shared" si="11"/>
        <v/>
      </c>
      <c r="AD30" s="480" t="str">
        <f t="shared" si="12"/>
        <v/>
      </c>
      <c r="AE30" s="480" t="str">
        <f t="shared" si="13"/>
        <v/>
      </c>
      <c r="AF30" s="480" t="str">
        <f t="shared" si="14"/>
        <v/>
      </c>
      <c r="AG30" s="488" t="str">
        <f t="shared" si="15"/>
        <v/>
      </c>
    </row>
    <row r="31" spans="1:33">
      <c r="A31" s="472"/>
      <c r="B31" s="473"/>
      <c r="C31" s="474"/>
      <c r="D31" s="506" t="str">
        <f>IF(INJURIES!E30="","",INJURIES!E30)</f>
        <v/>
      </c>
      <c r="E31" s="507" t="str">
        <f>IF(INJURIES!F30="","",INJURIES!F30)</f>
        <v/>
      </c>
      <c r="F31" s="508" t="str">
        <f>IF(INJURIES!G30="","",INJURIES!G30)</f>
        <v/>
      </c>
      <c r="H31" s="480"/>
      <c r="I31" s="480"/>
      <c r="J31" s="480"/>
      <c r="K31" s="480"/>
      <c r="L31" s="480"/>
      <c r="M31" s="480"/>
      <c r="N31" s="480"/>
      <c r="O31" s="480"/>
      <c r="P31" s="480"/>
      <c r="Q31" s="480"/>
      <c r="R31" s="480"/>
      <c r="S31" s="480"/>
      <c r="T31" s="488"/>
      <c r="U31" s="480" t="str">
        <f t="shared" si="3"/>
        <v/>
      </c>
      <c r="V31" s="480" t="str">
        <f t="shared" si="4"/>
        <v/>
      </c>
      <c r="W31" s="480" t="str">
        <f t="shared" si="5"/>
        <v/>
      </c>
      <c r="X31" s="480" t="str">
        <f t="shared" si="6"/>
        <v/>
      </c>
      <c r="Y31" s="480" t="str">
        <f t="shared" si="7"/>
        <v/>
      </c>
      <c r="Z31" s="480" t="str">
        <f t="shared" si="8"/>
        <v/>
      </c>
      <c r="AA31" s="480" t="str">
        <f t="shared" si="9"/>
        <v/>
      </c>
      <c r="AB31" s="480" t="str">
        <f t="shared" si="10"/>
        <v/>
      </c>
      <c r="AC31" s="480" t="str">
        <f t="shared" si="11"/>
        <v/>
      </c>
      <c r="AD31" s="480" t="str">
        <f t="shared" si="12"/>
        <v/>
      </c>
      <c r="AE31" s="480" t="str">
        <f t="shared" si="13"/>
        <v/>
      </c>
      <c r="AF31" s="480" t="str">
        <f t="shared" si="14"/>
        <v/>
      </c>
      <c r="AG31" s="488" t="str">
        <f t="shared" si="15"/>
        <v/>
      </c>
    </row>
    <row r="32" spans="1:33">
      <c r="A32" s="472"/>
      <c r="B32" s="473"/>
      <c r="C32" s="474"/>
      <c r="D32" s="506" t="str">
        <f>IF(INJURIES!E31="","",INJURIES!E31)</f>
        <v/>
      </c>
      <c r="E32" s="507" t="str">
        <f>IF(INJURIES!F31="","",INJURIES!F31)</f>
        <v/>
      </c>
      <c r="F32" s="508" t="str">
        <f>IF(INJURIES!G31="","",INJURIES!G31)</f>
        <v/>
      </c>
      <c r="H32" s="480"/>
      <c r="I32" s="480"/>
      <c r="J32" s="480"/>
      <c r="K32" s="480"/>
      <c r="L32" s="480"/>
      <c r="M32" s="480"/>
      <c r="N32" s="480"/>
      <c r="O32" s="480"/>
      <c r="P32" s="480"/>
      <c r="Q32" s="480"/>
      <c r="R32" s="480"/>
      <c r="S32" s="480"/>
      <c r="T32" s="488"/>
      <c r="U32" s="480" t="str">
        <f t="shared" si="3"/>
        <v/>
      </c>
      <c r="V32" s="480" t="str">
        <f t="shared" si="4"/>
        <v/>
      </c>
      <c r="W32" s="480" t="str">
        <f t="shared" si="5"/>
        <v/>
      </c>
      <c r="X32" s="480" t="str">
        <f t="shared" si="6"/>
        <v/>
      </c>
      <c r="Y32" s="480" t="str">
        <f t="shared" si="7"/>
        <v/>
      </c>
      <c r="Z32" s="480" t="str">
        <f t="shared" si="8"/>
        <v/>
      </c>
      <c r="AA32" s="480" t="str">
        <f t="shared" si="9"/>
        <v/>
      </c>
      <c r="AB32" s="480" t="str">
        <f t="shared" si="10"/>
        <v/>
      </c>
      <c r="AC32" s="480" t="str">
        <f t="shared" si="11"/>
        <v/>
      </c>
      <c r="AD32" s="480" t="str">
        <f t="shared" si="12"/>
        <v/>
      </c>
      <c r="AE32" s="480" t="str">
        <f t="shared" si="13"/>
        <v/>
      </c>
      <c r="AF32" s="480" t="str">
        <f t="shared" si="14"/>
        <v/>
      </c>
      <c r="AG32" s="488" t="str">
        <f t="shared" si="15"/>
        <v/>
      </c>
    </row>
    <row r="33" spans="1:33">
      <c r="A33" s="472"/>
      <c r="B33" s="473"/>
      <c r="C33" s="474"/>
      <c r="D33" s="506" t="str">
        <f>IF(INJURIES!E32="","",INJURIES!E32)</f>
        <v/>
      </c>
      <c r="E33" s="507" t="str">
        <f>IF(INJURIES!F32="","",INJURIES!F32)</f>
        <v/>
      </c>
      <c r="F33" s="508" t="str">
        <f>IF(INJURIES!G32="","",INJURIES!G32)</f>
        <v/>
      </c>
      <c r="H33" s="480"/>
      <c r="I33" s="480"/>
      <c r="J33" s="480"/>
      <c r="K33" s="480"/>
      <c r="L33" s="480"/>
      <c r="M33" s="480"/>
      <c r="N33" s="480"/>
      <c r="O33" s="480"/>
      <c r="P33" s="480"/>
      <c r="Q33" s="480"/>
      <c r="R33" s="480"/>
      <c r="S33" s="480"/>
      <c r="T33" s="488"/>
      <c r="U33" s="480" t="str">
        <f t="shared" si="3"/>
        <v/>
      </c>
      <c r="V33" s="480" t="str">
        <f t="shared" si="4"/>
        <v/>
      </c>
      <c r="W33" s="480" t="str">
        <f t="shared" si="5"/>
        <v/>
      </c>
      <c r="X33" s="480" t="str">
        <f t="shared" si="6"/>
        <v/>
      </c>
      <c r="Y33" s="480" t="str">
        <f t="shared" si="7"/>
        <v/>
      </c>
      <c r="Z33" s="480" t="str">
        <f t="shared" si="8"/>
        <v/>
      </c>
      <c r="AA33" s="480" t="str">
        <f t="shared" si="9"/>
        <v/>
      </c>
      <c r="AB33" s="480" t="str">
        <f t="shared" si="10"/>
        <v/>
      </c>
      <c r="AC33" s="480" t="str">
        <f t="shared" si="11"/>
        <v/>
      </c>
      <c r="AD33" s="480" t="str">
        <f t="shared" si="12"/>
        <v/>
      </c>
      <c r="AE33" s="480" t="str">
        <f t="shared" si="13"/>
        <v/>
      </c>
      <c r="AF33" s="480" t="str">
        <f t="shared" si="14"/>
        <v/>
      </c>
      <c r="AG33" s="488" t="str">
        <f t="shared" si="15"/>
        <v/>
      </c>
    </row>
    <row r="34" spans="1:33">
      <c r="A34" s="472"/>
      <c r="B34" s="473"/>
      <c r="C34" s="474"/>
      <c r="D34" s="506" t="str">
        <f>IF(INJURIES!E33="","",INJURIES!E33)</f>
        <v/>
      </c>
      <c r="E34" s="507" t="str">
        <f>IF(INJURIES!F33="","",INJURIES!F33)</f>
        <v/>
      </c>
      <c r="F34" s="508" t="str">
        <f>IF(INJURIES!G33="","",INJURIES!G33)</f>
        <v/>
      </c>
      <c r="H34" s="480"/>
      <c r="I34" s="480"/>
      <c r="J34" s="480"/>
      <c r="K34" s="480"/>
      <c r="L34" s="480"/>
      <c r="M34" s="480"/>
      <c r="N34" s="480"/>
      <c r="O34" s="480"/>
      <c r="P34" s="480"/>
      <c r="Q34" s="480"/>
      <c r="R34" s="480"/>
      <c r="S34" s="480"/>
      <c r="T34" s="488"/>
      <c r="U34" s="480" t="str">
        <f t="shared" si="3"/>
        <v/>
      </c>
      <c r="V34" s="480" t="str">
        <f t="shared" si="4"/>
        <v/>
      </c>
      <c r="W34" s="480" t="str">
        <f t="shared" si="5"/>
        <v/>
      </c>
      <c r="X34" s="480" t="str">
        <f t="shared" si="6"/>
        <v/>
      </c>
      <c r="Y34" s="480" t="str">
        <f t="shared" si="7"/>
        <v/>
      </c>
      <c r="Z34" s="480" t="str">
        <f t="shared" si="8"/>
        <v/>
      </c>
      <c r="AA34" s="480" t="str">
        <f t="shared" si="9"/>
        <v/>
      </c>
      <c r="AB34" s="480" t="str">
        <f t="shared" si="10"/>
        <v/>
      </c>
      <c r="AC34" s="480" t="str">
        <f t="shared" si="11"/>
        <v/>
      </c>
      <c r="AD34" s="480" t="str">
        <f t="shared" si="12"/>
        <v/>
      </c>
      <c r="AE34" s="480" t="str">
        <f t="shared" si="13"/>
        <v/>
      </c>
      <c r="AF34" s="480" t="str">
        <f t="shared" si="14"/>
        <v/>
      </c>
      <c r="AG34" s="488" t="str">
        <f t="shared" si="15"/>
        <v/>
      </c>
    </row>
    <row r="35" spans="1:33">
      <c r="A35" s="472"/>
      <c r="B35" s="473"/>
      <c r="C35" s="474"/>
      <c r="D35" s="506" t="str">
        <f>IF(INJURIES!E34="","",INJURIES!E34)</f>
        <v/>
      </c>
      <c r="E35" s="507" t="str">
        <f>IF(INJURIES!F34="","",INJURIES!F34)</f>
        <v/>
      </c>
      <c r="F35" s="508" t="str">
        <f>IF(INJURIES!G34="","",INJURIES!G34)</f>
        <v/>
      </c>
      <c r="H35" s="480"/>
      <c r="I35" s="480"/>
      <c r="J35" s="480"/>
      <c r="K35" s="480"/>
      <c r="L35" s="480"/>
      <c r="M35" s="480"/>
      <c r="N35" s="480"/>
      <c r="O35" s="480"/>
      <c r="P35" s="480"/>
      <c r="Q35" s="480"/>
      <c r="R35" s="480"/>
      <c r="S35" s="480"/>
      <c r="T35" s="488"/>
      <c r="U35" s="480" t="str">
        <f t="shared" si="3"/>
        <v/>
      </c>
      <c r="V35" s="480" t="str">
        <f t="shared" si="4"/>
        <v/>
      </c>
      <c r="W35" s="480" t="str">
        <f t="shared" si="5"/>
        <v/>
      </c>
      <c r="X35" s="480" t="str">
        <f t="shared" si="6"/>
        <v/>
      </c>
      <c r="Y35" s="480" t="str">
        <f t="shared" si="7"/>
        <v/>
      </c>
      <c r="Z35" s="480" t="str">
        <f t="shared" si="8"/>
        <v/>
      </c>
      <c r="AA35" s="480" t="str">
        <f t="shared" si="9"/>
        <v/>
      </c>
      <c r="AB35" s="480" t="str">
        <f t="shared" si="10"/>
        <v/>
      </c>
      <c r="AC35" s="480" t="str">
        <f t="shared" si="11"/>
        <v/>
      </c>
      <c r="AD35" s="480" t="str">
        <f t="shared" si="12"/>
        <v/>
      </c>
      <c r="AE35" s="480" t="str">
        <f t="shared" si="13"/>
        <v/>
      </c>
      <c r="AF35" s="480" t="str">
        <f t="shared" si="14"/>
        <v/>
      </c>
      <c r="AG35" s="488" t="str">
        <f t="shared" si="15"/>
        <v/>
      </c>
    </row>
    <row r="36" spans="1:33">
      <c r="A36" s="472"/>
      <c r="B36" s="473"/>
      <c r="C36" s="474"/>
      <c r="D36" s="506" t="str">
        <f>IF(INJURIES!E35="","",INJURIES!E35)</f>
        <v/>
      </c>
      <c r="E36" s="507" t="str">
        <f>IF(INJURIES!F35="","",INJURIES!F35)</f>
        <v/>
      </c>
      <c r="F36" s="508" t="str">
        <f>IF(INJURIES!G35="","",INJURIES!G35)</f>
        <v/>
      </c>
      <c r="H36" s="480"/>
      <c r="I36" s="480"/>
      <c r="J36" s="480"/>
      <c r="K36" s="480"/>
      <c r="L36" s="480"/>
      <c r="M36" s="480"/>
      <c r="N36" s="480"/>
      <c r="O36" s="480"/>
      <c r="P36" s="480"/>
      <c r="Q36" s="480"/>
      <c r="R36" s="480"/>
      <c r="S36" s="480"/>
      <c r="T36" s="488"/>
      <c r="U36" s="480" t="str">
        <f t="shared" si="3"/>
        <v/>
      </c>
      <c r="V36" s="480" t="str">
        <f t="shared" si="4"/>
        <v/>
      </c>
      <c r="W36" s="480" t="str">
        <f t="shared" si="5"/>
        <v/>
      </c>
      <c r="X36" s="480" t="str">
        <f t="shared" si="6"/>
        <v/>
      </c>
      <c r="Y36" s="480" t="str">
        <f t="shared" si="7"/>
        <v/>
      </c>
      <c r="Z36" s="480" t="str">
        <f t="shared" si="8"/>
        <v/>
      </c>
      <c r="AA36" s="480" t="str">
        <f t="shared" si="9"/>
        <v/>
      </c>
      <c r="AB36" s="480" t="str">
        <f t="shared" si="10"/>
        <v/>
      </c>
      <c r="AC36" s="480" t="str">
        <f t="shared" si="11"/>
        <v/>
      </c>
      <c r="AD36" s="480" t="str">
        <f t="shared" si="12"/>
        <v/>
      </c>
      <c r="AE36" s="480" t="str">
        <f t="shared" si="13"/>
        <v/>
      </c>
      <c r="AF36" s="480" t="str">
        <f t="shared" si="14"/>
        <v/>
      </c>
      <c r="AG36" s="488" t="str">
        <f t="shared" si="15"/>
        <v/>
      </c>
    </row>
    <row r="37" spans="1:33">
      <c r="A37" s="472"/>
      <c r="B37" s="473"/>
      <c r="C37" s="474"/>
      <c r="D37" s="506" t="str">
        <f>IF(INJURIES!E36="","",INJURIES!E36)</f>
        <v/>
      </c>
      <c r="E37" s="507" t="str">
        <f>IF(INJURIES!F36="","",INJURIES!F36)</f>
        <v/>
      </c>
      <c r="F37" s="508" t="str">
        <f>IF(INJURIES!G36="","",INJURIES!G36)</f>
        <v/>
      </c>
      <c r="H37" s="480"/>
      <c r="I37" s="480"/>
      <c r="J37" s="480"/>
      <c r="K37" s="480"/>
      <c r="L37" s="480"/>
      <c r="M37" s="480"/>
      <c r="N37" s="480"/>
      <c r="O37" s="480"/>
      <c r="P37" s="480"/>
      <c r="Q37" s="480"/>
      <c r="R37" s="480"/>
      <c r="S37" s="480"/>
      <c r="T37" s="488"/>
      <c r="U37" s="480" t="str">
        <f t="shared" ref="U37:U68" si="16" xml:space="preserve">
IF(AND($D37&lt;=A$1,$E37&gt;A$1,$E37&lt;A$2),$E37-A$1,
IF(AND($D37&lt;=A$1,$E37&gt;=A$2),A$2-A$1,
IF(AND($D37&gt;=A$1,$D37&lt;A$2,$E37&lt;A$2),$E37-$D37,
IF(AND($D37&gt;=A$1,$D37&lt;A$2,$E37&gt;=A$2),A$2-$D37,
IF($D37&gt;=N$2,"","")))))</f>
        <v/>
      </c>
      <c r="V37" s="480" t="str">
        <f t="shared" ref="V37:V68" si="17" xml:space="preserve">
IF(AND($D37&lt;=B$1,$E37&gt;B$1,$E37&lt;B$2),$E37-B$1,
IF(AND($D37&lt;=B$1,$E37&gt;=B$2),B$2-B$1,
IF(AND($D37&gt;=B$1,$D37&lt;B$2,$E37&lt;B$2),$E37-$D37,
IF(AND($D37&gt;=B$1,$D37&lt;B$2,$E37&gt;=B$2),B$2-$D37,
IF($D37&gt;=O$2,"","")))))</f>
        <v/>
      </c>
      <c r="W37" s="480" t="str">
        <f t="shared" ref="W37:W68" si="18" xml:space="preserve">
IF(AND($D37&lt;=C$1,$E37&gt;C$1,$E37&lt;C$2),$E37-C$1,
IF(AND($D37&lt;=C$1,$E37&gt;=C$2),C$2-C$1,
IF(AND($D37&gt;=C$1,$D37&lt;C$2,$E37&lt;C$2),$E37-$D37,
IF(AND($D37&gt;=C$1,$D37&lt;C$2,$E37&gt;=C$2),C$2-$D37,
IF($D37&gt;=P$2,"","")))))</f>
        <v/>
      </c>
      <c r="X37" s="480" t="str">
        <f t="shared" ref="X37:X68" si="19" xml:space="preserve">
IF(AND($D37&lt;=D$1,$E37&gt;D$1,$E37&lt;D$2),$E37-D$1,
IF(AND($D37&lt;=D$1,$E37&gt;=D$2),D$2-D$1,
IF(AND($D37&gt;=D$1,$D37&lt;D$2,$E37&lt;D$2),$E37-$D37,
IF(AND($D37&gt;=D$1,$D37&lt;D$2,$E37&gt;=D$2),D$2-$D37,
IF($D37&gt;=Q$2,"","")))))</f>
        <v/>
      </c>
      <c r="Y37" s="480" t="str">
        <f t="shared" ref="Y37:Y68" si="20" xml:space="preserve">
IF(AND($D37&lt;=E$1,$E37&gt;E$1,$E37&lt;E$2),$E37-E$1,
IF(AND($D37&lt;=E$1,$E37&gt;=E$2),E$2-E$1,
IF(AND($D37&gt;=E$1,$D37&lt;E$2,$E37&lt;E$2),$E37-$D37,
IF(AND($D37&gt;=E$1,$D37&lt;E$2,$E37&gt;=E$2),E$2-$D37,
IF($D37&gt;=R$2,"","")))))</f>
        <v/>
      </c>
      <c r="Z37" s="480" t="str">
        <f t="shared" ref="Z37:Z68" si="21" xml:space="preserve">
IF(AND($D37&lt;=F$1,$E37&gt;F$1,$E37&lt;F$2),$E37-F$1,
IF(AND($D37&lt;=F$1,$E37&gt;=F$2),F$2-F$1,
IF(AND($D37&gt;=F$1,$D37&lt;F$2,$E37&lt;F$2),$E37-$D37,
IF(AND($D37&gt;=F$1,$D37&lt;F$2,$E37&gt;=F$2),F$2-$D37,
IF($D37&gt;=S$2,"","")))))</f>
        <v/>
      </c>
      <c r="AA37" s="480" t="str">
        <f t="shared" ref="AA37:AA68" si="22" xml:space="preserve">
IF(AND($D37&lt;=G$1,$E37&gt;G$1,$E37&lt;G$2),$E37-G$1,
IF(AND($D37&lt;=G$1,$E37&gt;=G$2),G$2-G$1,
IF(AND($D37&gt;=G$1,$D37&lt;G$2,$E37&lt;G$2),$E37-$D37,
IF(AND($D37&gt;=G$1,$D37&lt;G$2,$E37&gt;=G$2),G$2-$D37,
IF($D37&gt;=T$2,"","")))))</f>
        <v/>
      </c>
      <c r="AB37" s="480" t="str">
        <f t="shared" ref="AB37:AB68" si="23" xml:space="preserve">
IF(AND($D37&lt;=H$1,$E37&gt;H$1,$E37&lt;H$2),$E37-H$1,
IF(AND($D37&lt;=H$1,$E37&gt;=H$2),H$2-H$1,
IF(AND($D37&gt;=H$1,$D37&lt;H$2,$E37&lt;H$2),$E37-$D37,
IF(AND($D37&gt;=H$1,$D37&lt;H$2,$E37&gt;=H$2),H$2-$D37,
IF($D37&gt;=U$2,"","")))))</f>
        <v/>
      </c>
      <c r="AC37" s="480" t="str">
        <f t="shared" ref="AC37:AC68" si="24" xml:space="preserve">
IF(AND($D37&lt;=I$1,$E37&gt;I$1,$E37&lt;I$2),$E37-I$1,
IF(AND($D37&lt;=I$1,$E37&gt;=I$2),I$2-I$1,
IF(AND($D37&gt;=I$1,$D37&lt;I$2,$E37&lt;I$2),$E37-$D37,
IF(AND($D37&gt;=I$1,$D37&lt;I$2,$E37&gt;=I$2),I$2-$D37,
IF($D37&gt;=V$2,"","")))))</f>
        <v/>
      </c>
      <c r="AD37" s="480" t="str">
        <f t="shared" ref="AD37:AD68" si="25" xml:space="preserve">
IF(AND($D37&lt;=J$1,$E37&gt;J$1,$E37&lt;J$2),$E37-J$1,
IF(AND($D37&lt;=J$1,$E37&gt;=J$2),J$2-J$1,
IF(AND($D37&gt;=J$1,$D37&lt;J$2,$E37&lt;J$2),$E37-$D37,
IF(AND($D37&gt;=J$1,$D37&lt;J$2,$E37&gt;=J$2),J$2-$D37,
IF($D37&gt;=W$2,"","")))))</f>
        <v/>
      </c>
      <c r="AE37" s="480" t="str">
        <f t="shared" ref="AE37:AE68" si="26" xml:space="preserve">
IF(AND($D37&lt;=K$1,$E37&gt;K$1,$E37&lt;K$2),$E37-K$1,
IF(AND($D37&lt;=K$1,$E37&gt;=K$2),K$2-K$1,
IF(AND($D37&gt;=K$1,$D37&lt;K$2,$E37&lt;K$2),$E37-$D37,
IF(AND($D37&gt;=K$1,$D37&lt;K$2,$E37&gt;=K$2),K$2-$D37,
IF($D37&gt;=X$2,"","")))))</f>
        <v/>
      </c>
      <c r="AF37" s="480" t="str">
        <f t="shared" ref="AF37:AF68" si="27" xml:space="preserve">
IF(AND($D37&lt;=L$1,$E37&gt;L$1,$E37&lt;L$2),$E37-L$1,
IF(AND($D37&lt;=L$1,$E37&gt;=L$2),L$2-L$1,
IF(AND($D37&gt;=L$1,$D37&lt;L$2,$E37&lt;L$2),$E37-$D37,
IF(AND($D37&gt;=L$1,$D37&lt;L$2,$E37&gt;=L$2),L$2-$D37,
IF($D37&gt;=Y$2,"","")))))</f>
        <v/>
      </c>
      <c r="AG37" s="488" t="str">
        <f t="shared" si="15"/>
        <v/>
      </c>
    </row>
    <row r="38" spans="1:33">
      <c r="A38" s="472"/>
      <c r="B38" s="473"/>
      <c r="C38" s="474"/>
      <c r="D38" s="506" t="str">
        <f>IF(INJURIES!E37="","",INJURIES!E37)</f>
        <v/>
      </c>
      <c r="E38" s="507" t="str">
        <f>IF(INJURIES!F37="","",INJURIES!F37)</f>
        <v/>
      </c>
      <c r="F38" s="508" t="str">
        <f>IF(INJURIES!G37="","",INJURIES!G37)</f>
        <v/>
      </c>
      <c r="H38" s="480"/>
      <c r="I38" s="480"/>
      <c r="J38" s="480"/>
      <c r="K38" s="480"/>
      <c r="L38" s="480"/>
      <c r="M38" s="480"/>
      <c r="N38" s="480"/>
      <c r="O38" s="480"/>
      <c r="P38" s="480"/>
      <c r="Q38" s="480"/>
      <c r="R38" s="480"/>
      <c r="S38" s="480"/>
      <c r="T38" s="488"/>
      <c r="U38" s="480" t="str">
        <f t="shared" si="16"/>
        <v/>
      </c>
      <c r="V38" s="480" t="str">
        <f t="shared" si="17"/>
        <v/>
      </c>
      <c r="W38" s="480" t="str">
        <f t="shared" si="18"/>
        <v/>
      </c>
      <c r="X38" s="480" t="str">
        <f t="shared" si="19"/>
        <v/>
      </c>
      <c r="Y38" s="480" t="str">
        <f t="shared" si="20"/>
        <v/>
      </c>
      <c r="Z38" s="480" t="str">
        <f t="shared" si="21"/>
        <v/>
      </c>
      <c r="AA38" s="480" t="str">
        <f t="shared" si="22"/>
        <v/>
      </c>
      <c r="AB38" s="480" t="str">
        <f t="shared" si="23"/>
        <v/>
      </c>
      <c r="AC38" s="480" t="str">
        <f t="shared" si="24"/>
        <v/>
      </c>
      <c r="AD38" s="480" t="str">
        <f t="shared" si="25"/>
        <v/>
      </c>
      <c r="AE38" s="480" t="str">
        <f t="shared" si="26"/>
        <v/>
      </c>
      <c r="AF38" s="480" t="str">
        <f t="shared" si="27"/>
        <v/>
      </c>
      <c r="AG38" s="488" t="str">
        <f t="shared" si="15"/>
        <v/>
      </c>
    </row>
    <row r="39" spans="1:33">
      <c r="A39" s="472"/>
      <c r="B39" s="473"/>
      <c r="C39" s="474"/>
      <c r="D39" s="506" t="str">
        <f>IF(INJURIES!E38="","",INJURIES!E38)</f>
        <v/>
      </c>
      <c r="E39" s="507" t="str">
        <f>IF(INJURIES!F38="","",INJURIES!F38)</f>
        <v/>
      </c>
      <c r="F39" s="508" t="str">
        <f>IF(INJURIES!G38="","",INJURIES!G38)</f>
        <v/>
      </c>
      <c r="H39" s="480"/>
      <c r="I39" s="480"/>
      <c r="J39" s="480"/>
      <c r="K39" s="480"/>
      <c r="L39" s="480"/>
      <c r="M39" s="480"/>
      <c r="N39" s="480"/>
      <c r="O39" s="480"/>
      <c r="P39" s="480"/>
      <c r="Q39" s="480"/>
      <c r="R39" s="480"/>
      <c r="S39" s="480"/>
      <c r="T39" s="488"/>
      <c r="U39" s="480" t="str">
        <f t="shared" si="16"/>
        <v/>
      </c>
      <c r="V39" s="480" t="str">
        <f t="shared" si="17"/>
        <v/>
      </c>
      <c r="W39" s="480" t="str">
        <f t="shared" si="18"/>
        <v/>
      </c>
      <c r="X39" s="480" t="str">
        <f t="shared" si="19"/>
        <v/>
      </c>
      <c r="Y39" s="480" t="str">
        <f t="shared" si="20"/>
        <v/>
      </c>
      <c r="Z39" s="480" t="str">
        <f t="shared" si="21"/>
        <v/>
      </c>
      <c r="AA39" s="480" t="str">
        <f t="shared" si="22"/>
        <v/>
      </c>
      <c r="AB39" s="480" t="str">
        <f t="shared" si="23"/>
        <v/>
      </c>
      <c r="AC39" s="480" t="str">
        <f t="shared" si="24"/>
        <v/>
      </c>
      <c r="AD39" s="480" t="str">
        <f t="shared" si="25"/>
        <v/>
      </c>
      <c r="AE39" s="480" t="str">
        <f t="shared" si="26"/>
        <v/>
      </c>
      <c r="AF39" s="480" t="str">
        <f t="shared" si="27"/>
        <v/>
      </c>
      <c r="AG39" s="488" t="str">
        <f t="shared" si="15"/>
        <v/>
      </c>
    </row>
    <row r="40" spans="1:33">
      <c r="A40" s="472"/>
      <c r="B40" s="473"/>
      <c r="C40" s="474"/>
      <c r="D40" s="506" t="str">
        <f>IF(INJURIES!E39="","",INJURIES!E39)</f>
        <v/>
      </c>
      <c r="E40" s="507" t="str">
        <f>IF(INJURIES!F39="","",INJURIES!F39)</f>
        <v/>
      </c>
      <c r="F40" s="508" t="str">
        <f>IF(INJURIES!G39="","",INJURIES!G39)</f>
        <v/>
      </c>
      <c r="H40" s="480"/>
      <c r="I40" s="480"/>
      <c r="J40" s="480"/>
      <c r="K40" s="480"/>
      <c r="L40" s="480"/>
      <c r="M40" s="480"/>
      <c r="N40" s="480"/>
      <c r="O40" s="480"/>
      <c r="P40" s="480"/>
      <c r="Q40" s="480"/>
      <c r="R40" s="480"/>
      <c r="S40" s="480"/>
      <c r="T40" s="488"/>
      <c r="U40" s="480" t="str">
        <f t="shared" si="16"/>
        <v/>
      </c>
      <c r="V40" s="480" t="str">
        <f t="shared" si="17"/>
        <v/>
      </c>
      <c r="W40" s="480" t="str">
        <f t="shared" si="18"/>
        <v/>
      </c>
      <c r="X40" s="480" t="str">
        <f t="shared" si="19"/>
        <v/>
      </c>
      <c r="Y40" s="480" t="str">
        <f t="shared" si="20"/>
        <v/>
      </c>
      <c r="Z40" s="480" t="str">
        <f t="shared" si="21"/>
        <v/>
      </c>
      <c r="AA40" s="480" t="str">
        <f t="shared" si="22"/>
        <v/>
      </c>
      <c r="AB40" s="480" t="str">
        <f t="shared" si="23"/>
        <v/>
      </c>
      <c r="AC40" s="480" t="str">
        <f t="shared" si="24"/>
        <v/>
      </c>
      <c r="AD40" s="480" t="str">
        <f t="shared" si="25"/>
        <v/>
      </c>
      <c r="AE40" s="480" t="str">
        <f t="shared" si="26"/>
        <v/>
      </c>
      <c r="AF40" s="480" t="str">
        <f t="shared" si="27"/>
        <v/>
      </c>
      <c r="AG40" s="488" t="str">
        <f t="shared" si="15"/>
        <v/>
      </c>
    </row>
    <row r="41" spans="1:33">
      <c r="A41" s="472"/>
      <c r="B41" s="473"/>
      <c r="C41" s="474"/>
      <c r="D41" s="506" t="str">
        <f>IF(INJURIES!E40="","",INJURIES!E40)</f>
        <v/>
      </c>
      <c r="E41" s="507" t="str">
        <f>IF(INJURIES!F40="","",INJURIES!F40)</f>
        <v/>
      </c>
      <c r="F41" s="508" t="str">
        <f>IF(INJURIES!G40="","",INJURIES!G40)</f>
        <v/>
      </c>
      <c r="H41" s="480"/>
      <c r="I41" s="480"/>
      <c r="J41" s="480"/>
      <c r="K41" s="480"/>
      <c r="L41" s="480"/>
      <c r="M41" s="480"/>
      <c r="N41" s="480"/>
      <c r="O41" s="480"/>
      <c r="P41" s="480"/>
      <c r="Q41" s="480"/>
      <c r="R41" s="480"/>
      <c r="S41" s="480"/>
      <c r="T41" s="488"/>
      <c r="U41" s="480" t="str">
        <f t="shared" si="16"/>
        <v/>
      </c>
      <c r="V41" s="480" t="str">
        <f t="shared" si="17"/>
        <v/>
      </c>
      <c r="W41" s="480" t="str">
        <f t="shared" si="18"/>
        <v/>
      </c>
      <c r="X41" s="480" t="str">
        <f t="shared" si="19"/>
        <v/>
      </c>
      <c r="Y41" s="480" t="str">
        <f t="shared" si="20"/>
        <v/>
      </c>
      <c r="Z41" s="480" t="str">
        <f t="shared" si="21"/>
        <v/>
      </c>
      <c r="AA41" s="480" t="str">
        <f t="shared" si="22"/>
        <v/>
      </c>
      <c r="AB41" s="480" t="str">
        <f t="shared" si="23"/>
        <v/>
      </c>
      <c r="AC41" s="480" t="str">
        <f t="shared" si="24"/>
        <v/>
      </c>
      <c r="AD41" s="480" t="str">
        <f t="shared" si="25"/>
        <v/>
      </c>
      <c r="AE41" s="480" t="str">
        <f t="shared" si="26"/>
        <v/>
      </c>
      <c r="AF41" s="480" t="str">
        <f t="shared" si="27"/>
        <v/>
      </c>
      <c r="AG41" s="488" t="str">
        <f t="shared" si="15"/>
        <v/>
      </c>
    </row>
    <row r="42" spans="1:33">
      <c r="A42" s="472"/>
      <c r="B42" s="473"/>
      <c r="C42" s="474"/>
      <c r="D42" s="506" t="str">
        <f>IF(INJURIES!E41="","",INJURIES!E41)</f>
        <v/>
      </c>
      <c r="E42" s="507" t="str">
        <f>IF(INJURIES!F41="","",INJURIES!F41)</f>
        <v/>
      </c>
      <c r="F42" s="508" t="str">
        <f>IF(INJURIES!G41="","",INJURIES!G41)</f>
        <v/>
      </c>
      <c r="H42" s="480"/>
      <c r="I42" s="480"/>
      <c r="J42" s="480"/>
      <c r="K42" s="480"/>
      <c r="L42" s="480"/>
      <c r="M42" s="480"/>
      <c r="N42" s="480"/>
      <c r="O42" s="480"/>
      <c r="P42" s="480"/>
      <c r="Q42" s="480"/>
      <c r="R42" s="480"/>
      <c r="S42" s="480"/>
      <c r="T42" s="488"/>
      <c r="U42" s="480" t="str">
        <f t="shared" si="16"/>
        <v/>
      </c>
      <c r="V42" s="480" t="str">
        <f t="shared" si="17"/>
        <v/>
      </c>
      <c r="W42" s="480" t="str">
        <f t="shared" si="18"/>
        <v/>
      </c>
      <c r="X42" s="480" t="str">
        <f t="shared" si="19"/>
        <v/>
      </c>
      <c r="Y42" s="480" t="str">
        <f t="shared" si="20"/>
        <v/>
      </c>
      <c r="Z42" s="480" t="str">
        <f t="shared" si="21"/>
        <v/>
      </c>
      <c r="AA42" s="480" t="str">
        <f t="shared" si="22"/>
        <v/>
      </c>
      <c r="AB42" s="480" t="str">
        <f t="shared" si="23"/>
        <v/>
      </c>
      <c r="AC42" s="480" t="str">
        <f t="shared" si="24"/>
        <v/>
      </c>
      <c r="AD42" s="480" t="str">
        <f t="shared" si="25"/>
        <v/>
      </c>
      <c r="AE42" s="480" t="str">
        <f t="shared" si="26"/>
        <v/>
      </c>
      <c r="AF42" s="480" t="str">
        <f t="shared" si="27"/>
        <v/>
      </c>
      <c r="AG42" s="488" t="str">
        <f t="shared" si="15"/>
        <v/>
      </c>
    </row>
    <row r="43" spans="1:33">
      <c r="A43" s="472"/>
      <c r="B43" s="473"/>
      <c r="C43" s="474"/>
      <c r="D43" s="506" t="str">
        <f>IF(INJURIES!E42="","",INJURIES!E42)</f>
        <v/>
      </c>
      <c r="E43" s="507" t="str">
        <f>IF(INJURIES!F42="","",INJURIES!F42)</f>
        <v/>
      </c>
      <c r="F43" s="508" t="str">
        <f>IF(INJURIES!G42="","",INJURIES!G42)</f>
        <v/>
      </c>
      <c r="H43" s="480"/>
      <c r="I43" s="480"/>
      <c r="J43" s="480"/>
      <c r="K43" s="480"/>
      <c r="L43" s="480"/>
      <c r="M43" s="480"/>
      <c r="N43" s="480"/>
      <c r="O43" s="480"/>
      <c r="P43" s="480"/>
      <c r="Q43" s="480"/>
      <c r="R43" s="480"/>
      <c r="S43" s="480"/>
      <c r="T43" s="488"/>
      <c r="U43" s="480" t="str">
        <f t="shared" si="16"/>
        <v/>
      </c>
      <c r="V43" s="480" t="str">
        <f t="shared" si="17"/>
        <v/>
      </c>
      <c r="W43" s="480" t="str">
        <f t="shared" si="18"/>
        <v/>
      </c>
      <c r="X43" s="480" t="str">
        <f t="shared" si="19"/>
        <v/>
      </c>
      <c r="Y43" s="480" t="str">
        <f t="shared" si="20"/>
        <v/>
      </c>
      <c r="Z43" s="480" t="str">
        <f t="shared" si="21"/>
        <v/>
      </c>
      <c r="AA43" s="480" t="str">
        <f t="shared" si="22"/>
        <v/>
      </c>
      <c r="AB43" s="480" t="str">
        <f t="shared" si="23"/>
        <v/>
      </c>
      <c r="AC43" s="480" t="str">
        <f t="shared" si="24"/>
        <v/>
      </c>
      <c r="AD43" s="480" t="str">
        <f t="shared" si="25"/>
        <v/>
      </c>
      <c r="AE43" s="480" t="str">
        <f t="shared" si="26"/>
        <v/>
      </c>
      <c r="AF43" s="480" t="str">
        <f t="shared" si="27"/>
        <v/>
      </c>
      <c r="AG43" s="488" t="str">
        <f t="shared" si="15"/>
        <v/>
      </c>
    </row>
    <row r="44" spans="1:33">
      <c r="A44" s="472"/>
      <c r="B44" s="473"/>
      <c r="C44" s="474"/>
      <c r="D44" s="506" t="str">
        <f>IF(INJURIES!E43="","",INJURIES!E43)</f>
        <v/>
      </c>
      <c r="E44" s="507" t="str">
        <f>IF(INJURIES!F43="","",INJURIES!F43)</f>
        <v/>
      </c>
      <c r="F44" s="508" t="str">
        <f>IF(INJURIES!G43="","",INJURIES!G43)</f>
        <v/>
      </c>
      <c r="H44" s="480"/>
      <c r="I44" s="480"/>
      <c r="J44" s="480"/>
      <c r="K44" s="480"/>
      <c r="L44" s="480"/>
      <c r="M44" s="480"/>
      <c r="N44" s="480"/>
      <c r="O44" s="480"/>
      <c r="P44" s="480"/>
      <c r="Q44" s="480"/>
      <c r="R44" s="480"/>
      <c r="S44" s="480"/>
      <c r="T44" s="488"/>
      <c r="U44" s="480" t="str">
        <f t="shared" si="16"/>
        <v/>
      </c>
      <c r="V44" s="480" t="str">
        <f t="shared" si="17"/>
        <v/>
      </c>
      <c r="W44" s="480" t="str">
        <f t="shared" si="18"/>
        <v/>
      </c>
      <c r="X44" s="480" t="str">
        <f t="shared" si="19"/>
        <v/>
      </c>
      <c r="Y44" s="480" t="str">
        <f t="shared" si="20"/>
        <v/>
      </c>
      <c r="Z44" s="480" t="str">
        <f t="shared" si="21"/>
        <v/>
      </c>
      <c r="AA44" s="480" t="str">
        <f t="shared" si="22"/>
        <v/>
      </c>
      <c r="AB44" s="480" t="str">
        <f t="shared" si="23"/>
        <v/>
      </c>
      <c r="AC44" s="480" t="str">
        <f t="shared" si="24"/>
        <v/>
      </c>
      <c r="AD44" s="480" t="str">
        <f t="shared" si="25"/>
        <v/>
      </c>
      <c r="AE44" s="480" t="str">
        <f t="shared" si="26"/>
        <v/>
      </c>
      <c r="AF44" s="480" t="str">
        <f t="shared" si="27"/>
        <v/>
      </c>
      <c r="AG44" s="488" t="str">
        <f t="shared" si="15"/>
        <v/>
      </c>
    </row>
    <row r="45" spans="1:33">
      <c r="A45" s="472"/>
      <c r="B45" s="473"/>
      <c r="C45" s="474"/>
      <c r="D45" s="506" t="str">
        <f>IF(INJURIES!E44="","",INJURIES!E44)</f>
        <v/>
      </c>
      <c r="E45" s="507" t="str">
        <f>IF(INJURIES!F44="","",INJURIES!F44)</f>
        <v/>
      </c>
      <c r="F45" s="508" t="str">
        <f>IF(INJURIES!G44="","",INJURIES!G44)</f>
        <v/>
      </c>
      <c r="H45" s="480"/>
      <c r="I45" s="480"/>
      <c r="J45" s="480"/>
      <c r="K45" s="480"/>
      <c r="L45" s="480"/>
      <c r="M45" s="480"/>
      <c r="N45" s="480"/>
      <c r="O45" s="480"/>
      <c r="P45" s="480"/>
      <c r="Q45" s="480"/>
      <c r="R45" s="480"/>
      <c r="S45" s="480"/>
      <c r="T45" s="488"/>
      <c r="U45" s="480" t="str">
        <f t="shared" si="16"/>
        <v/>
      </c>
      <c r="V45" s="480" t="str">
        <f t="shared" si="17"/>
        <v/>
      </c>
      <c r="W45" s="480" t="str">
        <f t="shared" si="18"/>
        <v/>
      </c>
      <c r="X45" s="480" t="str">
        <f t="shared" si="19"/>
        <v/>
      </c>
      <c r="Y45" s="480" t="str">
        <f t="shared" si="20"/>
        <v/>
      </c>
      <c r="Z45" s="480" t="str">
        <f t="shared" si="21"/>
        <v/>
      </c>
      <c r="AA45" s="480" t="str">
        <f t="shared" si="22"/>
        <v/>
      </c>
      <c r="AB45" s="480" t="str">
        <f t="shared" si="23"/>
        <v/>
      </c>
      <c r="AC45" s="480" t="str">
        <f t="shared" si="24"/>
        <v/>
      </c>
      <c r="AD45" s="480" t="str">
        <f t="shared" si="25"/>
        <v/>
      </c>
      <c r="AE45" s="480" t="str">
        <f t="shared" si="26"/>
        <v/>
      </c>
      <c r="AF45" s="480" t="str">
        <f t="shared" si="27"/>
        <v/>
      </c>
      <c r="AG45" s="488" t="str">
        <f t="shared" si="15"/>
        <v/>
      </c>
    </row>
    <row r="46" spans="1:33">
      <c r="A46" s="472"/>
      <c r="B46" s="473"/>
      <c r="C46" s="474"/>
      <c r="D46" s="506" t="str">
        <f>IF(INJURIES!E45="","",INJURIES!E45)</f>
        <v/>
      </c>
      <c r="E46" s="507" t="str">
        <f>IF(INJURIES!F45="","",INJURIES!F45)</f>
        <v/>
      </c>
      <c r="F46" s="508" t="str">
        <f>IF(INJURIES!G45="","",INJURIES!G45)</f>
        <v/>
      </c>
      <c r="H46" s="480"/>
      <c r="I46" s="480"/>
      <c r="J46" s="480"/>
      <c r="K46" s="480"/>
      <c r="L46" s="480"/>
      <c r="M46" s="480"/>
      <c r="N46" s="480"/>
      <c r="O46" s="480"/>
      <c r="P46" s="480"/>
      <c r="Q46" s="480"/>
      <c r="R46" s="480"/>
      <c r="S46" s="480"/>
      <c r="T46" s="488"/>
      <c r="U46" s="480" t="str">
        <f t="shared" si="16"/>
        <v/>
      </c>
      <c r="V46" s="480" t="str">
        <f t="shared" si="17"/>
        <v/>
      </c>
      <c r="W46" s="480" t="str">
        <f t="shared" si="18"/>
        <v/>
      </c>
      <c r="X46" s="480" t="str">
        <f t="shared" si="19"/>
        <v/>
      </c>
      <c r="Y46" s="480" t="str">
        <f t="shared" si="20"/>
        <v/>
      </c>
      <c r="Z46" s="480" t="str">
        <f t="shared" si="21"/>
        <v/>
      </c>
      <c r="AA46" s="480" t="str">
        <f t="shared" si="22"/>
        <v/>
      </c>
      <c r="AB46" s="480" t="str">
        <f t="shared" si="23"/>
        <v/>
      </c>
      <c r="AC46" s="480" t="str">
        <f t="shared" si="24"/>
        <v/>
      </c>
      <c r="AD46" s="480" t="str">
        <f t="shared" si="25"/>
        <v/>
      </c>
      <c r="AE46" s="480" t="str">
        <f t="shared" si="26"/>
        <v/>
      </c>
      <c r="AF46" s="480" t="str">
        <f t="shared" si="27"/>
        <v/>
      </c>
      <c r="AG46" s="488" t="str">
        <f t="shared" si="15"/>
        <v/>
      </c>
    </row>
    <row r="47" spans="1:33">
      <c r="A47" s="472"/>
      <c r="B47" s="473"/>
      <c r="C47" s="474"/>
      <c r="D47" s="506" t="str">
        <f>IF(INJURIES!E46="","",INJURIES!E46)</f>
        <v/>
      </c>
      <c r="E47" s="507" t="str">
        <f>IF(INJURIES!F46="","",INJURIES!F46)</f>
        <v/>
      </c>
      <c r="F47" s="508" t="str">
        <f>IF(INJURIES!G46="","",INJURIES!G46)</f>
        <v/>
      </c>
      <c r="H47" s="480"/>
      <c r="I47" s="480"/>
      <c r="J47" s="480"/>
      <c r="K47" s="480"/>
      <c r="L47" s="480"/>
      <c r="M47" s="480"/>
      <c r="N47" s="480"/>
      <c r="O47" s="480"/>
      <c r="P47" s="480"/>
      <c r="Q47" s="480"/>
      <c r="R47" s="480"/>
      <c r="S47" s="480"/>
      <c r="T47" s="488"/>
      <c r="U47" s="480" t="str">
        <f t="shared" si="16"/>
        <v/>
      </c>
      <c r="V47" s="480" t="str">
        <f t="shared" si="17"/>
        <v/>
      </c>
      <c r="W47" s="480" t="str">
        <f t="shared" si="18"/>
        <v/>
      </c>
      <c r="X47" s="480" t="str">
        <f t="shared" si="19"/>
        <v/>
      </c>
      <c r="Y47" s="480" t="str">
        <f t="shared" si="20"/>
        <v/>
      </c>
      <c r="Z47" s="480" t="str">
        <f t="shared" si="21"/>
        <v/>
      </c>
      <c r="AA47" s="480" t="str">
        <f t="shared" si="22"/>
        <v/>
      </c>
      <c r="AB47" s="480" t="str">
        <f t="shared" si="23"/>
        <v/>
      </c>
      <c r="AC47" s="480" t="str">
        <f t="shared" si="24"/>
        <v/>
      </c>
      <c r="AD47" s="480" t="str">
        <f t="shared" si="25"/>
        <v/>
      </c>
      <c r="AE47" s="480" t="str">
        <f t="shared" si="26"/>
        <v/>
      </c>
      <c r="AF47" s="480" t="str">
        <f t="shared" si="27"/>
        <v/>
      </c>
      <c r="AG47" s="488" t="str">
        <f t="shared" si="15"/>
        <v/>
      </c>
    </row>
    <row r="48" spans="1:33">
      <c r="A48" s="472"/>
      <c r="B48" s="473"/>
      <c r="C48" s="474"/>
      <c r="D48" s="506" t="str">
        <f>IF(INJURIES!E47="","",INJURIES!E47)</f>
        <v/>
      </c>
      <c r="E48" s="507" t="str">
        <f>IF(INJURIES!F47="","",INJURIES!F47)</f>
        <v/>
      </c>
      <c r="F48" s="508" t="str">
        <f>IF(INJURIES!G47="","",INJURIES!G47)</f>
        <v/>
      </c>
      <c r="H48" s="480"/>
      <c r="I48" s="480"/>
      <c r="J48" s="480"/>
      <c r="K48" s="480"/>
      <c r="L48" s="480"/>
      <c r="M48" s="480"/>
      <c r="N48" s="480"/>
      <c r="O48" s="480"/>
      <c r="P48" s="480"/>
      <c r="Q48" s="480"/>
      <c r="R48" s="480"/>
      <c r="S48" s="480"/>
      <c r="T48" s="488"/>
      <c r="U48" s="480" t="str">
        <f t="shared" si="16"/>
        <v/>
      </c>
      <c r="V48" s="480" t="str">
        <f t="shared" si="17"/>
        <v/>
      </c>
      <c r="W48" s="480" t="str">
        <f t="shared" si="18"/>
        <v/>
      </c>
      <c r="X48" s="480" t="str">
        <f t="shared" si="19"/>
        <v/>
      </c>
      <c r="Y48" s="480" t="str">
        <f t="shared" si="20"/>
        <v/>
      </c>
      <c r="Z48" s="480" t="str">
        <f t="shared" si="21"/>
        <v/>
      </c>
      <c r="AA48" s="480" t="str">
        <f t="shared" si="22"/>
        <v/>
      </c>
      <c r="AB48" s="480" t="str">
        <f t="shared" si="23"/>
        <v/>
      </c>
      <c r="AC48" s="480" t="str">
        <f t="shared" si="24"/>
        <v/>
      </c>
      <c r="AD48" s="480" t="str">
        <f t="shared" si="25"/>
        <v/>
      </c>
      <c r="AE48" s="480" t="str">
        <f t="shared" si="26"/>
        <v/>
      </c>
      <c r="AF48" s="480" t="str">
        <f t="shared" si="27"/>
        <v/>
      </c>
      <c r="AG48" s="488" t="str">
        <f t="shared" si="15"/>
        <v/>
      </c>
    </row>
    <row r="49" spans="1:33">
      <c r="A49" s="472"/>
      <c r="B49" s="473"/>
      <c r="C49" s="474"/>
      <c r="D49" s="506" t="str">
        <f>IF(INJURIES!E48="","",INJURIES!E48)</f>
        <v/>
      </c>
      <c r="E49" s="507" t="str">
        <f>IF(INJURIES!F48="","",INJURIES!F48)</f>
        <v/>
      </c>
      <c r="F49" s="508" t="str">
        <f>IF(INJURIES!G48="","",INJURIES!G48)</f>
        <v/>
      </c>
      <c r="H49" s="480"/>
      <c r="I49" s="480"/>
      <c r="J49" s="480"/>
      <c r="K49" s="480"/>
      <c r="L49" s="480"/>
      <c r="M49" s="480"/>
      <c r="N49" s="480"/>
      <c r="O49" s="480"/>
      <c r="P49" s="480"/>
      <c r="Q49" s="480"/>
      <c r="R49" s="480"/>
      <c r="S49" s="480"/>
      <c r="T49" s="488"/>
      <c r="U49" s="480" t="str">
        <f t="shared" si="16"/>
        <v/>
      </c>
      <c r="V49" s="480" t="str">
        <f t="shared" si="17"/>
        <v/>
      </c>
      <c r="W49" s="480" t="str">
        <f t="shared" si="18"/>
        <v/>
      </c>
      <c r="X49" s="480" t="str">
        <f t="shared" si="19"/>
        <v/>
      </c>
      <c r="Y49" s="480" t="str">
        <f t="shared" si="20"/>
        <v/>
      </c>
      <c r="Z49" s="480" t="str">
        <f t="shared" si="21"/>
        <v/>
      </c>
      <c r="AA49" s="480" t="str">
        <f t="shared" si="22"/>
        <v/>
      </c>
      <c r="AB49" s="480" t="str">
        <f t="shared" si="23"/>
        <v/>
      </c>
      <c r="AC49" s="480" t="str">
        <f t="shared" si="24"/>
        <v/>
      </c>
      <c r="AD49" s="480" t="str">
        <f t="shared" si="25"/>
        <v/>
      </c>
      <c r="AE49" s="480" t="str">
        <f t="shared" si="26"/>
        <v/>
      </c>
      <c r="AF49" s="480" t="str">
        <f t="shared" si="27"/>
        <v/>
      </c>
      <c r="AG49" s="488" t="str">
        <f t="shared" si="15"/>
        <v/>
      </c>
    </row>
    <row r="50" spans="1:33">
      <c r="A50" s="472"/>
      <c r="B50" s="473"/>
      <c r="C50" s="474"/>
      <c r="D50" s="506" t="str">
        <f>IF(INJURIES!E49="","",INJURIES!E49)</f>
        <v/>
      </c>
      <c r="E50" s="507" t="str">
        <f>IF(INJURIES!F49="","",INJURIES!F49)</f>
        <v/>
      </c>
      <c r="F50" s="508" t="str">
        <f>IF(INJURIES!G49="","",INJURIES!G49)</f>
        <v/>
      </c>
      <c r="H50" s="480"/>
      <c r="I50" s="480"/>
      <c r="J50" s="480"/>
      <c r="K50" s="480"/>
      <c r="L50" s="480"/>
      <c r="M50" s="480"/>
      <c r="N50" s="480"/>
      <c r="O50" s="480"/>
      <c r="P50" s="480"/>
      <c r="Q50" s="480"/>
      <c r="R50" s="480"/>
      <c r="S50" s="480"/>
      <c r="T50" s="488"/>
      <c r="U50" s="480" t="str">
        <f t="shared" si="16"/>
        <v/>
      </c>
      <c r="V50" s="480" t="str">
        <f t="shared" si="17"/>
        <v/>
      </c>
      <c r="W50" s="480" t="str">
        <f t="shared" si="18"/>
        <v/>
      </c>
      <c r="X50" s="480" t="str">
        <f t="shared" si="19"/>
        <v/>
      </c>
      <c r="Y50" s="480" t="str">
        <f t="shared" si="20"/>
        <v/>
      </c>
      <c r="Z50" s="480" t="str">
        <f t="shared" si="21"/>
        <v/>
      </c>
      <c r="AA50" s="480" t="str">
        <f t="shared" si="22"/>
        <v/>
      </c>
      <c r="AB50" s="480" t="str">
        <f t="shared" si="23"/>
        <v/>
      </c>
      <c r="AC50" s="480" t="str">
        <f t="shared" si="24"/>
        <v/>
      </c>
      <c r="AD50" s="480" t="str">
        <f t="shared" si="25"/>
        <v/>
      </c>
      <c r="AE50" s="480" t="str">
        <f t="shared" si="26"/>
        <v/>
      </c>
      <c r="AF50" s="480" t="str">
        <f t="shared" si="27"/>
        <v/>
      </c>
      <c r="AG50" s="488" t="str">
        <f t="shared" si="15"/>
        <v/>
      </c>
    </row>
    <row r="51" spans="1:33">
      <c r="A51" s="472"/>
      <c r="B51" s="473"/>
      <c r="C51" s="474"/>
      <c r="D51" s="506" t="str">
        <f>IF(INJURIES!E50="","",INJURIES!E50)</f>
        <v/>
      </c>
      <c r="E51" s="507" t="str">
        <f>IF(INJURIES!F50="","",INJURIES!F50)</f>
        <v/>
      </c>
      <c r="F51" s="508" t="str">
        <f>IF(INJURIES!G50="","",INJURIES!G50)</f>
        <v/>
      </c>
      <c r="H51" s="480"/>
      <c r="I51" s="480"/>
      <c r="J51" s="480"/>
      <c r="K51" s="480"/>
      <c r="L51" s="480"/>
      <c r="M51" s="480"/>
      <c r="N51" s="480"/>
      <c r="O51" s="480"/>
      <c r="P51" s="480"/>
      <c r="Q51" s="480"/>
      <c r="R51" s="480"/>
      <c r="S51" s="480"/>
      <c r="T51" s="488"/>
      <c r="U51" s="480" t="str">
        <f t="shared" si="16"/>
        <v/>
      </c>
      <c r="V51" s="480" t="str">
        <f t="shared" si="17"/>
        <v/>
      </c>
      <c r="W51" s="480" t="str">
        <f t="shared" si="18"/>
        <v/>
      </c>
      <c r="X51" s="480" t="str">
        <f t="shared" si="19"/>
        <v/>
      </c>
      <c r="Y51" s="480" t="str">
        <f t="shared" si="20"/>
        <v/>
      </c>
      <c r="Z51" s="480" t="str">
        <f t="shared" si="21"/>
        <v/>
      </c>
      <c r="AA51" s="480" t="str">
        <f t="shared" si="22"/>
        <v/>
      </c>
      <c r="AB51" s="480" t="str">
        <f t="shared" si="23"/>
        <v/>
      </c>
      <c r="AC51" s="480" t="str">
        <f t="shared" si="24"/>
        <v/>
      </c>
      <c r="AD51" s="480" t="str">
        <f t="shared" si="25"/>
        <v/>
      </c>
      <c r="AE51" s="480" t="str">
        <f t="shared" si="26"/>
        <v/>
      </c>
      <c r="AF51" s="480" t="str">
        <f t="shared" si="27"/>
        <v/>
      </c>
      <c r="AG51" s="488" t="str">
        <f t="shared" si="15"/>
        <v/>
      </c>
    </row>
    <row r="52" spans="1:33">
      <c r="A52" s="472"/>
      <c r="B52" s="473"/>
      <c r="C52" s="474"/>
      <c r="D52" s="506" t="str">
        <f>IF(INJURIES!E51="","",INJURIES!E51)</f>
        <v/>
      </c>
      <c r="E52" s="507" t="str">
        <f>IF(INJURIES!F51="","",INJURIES!F51)</f>
        <v/>
      </c>
      <c r="F52" s="508" t="str">
        <f>IF(INJURIES!G51="","",INJURIES!G51)</f>
        <v/>
      </c>
      <c r="H52" s="480"/>
      <c r="I52" s="480"/>
      <c r="J52" s="480"/>
      <c r="K52" s="480"/>
      <c r="L52" s="480"/>
      <c r="M52" s="480"/>
      <c r="N52" s="480"/>
      <c r="O52" s="480"/>
      <c r="P52" s="480"/>
      <c r="Q52" s="480"/>
      <c r="R52" s="480"/>
      <c r="S52" s="480"/>
      <c r="T52" s="488"/>
      <c r="U52" s="480" t="str">
        <f t="shared" si="16"/>
        <v/>
      </c>
      <c r="V52" s="480" t="str">
        <f t="shared" si="17"/>
        <v/>
      </c>
      <c r="W52" s="480" t="str">
        <f t="shared" si="18"/>
        <v/>
      </c>
      <c r="X52" s="480" t="str">
        <f t="shared" si="19"/>
        <v/>
      </c>
      <c r="Y52" s="480" t="str">
        <f t="shared" si="20"/>
        <v/>
      </c>
      <c r="Z52" s="480" t="str">
        <f t="shared" si="21"/>
        <v/>
      </c>
      <c r="AA52" s="480" t="str">
        <f t="shared" si="22"/>
        <v/>
      </c>
      <c r="AB52" s="480" t="str">
        <f t="shared" si="23"/>
        <v/>
      </c>
      <c r="AC52" s="480" t="str">
        <f t="shared" si="24"/>
        <v/>
      </c>
      <c r="AD52" s="480" t="str">
        <f t="shared" si="25"/>
        <v/>
      </c>
      <c r="AE52" s="480" t="str">
        <f t="shared" si="26"/>
        <v/>
      </c>
      <c r="AF52" s="480" t="str">
        <f t="shared" si="27"/>
        <v/>
      </c>
      <c r="AG52" s="488" t="str">
        <f t="shared" si="15"/>
        <v/>
      </c>
    </row>
    <row r="53" spans="1:33">
      <c r="A53" s="472"/>
      <c r="B53" s="473"/>
      <c r="C53" s="474"/>
      <c r="D53" s="506" t="str">
        <f>IF(INJURIES!E52="","",INJURIES!E52)</f>
        <v/>
      </c>
      <c r="E53" s="507" t="str">
        <f>IF(INJURIES!F52="","",INJURIES!F52)</f>
        <v/>
      </c>
      <c r="F53" s="508" t="str">
        <f>IF(INJURIES!G52="","",INJURIES!G52)</f>
        <v/>
      </c>
      <c r="H53" s="480"/>
      <c r="I53" s="480"/>
      <c r="J53" s="480"/>
      <c r="K53" s="480"/>
      <c r="L53" s="480"/>
      <c r="M53" s="480"/>
      <c r="N53" s="480"/>
      <c r="O53" s="480"/>
      <c r="P53" s="480"/>
      <c r="Q53" s="480"/>
      <c r="R53" s="480"/>
      <c r="S53" s="480"/>
      <c r="T53" s="488"/>
      <c r="U53" s="480" t="str">
        <f t="shared" si="16"/>
        <v/>
      </c>
      <c r="V53" s="480" t="str">
        <f t="shared" si="17"/>
        <v/>
      </c>
      <c r="W53" s="480" t="str">
        <f t="shared" si="18"/>
        <v/>
      </c>
      <c r="X53" s="480" t="str">
        <f t="shared" si="19"/>
        <v/>
      </c>
      <c r="Y53" s="480" t="str">
        <f t="shared" si="20"/>
        <v/>
      </c>
      <c r="Z53" s="480" t="str">
        <f t="shared" si="21"/>
        <v/>
      </c>
      <c r="AA53" s="480" t="str">
        <f t="shared" si="22"/>
        <v/>
      </c>
      <c r="AB53" s="480" t="str">
        <f t="shared" si="23"/>
        <v/>
      </c>
      <c r="AC53" s="480" t="str">
        <f t="shared" si="24"/>
        <v/>
      </c>
      <c r="AD53" s="480" t="str">
        <f t="shared" si="25"/>
        <v/>
      </c>
      <c r="AE53" s="480" t="str">
        <f t="shared" si="26"/>
        <v/>
      </c>
      <c r="AF53" s="480" t="str">
        <f t="shared" si="27"/>
        <v/>
      </c>
      <c r="AG53" s="488" t="str">
        <f t="shared" si="15"/>
        <v/>
      </c>
    </row>
    <row r="54" spans="1:33">
      <c r="A54" s="472"/>
      <c r="B54" s="473"/>
      <c r="C54" s="474"/>
      <c r="D54" s="506" t="str">
        <f>IF(INJURIES!E53="","",INJURIES!E53)</f>
        <v/>
      </c>
      <c r="E54" s="507" t="str">
        <f>IF(INJURIES!F53="","",INJURIES!F53)</f>
        <v/>
      </c>
      <c r="F54" s="508" t="str">
        <f>IF(INJURIES!G53="","",INJURIES!G53)</f>
        <v/>
      </c>
      <c r="H54" s="480"/>
      <c r="I54" s="480"/>
      <c r="J54" s="480"/>
      <c r="K54" s="480"/>
      <c r="L54" s="480"/>
      <c r="M54" s="480"/>
      <c r="N54" s="480"/>
      <c r="O54" s="480"/>
      <c r="P54" s="480"/>
      <c r="Q54" s="480"/>
      <c r="R54" s="480"/>
      <c r="S54" s="480"/>
      <c r="T54" s="488"/>
      <c r="U54" s="480" t="str">
        <f t="shared" si="16"/>
        <v/>
      </c>
      <c r="V54" s="480" t="str">
        <f t="shared" si="17"/>
        <v/>
      </c>
      <c r="W54" s="480" t="str">
        <f t="shared" si="18"/>
        <v/>
      </c>
      <c r="X54" s="480" t="str">
        <f t="shared" si="19"/>
        <v/>
      </c>
      <c r="Y54" s="480" t="str">
        <f t="shared" si="20"/>
        <v/>
      </c>
      <c r="Z54" s="480" t="str">
        <f t="shared" si="21"/>
        <v/>
      </c>
      <c r="AA54" s="480" t="str">
        <f t="shared" si="22"/>
        <v/>
      </c>
      <c r="AB54" s="480" t="str">
        <f t="shared" si="23"/>
        <v/>
      </c>
      <c r="AC54" s="480" t="str">
        <f t="shared" si="24"/>
        <v/>
      </c>
      <c r="AD54" s="480" t="str">
        <f t="shared" si="25"/>
        <v/>
      </c>
      <c r="AE54" s="480" t="str">
        <f t="shared" si="26"/>
        <v/>
      </c>
      <c r="AF54" s="480" t="str">
        <f t="shared" si="27"/>
        <v/>
      </c>
      <c r="AG54" s="488" t="str">
        <f t="shared" si="15"/>
        <v/>
      </c>
    </row>
    <row r="55" spans="1:33">
      <c r="A55" s="472"/>
      <c r="B55" s="473"/>
      <c r="C55" s="474"/>
      <c r="D55" s="506" t="str">
        <f>IF(INJURIES!E54="","",INJURIES!E54)</f>
        <v/>
      </c>
      <c r="E55" s="507" t="str">
        <f>IF(INJURIES!F54="","",INJURIES!F54)</f>
        <v/>
      </c>
      <c r="F55" s="508" t="str">
        <f>IF(INJURIES!G54="","",INJURIES!G54)</f>
        <v/>
      </c>
      <c r="H55" s="480"/>
      <c r="I55" s="480"/>
      <c r="J55" s="480"/>
      <c r="K55" s="480"/>
      <c r="L55" s="480"/>
      <c r="M55" s="480"/>
      <c r="N55" s="480"/>
      <c r="O55" s="480"/>
      <c r="P55" s="480"/>
      <c r="Q55" s="480"/>
      <c r="R55" s="480"/>
      <c r="S55" s="480"/>
      <c r="T55" s="488"/>
      <c r="U55" s="480" t="str">
        <f t="shared" si="16"/>
        <v/>
      </c>
      <c r="V55" s="480" t="str">
        <f t="shared" si="17"/>
        <v/>
      </c>
      <c r="W55" s="480" t="str">
        <f t="shared" si="18"/>
        <v/>
      </c>
      <c r="X55" s="480" t="str">
        <f t="shared" si="19"/>
        <v/>
      </c>
      <c r="Y55" s="480" t="str">
        <f t="shared" si="20"/>
        <v/>
      </c>
      <c r="Z55" s="480" t="str">
        <f t="shared" si="21"/>
        <v/>
      </c>
      <c r="AA55" s="480" t="str">
        <f t="shared" si="22"/>
        <v/>
      </c>
      <c r="AB55" s="480" t="str">
        <f t="shared" si="23"/>
        <v/>
      </c>
      <c r="AC55" s="480" t="str">
        <f t="shared" si="24"/>
        <v/>
      </c>
      <c r="AD55" s="480" t="str">
        <f t="shared" si="25"/>
        <v/>
      </c>
      <c r="AE55" s="480" t="str">
        <f t="shared" si="26"/>
        <v/>
      </c>
      <c r="AF55" s="480" t="str">
        <f t="shared" si="27"/>
        <v/>
      </c>
      <c r="AG55" s="488" t="str">
        <f t="shared" si="15"/>
        <v/>
      </c>
    </row>
    <row r="56" spans="1:33">
      <c r="A56" s="472"/>
      <c r="B56" s="473"/>
      <c r="C56" s="474"/>
      <c r="D56" s="506" t="str">
        <f>IF(INJURIES!E55="","",INJURIES!E55)</f>
        <v/>
      </c>
      <c r="E56" s="507" t="str">
        <f>IF(INJURIES!F55="","",INJURIES!F55)</f>
        <v/>
      </c>
      <c r="F56" s="508" t="str">
        <f>IF(INJURIES!G55="","",INJURIES!G55)</f>
        <v/>
      </c>
      <c r="H56" s="480"/>
      <c r="I56" s="480"/>
      <c r="J56" s="480"/>
      <c r="K56" s="480"/>
      <c r="L56" s="480"/>
      <c r="M56" s="480"/>
      <c r="N56" s="480"/>
      <c r="O56" s="480"/>
      <c r="P56" s="480"/>
      <c r="Q56" s="480"/>
      <c r="R56" s="480"/>
      <c r="S56" s="480"/>
      <c r="T56" s="488"/>
      <c r="U56" s="480" t="str">
        <f t="shared" si="16"/>
        <v/>
      </c>
      <c r="V56" s="480" t="str">
        <f t="shared" si="17"/>
        <v/>
      </c>
      <c r="W56" s="480" t="str">
        <f t="shared" si="18"/>
        <v/>
      </c>
      <c r="X56" s="480" t="str">
        <f t="shared" si="19"/>
        <v/>
      </c>
      <c r="Y56" s="480" t="str">
        <f t="shared" si="20"/>
        <v/>
      </c>
      <c r="Z56" s="480" t="str">
        <f t="shared" si="21"/>
        <v/>
      </c>
      <c r="AA56" s="480" t="str">
        <f t="shared" si="22"/>
        <v/>
      </c>
      <c r="AB56" s="480" t="str">
        <f t="shared" si="23"/>
        <v/>
      </c>
      <c r="AC56" s="480" t="str">
        <f t="shared" si="24"/>
        <v/>
      </c>
      <c r="AD56" s="480" t="str">
        <f t="shared" si="25"/>
        <v/>
      </c>
      <c r="AE56" s="480" t="str">
        <f t="shared" si="26"/>
        <v/>
      </c>
      <c r="AF56" s="480" t="str">
        <f t="shared" si="27"/>
        <v/>
      </c>
      <c r="AG56" s="488" t="str">
        <f t="shared" si="15"/>
        <v/>
      </c>
    </row>
    <row r="57" spans="1:33">
      <c r="A57" s="472"/>
      <c r="B57" s="473"/>
      <c r="C57" s="474"/>
      <c r="D57" s="506" t="str">
        <f>IF(INJURIES!E56="","",INJURIES!E56)</f>
        <v/>
      </c>
      <c r="E57" s="507" t="str">
        <f>IF(INJURIES!F56="","",INJURIES!F56)</f>
        <v/>
      </c>
      <c r="F57" s="508" t="str">
        <f>IF(INJURIES!G56="","",INJURIES!G56)</f>
        <v/>
      </c>
      <c r="H57" s="480"/>
      <c r="I57" s="480"/>
      <c r="J57" s="480"/>
      <c r="K57" s="480"/>
      <c r="L57" s="480"/>
      <c r="M57" s="480"/>
      <c r="N57" s="480"/>
      <c r="O57" s="480"/>
      <c r="P57" s="480"/>
      <c r="Q57" s="480"/>
      <c r="R57" s="480"/>
      <c r="S57" s="480"/>
      <c r="T57" s="488"/>
      <c r="U57" s="480" t="str">
        <f t="shared" si="16"/>
        <v/>
      </c>
      <c r="V57" s="480" t="str">
        <f t="shared" si="17"/>
        <v/>
      </c>
      <c r="W57" s="480" t="str">
        <f t="shared" si="18"/>
        <v/>
      </c>
      <c r="X57" s="480" t="str">
        <f t="shared" si="19"/>
        <v/>
      </c>
      <c r="Y57" s="480" t="str">
        <f t="shared" si="20"/>
        <v/>
      </c>
      <c r="Z57" s="480" t="str">
        <f t="shared" si="21"/>
        <v/>
      </c>
      <c r="AA57" s="480" t="str">
        <f t="shared" si="22"/>
        <v/>
      </c>
      <c r="AB57" s="480" t="str">
        <f t="shared" si="23"/>
        <v/>
      </c>
      <c r="AC57" s="480" t="str">
        <f t="shared" si="24"/>
        <v/>
      </c>
      <c r="AD57" s="480" t="str">
        <f t="shared" si="25"/>
        <v/>
      </c>
      <c r="AE57" s="480" t="str">
        <f t="shared" si="26"/>
        <v/>
      </c>
      <c r="AF57" s="480" t="str">
        <f t="shared" si="27"/>
        <v/>
      </c>
      <c r="AG57" s="488" t="str">
        <f t="shared" si="15"/>
        <v/>
      </c>
    </row>
    <row r="58" spans="1:33">
      <c r="A58" s="472"/>
      <c r="B58" s="473"/>
      <c r="C58" s="474"/>
      <c r="D58" s="506" t="str">
        <f>IF(INJURIES!E57="","",INJURIES!E57)</f>
        <v/>
      </c>
      <c r="E58" s="507" t="str">
        <f>IF(INJURIES!F57="","",INJURIES!F57)</f>
        <v/>
      </c>
      <c r="F58" s="508" t="str">
        <f>IF(INJURIES!G57="","",INJURIES!G57)</f>
        <v/>
      </c>
      <c r="H58" s="480"/>
      <c r="I58" s="480"/>
      <c r="J58" s="480"/>
      <c r="K58" s="480"/>
      <c r="L58" s="480"/>
      <c r="M58" s="480"/>
      <c r="N58" s="480"/>
      <c r="O58" s="480"/>
      <c r="P58" s="480"/>
      <c r="Q58" s="480"/>
      <c r="R58" s="480"/>
      <c r="S58" s="480"/>
      <c r="T58" s="488"/>
      <c r="U58" s="480" t="str">
        <f t="shared" si="16"/>
        <v/>
      </c>
      <c r="V58" s="480" t="str">
        <f t="shared" si="17"/>
        <v/>
      </c>
      <c r="W58" s="480" t="str">
        <f t="shared" si="18"/>
        <v/>
      </c>
      <c r="X58" s="480" t="str">
        <f t="shared" si="19"/>
        <v/>
      </c>
      <c r="Y58" s="480" t="str">
        <f t="shared" si="20"/>
        <v/>
      </c>
      <c r="Z58" s="480" t="str">
        <f t="shared" si="21"/>
        <v/>
      </c>
      <c r="AA58" s="480" t="str">
        <f t="shared" si="22"/>
        <v/>
      </c>
      <c r="AB58" s="480" t="str">
        <f t="shared" si="23"/>
        <v/>
      </c>
      <c r="AC58" s="480" t="str">
        <f t="shared" si="24"/>
        <v/>
      </c>
      <c r="AD58" s="480" t="str">
        <f t="shared" si="25"/>
        <v/>
      </c>
      <c r="AE58" s="480" t="str">
        <f t="shared" si="26"/>
        <v/>
      </c>
      <c r="AF58" s="480" t="str">
        <f t="shared" si="27"/>
        <v/>
      </c>
      <c r="AG58" s="488" t="str">
        <f t="shared" si="15"/>
        <v/>
      </c>
    </row>
    <row r="59" spans="1:33">
      <c r="A59" s="472"/>
      <c r="B59" s="473"/>
      <c r="C59" s="474"/>
      <c r="D59" s="506" t="str">
        <f>IF(INJURIES!E58="","",INJURIES!E58)</f>
        <v/>
      </c>
      <c r="E59" s="507" t="str">
        <f>IF(INJURIES!F58="","",INJURIES!F58)</f>
        <v/>
      </c>
      <c r="F59" s="508" t="str">
        <f>IF(INJURIES!G58="","",INJURIES!G58)</f>
        <v/>
      </c>
      <c r="H59" s="480"/>
      <c r="I59" s="480"/>
      <c r="J59" s="480"/>
      <c r="K59" s="480"/>
      <c r="L59" s="480"/>
      <c r="M59" s="480"/>
      <c r="N59" s="480"/>
      <c r="O59" s="480"/>
      <c r="P59" s="480"/>
      <c r="Q59" s="480"/>
      <c r="R59" s="480"/>
      <c r="S59" s="480"/>
      <c r="T59" s="488"/>
      <c r="U59" s="480" t="str">
        <f t="shared" si="16"/>
        <v/>
      </c>
      <c r="V59" s="480" t="str">
        <f t="shared" si="17"/>
        <v/>
      </c>
      <c r="W59" s="480" t="str">
        <f t="shared" si="18"/>
        <v/>
      </c>
      <c r="X59" s="480" t="str">
        <f t="shared" si="19"/>
        <v/>
      </c>
      <c r="Y59" s="480" t="str">
        <f t="shared" si="20"/>
        <v/>
      </c>
      <c r="Z59" s="480" t="str">
        <f t="shared" si="21"/>
        <v/>
      </c>
      <c r="AA59" s="480" t="str">
        <f t="shared" si="22"/>
        <v/>
      </c>
      <c r="AB59" s="480" t="str">
        <f t="shared" si="23"/>
        <v/>
      </c>
      <c r="AC59" s="480" t="str">
        <f t="shared" si="24"/>
        <v/>
      </c>
      <c r="AD59" s="480" t="str">
        <f t="shared" si="25"/>
        <v/>
      </c>
      <c r="AE59" s="480" t="str">
        <f t="shared" si="26"/>
        <v/>
      </c>
      <c r="AF59" s="480" t="str">
        <f t="shared" si="27"/>
        <v/>
      </c>
      <c r="AG59" s="488" t="str">
        <f t="shared" si="15"/>
        <v/>
      </c>
    </row>
    <row r="60" spans="1:33">
      <c r="A60" s="472"/>
      <c r="B60" s="473"/>
      <c r="C60" s="474"/>
      <c r="D60" s="506" t="str">
        <f>IF(INJURIES!E59="","",INJURIES!E59)</f>
        <v/>
      </c>
      <c r="E60" s="507" t="str">
        <f>IF(INJURIES!F59="","",INJURIES!F59)</f>
        <v/>
      </c>
      <c r="F60" s="508" t="str">
        <f>IF(INJURIES!G59="","",INJURIES!G59)</f>
        <v/>
      </c>
      <c r="H60" s="480"/>
      <c r="I60" s="480"/>
      <c r="J60" s="480"/>
      <c r="K60" s="480"/>
      <c r="L60" s="480"/>
      <c r="M60" s="480"/>
      <c r="N60" s="480"/>
      <c r="O60" s="480"/>
      <c r="P60" s="480"/>
      <c r="Q60" s="480"/>
      <c r="R60" s="480"/>
      <c r="S60" s="480"/>
      <c r="T60" s="488"/>
      <c r="U60" s="480" t="str">
        <f t="shared" si="16"/>
        <v/>
      </c>
      <c r="V60" s="480" t="str">
        <f t="shared" si="17"/>
        <v/>
      </c>
      <c r="W60" s="480" t="str">
        <f t="shared" si="18"/>
        <v/>
      </c>
      <c r="X60" s="480" t="str">
        <f t="shared" si="19"/>
        <v/>
      </c>
      <c r="Y60" s="480" t="str">
        <f t="shared" si="20"/>
        <v/>
      </c>
      <c r="Z60" s="480" t="str">
        <f t="shared" si="21"/>
        <v/>
      </c>
      <c r="AA60" s="480" t="str">
        <f t="shared" si="22"/>
        <v/>
      </c>
      <c r="AB60" s="480" t="str">
        <f t="shared" si="23"/>
        <v/>
      </c>
      <c r="AC60" s="480" t="str">
        <f t="shared" si="24"/>
        <v/>
      </c>
      <c r="AD60" s="480" t="str">
        <f t="shared" si="25"/>
        <v/>
      </c>
      <c r="AE60" s="480" t="str">
        <f t="shared" si="26"/>
        <v/>
      </c>
      <c r="AF60" s="480" t="str">
        <f t="shared" si="27"/>
        <v/>
      </c>
      <c r="AG60" s="488" t="str">
        <f t="shared" si="15"/>
        <v/>
      </c>
    </row>
    <row r="61" spans="1:33">
      <c r="A61" s="472"/>
      <c r="B61" s="473"/>
      <c r="C61" s="474"/>
      <c r="D61" s="506" t="str">
        <f>IF(INJURIES!E60="","",INJURIES!E60)</f>
        <v/>
      </c>
      <c r="E61" s="507" t="str">
        <f>IF(INJURIES!F60="","",INJURIES!F60)</f>
        <v/>
      </c>
      <c r="F61" s="508" t="str">
        <f>IF(INJURIES!G60="","",INJURIES!G60)</f>
        <v/>
      </c>
      <c r="H61" s="480"/>
      <c r="I61" s="480"/>
      <c r="J61" s="480"/>
      <c r="K61" s="480"/>
      <c r="L61" s="480"/>
      <c r="M61" s="480"/>
      <c r="N61" s="480"/>
      <c r="O61" s="480"/>
      <c r="P61" s="480"/>
      <c r="Q61" s="480"/>
      <c r="R61" s="480"/>
      <c r="S61" s="480"/>
      <c r="T61" s="488"/>
      <c r="U61" s="480" t="str">
        <f t="shared" si="16"/>
        <v/>
      </c>
      <c r="V61" s="480" t="str">
        <f t="shared" si="17"/>
        <v/>
      </c>
      <c r="W61" s="480" t="str">
        <f t="shared" si="18"/>
        <v/>
      </c>
      <c r="X61" s="480" t="str">
        <f t="shared" si="19"/>
        <v/>
      </c>
      <c r="Y61" s="480" t="str">
        <f t="shared" si="20"/>
        <v/>
      </c>
      <c r="Z61" s="480" t="str">
        <f t="shared" si="21"/>
        <v/>
      </c>
      <c r="AA61" s="480" t="str">
        <f t="shared" si="22"/>
        <v/>
      </c>
      <c r="AB61" s="480" t="str">
        <f t="shared" si="23"/>
        <v/>
      </c>
      <c r="AC61" s="480" t="str">
        <f t="shared" si="24"/>
        <v/>
      </c>
      <c r="AD61" s="480" t="str">
        <f t="shared" si="25"/>
        <v/>
      </c>
      <c r="AE61" s="480" t="str">
        <f t="shared" si="26"/>
        <v/>
      </c>
      <c r="AF61" s="480" t="str">
        <f t="shared" si="27"/>
        <v/>
      </c>
      <c r="AG61" s="488" t="str">
        <f t="shared" si="15"/>
        <v/>
      </c>
    </row>
    <row r="62" spans="1:33">
      <c r="A62" s="472"/>
      <c r="B62" s="473"/>
      <c r="C62" s="474"/>
      <c r="D62" s="506" t="str">
        <f>IF(INJURIES!E61="","",INJURIES!E61)</f>
        <v/>
      </c>
      <c r="E62" s="507" t="str">
        <f>IF(INJURIES!F61="","",INJURIES!F61)</f>
        <v/>
      </c>
      <c r="F62" s="508" t="str">
        <f>IF(INJURIES!G61="","",INJURIES!G61)</f>
        <v/>
      </c>
      <c r="H62" s="480"/>
      <c r="I62" s="480"/>
      <c r="J62" s="480"/>
      <c r="K62" s="480"/>
      <c r="L62" s="480"/>
      <c r="M62" s="480"/>
      <c r="N62" s="480"/>
      <c r="O62" s="480"/>
      <c r="P62" s="480"/>
      <c r="Q62" s="480"/>
      <c r="R62" s="480"/>
      <c r="S62" s="480"/>
      <c r="T62" s="488"/>
      <c r="U62" s="480" t="str">
        <f t="shared" si="16"/>
        <v/>
      </c>
      <c r="V62" s="480" t="str">
        <f t="shared" si="17"/>
        <v/>
      </c>
      <c r="W62" s="480" t="str">
        <f t="shared" si="18"/>
        <v/>
      </c>
      <c r="X62" s="480" t="str">
        <f t="shared" si="19"/>
        <v/>
      </c>
      <c r="Y62" s="480" t="str">
        <f t="shared" si="20"/>
        <v/>
      </c>
      <c r="Z62" s="480" t="str">
        <f t="shared" si="21"/>
        <v/>
      </c>
      <c r="AA62" s="480" t="str">
        <f t="shared" si="22"/>
        <v/>
      </c>
      <c r="AB62" s="480" t="str">
        <f t="shared" si="23"/>
        <v/>
      </c>
      <c r="AC62" s="480" t="str">
        <f t="shared" si="24"/>
        <v/>
      </c>
      <c r="AD62" s="480" t="str">
        <f t="shared" si="25"/>
        <v/>
      </c>
      <c r="AE62" s="480" t="str">
        <f t="shared" si="26"/>
        <v/>
      </c>
      <c r="AF62" s="480" t="str">
        <f t="shared" si="27"/>
        <v/>
      </c>
      <c r="AG62" s="488" t="str">
        <f t="shared" si="15"/>
        <v/>
      </c>
    </row>
    <row r="63" spans="1:33">
      <c r="A63" s="472"/>
      <c r="B63" s="473"/>
      <c r="C63" s="474"/>
      <c r="D63" s="506" t="str">
        <f>IF(INJURIES!E62="","",INJURIES!E62)</f>
        <v/>
      </c>
      <c r="E63" s="507" t="str">
        <f>IF(INJURIES!F62="","",INJURIES!F62)</f>
        <v/>
      </c>
      <c r="F63" s="508" t="str">
        <f>IF(INJURIES!G62="","",INJURIES!G62)</f>
        <v/>
      </c>
      <c r="H63" s="480"/>
      <c r="I63" s="480"/>
      <c r="J63" s="480"/>
      <c r="K63" s="480"/>
      <c r="L63" s="480"/>
      <c r="M63" s="480"/>
      <c r="N63" s="480"/>
      <c r="O63" s="480"/>
      <c r="P63" s="480"/>
      <c r="Q63" s="480"/>
      <c r="R63" s="480"/>
      <c r="S63" s="480"/>
      <c r="T63" s="488"/>
      <c r="U63" s="480" t="str">
        <f t="shared" si="16"/>
        <v/>
      </c>
      <c r="V63" s="480" t="str">
        <f t="shared" si="17"/>
        <v/>
      </c>
      <c r="W63" s="480" t="str">
        <f t="shared" si="18"/>
        <v/>
      </c>
      <c r="X63" s="480" t="str">
        <f t="shared" si="19"/>
        <v/>
      </c>
      <c r="Y63" s="480" t="str">
        <f t="shared" si="20"/>
        <v/>
      </c>
      <c r="Z63" s="480" t="str">
        <f t="shared" si="21"/>
        <v/>
      </c>
      <c r="AA63" s="480" t="str">
        <f t="shared" si="22"/>
        <v/>
      </c>
      <c r="AB63" s="480" t="str">
        <f t="shared" si="23"/>
        <v/>
      </c>
      <c r="AC63" s="480" t="str">
        <f t="shared" si="24"/>
        <v/>
      </c>
      <c r="AD63" s="480" t="str">
        <f t="shared" si="25"/>
        <v/>
      </c>
      <c r="AE63" s="480" t="str">
        <f t="shared" si="26"/>
        <v/>
      </c>
      <c r="AF63" s="480" t="str">
        <f t="shared" si="27"/>
        <v/>
      </c>
      <c r="AG63" s="488" t="str">
        <f t="shared" si="15"/>
        <v/>
      </c>
    </row>
    <row r="64" spans="1:33">
      <c r="A64" s="472"/>
      <c r="B64" s="473"/>
      <c r="C64" s="474"/>
      <c r="D64" s="506" t="str">
        <f>IF(INJURIES!E63="","",INJURIES!E63)</f>
        <v/>
      </c>
      <c r="E64" s="507" t="str">
        <f>IF(INJURIES!F63="","",INJURIES!F63)</f>
        <v/>
      </c>
      <c r="F64" s="508" t="str">
        <f>IF(INJURIES!G63="","",INJURIES!G63)</f>
        <v/>
      </c>
      <c r="H64" s="480"/>
      <c r="I64" s="480"/>
      <c r="J64" s="480"/>
      <c r="K64" s="480"/>
      <c r="L64" s="480"/>
      <c r="M64" s="480"/>
      <c r="N64" s="480"/>
      <c r="O64" s="480"/>
      <c r="P64" s="480"/>
      <c r="Q64" s="480"/>
      <c r="R64" s="480"/>
      <c r="S64" s="480"/>
      <c r="T64" s="488"/>
      <c r="U64" s="480" t="str">
        <f t="shared" si="16"/>
        <v/>
      </c>
      <c r="V64" s="480" t="str">
        <f t="shared" si="17"/>
        <v/>
      </c>
      <c r="W64" s="480" t="str">
        <f t="shared" si="18"/>
        <v/>
      </c>
      <c r="X64" s="480" t="str">
        <f t="shared" si="19"/>
        <v/>
      </c>
      <c r="Y64" s="480" t="str">
        <f t="shared" si="20"/>
        <v/>
      </c>
      <c r="Z64" s="480" t="str">
        <f t="shared" si="21"/>
        <v/>
      </c>
      <c r="AA64" s="480" t="str">
        <f t="shared" si="22"/>
        <v/>
      </c>
      <c r="AB64" s="480" t="str">
        <f t="shared" si="23"/>
        <v/>
      </c>
      <c r="AC64" s="480" t="str">
        <f t="shared" si="24"/>
        <v/>
      </c>
      <c r="AD64" s="480" t="str">
        <f t="shared" si="25"/>
        <v/>
      </c>
      <c r="AE64" s="480" t="str">
        <f t="shared" si="26"/>
        <v/>
      </c>
      <c r="AF64" s="480" t="str">
        <f t="shared" si="27"/>
        <v/>
      </c>
      <c r="AG64" s="488" t="str">
        <f t="shared" si="15"/>
        <v/>
      </c>
    </row>
    <row r="65" spans="1:33">
      <c r="A65" s="472"/>
      <c r="B65" s="473"/>
      <c r="C65" s="474"/>
      <c r="D65" s="506" t="str">
        <f>IF(INJURIES!E64="","",INJURIES!E64)</f>
        <v/>
      </c>
      <c r="E65" s="507" t="str">
        <f>IF(INJURIES!F64="","",INJURIES!F64)</f>
        <v/>
      </c>
      <c r="F65" s="508" t="str">
        <f>IF(INJURIES!G64="","",INJURIES!G64)</f>
        <v/>
      </c>
      <c r="H65" s="480"/>
      <c r="I65" s="480"/>
      <c r="J65" s="480"/>
      <c r="K65" s="480"/>
      <c r="L65" s="480"/>
      <c r="M65" s="480"/>
      <c r="N65" s="480"/>
      <c r="O65" s="480"/>
      <c r="P65" s="480"/>
      <c r="Q65" s="480"/>
      <c r="R65" s="480"/>
      <c r="S65" s="480"/>
      <c r="T65" s="488"/>
      <c r="U65" s="480" t="str">
        <f t="shared" si="16"/>
        <v/>
      </c>
      <c r="V65" s="480" t="str">
        <f t="shared" si="17"/>
        <v/>
      </c>
      <c r="W65" s="480" t="str">
        <f t="shared" si="18"/>
        <v/>
      </c>
      <c r="X65" s="480" t="str">
        <f t="shared" si="19"/>
        <v/>
      </c>
      <c r="Y65" s="480" t="str">
        <f t="shared" si="20"/>
        <v/>
      </c>
      <c r="Z65" s="480" t="str">
        <f t="shared" si="21"/>
        <v/>
      </c>
      <c r="AA65" s="480" t="str">
        <f t="shared" si="22"/>
        <v/>
      </c>
      <c r="AB65" s="480" t="str">
        <f t="shared" si="23"/>
        <v/>
      </c>
      <c r="AC65" s="480" t="str">
        <f t="shared" si="24"/>
        <v/>
      </c>
      <c r="AD65" s="480" t="str">
        <f t="shared" si="25"/>
        <v/>
      </c>
      <c r="AE65" s="480" t="str">
        <f t="shared" si="26"/>
        <v/>
      </c>
      <c r="AF65" s="480" t="str">
        <f t="shared" si="27"/>
        <v/>
      </c>
      <c r="AG65" s="488" t="str">
        <f t="shared" si="15"/>
        <v/>
      </c>
    </row>
    <row r="66" spans="1:33">
      <c r="A66" s="472"/>
      <c r="B66" s="473"/>
      <c r="C66" s="474"/>
      <c r="D66" s="506" t="str">
        <f>IF(INJURIES!E65="","",INJURIES!E65)</f>
        <v/>
      </c>
      <c r="E66" s="507" t="str">
        <f>IF(INJURIES!F65="","",INJURIES!F65)</f>
        <v/>
      </c>
      <c r="F66" s="508" t="str">
        <f>IF(INJURIES!G65="","",INJURIES!G65)</f>
        <v/>
      </c>
      <c r="H66" s="480"/>
      <c r="I66" s="480"/>
      <c r="J66" s="480"/>
      <c r="K66" s="480"/>
      <c r="L66" s="480"/>
      <c r="M66" s="480"/>
      <c r="N66" s="480"/>
      <c r="O66" s="480"/>
      <c r="P66" s="480"/>
      <c r="Q66" s="480"/>
      <c r="R66" s="480"/>
      <c r="S66" s="480"/>
      <c r="T66" s="488"/>
      <c r="U66" s="480" t="str">
        <f t="shared" si="16"/>
        <v/>
      </c>
      <c r="V66" s="480" t="str">
        <f t="shared" si="17"/>
        <v/>
      </c>
      <c r="W66" s="480" t="str">
        <f t="shared" si="18"/>
        <v/>
      </c>
      <c r="X66" s="480" t="str">
        <f t="shared" si="19"/>
        <v/>
      </c>
      <c r="Y66" s="480" t="str">
        <f t="shared" si="20"/>
        <v/>
      </c>
      <c r="Z66" s="480" t="str">
        <f t="shared" si="21"/>
        <v/>
      </c>
      <c r="AA66" s="480" t="str">
        <f t="shared" si="22"/>
        <v/>
      </c>
      <c r="AB66" s="480" t="str">
        <f t="shared" si="23"/>
        <v/>
      </c>
      <c r="AC66" s="480" t="str">
        <f t="shared" si="24"/>
        <v/>
      </c>
      <c r="AD66" s="480" t="str">
        <f t="shared" si="25"/>
        <v/>
      </c>
      <c r="AE66" s="480" t="str">
        <f t="shared" si="26"/>
        <v/>
      </c>
      <c r="AF66" s="480" t="str">
        <f t="shared" si="27"/>
        <v/>
      </c>
      <c r="AG66" s="488" t="str">
        <f t="shared" si="15"/>
        <v/>
      </c>
    </row>
    <row r="67" spans="1:33">
      <c r="A67" s="472"/>
      <c r="B67" s="473"/>
      <c r="C67" s="474"/>
      <c r="D67" s="506" t="str">
        <f>IF(INJURIES!E66="","",INJURIES!E66)</f>
        <v/>
      </c>
      <c r="E67" s="507" t="str">
        <f>IF(INJURIES!F66="","",INJURIES!F66)</f>
        <v/>
      </c>
      <c r="F67" s="508" t="str">
        <f>IF(INJURIES!G66="","",INJURIES!G66)</f>
        <v/>
      </c>
      <c r="H67" s="480"/>
      <c r="I67" s="480"/>
      <c r="J67" s="480"/>
      <c r="K67" s="480"/>
      <c r="L67" s="480"/>
      <c r="M67" s="480"/>
      <c r="N67" s="480"/>
      <c r="O67" s="480"/>
      <c r="P67" s="480"/>
      <c r="Q67" s="480"/>
      <c r="R67" s="480"/>
      <c r="S67" s="480"/>
      <c r="T67" s="488"/>
      <c r="U67" s="480" t="str">
        <f t="shared" si="16"/>
        <v/>
      </c>
      <c r="V67" s="480" t="str">
        <f t="shared" si="17"/>
        <v/>
      </c>
      <c r="W67" s="480" t="str">
        <f t="shared" si="18"/>
        <v/>
      </c>
      <c r="X67" s="480" t="str">
        <f t="shared" si="19"/>
        <v/>
      </c>
      <c r="Y67" s="480" t="str">
        <f t="shared" si="20"/>
        <v/>
      </c>
      <c r="Z67" s="480" t="str">
        <f t="shared" si="21"/>
        <v/>
      </c>
      <c r="AA67" s="480" t="str">
        <f t="shared" si="22"/>
        <v/>
      </c>
      <c r="AB67" s="480" t="str">
        <f t="shared" si="23"/>
        <v/>
      </c>
      <c r="AC67" s="480" t="str">
        <f t="shared" si="24"/>
        <v/>
      </c>
      <c r="AD67" s="480" t="str">
        <f t="shared" si="25"/>
        <v/>
      </c>
      <c r="AE67" s="480" t="str">
        <f t="shared" si="26"/>
        <v/>
      </c>
      <c r="AF67" s="480" t="str">
        <f t="shared" si="27"/>
        <v/>
      </c>
      <c r="AG67" s="488" t="str">
        <f t="shared" si="15"/>
        <v/>
      </c>
    </row>
    <row r="68" spans="1:33">
      <c r="A68" s="472"/>
      <c r="B68" s="473"/>
      <c r="C68" s="474"/>
      <c r="D68" s="506" t="str">
        <f>IF(INJURIES!E67="","",INJURIES!E67)</f>
        <v/>
      </c>
      <c r="E68" s="507" t="str">
        <f>IF(INJURIES!F67="","",INJURIES!F67)</f>
        <v/>
      </c>
      <c r="F68" s="508" t="str">
        <f>IF(INJURIES!G67="","",INJURIES!G67)</f>
        <v/>
      </c>
      <c r="H68" s="480"/>
      <c r="I68" s="480"/>
      <c r="J68" s="480"/>
      <c r="K68" s="480"/>
      <c r="L68" s="480"/>
      <c r="M68" s="480"/>
      <c r="N68" s="480"/>
      <c r="O68" s="480"/>
      <c r="P68" s="480"/>
      <c r="Q68" s="480"/>
      <c r="R68" s="480"/>
      <c r="S68" s="480"/>
      <c r="T68" s="488"/>
      <c r="U68" s="480" t="str">
        <f t="shared" si="16"/>
        <v/>
      </c>
      <c r="V68" s="480" t="str">
        <f t="shared" si="17"/>
        <v/>
      </c>
      <c r="W68" s="480" t="str">
        <f t="shared" si="18"/>
        <v/>
      </c>
      <c r="X68" s="480" t="str">
        <f t="shared" si="19"/>
        <v/>
      </c>
      <c r="Y68" s="480" t="str">
        <f t="shared" si="20"/>
        <v/>
      </c>
      <c r="Z68" s="480" t="str">
        <f t="shared" si="21"/>
        <v/>
      </c>
      <c r="AA68" s="480" t="str">
        <f t="shared" si="22"/>
        <v/>
      </c>
      <c r="AB68" s="480" t="str">
        <f t="shared" si="23"/>
        <v/>
      </c>
      <c r="AC68" s="480" t="str">
        <f t="shared" si="24"/>
        <v/>
      </c>
      <c r="AD68" s="480" t="str">
        <f t="shared" si="25"/>
        <v/>
      </c>
      <c r="AE68" s="480" t="str">
        <f t="shared" si="26"/>
        <v/>
      </c>
      <c r="AF68" s="480" t="str">
        <f t="shared" si="27"/>
        <v/>
      </c>
      <c r="AG68" s="488" t="str">
        <f t="shared" si="15"/>
        <v/>
      </c>
    </row>
    <row r="69" spans="1:33">
      <c r="A69" s="472"/>
      <c r="B69" s="473"/>
      <c r="C69" s="474"/>
      <c r="D69" s="506" t="str">
        <f>IF(INJURIES!E68="","",INJURIES!E68)</f>
        <v/>
      </c>
      <c r="E69" s="507" t="str">
        <f>IF(INJURIES!F68="","",INJURIES!F68)</f>
        <v/>
      </c>
      <c r="F69" s="508" t="str">
        <f>IF(INJURIES!G68="","",INJURIES!G68)</f>
        <v/>
      </c>
      <c r="H69" s="480"/>
      <c r="I69" s="480"/>
      <c r="J69" s="480"/>
      <c r="K69" s="480"/>
      <c r="L69" s="480"/>
      <c r="M69" s="480"/>
      <c r="N69" s="480"/>
      <c r="O69" s="480"/>
      <c r="P69" s="480"/>
      <c r="Q69" s="480"/>
      <c r="R69" s="480"/>
      <c r="S69" s="480"/>
      <c r="T69" s="488"/>
      <c r="U69" s="480" t="str">
        <f t="shared" ref="U69:U101" si="28" xml:space="preserve">
IF(AND($D69&lt;=A$1,$E69&gt;A$1,$E69&lt;A$2),$E69-A$1,
IF(AND($D69&lt;=A$1,$E69&gt;=A$2),A$2-A$1,
IF(AND($D69&gt;=A$1,$D69&lt;A$2,$E69&lt;A$2),$E69-$D69,
IF(AND($D69&gt;=A$1,$D69&lt;A$2,$E69&gt;=A$2),A$2-$D69,
IF($D69&gt;=N$2,"","")))))</f>
        <v/>
      </c>
      <c r="V69" s="480" t="str">
        <f t="shared" ref="V69:V101" si="29" xml:space="preserve">
IF(AND($D69&lt;=B$1,$E69&gt;B$1,$E69&lt;B$2),$E69-B$1,
IF(AND($D69&lt;=B$1,$E69&gt;=B$2),B$2-B$1,
IF(AND($D69&gt;=B$1,$D69&lt;B$2,$E69&lt;B$2),$E69-$D69,
IF(AND($D69&gt;=B$1,$D69&lt;B$2,$E69&gt;=B$2),B$2-$D69,
IF($D69&gt;=O$2,"","")))))</f>
        <v/>
      </c>
      <c r="W69" s="480" t="str">
        <f t="shared" ref="W69:W101" si="30" xml:space="preserve">
IF(AND($D69&lt;=C$1,$E69&gt;C$1,$E69&lt;C$2),$E69-C$1,
IF(AND($D69&lt;=C$1,$E69&gt;=C$2),C$2-C$1,
IF(AND($D69&gt;=C$1,$D69&lt;C$2,$E69&lt;C$2),$E69-$D69,
IF(AND($D69&gt;=C$1,$D69&lt;C$2,$E69&gt;=C$2),C$2-$D69,
IF($D69&gt;=P$2,"","")))))</f>
        <v/>
      </c>
      <c r="X69" s="480" t="str">
        <f t="shared" ref="X69:X101" si="31" xml:space="preserve">
IF(AND($D69&lt;=D$1,$E69&gt;D$1,$E69&lt;D$2),$E69-D$1,
IF(AND($D69&lt;=D$1,$E69&gt;=D$2),D$2-D$1,
IF(AND($D69&gt;=D$1,$D69&lt;D$2,$E69&lt;D$2),$E69-$D69,
IF(AND($D69&gt;=D$1,$D69&lt;D$2,$E69&gt;=D$2),D$2-$D69,
IF($D69&gt;=Q$2,"","")))))</f>
        <v/>
      </c>
      <c r="Y69" s="480" t="str">
        <f t="shared" ref="Y69:Y101" si="32" xml:space="preserve">
IF(AND($D69&lt;=E$1,$E69&gt;E$1,$E69&lt;E$2),$E69-E$1,
IF(AND($D69&lt;=E$1,$E69&gt;=E$2),E$2-E$1,
IF(AND($D69&gt;=E$1,$D69&lt;E$2,$E69&lt;E$2),$E69-$D69,
IF(AND($D69&gt;=E$1,$D69&lt;E$2,$E69&gt;=E$2),E$2-$D69,
IF($D69&gt;=R$2,"","")))))</f>
        <v/>
      </c>
      <c r="Z69" s="480" t="str">
        <f t="shared" ref="Z69:Z101" si="33" xml:space="preserve">
IF(AND($D69&lt;=F$1,$E69&gt;F$1,$E69&lt;F$2),$E69-F$1,
IF(AND($D69&lt;=F$1,$E69&gt;=F$2),F$2-F$1,
IF(AND($D69&gt;=F$1,$D69&lt;F$2,$E69&lt;F$2),$E69-$D69,
IF(AND($D69&gt;=F$1,$D69&lt;F$2,$E69&gt;=F$2),F$2-$D69,
IF($D69&gt;=S$2,"","")))))</f>
        <v/>
      </c>
      <c r="AA69" s="480" t="str">
        <f t="shared" ref="AA69:AA101" si="34" xml:space="preserve">
IF(AND($D69&lt;=G$1,$E69&gt;G$1,$E69&lt;G$2),$E69-G$1,
IF(AND($D69&lt;=G$1,$E69&gt;=G$2),G$2-G$1,
IF(AND($D69&gt;=G$1,$D69&lt;G$2,$E69&lt;G$2),$E69-$D69,
IF(AND($D69&gt;=G$1,$D69&lt;G$2,$E69&gt;=G$2),G$2-$D69,
IF($D69&gt;=T$2,"","")))))</f>
        <v/>
      </c>
      <c r="AB69" s="480" t="str">
        <f t="shared" ref="AB69:AB101" si="35" xml:space="preserve">
IF(AND($D69&lt;=H$1,$E69&gt;H$1,$E69&lt;H$2),$E69-H$1,
IF(AND($D69&lt;=H$1,$E69&gt;=H$2),H$2-H$1,
IF(AND($D69&gt;=H$1,$D69&lt;H$2,$E69&lt;H$2),$E69-$D69,
IF(AND($D69&gt;=H$1,$D69&lt;H$2,$E69&gt;=H$2),H$2-$D69,
IF($D69&gt;=U$2,"","")))))</f>
        <v/>
      </c>
      <c r="AC69" s="480" t="str">
        <f t="shared" ref="AC69:AC101" si="36" xml:space="preserve">
IF(AND($D69&lt;=I$1,$E69&gt;I$1,$E69&lt;I$2),$E69-I$1,
IF(AND($D69&lt;=I$1,$E69&gt;=I$2),I$2-I$1,
IF(AND($D69&gt;=I$1,$D69&lt;I$2,$E69&lt;I$2),$E69-$D69,
IF(AND($D69&gt;=I$1,$D69&lt;I$2,$E69&gt;=I$2),I$2-$D69,
IF($D69&gt;=V$2,"","")))))</f>
        <v/>
      </c>
      <c r="AD69" s="480" t="str">
        <f t="shared" ref="AD69:AD101" si="37" xml:space="preserve">
IF(AND($D69&lt;=J$1,$E69&gt;J$1,$E69&lt;J$2),$E69-J$1,
IF(AND($D69&lt;=J$1,$E69&gt;=J$2),J$2-J$1,
IF(AND($D69&gt;=J$1,$D69&lt;J$2,$E69&lt;J$2),$E69-$D69,
IF(AND($D69&gt;=J$1,$D69&lt;J$2,$E69&gt;=J$2),J$2-$D69,
IF($D69&gt;=W$2,"","")))))</f>
        <v/>
      </c>
      <c r="AE69" s="480" t="str">
        <f t="shared" ref="AE69:AE101" si="38" xml:space="preserve">
IF(AND($D69&lt;=K$1,$E69&gt;K$1,$E69&lt;K$2),$E69-K$1,
IF(AND($D69&lt;=K$1,$E69&gt;=K$2),K$2-K$1,
IF(AND($D69&gt;=K$1,$D69&lt;K$2,$E69&lt;K$2),$E69-$D69,
IF(AND($D69&gt;=K$1,$D69&lt;K$2,$E69&gt;=K$2),K$2-$D69,
IF($D69&gt;=X$2,"","")))))</f>
        <v/>
      </c>
      <c r="AF69" s="480" t="str">
        <f t="shared" ref="AF69:AF101" si="39" xml:space="preserve">
IF(AND($D69&lt;=L$1,$E69&gt;L$1,$E69&lt;L$2),$E69-L$1,
IF(AND($D69&lt;=L$1,$E69&gt;=L$2),L$2-L$1,
IF(AND($D69&gt;=L$1,$D69&lt;L$2,$E69&lt;L$2),$E69-$D69,
IF(AND($D69&gt;=L$1,$D69&lt;L$2,$E69&gt;=L$2),L$2-$D69,
IF($D69&gt;=Y$2,"","")))))</f>
        <v/>
      </c>
      <c r="AG69" s="488" t="str">
        <f t="shared" si="15"/>
        <v/>
      </c>
    </row>
    <row r="70" spans="1:33">
      <c r="A70" s="472"/>
      <c r="B70" s="473"/>
      <c r="C70" s="474"/>
      <c r="D70" s="506" t="str">
        <f>IF(INJURIES!E69="","",INJURIES!E69)</f>
        <v/>
      </c>
      <c r="E70" s="507" t="str">
        <f>IF(INJURIES!F69="","",INJURIES!F69)</f>
        <v/>
      </c>
      <c r="F70" s="508" t="str">
        <f>IF(INJURIES!G69="","",INJURIES!G69)</f>
        <v/>
      </c>
      <c r="H70" s="480"/>
      <c r="I70" s="480"/>
      <c r="J70" s="480"/>
      <c r="K70" s="480"/>
      <c r="L70" s="480"/>
      <c r="M70" s="480"/>
      <c r="N70" s="480"/>
      <c r="O70" s="480"/>
      <c r="P70" s="480"/>
      <c r="Q70" s="480"/>
      <c r="R70" s="480"/>
      <c r="S70" s="480"/>
      <c r="T70" s="488"/>
      <c r="U70" s="480" t="str">
        <f t="shared" si="28"/>
        <v/>
      </c>
      <c r="V70" s="480" t="str">
        <f t="shared" si="29"/>
        <v/>
      </c>
      <c r="W70" s="480" t="str">
        <f t="shared" si="30"/>
        <v/>
      </c>
      <c r="X70" s="480" t="str">
        <f t="shared" si="31"/>
        <v/>
      </c>
      <c r="Y70" s="480" t="str">
        <f t="shared" si="32"/>
        <v/>
      </c>
      <c r="Z70" s="480" t="str">
        <f t="shared" si="33"/>
        <v/>
      </c>
      <c r="AA70" s="480" t="str">
        <f t="shared" si="34"/>
        <v/>
      </c>
      <c r="AB70" s="480" t="str">
        <f t="shared" si="35"/>
        <v/>
      </c>
      <c r="AC70" s="480" t="str">
        <f t="shared" si="36"/>
        <v/>
      </c>
      <c r="AD70" s="480" t="str">
        <f t="shared" si="37"/>
        <v/>
      </c>
      <c r="AE70" s="480" t="str">
        <f t="shared" si="38"/>
        <v/>
      </c>
      <c r="AF70" s="480" t="str">
        <f t="shared" si="39"/>
        <v/>
      </c>
      <c r="AG70" s="488" t="str">
        <f t="shared" ref="AG70:AG101" si="40">IF(F70&lt;&gt;"",SUM(U70:AF70)-F70,"")</f>
        <v/>
      </c>
    </row>
    <row r="71" spans="1:33">
      <c r="A71" s="472"/>
      <c r="B71" s="473"/>
      <c r="C71" s="474"/>
      <c r="D71" s="506" t="str">
        <f>IF(INJURIES!E70="","",INJURIES!E70)</f>
        <v/>
      </c>
      <c r="E71" s="507" t="str">
        <f>IF(INJURIES!F70="","",INJURIES!F70)</f>
        <v/>
      </c>
      <c r="F71" s="508" t="str">
        <f>IF(INJURIES!G70="","",INJURIES!G70)</f>
        <v/>
      </c>
      <c r="H71" s="480"/>
      <c r="I71" s="480"/>
      <c r="J71" s="480"/>
      <c r="K71" s="480"/>
      <c r="L71" s="480"/>
      <c r="M71" s="480"/>
      <c r="N71" s="480"/>
      <c r="O71" s="480"/>
      <c r="P71" s="480"/>
      <c r="Q71" s="480"/>
      <c r="R71" s="480"/>
      <c r="S71" s="480"/>
      <c r="T71" s="488"/>
      <c r="U71" s="480" t="str">
        <f t="shared" si="28"/>
        <v/>
      </c>
      <c r="V71" s="480" t="str">
        <f t="shared" si="29"/>
        <v/>
      </c>
      <c r="W71" s="480" t="str">
        <f t="shared" si="30"/>
        <v/>
      </c>
      <c r="X71" s="480" t="str">
        <f t="shared" si="31"/>
        <v/>
      </c>
      <c r="Y71" s="480" t="str">
        <f t="shared" si="32"/>
        <v/>
      </c>
      <c r="Z71" s="480" t="str">
        <f t="shared" si="33"/>
        <v/>
      </c>
      <c r="AA71" s="480" t="str">
        <f t="shared" si="34"/>
        <v/>
      </c>
      <c r="AB71" s="480" t="str">
        <f t="shared" si="35"/>
        <v/>
      </c>
      <c r="AC71" s="480" t="str">
        <f t="shared" si="36"/>
        <v/>
      </c>
      <c r="AD71" s="480" t="str">
        <f t="shared" si="37"/>
        <v/>
      </c>
      <c r="AE71" s="480" t="str">
        <f t="shared" si="38"/>
        <v/>
      </c>
      <c r="AF71" s="480" t="str">
        <f t="shared" si="39"/>
        <v/>
      </c>
      <c r="AG71" s="488" t="str">
        <f t="shared" si="40"/>
        <v/>
      </c>
    </row>
    <row r="72" spans="1:33">
      <c r="A72" s="472"/>
      <c r="B72" s="473"/>
      <c r="C72" s="474"/>
      <c r="D72" s="506" t="str">
        <f>IF(INJURIES!E71="","",INJURIES!E71)</f>
        <v/>
      </c>
      <c r="E72" s="507" t="str">
        <f>IF(INJURIES!F71="","",INJURIES!F71)</f>
        <v/>
      </c>
      <c r="F72" s="508" t="str">
        <f>IF(INJURIES!G71="","",INJURIES!G71)</f>
        <v/>
      </c>
      <c r="H72" s="480"/>
      <c r="I72" s="480"/>
      <c r="J72" s="480"/>
      <c r="K72" s="480"/>
      <c r="L72" s="480"/>
      <c r="M72" s="480"/>
      <c r="N72" s="480"/>
      <c r="O72" s="480"/>
      <c r="P72" s="480"/>
      <c r="Q72" s="480"/>
      <c r="R72" s="480"/>
      <c r="S72" s="480"/>
      <c r="T72" s="488"/>
      <c r="U72" s="480" t="str">
        <f t="shared" si="28"/>
        <v/>
      </c>
      <c r="V72" s="480" t="str">
        <f t="shared" si="29"/>
        <v/>
      </c>
      <c r="W72" s="480" t="str">
        <f t="shared" si="30"/>
        <v/>
      </c>
      <c r="X72" s="480" t="str">
        <f t="shared" si="31"/>
        <v/>
      </c>
      <c r="Y72" s="480" t="str">
        <f t="shared" si="32"/>
        <v/>
      </c>
      <c r="Z72" s="480" t="str">
        <f t="shared" si="33"/>
        <v/>
      </c>
      <c r="AA72" s="480" t="str">
        <f t="shared" si="34"/>
        <v/>
      </c>
      <c r="AB72" s="480" t="str">
        <f t="shared" si="35"/>
        <v/>
      </c>
      <c r="AC72" s="480" t="str">
        <f t="shared" si="36"/>
        <v/>
      </c>
      <c r="AD72" s="480" t="str">
        <f t="shared" si="37"/>
        <v/>
      </c>
      <c r="AE72" s="480" t="str">
        <f t="shared" si="38"/>
        <v/>
      </c>
      <c r="AF72" s="480" t="str">
        <f t="shared" si="39"/>
        <v/>
      </c>
      <c r="AG72" s="488" t="str">
        <f t="shared" si="40"/>
        <v/>
      </c>
    </row>
    <row r="73" spans="1:33">
      <c r="A73" s="472"/>
      <c r="B73" s="473"/>
      <c r="C73" s="474"/>
      <c r="D73" s="506" t="str">
        <f>IF(INJURIES!E72="","",INJURIES!E72)</f>
        <v/>
      </c>
      <c r="E73" s="507" t="str">
        <f>IF(INJURIES!F72="","",INJURIES!F72)</f>
        <v/>
      </c>
      <c r="F73" s="508" t="str">
        <f>IF(INJURIES!G72="","",INJURIES!G72)</f>
        <v/>
      </c>
      <c r="H73" s="480"/>
      <c r="I73" s="480"/>
      <c r="J73" s="480"/>
      <c r="K73" s="480"/>
      <c r="L73" s="480"/>
      <c r="M73" s="480"/>
      <c r="N73" s="480"/>
      <c r="O73" s="480"/>
      <c r="P73" s="480"/>
      <c r="Q73" s="480"/>
      <c r="R73" s="480"/>
      <c r="S73" s="480"/>
      <c r="T73" s="488"/>
      <c r="U73" s="480" t="str">
        <f t="shared" si="28"/>
        <v/>
      </c>
      <c r="V73" s="480" t="str">
        <f t="shared" si="29"/>
        <v/>
      </c>
      <c r="W73" s="480" t="str">
        <f t="shared" si="30"/>
        <v/>
      </c>
      <c r="X73" s="480" t="str">
        <f t="shared" si="31"/>
        <v/>
      </c>
      <c r="Y73" s="480" t="str">
        <f t="shared" si="32"/>
        <v/>
      </c>
      <c r="Z73" s="480" t="str">
        <f t="shared" si="33"/>
        <v/>
      </c>
      <c r="AA73" s="480" t="str">
        <f t="shared" si="34"/>
        <v/>
      </c>
      <c r="AB73" s="480" t="str">
        <f t="shared" si="35"/>
        <v/>
      </c>
      <c r="AC73" s="480" t="str">
        <f t="shared" si="36"/>
        <v/>
      </c>
      <c r="AD73" s="480" t="str">
        <f t="shared" si="37"/>
        <v/>
      </c>
      <c r="AE73" s="480" t="str">
        <f t="shared" si="38"/>
        <v/>
      </c>
      <c r="AF73" s="480" t="str">
        <f t="shared" si="39"/>
        <v/>
      </c>
      <c r="AG73" s="488" t="str">
        <f t="shared" si="40"/>
        <v/>
      </c>
    </row>
    <row r="74" spans="1:33">
      <c r="A74" s="472"/>
      <c r="B74" s="473"/>
      <c r="C74" s="474"/>
      <c r="D74" s="506" t="str">
        <f>IF(INJURIES!E73="","",INJURIES!E73)</f>
        <v/>
      </c>
      <c r="E74" s="507" t="str">
        <f>IF(INJURIES!F73="","",INJURIES!F73)</f>
        <v/>
      </c>
      <c r="F74" s="508" t="str">
        <f>IF(INJURIES!G73="","",INJURIES!G73)</f>
        <v/>
      </c>
      <c r="H74" s="480"/>
      <c r="I74" s="480"/>
      <c r="J74" s="480"/>
      <c r="K74" s="480"/>
      <c r="L74" s="480"/>
      <c r="M74" s="480"/>
      <c r="N74" s="480"/>
      <c r="O74" s="480"/>
      <c r="P74" s="480"/>
      <c r="Q74" s="480"/>
      <c r="R74" s="480"/>
      <c r="S74" s="480"/>
      <c r="T74" s="488"/>
      <c r="U74" s="480" t="str">
        <f t="shared" si="28"/>
        <v/>
      </c>
      <c r="V74" s="480" t="str">
        <f t="shared" si="29"/>
        <v/>
      </c>
      <c r="W74" s="480" t="str">
        <f t="shared" si="30"/>
        <v/>
      </c>
      <c r="X74" s="480" t="str">
        <f t="shared" si="31"/>
        <v/>
      </c>
      <c r="Y74" s="480" t="str">
        <f t="shared" si="32"/>
        <v/>
      </c>
      <c r="Z74" s="480" t="str">
        <f t="shared" si="33"/>
        <v/>
      </c>
      <c r="AA74" s="480" t="str">
        <f t="shared" si="34"/>
        <v/>
      </c>
      <c r="AB74" s="480" t="str">
        <f t="shared" si="35"/>
        <v/>
      </c>
      <c r="AC74" s="480" t="str">
        <f t="shared" si="36"/>
        <v/>
      </c>
      <c r="AD74" s="480" t="str">
        <f t="shared" si="37"/>
        <v/>
      </c>
      <c r="AE74" s="480" t="str">
        <f t="shared" si="38"/>
        <v/>
      </c>
      <c r="AF74" s="480" t="str">
        <f t="shared" si="39"/>
        <v/>
      </c>
      <c r="AG74" s="488" t="str">
        <f t="shared" si="40"/>
        <v/>
      </c>
    </row>
    <row r="75" spans="1:33">
      <c r="A75" s="472"/>
      <c r="B75" s="473"/>
      <c r="C75" s="474"/>
      <c r="D75" s="506" t="str">
        <f>IF(INJURIES!E74="","",INJURIES!E74)</f>
        <v/>
      </c>
      <c r="E75" s="507" t="str">
        <f>IF(INJURIES!F74="","",INJURIES!F74)</f>
        <v/>
      </c>
      <c r="F75" s="508" t="str">
        <f>IF(INJURIES!G74="","",INJURIES!G74)</f>
        <v/>
      </c>
      <c r="H75" s="480"/>
      <c r="I75" s="480"/>
      <c r="J75" s="480"/>
      <c r="K75" s="480"/>
      <c r="L75" s="480"/>
      <c r="M75" s="480"/>
      <c r="N75" s="480"/>
      <c r="O75" s="480"/>
      <c r="P75" s="480"/>
      <c r="Q75" s="480"/>
      <c r="R75" s="480"/>
      <c r="S75" s="480"/>
      <c r="T75" s="488"/>
      <c r="U75" s="480" t="str">
        <f t="shared" si="28"/>
        <v/>
      </c>
      <c r="V75" s="480" t="str">
        <f t="shared" si="29"/>
        <v/>
      </c>
      <c r="W75" s="480" t="str">
        <f t="shared" si="30"/>
        <v/>
      </c>
      <c r="X75" s="480" t="str">
        <f t="shared" si="31"/>
        <v/>
      </c>
      <c r="Y75" s="480" t="str">
        <f t="shared" si="32"/>
        <v/>
      </c>
      <c r="Z75" s="480" t="str">
        <f t="shared" si="33"/>
        <v/>
      </c>
      <c r="AA75" s="480" t="str">
        <f t="shared" si="34"/>
        <v/>
      </c>
      <c r="AB75" s="480" t="str">
        <f t="shared" si="35"/>
        <v/>
      </c>
      <c r="AC75" s="480" t="str">
        <f t="shared" si="36"/>
        <v/>
      </c>
      <c r="AD75" s="480" t="str">
        <f t="shared" si="37"/>
        <v/>
      </c>
      <c r="AE75" s="480" t="str">
        <f t="shared" si="38"/>
        <v/>
      </c>
      <c r="AF75" s="480" t="str">
        <f t="shared" si="39"/>
        <v/>
      </c>
      <c r="AG75" s="488" t="str">
        <f t="shared" si="40"/>
        <v/>
      </c>
    </row>
    <row r="76" spans="1:33">
      <c r="A76" s="472"/>
      <c r="B76" s="473"/>
      <c r="C76" s="474"/>
      <c r="D76" s="506" t="str">
        <f>IF(INJURIES!E75="","",INJURIES!E75)</f>
        <v/>
      </c>
      <c r="E76" s="507" t="str">
        <f>IF(INJURIES!F75="","",INJURIES!F75)</f>
        <v/>
      </c>
      <c r="F76" s="508" t="str">
        <f>IF(INJURIES!G75="","",INJURIES!G75)</f>
        <v/>
      </c>
      <c r="H76" s="480"/>
      <c r="I76" s="480"/>
      <c r="J76" s="480"/>
      <c r="K76" s="480"/>
      <c r="L76" s="480"/>
      <c r="M76" s="480"/>
      <c r="N76" s="480"/>
      <c r="O76" s="480"/>
      <c r="P76" s="480"/>
      <c r="Q76" s="480"/>
      <c r="R76" s="480"/>
      <c r="S76" s="480"/>
      <c r="T76" s="488"/>
      <c r="U76" s="480" t="str">
        <f t="shared" si="28"/>
        <v/>
      </c>
      <c r="V76" s="480" t="str">
        <f t="shared" si="29"/>
        <v/>
      </c>
      <c r="W76" s="480" t="str">
        <f t="shared" si="30"/>
        <v/>
      </c>
      <c r="X76" s="480" t="str">
        <f t="shared" si="31"/>
        <v/>
      </c>
      <c r="Y76" s="480" t="str">
        <f t="shared" si="32"/>
        <v/>
      </c>
      <c r="Z76" s="480" t="str">
        <f t="shared" si="33"/>
        <v/>
      </c>
      <c r="AA76" s="480" t="str">
        <f t="shared" si="34"/>
        <v/>
      </c>
      <c r="AB76" s="480" t="str">
        <f t="shared" si="35"/>
        <v/>
      </c>
      <c r="AC76" s="480" t="str">
        <f t="shared" si="36"/>
        <v/>
      </c>
      <c r="AD76" s="480" t="str">
        <f t="shared" si="37"/>
        <v/>
      </c>
      <c r="AE76" s="480" t="str">
        <f t="shared" si="38"/>
        <v/>
      </c>
      <c r="AF76" s="480" t="str">
        <f t="shared" si="39"/>
        <v/>
      </c>
      <c r="AG76" s="488" t="str">
        <f t="shared" si="40"/>
        <v/>
      </c>
    </row>
    <row r="77" spans="1:33">
      <c r="A77" s="472"/>
      <c r="B77" s="473"/>
      <c r="C77" s="474"/>
      <c r="D77" s="506" t="str">
        <f>IF(INJURIES!E76="","",INJURIES!E76)</f>
        <v/>
      </c>
      <c r="E77" s="507" t="str">
        <f>IF(INJURIES!F76="","",INJURIES!F76)</f>
        <v/>
      </c>
      <c r="F77" s="508" t="str">
        <f>IF(INJURIES!G76="","",INJURIES!G76)</f>
        <v/>
      </c>
      <c r="H77" s="480"/>
      <c r="I77" s="480"/>
      <c r="J77" s="480"/>
      <c r="K77" s="480"/>
      <c r="L77" s="480"/>
      <c r="M77" s="480"/>
      <c r="N77" s="480"/>
      <c r="O77" s="480"/>
      <c r="P77" s="480"/>
      <c r="Q77" s="480"/>
      <c r="R77" s="480"/>
      <c r="S77" s="480"/>
      <c r="T77" s="488"/>
      <c r="U77" s="480" t="str">
        <f t="shared" si="28"/>
        <v/>
      </c>
      <c r="V77" s="480" t="str">
        <f t="shared" si="29"/>
        <v/>
      </c>
      <c r="W77" s="480" t="str">
        <f t="shared" si="30"/>
        <v/>
      </c>
      <c r="X77" s="480" t="str">
        <f t="shared" si="31"/>
        <v/>
      </c>
      <c r="Y77" s="480" t="str">
        <f t="shared" si="32"/>
        <v/>
      </c>
      <c r="Z77" s="480" t="str">
        <f t="shared" si="33"/>
        <v/>
      </c>
      <c r="AA77" s="480" t="str">
        <f t="shared" si="34"/>
        <v/>
      </c>
      <c r="AB77" s="480" t="str">
        <f t="shared" si="35"/>
        <v/>
      </c>
      <c r="AC77" s="480" t="str">
        <f t="shared" si="36"/>
        <v/>
      </c>
      <c r="AD77" s="480" t="str">
        <f t="shared" si="37"/>
        <v/>
      </c>
      <c r="AE77" s="480" t="str">
        <f t="shared" si="38"/>
        <v/>
      </c>
      <c r="AF77" s="480" t="str">
        <f t="shared" si="39"/>
        <v/>
      </c>
      <c r="AG77" s="488" t="str">
        <f t="shared" si="40"/>
        <v/>
      </c>
    </row>
    <row r="78" spans="1:33">
      <c r="A78" s="472"/>
      <c r="B78" s="473"/>
      <c r="C78" s="474"/>
      <c r="D78" s="506" t="str">
        <f>IF(INJURIES!E77="","",INJURIES!E77)</f>
        <v/>
      </c>
      <c r="E78" s="507" t="str">
        <f>IF(INJURIES!F77="","",INJURIES!F77)</f>
        <v/>
      </c>
      <c r="F78" s="508" t="str">
        <f>IF(INJURIES!G77="","",INJURIES!G77)</f>
        <v/>
      </c>
      <c r="H78" s="480"/>
      <c r="I78" s="480"/>
      <c r="J78" s="480"/>
      <c r="K78" s="480"/>
      <c r="L78" s="480"/>
      <c r="M78" s="480"/>
      <c r="N78" s="480"/>
      <c r="O78" s="480"/>
      <c r="P78" s="480"/>
      <c r="Q78" s="480"/>
      <c r="R78" s="480"/>
      <c r="S78" s="480"/>
      <c r="T78" s="488"/>
      <c r="U78" s="480" t="str">
        <f t="shared" si="28"/>
        <v/>
      </c>
      <c r="V78" s="480" t="str">
        <f t="shared" si="29"/>
        <v/>
      </c>
      <c r="W78" s="480" t="str">
        <f t="shared" si="30"/>
        <v/>
      </c>
      <c r="X78" s="480" t="str">
        <f t="shared" si="31"/>
        <v/>
      </c>
      <c r="Y78" s="480" t="str">
        <f t="shared" si="32"/>
        <v/>
      </c>
      <c r="Z78" s="480" t="str">
        <f t="shared" si="33"/>
        <v/>
      </c>
      <c r="AA78" s="480" t="str">
        <f t="shared" si="34"/>
        <v/>
      </c>
      <c r="AB78" s="480" t="str">
        <f t="shared" si="35"/>
        <v/>
      </c>
      <c r="AC78" s="480" t="str">
        <f t="shared" si="36"/>
        <v/>
      </c>
      <c r="AD78" s="480" t="str">
        <f t="shared" si="37"/>
        <v/>
      </c>
      <c r="AE78" s="480" t="str">
        <f t="shared" si="38"/>
        <v/>
      </c>
      <c r="AF78" s="480" t="str">
        <f t="shared" si="39"/>
        <v/>
      </c>
      <c r="AG78" s="488" t="str">
        <f t="shared" si="40"/>
        <v/>
      </c>
    </row>
    <row r="79" spans="1:33">
      <c r="A79" s="472"/>
      <c r="B79" s="473"/>
      <c r="C79" s="474"/>
      <c r="D79" s="506" t="str">
        <f>IF(INJURIES!E78="","",INJURIES!E78)</f>
        <v/>
      </c>
      <c r="E79" s="507" t="str">
        <f>IF(INJURIES!F78="","",INJURIES!F78)</f>
        <v/>
      </c>
      <c r="F79" s="508" t="str">
        <f>IF(INJURIES!G78="","",INJURIES!G78)</f>
        <v/>
      </c>
      <c r="H79" s="480"/>
      <c r="I79" s="480"/>
      <c r="J79" s="480"/>
      <c r="K79" s="480"/>
      <c r="L79" s="480"/>
      <c r="M79" s="480"/>
      <c r="N79" s="480"/>
      <c r="O79" s="480"/>
      <c r="P79" s="480"/>
      <c r="Q79" s="480"/>
      <c r="R79" s="480"/>
      <c r="S79" s="480"/>
      <c r="T79" s="488"/>
      <c r="U79" s="480" t="str">
        <f t="shared" si="28"/>
        <v/>
      </c>
      <c r="V79" s="480" t="str">
        <f t="shared" si="29"/>
        <v/>
      </c>
      <c r="W79" s="480" t="str">
        <f t="shared" si="30"/>
        <v/>
      </c>
      <c r="X79" s="480" t="str">
        <f t="shared" si="31"/>
        <v/>
      </c>
      <c r="Y79" s="480" t="str">
        <f t="shared" si="32"/>
        <v/>
      </c>
      <c r="Z79" s="480" t="str">
        <f t="shared" si="33"/>
        <v/>
      </c>
      <c r="AA79" s="480" t="str">
        <f t="shared" si="34"/>
        <v/>
      </c>
      <c r="AB79" s="480" t="str">
        <f t="shared" si="35"/>
        <v/>
      </c>
      <c r="AC79" s="480" t="str">
        <f t="shared" si="36"/>
        <v/>
      </c>
      <c r="AD79" s="480" t="str">
        <f t="shared" si="37"/>
        <v/>
      </c>
      <c r="AE79" s="480" t="str">
        <f t="shared" si="38"/>
        <v/>
      </c>
      <c r="AF79" s="480" t="str">
        <f t="shared" si="39"/>
        <v/>
      </c>
      <c r="AG79" s="488" t="str">
        <f t="shared" si="40"/>
        <v/>
      </c>
    </row>
    <row r="80" spans="1:33">
      <c r="A80" s="472"/>
      <c r="B80" s="473"/>
      <c r="C80" s="474"/>
      <c r="D80" s="506" t="str">
        <f>IF(INJURIES!E79="","",INJURIES!E79)</f>
        <v/>
      </c>
      <c r="E80" s="507" t="str">
        <f>IF(INJURIES!F79="","",INJURIES!F79)</f>
        <v/>
      </c>
      <c r="F80" s="508" t="str">
        <f>IF(INJURIES!G79="","",INJURIES!G79)</f>
        <v/>
      </c>
      <c r="H80" s="480"/>
      <c r="I80" s="480"/>
      <c r="J80" s="480"/>
      <c r="K80" s="480"/>
      <c r="L80" s="480"/>
      <c r="M80" s="480"/>
      <c r="N80" s="480"/>
      <c r="O80" s="480"/>
      <c r="P80" s="480"/>
      <c r="Q80" s="480"/>
      <c r="R80" s="480"/>
      <c r="S80" s="480"/>
      <c r="T80" s="488"/>
      <c r="U80" s="480" t="str">
        <f t="shared" si="28"/>
        <v/>
      </c>
      <c r="V80" s="480" t="str">
        <f t="shared" si="29"/>
        <v/>
      </c>
      <c r="W80" s="480" t="str">
        <f t="shared" si="30"/>
        <v/>
      </c>
      <c r="X80" s="480" t="str">
        <f t="shared" si="31"/>
        <v/>
      </c>
      <c r="Y80" s="480" t="str">
        <f t="shared" si="32"/>
        <v/>
      </c>
      <c r="Z80" s="480" t="str">
        <f t="shared" si="33"/>
        <v/>
      </c>
      <c r="AA80" s="480" t="str">
        <f t="shared" si="34"/>
        <v/>
      </c>
      <c r="AB80" s="480" t="str">
        <f t="shared" si="35"/>
        <v/>
      </c>
      <c r="AC80" s="480" t="str">
        <f t="shared" si="36"/>
        <v/>
      </c>
      <c r="AD80" s="480" t="str">
        <f t="shared" si="37"/>
        <v/>
      </c>
      <c r="AE80" s="480" t="str">
        <f t="shared" si="38"/>
        <v/>
      </c>
      <c r="AF80" s="480" t="str">
        <f t="shared" si="39"/>
        <v/>
      </c>
      <c r="AG80" s="488" t="str">
        <f t="shared" si="40"/>
        <v/>
      </c>
    </row>
    <row r="81" spans="1:33">
      <c r="A81" s="472"/>
      <c r="B81" s="473"/>
      <c r="C81" s="474"/>
      <c r="D81" s="506" t="str">
        <f>IF(INJURIES!E80="","",INJURIES!E80)</f>
        <v/>
      </c>
      <c r="E81" s="507" t="str">
        <f>IF(INJURIES!F80="","",INJURIES!F80)</f>
        <v/>
      </c>
      <c r="F81" s="508" t="str">
        <f>IF(INJURIES!G80="","",INJURIES!G80)</f>
        <v/>
      </c>
      <c r="H81" s="480"/>
      <c r="I81" s="480"/>
      <c r="J81" s="480"/>
      <c r="K81" s="480"/>
      <c r="L81" s="480"/>
      <c r="M81" s="480"/>
      <c r="N81" s="480"/>
      <c r="O81" s="480"/>
      <c r="P81" s="480"/>
      <c r="Q81" s="480"/>
      <c r="R81" s="480"/>
      <c r="S81" s="480"/>
      <c r="T81" s="488"/>
      <c r="U81" s="480" t="str">
        <f t="shared" si="28"/>
        <v/>
      </c>
      <c r="V81" s="480" t="str">
        <f t="shared" si="29"/>
        <v/>
      </c>
      <c r="W81" s="480" t="str">
        <f t="shared" si="30"/>
        <v/>
      </c>
      <c r="X81" s="480" t="str">
        <f t="shared" si="31"/>
        <v/>
      </c>
      <c r="Y81" s="480" t="str">
        <f t="shared" si="32"/>
        <v/>
      </c>
      <c r="Z81" s="480" t="str">
        <f t="shared" si="33"/>
        <v/>
      </c>
      <c r="AA81" s="480" t="str">
        <f t="shared" si="34"/>
        <v/>
      </c>
      <c r="AB81" s="480" t="str">
        <f t="shared" si="35"/>
        <v/>
      </c>
      <c r="AC81" s="480" t="str">
        <f t="shared" si="36"/>
        <v/>
      </c>
      <c r="AD81" s="480" t="str">
        <f t="shared" si="37"/>
        <v/>
      </c>
      <c r="AE81" s="480" t="str">
        <f t="shared" si="38"/>
        <v/>
      </c>
      <c r="AF81" s="480" t="str">
        <f t="shared" si="39"/>
        <v/>
      </c>
      <c r="AG81" s="488" t="str">
        <f t="shared" si="40"/>
        <v/>
      </c>
    </row>
    <row r="82" spans="1:33">
      <c r="A82" s="472"/>
      <c r="B82" s="473"/>
      <c r="C82" s="474"/>
      <c r="D82" s="506" t="str">
        <f>IF(INJURIES!E81="","",INJURIES!E81)</f>
        <v/>
      </c>
      <c r="E82" s="507" t="str">
        <f>IF(INJURIES!F81="","",INJURIES!F81)</f>
        <v/>
      </c>
      <c r="F82" s="508" t="str">
        <f>IF(INJURIES!G81="","",INJURIES!G81)</f>
        <v/>
      </c>
      <c r="H82" s="480"/>
      <c r="I82" s="480"/>
      <c r="J82" s="480"/>
      <c r="K82" s="480"/>
      <c r="L82" s="480"/>
      <c r="M82" s="480"/>
      <c r="N82" s="480"/>
      <c r="O82" s="480"/>
      <c r="P82" s="480"/>
      <c r="Q82" s="480"/>
      <c r="R82" s="480"/>
      <c r="S82" s="480"/>
      <c r="T82" s="488"/>
      <c r="U82" s="480" t="str">
        <f t="shared" si="28"/>
        <v/>
      </c>
      <c r="V82" s="480" t="str">
        <f t="shared" si="29"/>
        <v/>
      </c>
      <c r="W82" s="480" t="str">
        <f t="shared" si="30"/>
        <v/>
      </c>
      <c r="X82" s="480" t="str">
        <f t="shared" si="31"/>
        <v/>
      </c>
      <c r="Y82" s="480" t="str">
        <f t="shared" si="32"/>
        <v/>
      </c>
      <c r="Z82" s="480" t="str">
        <f t="shared" si="33"/>
        <v/>
      </c>
      <c r="AA82" s="480" t="str">
        <f t="shared" si="34"/>
        <v/>
      </c>
      <c r="AB82" s="480" t="str">
        <f t="shared" si="35"/>
        <v/>
      </c>
      <c r="AC82" s="480" t="str">
        <f t="shared" si="36"/>
        <v/>
      </c>
      <c r="AD82" s="480" t="str">
        <f t="shared" si="37"/>
        <v/>
      </c>
      <c r="AE82" s="480" t="str">
        <f t="shared" si="38"/>
        <v/>
      </c>
      <c r="AF82" s="480" t="str">
        <f t="shared" si="39"/>
        <v/>
      </c>
      <c r="AG82" s="488" t="str">
        <f t="shared" si="40"/>
        <v/>
      </c>
    </row>
    <row r="83" spans="1:33">
      <c r="A83" s="472"/>
      <c r="B83" s="473"/>
      <c r="C83" s="474"/>
      <c r="D83" s="506" t="str">
        <f>IF(INJURIES!E82="","",INJURIES!E82)</f>
        <v/>
      </c>
      <c r="E83" s="507" t="str">
        <f>IF(INJURIES!F82="","",INJURIES!F82)</f>
        <v/>
      </c>
      <c r="F83" s="508" t="str">
        <f>IF(INJURIES!G82="","",INJURIES!G82)</f>
        <v/>
      </c>
      <c r="H83" s="480"/>
      <c r="I83" s="480"/>
      <c r="J83" s="480"/>
      <c r="K83" s="480"/>
      <c r="L83" s="480"/>
      <c r="M83" s="480"/>
      <c r="N83" s="480"/>
      <c r="O83" s="480"/>
      <c r="P83" s="480"/>
      <c r="Q83" s="480"/>
      <c r="R83" s="480"/>
      <c r="S83" s="480"/>
      <c r="T83" s="488"/>
      <c r="U83" s="480" t="str">
        <f t="shared" si="28"/>
        <v/>
      </c>
      <c r="V83" s="480" t="str">
        <f t="shared" si="29"/>
        <v/>
      </c>
      <c r="W83" s="480" t="str">
        <f t="shared" si="30"/>
        <v/>
      </c>
      <c r="X83" s="480" t="str">
        <f t="shared" si="31"/>
        <v/>
      </c>
      <c r="Y83" s="480" t="str">
        <f t="shared" si="32"/>
        <v/>
      </c>
      <c r="Z83" s="480" t="str">
        <f t="shared" si="33"/>
        <v/>
      </c>
      <c r="AA83" s="480" t="str">
        <f t="shared" si="34"/>
        <v/>
      </c>
      <c r="AB83" s="480" t="str">
        <f t="shared" si="35"/>
        <v/>
      </c>
      <c r="AC83" s="480" t="str">
        <f t="shared" si="36"/>
        <v/>
      </c>
      <c r="AD83" s="480" t="str">
        <f t="shared" si="37"/>
        <v/>
      </c>
      <c r="AE83" s="480" t="str">
        <f t="shared" si="38"/>
        <v/>
      </c>
      <c r="AF83" s="480" t="str">
        <f t="shared" si="39"/>
        <v/>
      </c>
      <c r="AG83" s="488" t="str">
        <f t="shared" si="40"/>
        <v/>
      </c>
    </row>
    <row r="84" spans="1:33">
      <c r="A84" s="472"/>
      <c r="B84" s="473"/>
      <c r="C84" s="474"/>
      <c r="D84" s="506" t="str">
        <f>IF(INJURIES!E83="","",INJURIES!E83)</f>
        <v/>
      </c>
      <c r="E84" s="507" t="str">
        <f>IF(INJURIES!F83="","",INJURIES!F83)</f>
        <v/>
      </c>
      <c r="F84" s="508" t="str">
        <f>IF(INJURIES!G83="","",INJURIES!G83)</f>
        <v/>
      </c>
      <c r="H84" s="480"/>
      <c r="I84" s="480"/>
      <c r="J84" s="480"/>
      <c r="K84" s="480"/>
      <c r="L84" s="480"/>
      <c r="M84" s="480"/>
      <c r="N84" s="480"/>
      <c r="O84" s="480"/>
      <c r="P84" s="480"/>
      <c r="Q84" s="480"/>
      <c r="R84" s="480"/>
      <c r="S84" s="480"/>
      <c r="T84" s="488"/>
      <c r="U84" s="480" t="str">
        <f t="shared" si="28"/>
        <v/>
      </c>
      <c r="V84" s="480" t="str">
        <f t="shared" si="29"/>
        <v/>
      </c>
      <c r="W84" s="480" t="str">
        <f t="shared" si="30"/>
        <v/>
      </c>
      <c r="X84" s="480" t="str">
        <f t="shared" si="31"/>
        <v/>
      </c>
      <c r="Y84" s="480" t="str">
        <f t="shared" si="32"/>
        <v/>
      </c>
      <c r="Z84" s="480" t="str">
        <f t="shared" si="33"/>
        <v/>
      </c>
      <c r="AA84" s="480" t="str">
        <f t="shared" si="34"/>
        <v/>
      </c>
      <c r="AB84" s="480" t="str">
        <f t="shared" si="35"/>
        <v/>
      </c>
      <c r="AC84" s="480" t="str">
        <f t="shared" si="36"/>
        <v/>
      </c>
      <c r="AD84" s="480" t="str">
        <f t="shared" si="37"/>
        <v/>
      </c>
      <c r="AE84" s="480" t="str">
        <f t="shared" si="38"/>
        <v/>
      </c>
      <c r="AF84" s="480" t="str">
        <f t="shared" si="39"/>
        <v/>
      </c>
      <c r="AG84" s="488" t="str">
        <f t="shared" si="40"/>
        <v/>
      </c>
    </row>
    <row r="85" spans="1:33">
      <c r="A85" s="472"/>
      <c r="B85" s="473"/>
      <c r="C85" s="474"/>
      <c r="D85" s="506" t="str">
        <f>IF(INJURIES!E84="","",INJURIES!E84)</f>
        <v/>
      </c>
      <c r="E85" s="507" t="str">
        <f>IF(INJURIES!F84="","",INJURIES!F84)</f>
        <v/>
      </c>
      <c r="F85" s="508" t="str">
        <f>IF(INJURIES!G84="","",INJURIES!G84)</f>
        <v/>
      </c>
      <c r="H85" s="480"/>
      <c r="I85" s="480"/>
      <c r="J85" s="480"/>
      <c r="K85" s="480"/>
      <c r="L85" s="480"/>
      <c r="M85" s="480"/>
      <c r="N85" s="480"/>
      <c r="O85" s="480"/>
      <c r="P85" s="480"/>
      <c r="Q85" s="480"/>
      <c r="R85" s="480"/>
      <c r="S85" s="480"/>
      <c r="T85" s="488"/>
      <c r="U85" s="480" t="str">
        <f t="shared" si="28"/>
        <v/>
      </c>
      <c r="V85" s="480" t="str">
        <f t="shared" si="29"/>
        <v/>
      </c>
      <c r="W85" s="480" t="str">
        <f t="shared" si="30"/>
        <v/>
      </c>
      <c r="X85" s="480" t="str">
        <f t="shared" si="31"/>
        <v/>
      </c>
      <c r="Y85" s="480" t="str">
        <f t="shared" si="32"/>
        <v/>
      </c>
      <c r="Z85" s="480" t="str">
        <f t="shared" si="33"/>
        <v/>
      </c>
      <c r="AA85" s="480" t="str">
        <f t="shared" si="34"/>
        <v/>
      </c>
      <c r="AB85" s="480" t="str">
        <f t="shared" si="35"/>
        <v/>
      </c>
      <c r="AC85" s="480" t="str">
        <f t="shared" si="36"/>
        <v/>
      </c>
      <c r="AD85" s="480" t="str">
        <f t="shared" si="37"/>
        <v/>
      </c>
      <c r="AE85" s="480" t="str">
        <f t="shared" si="38"/>
        <v/>
      </c>
      <c r="AF85" s="480" t="str">
        <f t="shared" si="39"/>
        <v/>
      </c>
      <c r="AG85" s="488" t="str">
        <f t="shared" si="40"/>
        <v/>
      </c>
    </row>
    <row r="86" spans="1:33">
      <c r="A86" s="472"/>
      <c r="B86" s="473"/>
      <c r="C86" s="474"/>
      <c r="D86" s="506" t="str">
        <f>IF(INJURIES!E85="","",INJURIES!E85)</f>
        <v/>
      </c>
      <c r="E86" s="507" t="str">
        <f>IF(INJURIES!F85="","",INJURIES!F85)</f>
        <v/>
      </c>
      <c r="F86" s="508" t="str">
        <f>IF(INJURIES!G85="","",INJURIES!G85)</f>
        <v/>
      </c>
      <c r="H86" s="480"/>
      <c r="I86" s="480"/>
      <c r="J86" s="480"/>
      <c r="K86" s="480"/>
      <c r="L86" s="480"/>
      <c r="M86" s="480"/>
      <c r="N86" s="480"/>
      <c r="O86" s="480"/>
      <c r="P86" s="480"/>
      <c r="Q86" s="480"/>
      <c r="R86" s="480"/>
      <c r="S86" s="480"/>
      <c r="T86" s="488"/>
      <c r="U86" s="480" t="str">
        <f t="shared" si="28"/>
        <v/>
      </c>
      <c r="V86" s="480" t="str">
        <f t="shared" si="29"/>
        <v/>
      </c>
      <c r="W86" s="480" t="str">
        <f t="shared" si="30"/>
        <v/>
      </c>
      <c r="X86" s="480" t="str">
        <f t="shared" si="31"/>
        <v/>
      </c>
      <c r="Y86" s="480" t="str">
        <f t="shared" si="32"/>
        <v/>
      </c>
      <c r="Z86" s="480" t="str">
        <f t="shared" si="33"/>
        <v/>
      </c>
      <c r="AA86" s="480" t="str">
        <f t="shared" si="34"/>
        <v/>
      </c>
      <c r="AB86" s="480" t="str">
        <f t="shared" si="35"/>
        <v/>
      </c>
      <c r="AC86" s="480" t="str">
        <f t="shared" si="36"/>
        <v/>
      </c>
      <c r="AD86" s="480" t="str">
        <f t="shared" si="37"/>
        <v/>
      </c>
      <c r="AE86" s="480" t="str">
        <f t="shared" si="38"/>
        <v/>
      </c>
      <c r="AF86" s="480" t="str">
        <f t="shared" si="39"/>
        <v/>
      </c>
      <c r="AG86" s="488" t="str">
        <f t="shared" si="40"/>
        <v/>
      </c>
    </row>
    <row r="87" spans="1:33">
      <c r="A87" s="472"/>
      <c r="B87" s="473"/>
      <c r="C87" s="474"/>
      <c r="D87" s="506" t="str">
        <f>IF(INJURIES!E86="","",INJURIES!E86)</f>
        <v/>
      </c>
      <c r="E87" s="507" t="str">
        <f>IF(INJURIES!F86="","",INJURIES!F86)</f>
        <v/>
      </c>
      <c r="F87" s="508" t="str">
        <f>IF(INJURIES!G86="","",INJURIES!G86)</f>
        <v/>
      </c>
      <c r="H87" s="480"/>
      <c r="I87" s="480"/>
      <c r="J87" s="480"/>
      <c r="K87" s="480"/>
      <c r="L87" s="480"/>
      <c r="M87" s="480"/>
      <c r="N87" s="480"/>
      <c r="O87" s="480"/>
      <c r="P87" s="480"/>
      <c r="Q87" s="480"/>
      <c r="R87" s="480"/>
      <c r="S87" s="480"/>
      <c r="T87" s="488"/>
      <c r="U87" s="480" t="str">
        <f t="shared" si="28"/>
        <v/>
      </c>
      <c r="V87" s="480" t="str">
        <f t="shared" si="29"/>
        <v/>
      </c>
      <c r="W87" s="480" t="str">
        <f t="shared" si="30"/>
        <v/>
      </c>
      <c r="X87" s="480" t="str">
        <f t="shared" si="31"/>
        <v/>
      </c>
      <c r="Y87" s="480" t="str">
        <f t="shared" si="32"/>
        <v/>
      </c>
      <c r="Z87" s="480" t="str">
        <f t="shared" si="33"/>
        <v/>
      </c>
      <c r="AA87" s="480" t="str">
        <f t="shared" si="34"/>
        <v/>
      </c>
      <c r="AB87" s="480" t="str">
        <f t="shared" si="35"/>
        <v/>
      </c>
      <c r="AC87" s="480" t="str">
        <f t="shared" si="36"/>
        <v/>
      </c>
      <c r="AD87" s="480" t="str">
        <f t="shared" si="37"/>
        <v/>
      </c>
      <c r="AE87" s="480" t="str">
        <f t="shared" si="38"/>
        <v/>
      </c>
      <c r="AF87" s="480" t="str">
        <f t="shared" si="39"/>
        <v/>
      </c>
      <c r="AG87" s="488" t="str">
        <f t="shared" si="40"/>
        <v/>
      </c>
    </row>
    <row r="88" spans="1:33">
      <c r="A88" s="472"/>
      <c r="B88" s="473"/>
      <c r="C88" s="474"/>
      <c r="D88" s="506" t="str">
        <f>IF(INJURIES!E87="","",INJURIES!E87)</f>
        <v/>
      </c>
      <c r="E88" s="507" t="str">
        <f>IF(INJURIES!F87="","",INJURIES!F87)</f>
        <v/>
      </c>
      <c r="F88" s="508" t="str">
        <f>IF(INJURIES!G87="","",INJURIES!G87)</f>
        <v/>
      </c>
      <c r="H88" s="480"/>
      <c r="I88" s="480"/>
      <c r="J88" s="480"/>
      <c r="K88" s="480"/>
      <c r="L88" s="480"/>
      <c r="M88" s="480"/>
      <c r="N88" s="480"/>
      <c r="O88" s="480"/>
      <c r="P88" s="480"/>
      <c r="Q88" s="480"/>
      <c r="R88" s="480"/>
      <c r="S88" s="480"/>
      <c r="T88" s="488"/>
      <c r="U88" s="480" t="str">
        <f t="shared" si="28"/>
        <v/>
      </c>
      <c r="V88" s="480" t="str">
        <f t="shared" si="29"/>
        <v/>
      </c>
      <c r="W88" s="480" t="str">
        <f t="shared" si="30"/>
        <v/>
      </c>
      <c r="X88" s="480" t="str">
        <f t="shared" si="31"/>
        <v/>
      </c>
      <c r="Y88" s="480" t="str">
        <f t="shared" si="32"/>
        <v/>
      </c>
      <c r="Z88" s="480" t="str">
        <f t="shared" si="33"/>
        <v/>
      </c>
      <c r="AA88" s="480" t="str">
        <f t="shared" si="34"/>
        <v/>
      </c>
      <c r="AB88" s="480" t="str">
        <f t="shared" si="35"/>
        <v/>
      </c>
      <c r="AC88" s="480" t="str">
        <f t="shared" si="36"/>
        <v/>
      </c>
      <c r="AD88" s="480" t="str">
        <f t="shared" si="37"/>
        <v/>
      </c>
      <c r="AE88" s="480" t="str">
        <f t="shared" si="38"/>
        <v/>
      </c>
      <c r="AF88" s="480" t="str">
        <f t="shared" si="39"/>
        <v/>
      </c>
      <c r="AG88" s="488" t="str">
        <f t="shared" si="40"/>
        <v/>
      </c>
    </row>
    <row r="89" spans="1:33">
      <c r="A89" s="472"/>
      <c r="B89" s="473"/>
      <c r="C89" s="474"/>
      <c r="D89" s="506" t="str">
        <f>IF(INJURIES!E88="","",INJURIES!E88)</f>
        <v/>
      </c>
      <c r="E89" s="507" t="str">
        <f>IF(INJURIES!F88="","",INJURIES!F88)</f>
        <v/>
      </c>
      <c r="F89" s="508" t="str">
        <f>IF(INJURIES!G88="","",INJURIES!G88)</f>
        <v/>
      </c>
      <c r="H89" s="480"/>
      <c r="I89" s="480"/>
      <c r="J89" s="480"/>
      <c r="K89" s="480"/>
      <c r="L89" s="480"/>
      <c r="M89" s="480"/>
      <c r="N89" s="480"/>
      <c r="O89" s="480"/>
      <c r="P89" s="480"/>
      <c r="Q89" s="480"/>
      <c r="R89" s="480"/>
      <c r="S89" s="480"/>
      <c r="T89" s="488"/>
      <c r="U89" s="480" t="str">
        <f t="shared" si="28"/>
        <v/>
      </c>
      <c r="V89" s="480" t="str">
        <f t="shared" si="29"/>
        <v/>
      </c>
      <c r="W89" s="480" t="str">
        <f t="shared" si="30"/>
        <v/>
      </c>
      <c r="X89" s="480" t="str">
        <f t="shared" si="31"/>
        <v/>
      </c>
      <c r="Y89" s="480" t="str">
        <f t="shared" si="32"/>
        <v/>
      </c>
      <c r="Z89" s="480" t="str">
        <f t="shared" si="33"/>
        <v/>
      </c>
      <c r="AA89" s="480" t="str">
        <f t="shared" si="34"/>
        <v/>
      </c>
      <c r="AB89" s="480" t="str">
        <f t="shared" si="35"/>
        <v/>
      </c>
      <c r="AC89" s="480" t="str">
        <f t="shared" si="36"/>
        <v/>
      </c>
      <c r="AD89" s="480" t="str">
        <f t="shared" si="37"/>
        <v/>
      </c>
      <c r="AE89" s="480" t="str">
        <f t="shared" si="38"/>
        <v/>
      </c>
      <c r="AF89" s="480" t="str">
        <f t="shared" si="39"/>
        <v/>
      </c>
      <c r="AG89" s="488" t="str">
        <f t="shared" si="40"/>
        <v/>
      </c>
    </row>
    <row r="90" spans="1:33">
      <c r="A90" s="472"/>
      <c r="B90" s="473"/>
      <c r="C90" s="474"/>
      <c r="D90" s="506" t="str">
        <f>IF(INJURIES!E89="","",INJURIES!E89)</f>
        <v/>
      </c>
      <c r="E90" s="507" t="str">
        <f>IF(INJURIES!F89="","",INJURIES!F89)</f>
        <v/>
      </c>
      <c r="F90" s="508" t="str">
        <f>IF(INJURIES!G89="","",INJURIES!G89)</f>
        <v/>
      </c>
      <c r="H90" s="480"/>
      <c r="I90" s="480"/>
      <c r="J90" s="480"/>
      <c r="K90" s="480"/>
      <c r="L90" s="480"/>
      <c r="M90" s="480"/>
      <c r="N90" s="480"/>
      <c r="O90" s="480"/>
      <c r="P90" s="480"/>
      <c r="Q90" s="480"/>
      <c r="R90" s="480"/>
      <c r="S90" s="480"/>
      <c r="T90" s="488"/>
      <c r="U90" s="480" t="str">
        <f t="shared" si="28"/>
        <v/>
      </c>
      <c r="V90" s="480" t="str">
        <f t="shared" si="29"/>
        <v/>
      </c>
      <c r="W90" s="480" t="str">
        <f t="shared" si="30"/>
        <v/>
      </c>
      <c r="X90" s="480" t="str">
        <f t="shared" si="31"/>
        <v/>
      </c>
      <c r="Y90" s="480" t="str">
        <f t="shared" si="32"/>
        <v/>
      </c>
      <c r="Z90" s="480" t="str">
        <f t="shared" si="33"/>
        <v/>
      </c>
      <c r="AA90" s="480" t="str">
        <f t="shared" si="34"/>
        <v/>
      </c>
      <c r="AB90" s="480" t="str">
        <f t="shared" si="35"/>
        <v/>
      </c>
      <c r="AC90" s="480" t="str">
        <f t="shared" si="36"/>
        <v/>
      </c>
      <c r="AD90" s="480" t="str">
        <f t="shared" si="37"/>
        <v/>
      </c>
      <c r="AE90" s="480" t="str">
        <f t="shared" si="38"/>
        <v/>
      </c>
      <c r="AF90" s="480" t="str">
        <f t="shared" si="39"/>
        <v/>
      </c>
      <c r="AG90" s="488" t="str">
        <f t="shared" si="40"/>
        <v/>
      </c>
    </row>
    <row r="91" spans="1:33">
      <c r="A91" s="472"/>
      <c r="B91" s="473"/>
      <c r="C91" s="474"/>
      <c r="D91" s="506" t="str">
        <f>IF(INJURIES!E90="","",INJURIES!E90)</f>
        <v/>
      </c>
      <c r="E91" s="507" t="str">
        <f>IF(INJURIES!F90="","",INJURIES!F90)</f>
        <v/>
      </c>
      <c r="F91" s="508" t="str">
        <f>IF(INJURIES!G90="","",INJURIES!G90)</f>
        <v/>
      </c>
      <c r="H91" s="480"/>
      <c r="I91" s="480"/>
      <c r="J91" s="480"/>
      <c r="K91" s="480"/>
      <c r="L91" s="480"/>
      <c r="M91" s="480"/>
      <c r="N91" s="480"/>
      <c r="O91" s="480"/>
      <c r="P91" s="480"/>
      <c r="Q91" s="480"/>
      <c r="R91" s="480"/>
      <c r="S91" s="480"/>
      <c r="T91" s="488"/>
      <c r="U91" s="480" t="str">
        <f t="shared" si="28"/>
        <v/>
      </c>
      <c r="V91" s="480" t="str">
        <f t="shared" si="29"/>
        <v/>
      </c>
      <c r="W91" s="480" t="str">
        <f t="shared" si="30"/>
        <v/>
      </c>
      <c r="X91" s="480" t="str">
        <f t="shared" si="31"/>
        <v/>
      </c>
      <c r="Y91" s="480" t="str">
        <f t="shared" si="32"/>
        <v/>
      </c>
      <c r="Z91" s="480" t="str">
        <f t="shared" si="33"/>
        <v/>
      </c>
      <c r="AA91" s="480" t="str">
        <f t="shared" si="34"/>
        <v/>
      </c>
      <c r="AB91" s="480" t="str">
        <f t="shared" si="35"/>
        <v/>
      </c>
      <c r="AC91" s="480" t="str">
        <f t="shared" si="36"/>
        <v/>
      </c>
      <c r="AD91" s="480" t="str">
        <f t="shared" si="37"/>
        <v/>
      </c>
      <c r="AE91" s="480" t="str">
        <f t="shared" si="38"/>
        <v/>
      </c>
      <c r="AF91" s="480" t="str">
        <f t="shared" si="39"/>
        <v/>
      </c>
      <c r="AG91" s="488" t="str">
        <f t="shared" si="40"/>
        <v/>
      </c>
    </row>
    <row r="92" spans="1:33">
      <c r="A92" s="472"/>
      <c r="B92" s="473"/>
      <c r="C92" s="474"/>
      <c r="D92" s="506" t="str">
        <f>IF(INJURIES!E91="","",INJURIES!E91)</f>
        <v/>
      </c>
      <c r="E92" s="507" t="str">
        <f>IF(INJURIES!F91="","",INJURIES!F91)</f>
        <v/>
      </c>
      <c r="F92" s="508" t="str">
        <f>IF(INJURIES!G91="","",INJURIES!G91)</f>
        <v/>
      </c>
      <c r="H92" s="480"/>
      <c r="I92" s="480"/>
      <c r="J92" s="480"/>
      <c r="K92" s="480"/>
      <c r="L92" s="480"/>
      <c r="M92" s="480"/>
      <c r="N92" s="480"/>
      <c r="O92" s="480"/>
      <c r="P92" s="480"/>
      <c r="Q92" s="480"/>
      <c r="R92" s="480"/>
      <c r="S92" s="480"/>
      <c r="T92" s="488"/>
      <c r="U92" s="480" t="str">
        <f t="shared" si="28"/>
        <v/>
      </c>
      <c r="V92" s="480" t="str">
        <f t="shared" si="29"/>
        <v/>
      </c>
      <c r="W92" s="480" t="str">
        <f t="shared" si="30"/>
        <v/>
      </c>
      <c r="X92" s="480" t="str">
        <f t="shared" si="31"/>
        <v/>
      </c>
      <c r="Y92" s="480" t="str">
        <f t="shared" si="32"/>
        <v/>
      </c>
      <c r="Z92" s="480" t="str">
        <f t="shared" si="33"/>
        <v/>
      </c>
      <c r="AA92" s="480" t="str">
        <f t="shared" si="34"/>
        <v/>
      </c>
      <c r="AB92" s="480" t="str">
        <f t="shared" si="35"/>
        <v/>
      </c>
      <c r="AC92" s="480" t="str">
        <f t="shared" si="36"/>
        <v/>
      </c>
      <c r="AD92" s="480" t="str">
        <f t="shared" si="37"/>
        <v/>
      </c>
      <c r="AE92" s="480" t="str">
        <f t="shared" si="38"/>
        <v/>
      </c>
      <c r="AF92" s="480" t="str">
        <f t="shared" si="39"/>
        <v/>
      </c>
      <c r="AG92" s="488" t="str">
        <f t="shared" si="40"/>
        <v/>
      </c>
    </row>
    <row r="93" spans="1:33">
      <c r="A93" s="472"/>
      <c r="B93" s="473"/>
      <c r="C93" s="474"/>
      <c r="D93" s="506" t="str">
        <f>IF(INJURIES!E92="","",INJURIES!E92)</f>
        <v/>
      </c>
      <c r="E93" s="507" t="str">
        <f>IF(INJURIES!F92="","",INJURIES!F92)</f>
        <v/>
      </c>
      <c r="F93" s="508" t="str">
        <f>IF(INJURIES!G92="","",INJURIES!G92)</f>
        <v/>
      </c>
      <c r="H93" s="480"/>
      <c r="I93" s="480"/>
      <c r="J93" s="480"/>
      <c r="K93" s="480"/>
      <c r="L93" s="480"/>
      <c r="M93" s="480"/>
      <c r="N93" s="480"/>
      <c r="O93" s="480"/>
      <c r="P93" s="480"/>
      <c r="Q93" s="480"/>
      <c r="R93" s="480"/>
      <c r="S93" s="480"/>
      <c r="T93" s="488"/>
      <c r="U93" s="480" t="str">
        <f t="shared" si="28"/>
        <v/>
      </c>
      <c r="V93" s="480" t="str">
        <f t="shared" si="29"/>
        <v/>
      </c>
      <c r="W93" s="480" t="str">
        <f t="shared" si="30"/>
        <v/>
      </c>
      <c r="X93" s="480" t="str">
        <f t="shared" si="31"/>
        <v/>
      </c>
      <c r="Y93" s="480" t="str">
        <f t="shared" si="32"/>
        <v/>
      </c>
      <c r="Z93" s="480" t="str">
        <f t="shared" si="33"/>
        <v/>
      </c>
      <c r="AA93" s="480" t="str">
        <f t="shared" si="34"/>
        <v/>
      </c>
      <c r="AB93" s="480" t="str">
        <f t="shared" si="35"/>
        <v/>
      </c>
      <c r="AC93" s="480" t="str">
        <f t="shared" si="36"/>
        <v/>
      </c>
      <c r="AD93" s="480" t="str">
        <f t="shared" si="37"/>
        <v/>
      </c>
      <c r="AE93" s="480" t="str">
        <f t="shared" si="38"/>
        <v/>
      </c>
      <c r="AF93" s="480" t="str">
        <f t="shared" si="39"/>
        <v/>
      </c>
      <c r="AG93" s="488" t="str">
        <f t="shared" si="40"/>
        <v/>
      </c>
    </row>
    <row r="94" spans="1:33">
      <c r="A94" s="472"/>
      <c r="B94" s="473"/>
      <c r="C94" s="474"/>
      <c r="D94" s="506" t="str">
        <f>IF(INJURIES!E93="","",INJURIES!E93)</f>
        <v/>
      </c>
      <c r="E94" s="507" t="str">
        <f>IF(INJURIES!F93="","",INJURIES!F93)</f>
        <v/>
      </c>
      <c r="F94" s="508" t="str">
        <f>IF(INJURIES!G93="","",INJURIES!G93)</f>
        <v/>
      </c>
      <c r="H94" s="480"/>
      <c r="I94" s="480"/>
      <c r="J94" s="480"/>
      <c r="K94" s="480"/>
      <c r="L94" s="480"/>
      <c r="M94" s="480"/>
      <c r="N94" s="480"/>
      <c r="O94" s="480"/>
      <c r="P94" s="480"/>
      <c r="Q94" s="480"/>
      <c r="R94" s="480"/>
      <c r="S94" s="480"/>
      <c r="T94" s="488"/>
      <c r="U94" s="480" t="str">
        <f t="shared" si="28"/>
        <v/>
      </c>
      <c r="V94" s="480" t="str">
        <f t="shared" si="29"/>
        <v/>
      </c>
      <c r="W94" s="480" t="str">
        <f t="shared" si="30"/>
        <v/>
      </c>
      <c r="X94" s="480" t="str">
        <f t="shared" si="31"/>
        <v/>
      </c>
      <c r="Y94" s="480" t="str">
        <f t="shared" si="32"/>
        <v/>
      </c>
      <c r="Z94" s="480" t="str">
        <f t="shared" si="33"/>
        <v/>
      </c>
      <c r="AA94" s="480" t="str">
        <f t="shared" si="34"/>
        <v/>
      </c>
      <c r="AB94" s="480" t="str">
        <f t="shared" si="35"/>
        <v/>
      </c>
      <c r="AC94" s="480" t="str">
        <f t="shared" si="36"/>
        <v/>
      </c>
      <c r="AD94" s="480" t="str">
        <f t="shared" si="37"/>
        <v/>
      </c>
      <c r="AE94" s="480" t="str">
        <f t="shared" si="38"/>
        <v/>
      </c>
      <c r="AF94" s="480" t="str">
        <f t="shared" si="39"/>
        <v/>
      </c>
      <c r="AG94" s="488" t="str">
        <f t="shared" si="40"/>
        <v/>
      </c>
    </row>
    <row r="95" spans="1:33">
      <c r="A95" s="472"/>
      <c r="B95" s="473"/>
      <c r="C95" s="474"/>
      <c r="D95" s="506" t="str">
        <f>IF(INJURIES!E94="","",INJURIES!E94)</f>
        <v/>
      </c>
      <c r="E95" s="507" t="str">
        <f>IF(INJURIES!F94="","",INJURIES!F94)</f>
        <v/>
      </c>
      <c r="F95" s="508" t="str">
        <f>IF(INJURIES!G94="","",INJURIES!G94)</f>
        <v/>
      </c>
      <c r="H95" s="480"/>
      <c r="I95" s="480"/>
      <c r="J95" s="480"/>
      <c r="K95" s="480"/>
      <c r="L95" s="480"/>
      <c r="M95" s="480"/>
      <c r="N95" s="480"/>
      <c r="O95" s="480"/>
      <c r="P95" s="480"/>
      <c r="Q95" s="480"/>
      <c r="R95" s="480"/>
      <c r="S95" s="480"/>
      <c r="T95" s="488"/>
      <c r="U95" s="480" t="str">
        <f t="shared" si="28"/>
        <v/>
      </c>
      <c r="V95" s="480" t="str">
        <f t="shared" si="29"/>
        <v/>
      </c>
      <c r="W95" s="480" t="str">
        <f t="shared" si="30"/>
        <v/>
      </c>
      <c r="X95" s="480" t="str">
        <f t="shared" si="31"/>
        <v/>
      </c>
      <c r="Y95" s="480" t="str">
        <f t="shared" si="32"/>
        <v/>
      </c>
      <c r="Z95" s="480" t="str">
        <f t="shared" si="33"/>
        <v/>
      </c>
      <c r="AA95" s="480" t="str">
        <f t="shared" si="34"/>
        <v/>
      </c>
      <c r="AB95" s="480" t="str">
        <f t="shared" si="35"/>
        <v/>
      </c>
      <c r="AC95" s="480" t="str">
        <f t="shared" si="36"/>
        <v/>
      </c>
      <c r="AD95" s="480" t="str">
        <f t="shared" si="37"/>
        <v/>
      </c>
      <c r="AE95" s="480" t="str">
        <f t="shared" si="38"/>
        <v/>
      </c>
      <c r="AF95" s="480" t="str">
        <f t="shared" si="39"/>
        <v/>
      </c>
      <c r="AG95" s="488" t="str">
        <f t="shared" si="40"/>
        <v/>
      </c>
    </row>
    <row r="96" spans="1:33">
      <c r="A96" s="472"/>
      <c r="B96" s="473"/>
      <c r="C96" s="474"/>
      <c r="D96" s="506" t="str">
        <f>IF(INJURIES!E95="","",INJURIES!E95)</f>
        <v/>
      </c>
      <c r="E96" s="507" t="str">
        <f>IF(INJURIES!F95="","",INJURIES!F95)</f>
        <v/>
      </c>
      <c r="F96" s="508" t="str">
        <f>IF(INJURIES!G95="","",INJURIES!G95)</f>
        <v/>
      </c>
      <c r="H96" s="480"/>
      <c r="I96" s="480"/>
      <c r="J96" s="480"/>
      <c r="K96" s="480"/>
      <c r="L96" s="480"/>
      <c r="M96" s="480"/>
      <c r="N96" s="480"/>
      <c r="O96" s="480"/>
      <c r="P96" s="480"/>
      <c r="Q96" s="480"/>
      <c r="R96" s="480"/>
      <c r="S96" s="480"/>
      <c r="T96" s="488"/>
      <c r="U96" s="480" t="str">
        <f t="shared" si="28"/>
        <v/>
      </c>
      <c r="V96" s="480" t="str">
        <f t="shared" si="29"/>
        <v/>
      </c>
      <c r="W96" s="480" t="str">
        <f t="shared" si="30"/>
        <v/>
      </c>
      <c r="X96" s="480" t="str">
        <f t="shared" si="31"/>
        <v/>
      </c>
      <c r="Y96" s="480" t="str">
        <f t="shared" si="32"/>
        <v/>
      </c>
      <c r="Z96" s="480" t="str">
        <f t="shared" si="33"/>
        <v/>
      </c>
      <c r="AA96" s="480" t="str">
        <f t="shared" si="34"/>
        <v/>
      </c>
      <c r="AB96" s="480" t="str">
        <f t="shared" si="35"/>
        <v/>
      </c>
      <c r="AC96" s="480" t="str">
        <f t="shared" si="36"/>
        <v/>
      </c>
      <c r="AD96" s="480" t="str">
        <f t="shared" si="37"/>
        <v/>
      </c>
      <c r="AE96" s="480" t="str">
        <f t="shared" si="38"/>
        <v/>
      </c>
      <c r="AF96" s="480" t="str">
        <f t="shared" si="39"/>
        <v/>
      </c>
      <c r="AG96" s="488" t="str">
        <f t="shared" si="40"/>
        <v/>
      </c>
    </row>
    <row r="97" spans="1:33">
      <c r="A97" s="472"/>
      <c r="B97" s="473"/>
      <c r="C97" s="474"/>
      <c r="D97" s="506" t="str">
        <f>IF(INJURIES!E96="","",INJURIES!E96)</f>
        <v/>
      </c>
      <c r="E97" s="507" t="str">
        <f>IF(INJURIES!F96="","",INJURIES!F96)</f>
        <v/>
      </c>
      <c r="F97" s="508" t="str">
        <f>IF(INJURIES!G96="","",INJURIES!G96)</f>
        <v/>
      </c>
      <c r="H97" s="480"/>
      <c r="I97" s="480"/>
      <c r="J97" s="480"/>
      <c r="K97" s="480"/>
      <c r="L97" s="480"/>
      <c r="M97" s="480"/>
      <c r="N97" s="480"/>
      <c r="O97" s="480"/>
      <c r="P97" s="480"/>
      <c r="Q97" s="480"/>
      <c r="R97" s="480"/>
      <c r="S97" s="480"/>
      <c r="T97" s="488"/>
      <c r="U97" s="480" t="str">
        <f t="shared" si="28"/>
        <v/>
      </c>
      <c r="V97" s="480" t="str">
        <f t="shared" si="29"/>
        <v/>
      </c>
      <c r="W97" s="480" t="str">
        <f t="shared" si="30"/>
        <v/>
      </c>
      <c r="X97" s="480" t="str">
        <f t="shared" si="31"/>
        <v/>
      </c>
      <c r="Y97" s="480" t="str">
        <f t="shared" si="32"/>
        <v/>
      </c>
      <c r="Z97" s="480" t="str">
        <f t="shared" si="33"/>
        <v/>
      </c>
      <c r="AA97" s="480" t="str">
        <f t="shared" si="34"/>
        <v/>
      </c>
      <c r="AB97" s="480" t="str">
        <f t="shared" si="35"/>
        <v/>
      </c>
      <c r="AC97" s="480" t="str">
        <f t="shared" si="36"/>
        <v/>
      </c>
      <c r="AD97" s="480" t="str">
        <f t="shared" si="37"/>
        <v/>
      </c>
      <c r="AE97" s="480" t="str">
        <f t="shared" si="38"/>
        <v/>
      </c>
      <c r="AF97" s="480" t="str">
        <f t="shared" si="39"/>
        <v/>
      </c>
      <c r="AG97" s="488" t="str">
        <f t="shared" si="40"/>
        <v/>
      </c>
    </row>
    <row r="98" spans="1:33">
      <c r="A98" s="472"/>
      <c r="B98" s="473"/>
      <c r="C98" s="474"/>
      <c r="D98" s="506" t="str">
        <f>IF(INJURIES!E97="","",INJURIES!E97)</f>
        <v/>
      </c>
      <c r="E98" s="507" t="str">
        <f>IF(INJURIES!F97="","",INJURIES!F97)</f>
        <v/>
      </c>
      <c r="F98" s="508" t="str">
        <f>IF(INJURIES!G97="","",INJURIES!G97)</f>
        <v/>
      </c>
      <c r="H98" s="480"/>
      <c r="I98" s="480"/>
      <c r="J98" s="480"/>
      <c r="K98" s="480"/>
      <c r="L98" s="480"/>
      <c r="M98" s="480"/>
      <c r="N98" s="480"/>
      <c r="O98" s="480"/>
      <c r="P98" s="480"/>
      <c r="Q98" s="480"/>
      <c r="R98" s="480"/>
      <c r="S98" s="480"/>
      <c r="T98" s="488"/>
      <c r="U98" s="480" t="str">
        <f t="shared" si="28"/>
        <v/>
      </c>
      <c r="V98" s="480" t="str">
        <f t="shared" si="29"/>
        <v/>
      </c>
      <c r="W98" s="480" t="str">
        <f t="shared" si="30"/>
        <v/>
      </c>
      <c r="X98" s="480" t="str">
        <f t="shared" si="31"/>
        <v/>
      </c>
      <c r="Y98" s="480" t="str">
        <f t="shared" si="32"/>
        <v/>
      </c>
      <c r="Z98" s="480" t="str">
        <f t="shared" si="33"/>
        <v/>
      </c>
      <c r="AA98" s="480" t="str">
        <f t="shared" si="34"/>
        <v/>
      </c>
      <c r="AB98" s="480" t="str">
        <f t="shared" si="35"/>
        <v/>
      </c>
      <c r="AC98" s="480" t="str">
        <f t="shared" si="36"/>
        <v/>
      </c>
      <c r="AD98" s="480" t="str">
        <f t="shared" si="37"/>
        <v/>
      </c>
      <c r="AE98" s="480" t="str">
        <f t="shared" si="38"/>
        <v/>
      </c>
      <c r="AF98" s="480" t="str">
        <f t="shared" si="39"/>
        <v/>
      </c>
      <c r="AG98" s="488" t="str">
        <f t="shared" si="40"/>
        <v/>
      </c>
    </row>
    <row r="99" spans="1:33">
      <c r="A99" s="472"/>
      <c r="B99" s="473"/>
      <c r="C99" s="474"/>
      <c r="D99" s="506" t="str">
        <f>IF(INJURIES!E98="","",INJURIES!E98)</f>
        <v/>
      </c>
      <c r="E99" s="507" t="str">
        <f>IF(INJURIES!F98="","",INJURIES!F98)</f>
        <v/>
      </c>
      <c r="F99" s="508" t="str">
        <f>IF(INJURIES!G98="","",INJURIES!G98)</f>
        <v/>
      </c>
      <c r="H99" s="480"/>
      <c r="I99" s="480"/>
      <c r="J99" s="480"/>
      <c r="K99" s="480"/>
      <c r="L99" s="480"/>
      <c r="M99" s="480"/>
      <c r="N99" s="480"/>
      <c r="O99" s="480"/>
      <c r="P99" s="480"/>
      <c r="Q99" s="480"/>
      <c r="R99" s="480"/>
      <c r="S99" s="480"/>
      <c r="T99" s="488"/>
      <c r="U99" s="480" t="str">
        <f t="shared" si="28"/>
        <v/>
      </c>
      <c r="V99" s="480" t="str">
        <f t="shared" si="29"/>
        <v/>
      </c>
      <c r="W99" s="480" t="str">
        <f t="shared" si="30"/>
        <v/>
      </c>
      <c r="X99" s="480" t="str">
        <f t="shared" si="31"/>
        <v/>
      </c>
      <c r="Y99" s="480" t="str">
        <f t="shared" si="32"/>
        <v/>
      </c>
      <c r="Z99" s="480" t="str">
        <f t="shared" si="33"/>
        <v/>
      </c>
      <c r="AA99" s="480" t="str">
        <f t="shared" si="34"/>
        <v/>
      </c>
      <c r="AB99" s="480" t="str">
        <f t="shared" si="35"/>
        <v/>
      </c>
      <c r="AC99" s="480" t="str">
        <f t="shared" si="36"/>
        <v/>
      </c>
      <c r="AD99" s="480" t="str">
        <f t="shared" si="37"/>
        <v/>
      </c>
      <c r="AE99" s="480" t="str">
        <f t="shared" si="38"/>
        <v/>
      </c>
      <c r="AF99" s="480" t="str">
        <f t="shared" si="39"/>
        <v/>
      </c>
      <c r="AG99" s="488" t="str">
        <f t="shared" si="40"/>
        <v/>
      </c>
    </row>
    <row r="100" spans="1:33">
      <c r="A100" s="472"/>
      <c r="B100" s="473"/>
      <c r="C100" s="474"/>
      <c r="D100" s="506" t="str">
        <f>IF(INJURIES!E99="","",INJURIES!E99)</f>
        <v/>
      </c>
      <c r="E100" s="507" t="str">
        <f>IF(INJURIES!F99="","",INJURIES!F99)</f>
        <v/>
      </c>
      <c r="F100" s="508" t="str">
        <f>IF(INJURIES!G99="","",INJURIES!G99)</f>
        <v/>
      </c>
      <c r="H100" s="480"/>
      <c r="I100" s="480"/>
      <c r="J100" s="480"/>
      <c r="K100" s="480"/>
      <c r="L100" s="480"/>
      <c r="M100" s="480"/>
      <c r="N100" s="480"/>
      <c r="O100" s="480"/>
      <c r="P100" s="480"/>
      <c r="Q100" s="480"/>
      <c r="R100" s="480"/>
      <c r="S100" s="480"/>
      <c r="T100" s="488"/>
      <c r="U100" s="480" t="str">
        <f t="shared" si="28"/>
        <v/>
      </c>
      <c r="V100" s="480" t="str">
        <f t="shared" si="29"/>
        <v/>
      </c>
      <c r="W100" s="480" t="str">
        <f t="shared" si="30"/>
        <v/>
      </c>
      <c r="X100" s="480" t="str">
        <f t="shared" si="31"/>
        <v/>
      </c>
      <c r="Y100" s="480" t="str">
        <f t="shared" si="32"/>
        <v/>
      </c>
      <c r="Z100" s="480" t="str">
        <f t="shared" si="33"/>
        <v/>
      </c>
      <c r="AA100" s="480" t="str">
        <f t="shared" si="34"/>
        <v/>
      </c>
      <c r="AB100" s="480" t="str">
        <f t="shared" si="35"/>
        <v/>
      </c>
      <c r="AC100" s="480" t="str">
        <f t="shared" si="36"/>
        <v/>
      </c>
      <c r="AD100" s="480" t="str">
        <f t="shared" si="37"/>
        <v/>
      </c>
      <c r="AE100" s="480" t="str">
        <f t="shared" si="38"/>
        <v/>
      </c>
      <c r="AF100" s="480" t="str">
        <f t="shared" si="39"/>
        <v/>
      </c>
      <c r="AG100" s="488" t="str">
        <f t="shared" si="40"/>
        <v/>
      </c>
    </row>
    <row r="101" spans="1:33">
      <c r="A101" s="472"/>
      <c r="B101" s="473"/>
      <c r="C101" s="474"/>
      <c r="D101" s="506" t="str">
        <f>IF(INJURIES!E100="","",INJURIES!E100)</f>
        <v/>
      </c>
      <c r="E101" s="507" t="str">
        <f>IF(INJURIES!F100="","",INJURIES!F100)</f>
        <v/>
      </c>
      <c r="F101" s="508" t="str">
        <f>IF(INJURIES!G100="","",INJURIES!G100)</f>
        <v/>
      </c>
      <c r="H101" s="480"/>
      <c r="I101" s="480"/>
      <c r="J101" s="480"/>
      <c r="K101" s="480"/>
      <c r="L101" s="480"/>
      <c r="M101" s="480"/>
      <c r="N101" s="480"/>
      <c r="O101" s="480"/>
      <c r="P101" s="480"/>
      <c r="Q101" s="480"/>
      <c r="R101" s="480"/>
      <c r="S101" s="480"/>
      <c r="T101" s="488"/>
      <c r="U101" s="480" t="str">
        <f t="shared" si="28"/>
        <v/>
      </c>
      <c r="V101" s="480" t="str">
        <f t="shared" si="29"/>
        <v/>
      </c>
      <c r="W101" s="480" t="str">
        <f t="shared" si="30"/>
        <v/>
      </c>
      <c r="X101" s="480" t="str">
        <f t="shared" si="31"/>
        <v/>
      </c>
      <c r="Y101" s="480" t="str">
        <f t="shared" si="32"/>
        <v/>
      </c>
      <c r="Z101" s="480" t="str">
        <f t="shared" si="33"/>
        <v/>
      </c>
      <c r="AA101" s="480" t="str">
        <f t="shared" si="34"/>
        <v/>
      </c>
      <c r="AB101" s="480" t="str">
        <f t="shared" si="35"/>
        <v/>
      </c>
      <c r="AC101" s="480" t="str">
        <f t="shared" si="36"/>
        <v/>
      </c>
      <c r="AD101" s="480" t="str">
        <f t="shared" si="37"/>
        <v/>
      </c>
      <c r="AE101" s="480" t="str">
        <f t="shared" si="38"/>
        <v/>
      </c>
      <c r="AF101" s="480" t="str">
        <f t="shared" si="39"/>
        <v/>
      </c>
      <c r="AG101" s="488" t="str">
        <f t="shared" si="40"/>
        <v/>
      </c>
    </row>
  </sheetData>
  <mergeCells count="4">
    <mergeCell ref="A3:C3"/>
    <mergeCell ref="D3:F3"/>
    <mergeCell ref="H3:S3"/>
    <mergeCell ref="U3:AF3"/>
  </mergeCells>
  <conditionalFormatting sqref="T5:T101">
    <cfRule type="cellIs" dxfId="11" priority="1" operator="equal">
      <formula>""</formula>
    </cfRule>
    <cfRule type="cellIs" dxfId="10" priority="2" operator="equal">
      <formula>0</formula>
    </cfRule>
    <cfRule type="cellIs" dxfId="9" priority="3" operator="notEqual">
      <formula>0</formula>
    </cfRule>
  </conditionalFormatting>
  <conditionalFormatting sqref="AG5:AG101">
    <cfRule type="cellIs" dxfId="8" priority="4" operator="equal">
      <formula>""</formula>
    </cfRule>
    <cfRule type="cellIs" dxfId="7" priority="5" operator="equal">
      <formula>0</formula>
    </cfRule>
    <cfRule type="cellIs" dxfId="6" priority="6" operator="not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138</vt:i4>
      </vt:variant>
    </vt:vector>
  </HeadingPairs>
  <TitlesOfParts>
    <vt:vector size="150" baseType="lpstr">
      <vt:lpstr>INJURIES</vt:lpstr>
      <vt:lpstr>Illness</vt:lpstr>
      <vt:lpstr>Summary Inj-Ill</vt:lpstr>
      <vt:lpstr>Players-List</vt:lpstr>
      <vt:lpstr>SDMCS Search</vt:lpstr>
      <vt:lpstr>Vlook up Illness</vt:lpstr>
      <vt:lpstr>DV Illness</vt:lpstr>
      <vt:lpstr>DV-Codes</vt:lpstr>
      <vt:lpstr>Injuries MA &amp; TL</vt:lpstr>
      <vt:lpstr>Illness MA &amp; TL</vt:lpstr>
      <vt:lpstr>Vlook UP</vt:lpstr>
      <vt:lpstr>Data Validation</vt:lpstr>
      <vt:lpstr>Abdomen</vt:lpstr>
      <vt:lpstr>ABDOMEN_Illness</vt:lpstr>
      <vt:lpstr>Ankle</vt:lpstr>
      <vt:lpstr>Bone_Spine_Chest_Rib_UpperBack</vt:lpstr>
      <vt:lpstr>Bone_SpineChest_Ribs_UpperBack</vt:lpstr>
      <vt:lpstr>Bone_SpineNeck</vt:lpstr>
      <vt:lpstr>Bone_SpinePelvis_LowBack</vt:lpstr>
      <vt:lpstr>BoneAnkle</vt:lpstr>
      <vt:lpstr>BoneChest_Ribs_UpperBack</vt:lpstr>
      <vt:lpstr>BoneElbow</vt:lpstr>
      <vt:lpstr>BoneFoot</vt:lpstr>
      <vt:lpstr>BoneForearm</vt:lpstr>
      <vt:lpstr>BoneHand</vt:lpstr>
      <vt:lpstr>BoneHead</vt:lpstr>
      <vt:lpstr>BoneHip_Groin</vt:lpstr>
      <vt:lpstr>BoneKnee</vt:lpstr>
      <vt:lpstr>BoneLowerLeg</vt:lpstr>
      <vt:lpstr>BonePelvis_LowBack</vt:lpstr>
      <vt:lpstr>BoneShoulder</vt:lpstr>
      <vt:lpstr>BoneThigh</vt:lpstr>
      <vt:lpstr>BoneUpperArm</vt:lpstr>
      <vt:lpstr>BoneWrist</vt:lpstr>
      <vt:lpstr>CARDIOVASCULAR</vt:lpstr>
      <vt:lpstr>Chest_Ribs_UpperBack</vt:lpstr>
      <vt:lpstr>CompartmentLowerLeg</vt:lpstr>
      <vt:lpstr>CompartmentThigh</vt:lpstr>
      <vt:lpstr>DERMATOLOGY</vt:lpstr>
      <vt:lpstr>EarHead</vt:lpstr>
      <vt:lpstr>Elbow</vt:lpstr>
      <vt:lpstr>ENDOCRINE</vt:lpstr>
      <vt:lpstr>ENVIRONMENTAL</vt:lpstr>
      <vt:lpstr>EyeHead</vt:lpstr>
      <vt:lpstr>FLUID_AND_ELECTROLYTE</vt:lpstr>
      <vt:lpstr>Foot</vt:lpstr>
      <vt:lpstr>Forearm</vt:lpstr>
      <vt:lpstr>GASTROINTESTINAL</vt:lpstr>
      <vt:lpstr>GENITOURINARY</vt:lpstr>
      <vt:lpstr>HAEMATOLOGY</vt:lpstr>
      <vt:lpstr>Hand</vt:lpstr>
      <vt:lpstr>Hand_Illness</vt:lpstr>
      <vt:lpstr>Head</vt:lpstr>
      <vt:lpstr>HEAD_eye</vt:lpstr>
      <vt:lpstr>Head_Illness</vt:lpstr>
      <vt:lpstr>Hip_Groin</vt:lpstr>
      <vt:lpstr>IllnessRegion</vt:lpstr>
      <vt:lpstr>INFECTIOUS_DISEASE</vt:lpstr>
      <vt:lpstr>JointAnkle</vt:lpstr>
      <vt:lpstr>JointChest_Ribs_UpperBack</vt:lpstr>
      <vt:lpstr>JointChestRibUpperBack</vt:lpstr>
      <vt:lpstr>JointElbow</vt:lpstr>
      <vt:lpstr>JointFoot</vt:lpstr>
      <vt:lpstr>JointHand</vt:lpstr>
      <vt:lpstr>JointHead</vt:lpstr>
      <vt:lpstr>JointHip_Groin</vt:lpstr>
      <vt:lpstr>JointHipGroin</vt:lpstr>
      <vt:lpstr>JointKnee</vt:lpstr>
      <vt:lpstr>JointNeck</vt:lpstr>
      <vt:lpstr>JointPelvis_LowBack</vt:lpstr>
      <vt:lpstr>JointPelvisLowBack</vt:lpstr>
      <vt:lpstr>JointShoulder</vt:lpstr>
      <vt:lpstr>JointWrist</vt:lpstr>
      <vt:lpstr>Knee</vt:lpstr>
      <vt:lpstr>LigamentAnkle</vt:lpstr>
      <vt:lpstr>LigamentElbow</vt:lpstr>
      <vt:lpstr>LigamentHand</vt:lpstr>
      <vt:lpstr>LigamentKnee</vt:lpstr>
      <vt:lpstr>LowerLeg</vt:lpstr>
      <vt:lpstr>Misc.Abdomen</vt:lpstr>
      <vt:lpstr>Misc.Ankle</vt:lpstr>
      <vt:lpstr>Misc.Chest_Ribs_UpperBack</vt:lpstr>
      <vt:lpstr>Misc.Elbow</vt:lpstr>
      <vt:lpstr>Misc.Foot</vt:lpstr>
      <vt:lpstr>Misc.Forearm</vt:lpstr>
      <vt:lpstr>Misc.Hand</vt:lpstr>
      <vt:lpstr>Misc.Head</vt:lpstr>
      <vt:lpstr>Misc.Hip_Groin</vt:lpstr>
      <vt:lpstr>Misc.HipGroin</vt:lpstr>
      <vt:lpstr>Misc.Knee</vt:lpstr>
      <vt:lpstr>Misc.LowerLeg</vt:lpstr>
      <vt:lpstr>Misc.Neck</vt:lpstr>
      <vt:lpstr>Misc.NonSpecificMSK</vt:lpstr>
      <vt:lpstr>Misc.Pelvis_LowBack</vt:lpstr>
      <vt:lpstr>Misc.Shoulder</vt:lpstr>
      <vt:lpstr>Misc.Thigh</vt:lpstr>
      <vt:lpstr>Misc.UpperArm</vt:lpstr>
      <vt:lpstr>Misc.Wrist</vt:lpstr>
      <vt:lpstr>MouthHead</vt:lpstr>
      <vt:lpstr>MuscleAbdomen</vt:lpstr>
      <vt:lpstr>MuscleChest_Ribs_UpperBack</vt:lpstr>
      <vt:lpstr>MuscleFoot</vt:lpstr>
      <vt:lpstr>MuscleForearm</vt:lpstr>
      <vt:lpstr>MuscleHand</vt:lpstr>
      <vt:lpstr>MuscleHip_Groin</vt:lpstr>
      <vt:lpstr>MuscleLowerLeg</vt:lpstr>
      <vt:lpstr>MuscleNeck</vt:lpstr>
      <vt:lpstr>MuscleNonSpecificMSK</vt:lpstr>
      <vt:lpstr>MusclePelvis_LowBack</vt:lpstr>
      <vt:lpstr>MuscleShoulder</vt:lpstr>
      <vt:lpstr>MuscleThigh</vt:lpstr>
      <vt:lpstr>MuscleUpperArm</vt:lpstr>
      <vt:lpstr>Neck</vt:lpstr>
      <vt:lpstr>NerveAbdomen</vt:lpstr>
      <vt:lpstr>NerveAnkle</vt:lpstr>
      <vt:lpstr>NerveChest_Ribs_UpperBack</vt:lpstr>
      <vt:lpstr>NerveElbow</vt:lpstr>
      <vt:lpstr>NerveFoot</vt:lpstr>
      <vt:lpstr>NerveForearm</vt:lpstr>
      <vt:lpstr>NerveHand</vt:lpstr>
      <vt:lpstr>NerveHead</vt:lpstr>
      <vt:lpstr>NerveHip_Groin</vt:lpstr>
      <vt:lpstr>NerveKnee</vt:lpstr>
      <vt:lpstr>NerveLowerLeg</vt:lpstr>
      <vt:lpstr>NerveNeck</vt:lpstr>
      <vt:lpstr>NervePelvis_LowBack</vt:lpstr>
      <vt:lpstr>NerveShoulder</vt:lpstr>
      <vt:lpstr>NerveUpperArm</vt:lpstr>
      <vt:lpstr>NerveWrist</vt:lpstr>
      <vt:lpstr>NEUROLOGICAL</vt:lpstr>
      <vt:lpstr>NonSpecificMSK</vt:lpstr>
      <vt:lpstr>NoseHead</vt:lpstr>
      <vt:lpstr>OtherAbdomen</vt:lpstr>
      <vt:lpstr>Pelvis_LowBack</vt:lpstr>
      <vt:lpstr>PSYCH.</vt:lpstr>
      <vt:lpstr>Region</vt:lpstr>
      <vt:lpstr>RESPIRATORY</vt:lpstr>
      <vt:lpstr>RHEUMATOLOGY_METABOLICBONE</vt:lpstr>
      <vt:lpstr>Shoulder</vt:lpstr>
      <vt:lpstr>TendonAnkle</vt:lpstr>
      <vt:lpstr>TendonElbow</vt:lpstr>
      <vt:lpstr>TendonHand</vt:lpstr>
      <vt:lpstr>TendonKnee</vt:lpstr>
      <vt:lpstr>TendonLowerLeg</vt:lpstr>
      <vt:lpstr>TendonShoulder</vt:lpstr>
      <vt:lpstr>TendonWrist</vt:lpstr>
      <vt:lpstr>Thigh</vt:lpstr>
      <vt:lpstr>UpperArm</vt:lpstr>
      <vt:lpstr>VesselLowerLeg</vt:lpstr>
      <vt:lpstr>Wrist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Karim Chamari</dc:creator>
  <cp:lastModifiedBy>Montassar Tabben</cp:lastModifiedBy>
  <dcterms:created xsi:type="dcterms:W3CDTF">2015-06-08T12:28:21Z</dcterms:created>
  <dcterms:modified xsi:type="dcterms:W3CDTF">2024-07-04T08:13:38Z</dcterms:modified>
</cp:coreProperties>
</file>