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d.docs.live.net/83ce4cc04a102ff2/Desktop/Research/VR for Psychosis/Springer Submission/"/>
    </mc:Choice>
  </mc:AlternateContent>
  <xr:revisionPtr revIDLastSave="23" documentId="8_{C6446DD4-ACCA-4813-B523-D349DCDB805E}" xr6:coauthVersionLast="47" xr6:coauthVersionMax="47" xr10:uidLastSave="{235DCA02-6AC9-4D7A-AD8A-4A12828E72E5}"/>
  <bookViews>
    <workbookView xWindow="-110" yWindow="-110" windowWidth="19420" windowHeight="11500" xr2:uid="{F75490BC-82DB-4B1C-89F5-767AADCAE655}"/>
  </bookViews>
  <sheets>
    <sheet name="Table 1" sheetId="1" r:id="rId1"/>
    <sheet name="Table 2" sheetId="3" r:id="rId2"/>
    <sheet name="Table 3" sheetId="4" r:id="rId3"/>
    <sheet name="Table 4" sheetId="5" r:id="rId4"/>
    <sheet name="Demographics"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7" i="7" l="1"/>
  <c r="C27" i="7"/>
  <c r="E27" i="7"/>
  <c r="H27" i="7"/>
  <c r="I27" i="7"/>
  <c r="K27" i="7"/>
  <c r="L27" i="7"/>
  <c r="M27" i="7"/>
  <c r="N27" i="7"/>
  <c r="O27" i="7"/>
  <c r="Q27" i="7"/>
  <c r="U27" i="7"/>
  <c r="V27" i="7"/>
  <c r="W27" i="7"/>
  <c r="X27" i="7"/>
  <c r="Z27" i="7"/>
  <c r="AA27" i="7"/>
  <c r="AC27" i="7"/>
  <c r="AD27" i="7"/>
  <c r="AE27" i="7"/>
  <c r="AI27" i="7"/>
  <c r="AJ27" i="7"/>
  <c r="AK27" i="7"/>
  <c r="AL27" i="7"/>
  <c r="AM27" i="7"/>
  <c r="G27" i="7"/>
  <c r="F27" i="7" l="1"/>
  <c r="AG21" i="7" l="1"/>
  <c r="R21" i="7"/>
  <c r="S21" i="7" s="1"/>
  <c r="P21" i="7"/>
  <c r="AH21" i="7" l="1"/>
  <c r="AH27" i="7" s="1"/>
  <c r="AG27" i="7"/>
  <c r="R22" i="7"/>
  <c r="P22" i="7"/>
  <c r="P19" i="7"/>
  <c r="P17" i="7"/>
  <c r="P16" i="7" l="1"/>
  <c r="P24" i="7"/>
  <c r="P23" i="7"/>
  <c r="P12" i="7" l="1"/>
  <c r="Y12" i="7"/>
  <c r="Y27" i="7" s="1"/>
  <c r="D12" i="7"/>
  <c r="D27" i="7" s="1"/>
  <c r="AF8" i="7"/>
  <c r="J8" i="7"/>
  <c r="J27" i="7" s="1"/>
  <c r="S8" i="7"/>
  <c r="S27" i="7" s="1"/>
  <c r="R8" i="7"/>
  <c r="R27" i="7" s="1"/>
  <c r="T8" i="7"/>
  <c r="T27" i="7" s="1"/>
  <c r="P8" i="7"/>
  <c r="AF4" i="7"/>
  <c r="P5" i="7"/>
  <c r="P27" i="7" s="1"/>
  <c r="AF27" i="7" l="1"/>
</calcChain>
</file>

<file path=xl/sharedStrings.xml><?xml version="1.0" encoding="utf-8"?>
<sst xmlns="http://schemas.openxmlformats.org/spreadsheetml/2006/main" count="999" uniqueCount="453">
  <si>
    <t>Age</t>
  </si>
  <si>
    <t>Intervention</t>
  </si>
  <si>
    <t>VR Application</t>
  </si>
  <si>
    <t>VR Equipment</t>
  </si>
  <si>
    <t>Duration</t>
  </si>
  <si>
    <t>Description</t>
  </si>
  <si>
    <t>VR Component</t>
  </si>
  <si>
    <t>Main Findings</t>
  </si>
  <si>
    <t>Outcome Measures</t>
  </si>
  <si>
    <t>Key Limitations</t>
  </si>
  <si>
    <t>Quality Assessment Rating</t>
  </si>
  <si>
    <t>Freeman, et. Al., 2016; United Kingdom</t>
  </si>
  <si>
    <t>Pts with persecutory delusions (n = 30) / RCT</t>
  </si>
  <si>
    <t>Tx of delusional conviction</t>
  </si>
  <si>
    <t>VRCT: M = 42.1, SD = 13.4; VRE: M = 40.6, SD = 14.4</t>
  </si>
  <si>
    <t>Did not assess benefits of VRE; researchers and pts were not masked to randomisation allocations; skewed data due to progressive learning in VRCT; cannot ensure the dropping of safety behaviors; short-length VR and delusion assessment time; limited scenarios; not tailored to individuals; VR equipment is not portable and expensive</t>
  </si>
  <si>
    <t>HMD; computer; tracking system</t>
  </si>
  <si>
    <t>Weak</t>
  </si>
  <si>
    <t>Fusco, et. Al., 2018; Italy</t>
  </si>
  <si>
    <t>1 session</t>
  </si>
  <si>
    <t>10 sessions</t>
  </si>
  <si>
    <t>M = 48</t>
  </si>
  <si>
    <t>HMD; headphones</t>
  </si>
  <si>
    <t>A VR scenario of a beach overlooking the ocean, with background music and a relaxing voice</t>
  </si>
  <si>
    <r>
      <t xml:space="preserve">VRCT </t>
    </r>
    <r>
      <rPr>
        <sz val="11"/>
        <color theme="1"/>
        <rFont val="Calibri"/>
        <family val="2"/>
      </rPr>
      <t>↓ paranoia and delusional conviction</t>
    </r>
    <r>
      <rPr>
        <sz val="11"/>
        <color theme="1"/>
        <rFont val="Calibri"/>
        <family val="2"/>
        <scheme val="minor"/>
      </rPr>
      <t>, real-world distress, avoidance of other people</t>
    </r>
  </si>
  <si>
    <t>BAI; STAI Y-1</t>
  </si>
  <si>
    <t>Moderate</t>
  </si>
  <si>
    <t>Moritz, et. Al., 2014; Germany</t>
  </si>
  <si>
    <t xml:space="preserve">Author, Year; Location </t>
  </si>
  <si>
    <t>Inpts and outpts with schizophrenia (n = 33) / Uncontrolled trial</t>
  </si>
  <si>
    <t>Unity 3D game software; DAZ-Studio 3D modeling software; Biovision hierarchial data animations; keyboard; virtual clock; speakers</t>
  </si>
  <si>
    <t>Tx of paranoia and delusional conviction</t>
  </si>
  <si>
    <t>Tx of anxiety</t>
  </si>
  <si>
    <t xml:space="preserve">M = 40.52, SD = 9.93 </t>
  </si>
  <si>
    <t>Two VR environments: an underground train ride and a lift; both scenarios had gradations of difficulty by varying numbers of avatars placed around where the pt could walk</t>
  </si>
  <si>
    <t>POD questionnaire</t>
  </si>
  <si>
    <r>
      <t xml:space="preserve">VR </t>
    </r>
    <r>
      <rPr>
        <sz val="11"/>
        <color theme="1"/>
        <rFont val="Calibri"/>
        <family val="2"/>
      </rPr>
      <t>↓ paranoia symptoms, high-confidence errors                          ↔ depression, OCD symptoms</t>
    </r>
  </si>
  <si>
    <t>Confounding variables due to lack of control condition(s); did not examine sustainability of effects; did not determine the optimal "dosage" of VR for lasting paranoia reduction; did not differentiate between aspects of paranoia using PSYRATS; may not work for those with extreme biases and acute delusion severity</t>
  </si>
  <si>
    <t>Pot-Kolder, et. Al., 2018; Netherlands</t>
  </si>
  <si>
    <t>Vizard software; Logitech F310 Gamepad, Sony HMZ-TI/T2/T3 HMD; 3DOF tracker</t>
  </si>
  <si>
    <t>Tx of paranoia</t>
  </si>
  <si>
    <t xml:space="preserve">Four VR social environments: a street, a bus, a café, and a supermarket; featured tailored avatars to match the paranoid fears of the pt; psychologists challenged suspicious thoughts, drop safety behavios, and test harm expectancies through VR </t>
  </si>
  <si>
    <t>Outpts with psychotic disorders (n = 116 ITT, 99 completed) / RCT</t>
  </si>
  <si>
    <t>Sorkin, et. Al., 2006; Israel</t>
  </si>
  <si>
    <t xml:space="preserve">No active control group; long-term effects are unknown due to follow-up restricted to only 6 months later; technological limitations hinder conversational improvements; skewed data since sample population did not meet aimed number, and the most paranoid and avoidant pts did not participate </t>
  </si>
  <si>
    <t>M = 32.3, SD = 7.9</t>
  </si>
  <si>
    <t>Dx of schizophrenia</t>
  </si>
  <si>
    <t>3D glasses; head tracker; joystick</t>
  </si>
  <si>
    <t>VR: pts trained by (1) opening correct doors without movement, (2) navigating maze at desired speed, (3) practicing in game-like session; pts played actual game by using joystick to navigate and open doors</t>
  </si>
  <si>
    <t>VR maze with two rooms: challenge and delay; challenge rooms had three doors (associated with up to three distinct features: shape, sound, and color) and one correct choice; delay rooms had one door</t>
  </si>
  <si>
    <t>PANSS; WCST; Physical measures: working memory and integration, navigation and strategy, and learning</t>
  </si>
  <si>
    <t>Limited cognitive functions: only examined working memory in pts with schizophrenia; sample size too small to divide pts into clear subgroups; no clear definition of the "preservation" symptom</t>
  </si>
  <si>
    <t>du Sert, et. Al., 2018; Canada</t>
  </si>
  <si>
    <t>Sample / Study Type</t>
  </si>
  <si>
    <t>Tx of AVH</t>
  </si>
  <si>
    <t xml:space="preserve">M = 42.9, SD = 12.4 </t>
  </si>
  <si>
    <t>Unity 3D game engine; Morph 3D character system; Roland AIRA VT-3 voice transformer; SALSA with RandomEyes Unity 3D extension; Samsung GearVR head-mounted display; Samsung Galaxy S6 smartphone</t>
  </si>
  <si>
    <t>PANSS - positive subscale; PSYRATS - Delusions; Safety Behaviours Questionnaire - Persecutory Beliefs; BAI; BDI</t>
  </si>
  <si>
    <t>PSYRATS; BAVQ-R; PANSS; BDI-2; Quality of Life Enjoyment and Satisfaction Questionnaire - Short Form</t>
  </si>
  <si>
    <r>
      <t xml:space="preserve">VRT </t>
    </r>
    <r>
      <rPr>
        <sz val="11"/>
        <color theme="1"/>
        <rFont val="Calibri"/>
        <family val="2"/>
      </rPr>
      <t>↓ AVH, schizophrenia, and depressive symptoms    ↑ improvement in beliefs about omnipotence and malevolence, quality of life</t>
    </r>
  </si>
  <si>
    <t>The first weeks of VRT were the most anxiogenic for pts; symptom reduction only observed for 3 months after trials; treatment allocation was non-blinded; proven efficient psychological intervention for TRS may be a better comparison than TAU; sample size is too small; VRT requires "actor-like" qualities that may not accurately reflect real-world situations</t>
  </si>
  <si>
    <t>Patients</t>
  </si>
  <si>
    <t>Diagnosis</t>
  </si>
  <si>
    <t>Treatment</t>
  </si>
  <si>
    <t>Virtual reality</t>
  </si>
  <si>
    <t>Head mounted display</t>
  </si>
  <si>
    <t>Increased</t>
  </si>
  <si>
    <t>Decreased</t>
  </si>
  <si>
    <t>No offect</t>
  </si>
  <si>
    <t>Intent-to-treat</t>
  </si>
  <si>
    <t>VR-assisted therapy</t>
  </si>
  <si>
    <t>VR exposure</t>
  </si>
  <si>
    <t>VR cognitive therapy</t>
  </si>
  <si>
    <t>positive and negative symptoms</t>
  </si>
  <si>
    <t>psychotic symptoms rating</t>
  </si>
  <si>
    <t>progressive muscle relaxation</t>
  </si>
  <si>
    <t>state-trait anxiety</t>
  </si>
  <si>
    <t>beck anxiety inventory</t>
  </si>
  <si>
    <t xml:space="preserve">treatment-resistant schizophrenia </t>
  </si>
  <si>
    <t>paranoia, obsesseive-compulsive and depression</t>
  </si>
  <si>
    <t>experience sampling method</t>
  </si>
  <si>
    <t>beck depression inventory</t>
  </si>
  <si>
    <t>wisconsin card sorting test</t>
  </si>
  <si>
    <t>auditory verbal hallucinations</t>
  </si>
  <si>
    <t>beliefs about voices questionnaire</t>
  </si>
  <si>
    <t>mean</t>
  </si>
  <si>
    <t>standard deviation</t>
  </si>
  <si>
    <t>Gega, et. Al., 2013; United Kingdom</t>
  </si>
  <si>
    <t>cognitive behavior therapy</t>
  </si>
  <si>
    <t>20-36</t>
  </si>
  <si>
    <t>Tx of social anxiety</t>
  </si>
  <si>
    <t>virtual environment VE</t>
  </si>
  <si>
    <t>VE on large screen monitor; joystick; 1.5 x 1.5 meter sized portable booth; camera with ambient lighting abilities and video recorder linked to a computer</t>
  </si>
  <si>
    <t>Green et al. Paranoid Thought Scales GPTS</t>
  </si>
  <si>
    <t>Brief Core Schema Scales BCSS</t>
  </si>
  <si>
    <t>Behavioral experiment forms; narrative data; Social Interaction Anxiety Scale; GPTS; BCSS</t>
  </si>
  <si>
    <t>Ku, et. Al., 2007; South Korea</t>
  </si>
  <si>
    <t>M = 28.8, SD = 9.07</t>
  </si>
  <si>
    <t>Tx of social skills</t>
  </si>
  <si>
    <t>Large screen, button and lever, Conitec Datasystems Corporation PC game engine</t>
  </si>
  <si>
    <r>
      <t xml:space="preserve">Nowak, K.K., &amp; Biocca, F. (2003). The effect of the agency and anthropomorphism on user's sense of telepresence, copresence, and social presence in virtual environments. </t>
    </r>
    <r>
      <rPr>
        <i/>
        <sz val="11"/>
        <color theme="1"/>
        <rFont val="Calibri"/>
        <family val="2"/>
        <scheme val="minor"/>
      </rPr>
      <t xml:space="preserve">Presence: Teleoperators and Virtual Environments </t>
    </r>
    <r>
      <rPr>
        <sz val="11"/>
        <color theme="1"/>
        <rFont val="Calibri"/>
        <family val="2"/>
        <scheme val="minor"/>
      </rPr>
      <t>12:481-494</t>
    </r>
  </si>
  <si>
    <t>VE cannot adapt to all variations of symptoms, levels of cognitive and executive function, and social deficits of pts with schizophrenia</t>
  </si>
  <si>
    <t>Park, et. Al., 2011; South Korea</t>
  </si>
  <si>
    <t>social skills training (SST)</t>
  </si>
  <si>
    <t>social skills training using VR-role playing (SST-VR)</t>
  </si>
  <si>
    <t>Tx of memory and social awareness</t>
  </si>
  <si>
    <t>Personal computer, Eye Trek FMD 250W; OLYMPUS HMD; InterTrax2 and IntersSense position trackers</t>
  </si>
  <si>
    <t>Bellack, A.S., Mueser, K.T., Gingerich, S., Agresta, J., 2004. Social Skills Training for Schizophrenia: A Step-By-Step Guide. Guilford Press, New York.</t>
  </si>
  <si>
    <t>Inpts with schizophrenia (n = 91 ITT, 64 completed) / RCT</t>
  </si>
  <si>
    <t>SST-VR: M = 28.1, SD = 7.7; SST: M = 31.2, SD = 7.7</t>
  </si>
  <si>
    <t>VR displayed first-person view of personal avatar and interactions with other avatars; parts of the conversation had multiple choice answers for pt to choose from; helper avatars provided positive and corrective feedback; pts were encouraged to use real execution (e.g. speaking, expressing emotion) towards avatars</t>
  </si>
  <si>
    <t>social behavior scales (SBS)</t>
  </si>
  <si>
    <t>Rathus Assertiveness schedule (RAS)</t>
  </si>
  <si>
    <t>Relationship Change Scale (RCS)</t>
  </si>
  <si>
    <t>Social problem solving inventory-revised (SPSI-R)</t>
  </si>
  <si>
    <t xml:space="preserve">Greater effects of PMR with VR ↓ anxiety;            PMR with VR ↑ ability to stretch muscles, speed of relaxation                                                           </t>
  </si>
  <si>
    <r>
      <t xml:space="preserve">VR correctly dx 85% pts          </t>
    </r>
    <r>
      <rPr>
        <sz val="11"/>
        <color theme="1"/>
        <rFont val="Calibri"/>
        <family val="2"/>
      </rPr>
      <t>↓ perseveration;            WCST may better dx inability to problem solve, instead of inability to adjust to changes</t>
    </r>
  </si>
  <si>
    <t>Strong</t>
  </si>
  <si>
    <t xml:space="preserve">Rus-Calafell, et. Al., 2012; Spain </t>
  </si>
  <si>
    <t>SOSKITRAIN integrated VR program</t>
  </si>
  <si>
    <t>social functioning scale (SFS)</t>
  </si>
  <si>
    <t>assertion inventory (AI)</t>
  </si>
  <si>
    <t>social anxiety and distress scale(SADS)</t>
  </si>
  <si>
    <t xml:space="preserve">VR simulated daily situations (e.g. dealing with an angry museum security guard, negotiating with a manipulative friend over car driver's role to a party) for participant to practice specific behaviors while applying assertive behaviors, and conversational and instrumental skills </t>
  </si>
  <si>
    <t>PANSS; SADS; SFS; AI</t>
  </si>
  <si>
    <t>Sohn, et. Al., 2016; South Korea</t>
  </si>
  <si>
    <t>virtual reality-based vocational rehabilitation training (VR-VRTP)</t>
  </si>
  <si>
    <t>Personal and Social Performance Scale (PSP)</t>
  </si>
  <si>
    <t>Rey-Osterrieth Complex Figure Test (RCFT)</t>
  </si>
  <si>
    <t>Auditory Verbal Learning Test (AVLT)</t>
  </si>
  <si>
    <t>Tx of memory and occupational therapy</t>
  </si>
  <si>
    <t>Three LX400LCD digital projectors; mouse; immersion room at SMG-SNU Boramae Medical Center</t>
  </si>
  <si>
    <t>Two VR scenarios: convenience store and market; at the convenience store, pts trained in payment, serving, problematic situations, arrangement of goods, and end with a final quiz score for each situation; at the market, pts trained in loading goods, inspection and arrangement of goods, serving, problematic situations, and a final quiz score for each section</t>
  </si>
  <si>
    <t>clinical global impression (cgi)</t>
  </si>
  <si>
    <t>Hamilton Depression Rating Scale (HAM-D)</t>
  </si>
  <si>
    <t>Zung Depression Rating Scale (ZDRS)</t>
  </si>
  <si>
    <t>Manchester Scale; CGI-Severity; CGI-Improvement; PSP; HAM-D; ZDRS; BAI; WCST; Stroop Test-Executive Function; RCFT; Korean AVLT</t>
  </si>
  <si>
    <t>M = 36.65, SD = 5.41</t>
  </si>
  <si>
    <t>VR-VRTP ↓ general psychosis symptoms                                                   ↑ personal and social performance, delayed and immediate recall</t>
  </si>
  <si>
    <t>Small sample size; relatively short program duration; no control group; did not adapt VR to varying severiites of the psychiatric symptoms of schizophrenia; medication changes were not controlled; recall scores may be biased due to learning effect</t>
  </si>
  <si>
    <t>No effect</t>
  </si>
  <si>
    <t>Mean</t>
  </si>
  <si>
    <t>Standard deviation</t>
  </si>
  <si>
    <t>Wisconsin Sorting Test</t>
  </si>
  <si>
    <r>
      <rPr>
        <i/>
        <sz val="11"/>
        <color theme="1"/>
        <rFont val="Calibri"/>
        <family val="2"/>
        <scheme val="minor"/>
      </rPr>
      <t xml:space="preserve">AI </t>
    </r>
    <r>
      <rPr>
        <sz val="11"/>
        <color theme="1"/>
        <rFont val="Calibri"/>
        <family val="2"/>
        <scheme val="minor"/>
      </rPr>
      <t xml:space="preserve">Assertion Inventory; </t>
    </r>
    <r>
      <rPr>
        <i/>
        <sz val="11"/>
        <color theme="1"/>
        <rFont val="Calibri"/>
        <family val="2"/>
        <scheme val="minor"/>
      </rPr>
      <t>AVLT</t>
    </r>
    <r>
      <rPr>
        <sz val="11"/>
        <color theme="1"/>
        <rFont val="Calibri"/>
        <family val="2"/>
        <scheme val="minor"/>
      </rPr>
      <t xml:space="preserve"> Auditory Verbal Learning Test; </t>
    </r>
    <r>
      <rPr>
        <i/>
        <sz val="11"/>
        <color theme="1"/>
        <rFont val="Calibri"/>
        <family val="2"/>
        <scheme val="minor"/>
      </rPr>
      <t>BAI</t>
    </r>
    <r>
      <rPr>
        <sz val="11"/>
        <color theme="1"/>
        <rFont val="Calibri"/>
        <family val="2"/>
        <scheme val="minor"/>
      </rPr>
      <t xml:space="preserve"> Beck Anxiety Inventory; </t>
    </r>
    <r>
      <rPr>
        <i/>
        <sz val="11"/>
        <color theme="1"/>
        <rFont val="Calibri"/>
        <family val="2"/>
        <scheme val="minor"/>
      </rPr>
      <t>BCSS</t>
    </r>
    <r>
      <rPr>
        <sz val="11"/>
        <color theme="1"/>
        <rFont val="Calibri"/>
        <family val="2"/>
        <scheme val="minor"/>
      </rPr>
      <t xml:space="preserve"> Brief Core Schema Scales; </t>
    </r>
    <r>
      <rPr>
        <i/>
        <sz val="11"/>
        <color theme="1"/>
        <rFont val="Calibri"/>
        <family val="2"/>
        <scheme val="minor"/>
      </rPr>
      <t>CGI</t>
    </r>
    <r>
      <rPr>
        <sz val="11"/>
        <color theme="1"/>
        <rFont val="Calibri"/>
        <family val="2"/>
        <scheme val="minor"/>
      </rPr>
      <t xml:space="preserve"> Clinical Global Impression; </t>
    </r>
    <r>
      <rPr>
        <i/>
        <sz val="11"/>
        <color theme="1"/>
        <rFont val="Calibri"/>
        <family val="2"/>
        <scheme val="minor"/>
      </rPr>
      <t>CBT</t>
    </r>
    <r>
      <rPr>
        <sz val="11"/>
        <color theme="1"/>
        <rFont val="Calibri"/>
        <family val="2"/>
        <scheme val="minor"/>
      </rPr>
      <t xml:space="preserve"> cognitive behavior therapy; </t>
    </r>
    <r>
      <rPr>
        <sz val="11"/>
        <color theme="1"/>
        <rFont val="Calibri"/>
        <family val="2"/>
      </rPr>
      <t>↓</t>
    </r>
    <r>
      <rPr>
        <sz val="8.8000000000000007"/>
        <color theme="1"/>
        <rFont val="Calibri"/>
        <family val="2"/>
      </rPr>
      <t xml:space="preserve"> </t>
    </r>
    <r>
      <rPr>
        <sz val="11"/>
        <color theme="1"/>
        <rFont val="Calibri"/>
        <family val="2"/>
        <scheme val="minor"/>
      </rPr>
      <t xml:space="preserve">decreased; </t>
    </r>
    <r>
      <rPr>
        <i/>
        <sz val="11"/>
        <color theme="1"/>
        <rFont val="Calibri"/>
        <family val="2"/>
        <scheme val="minor"/>
      </rPr>
      <t>dx</t>
    </r>
    <r>
      <rPr>
        <sz val="11"/>
        <color theme="1"/>
        <rFont val="Calibri"/>
        <family val="2"/>
        <scheme val="minor"/>
      </rPr>
      <t xml:space="preserve"> diagnosis; </t>
    </r>
    <r>
      <rPr>
        <i/>
        <sz val="11"/>
        <color theme="1"/>
        <rFont val="Calibri"/>
        <family val="2"/>
        <scheme val="minor"/>
      </rPr>
      <t>GPTS</t>
    </r>
    <r>
      <rPr>
        <sz val="11"/>
        <color theme="1"/>
        <rFont val="Calibri"/>
        <family val="2"/>
        <scheme val="minor"/>
      </rPr>
      <t xml:space="preserve"> Green et al. Paranoid Thought Scales; </t>
    </r>
    <r>
      <rPr>
        <i/>
        <sz val="11"/>
        <color theme="1"/>
        <rFont val="Calibri"/>
        <family val="2"/>
        <scheme val="minor"/>
      </rPr>
      <t>HAM-D</t>
    </r>
    <r>
      <rPr>
        <sz val="11"/>
        <color theme="1"/>
        <rFont val="Calibri"/>
        <family val="2"/>
        <scheme val="minor"/>
      </rPr>
      <t xml:space="preserve"> Hamilton Depression Rating Scale; </t>
    </r>
    <r>
      <rPr>
        <sz val="11"/>
        <color theme="1"/>
        <rFont val="Calibri"/>
        <family val="2"/>
      </rPr>
      <t>↑ increased;</t>
    </r>
    <r>
      <rPr>
        <i/>
        <sz val="11"/>
        <color theme="1"/>
        <rFont val="Calibri"/>
        <family val="2"/>
      </rPr>
      <t xml:space="preserve"> ITT</t>
    </r>
    <r>
      <rPr>
        <sz val="11"/>
        <color theme="1"/>
        <rFont val="Calibri"/>
        <family val="2"/>
      </rPr>
      <t xml:space="preserve"> intent-to-treat; </t>
    </r>
    <r>
      <rPr>
        <i/>
        <sz val="11"/>
        <color theme="1"/>
        <rFont val="Calibri"/>
        <family val="2"/>
      </rPr>
      <t xml:space="preserve">M </t>
    </r>
    <r>
      <rPr>
        <sz val="11"/>
        <color theme="1"/>
        <rFont val="Calibri"/>
        <family val="2"/>
      </rPr>
      <t xml:space="preserve">mean; ↔ no effect; </t>
    </r>
    <r>
      <rPr>
        <i/>
        <sz val="11"/>
        <color theme="1"/>
        <rFont val="Calibri"/>
        <family val="2"/>
      </rPr>
      <t>pts</t>
    </r>
    <r>
      <rPr>
        <sz val="11"/>
        <color theme="1"/>
        <rFont val="Calibri"/>
        <family val="2"/>
      </rPr>
      <t xml:space="preserve"> patients; </t>
    </r>
    <r>
      <rPr>
        <i/>
        <sz val="11"/>
        <color theme="1"/>
        <rFont val="Calibri"/>
        <family val="2"/>
      </rPr>
      <t>PSP</t>
    </r>
    <r>
      <rPr>
        <sz val="11"/>
        <color theme="1"/>
        <rFont val="Calibri"/>
        <family val="2"/>
      </rPr>
      <t xml:space="preserve"> Personal and Social Performance Scale; </t>
    </r>
    <r>
      <rPr>
        <i/>
        <sz val="11"/>
        <color theme="1"/>
        <rFont val="Calibri"/>
        <family val="2"/>
      </rPr>
      <t>RAS</t>
    </r>
    <r>
      <rPr>
        <sz val="11"/>
        <color theme="1"/>
        <rFont val="Calibri"/>
        <family val="2"/>
      </rPr>
      <t xml:space="preserve"> Rathus Assertiveness Schedule; </t>
    </r>
    <r>
      <rPr>
        <i/>
        <sz val="11"/>
        <color theme="1"/>
        <rFont val="Calibri"/>
        <family val="2"/>
      </rPr>
      <t>RCS</t>
    </r>
    <r>
      <rPr>
        <sz val="11"/>
        <color theme="1"/>
        <rFont val="Calibri"/>
        <family val="2"/>
      </rPr>
      <t xml:space="preserve"> Relationship Change Scale; </t>
    </r>
    <r>
      <rPr>
        <i/>
        <sz val="11"/>
        <color theme="1"/>
        <rFont val="Calibri"/>
        <family val="2"/>
      </rPr>
      <t>RCFT</t>
    </r>
    <r>
      <rPr>
        <sz val="11"/>
        <color theme="1"/>
        <rFont val="Calibri"/>
        <family val="2"/>
      </rPr>
      <t xml:space="preserve"> Rey-Osterrieth Complex Figure Test; </t>
    </r>
    <r>
      <rPr>
        <i/>
        <sz val="11"/>
        <color theme="1"/>
        <rFont val="Calibri"/>
        <family val="2"/>
      </rPr>
      <t>SBS</t>
    </r>
    <r>
      <rPr>
        <sz val="11"/>
        <color theme="1"/>
        <rFont val="Calibri"/>
        <family val="2"/>
      </rPr>
      <t xml:space="preserve"> Social Behavior Scales; </t>
    </r>
    <r>
      <rPr>
        <i/>
        <sz val="11"/>
        <color theme="1"/>
        <rFont val="Calibri"/>
        <family val="2"/>
      </rPr>
      <t>SFS</t>
    </r>
    <r>
      <rPr>
        <sz val="11"/>
        <color theme="1"/>
        <rFont val="Calibri"/>
        <family val="2"/>
      </rPr>
      <t xml:space="preserve"> Social Functioning Scale; </t>
    </r>
    <r>
      <rPr>
        <i/>
        <sz val="11"/>
        <color theme="1"/>
        <rFont val="Calibri"/>
        <family val="2"/>
      </rPr>
      <t>SPSI-R</t>
    </r>
    <r>
      <rPr>
        <sz val="11"/>
        <color theme="1"/>
        <rFont val="Calibri"/>
        <family val="2"/>
      </rPr>
      <t xml:space="preserve"> Social Problem Solving Inventory-Revised; </t>
    </r>
    <r>
      <rPr>
        <i/>
        <sz val="11"/>
        <color theme="1"/>
        <rFont val="Calibri"/>
        <family val="2"/>
      </rPr>
      <t>SST</t>
    </r>
    <r>
      <rPr>
        <sz val="11"/>
        <color theme="1"/>
        <rFont val="Calibri"/>
        <family val="2"/>
      </rPr>
      <t xml:space="preserve"> social skills training; </t>
    </r>
    <r>
      <rPr>
        <i/>
        <sz val="11"/>
        <color theme="1"/>
        <rFont val="Calibri"/>
        <family val="2"/>
      </rPr>
      <t>SST-VR</t>
    </r>
    <r>
      <rPr>
        <sz val="11"/>
        <color theme="1"/>
        <rFont val="Calibri"/>
        <family val="2"/>
      </rPr>
      <t xml:space="preserve"> social skills training using VR-role playing;</t>
    </r>
    <r>
      <rPr>
        <i/>
        <sz val="11"/>
        <color theme="1"/>
        <rFont val="Calibri"/>
        <family val="2"/>
      </rPr>
      <t xml:space="preserve"> SD</t>
    </r>
    <r>
      <rPr>
        <sz val="11"/>
        <color theme="1"/>
        <rFont val="Calibri"/>
        <family val="2"/>
      </rPr>
      <t xml:space="preserve"> standard deviation; </t>
    </r>
    <r>
      <rPr>
        <i/>
        <sz val="11"/>
        <color theme="1"/>
        <rFont val="Calibri"/>
        <family val="2"/>
      </rPr>
      <t>tx</t>
    </r>
    <r>
      <rPr>
        <sz val="11"/>
        <color theme="1"/>
        <rFont val="Calibri"/>
        <family val="2"/>
      </rPr>
      <t xml:space="preserve"> treatment; </t>
    </r>
    <r>
      <rPr>
        <i/>
        <sz val="11"/>
        <color theme="1"/>
        <rFont val="Calibri"/>
        <family val="2"/>
      </rPr>
      <t>VE</t>
    </r>
    <r>
      <rPr>
        <sz val="11"/>
        <color theme="1"/>
        <rFont val="Calibri"/>
        <family val="2"/>
      </rPr>
      <t xml:space="preserve"> virtual environment; </t>
    </r>
    <r>
      <rPr>
        <i/>
        <sz val="11"/>
        <color theme="1"/>
        <rFont val="Calibri"/>
        <family val="2"/>
      </rPr>
      <t>VR</t>
    </r>
    <r>
      <rPr>
        <sz val="11"/>
        <color theme="1"/>
        <rFont val="Calibri"/>
        <family val="2"/>
      </rPr>
      <t xml:space="preserve"> virtual reality; </t>
    </r>
    <r>
      <rPr>
        <i/>
        <sz val="11"/>
        <color theme="1"/>
        <rFont val="Calibri"/>
        <family val="2"/>
      </rPr>
      <t>VR-VRTP</t>
    </r>
    <r>
      <rPr>
        <sz val="11"/>
        <color theme="1"/>
        <rFont val="Calibri"/>
        <family val="2"/>
      </rPr>
      <t xml:space="preserve"> virtual reality-based vocational rehabilitation training; </t>
    </r>
    <r>
      <rPr>
        <i/>
        <sz val="11"/>
        <color theme="1"/>
        <rFont val="Calibri"/>
        <family val="2"/>
      </rPr>
      <t>WCST</t>
    </r>
    <r>
      <rPr>
        <sz val="11"/>
        <color theme="1"/>
        <rFont val="Calibri"/>
        <family val="2"/>
      </rPr>
      <t xml:space="preserve"> Wisconsin Card Sorting Test; </t>
    </r>
    <r>
      <rPr>
        <i/>
        <sz val="11"/>
        <color theme="1"/>
        <rFont val="Calibri"/>
        <family val="2"/>
      </rPr>
      <t>ZDRS</t>
    </r>
    <r>
      <rPr>
        <sz val="11"/>
        <color theme="1"/>
        <rFont val="Calibri"/>
        <family val="2"/>
      </rPr>
      <t xml:space="preserve"> Zung Depression Rating Scale </t>
    </r>
  </si>
  <si>
    <t>Amado, et. Al., 2016; France</t>
  </si>
  <si>
    <t>LMC Unit virtual Parisian town; joystick; Simulamem simulation software</t>
  </si>
  <si>
    <t>Chan, et. Al., 2010; China (Hong Kong)</t>
  </si>
  <si>
    <t>da Costa, et. Al., 2004; Brazil</t>
  </si>
  <si>
    <t>La Paglia, et. Al., 2013; Italy</t>
  </si>
  <si>
    <t>La Paglia, et. Al., 2016; Italy</t>
  </si>
  <si>
    <t>Tsang, et. Al., 2013; China (Hong Kong)</t>
  </si>
  <si>
    <t>Kimhy, et. Al., 2015; United States of America</t>
  </si>
  <si>
    <t>Tx of memory and spatial navigation</t>
  </si>
  <si>
    <t>VR adaptability and tx of memory</t>
  </si>
  <si>
    <t>Tx of sustained attention</t>
  </si>
  <si>
    <t>Tx of BDNF and cognition with exercise</t>
  </si>
  <si>
    <t>BPRS; GAF; EAS; S-QOL; SERS; D2 cancellation test; WAIS-3; Grober and Buschke verbal learning test; Zoo map test; BADS; RCFT</t>
  </si>
  <si>
    <t>M = 38.6, SD = 12.1</t>
  </si>
  <si>
    <t>VRT: pts created an avatar best resembling the most distressing person or entity to match a "persecutor" with a malevolent voice; TAU: received antipsychotic medication, usual meetings with clinicians</t>
  </si>
  <si>
    <t>VR scenario had (1) session 1-3 focused on reproducing hallucinatory experiences and (2) session 4 emphasized self-esteem; in phase (1), pts used a first-person perspective to confront the avatar standing in the dark and entered dialogue to improve emotional regulation and assertiveness; phase (2) had pts express themselves and the avatar's feedback gradually became less abusive and more supportive</t>
  </si>
  <si>
    <r>
      <t xml:space="preserve">VR </t>
    </r>
    <r>
      <rPr>
        <sz val="11"/>
        <color theme="1"/>
        <rFont val="Calibri"/>
        <family val="2"/>
      </rPr>
      <t>↑ clinical and functionality, improvements in attention, working memory, prospective and retrospective memory    ↔ on planning</t>
    </r>
  </si>
  <si>
    <t>Did not examine prospective and retrospective VR tasks; small sample size; did not control for tx outside of VR</t>
  </si>
  <si>
    <t>IREX program in Gesture Xtreme VR system; single-camera vision-based tracking system</t>
  </si>
  <si>
    <t>Unified Modeling Language (UML) in AVIRC design; Virtual Reality Modeling Language (VRML) supported by Internet Space Builder; Internet Scene Assembler software in JavaScript; Pentium based 19” flat screen computer; video accelerated device; I-Glasses head mounted display</t>
  </si>
  <si>
    <t xml:space="preserve">NeuroVr 2.0 software; HMD; trackers; computer; joypad </t>
  </si>
  <si>
    <t>Pentium IV CPU 2.40 GHz with Windows 2000+; joystick; keyboard; mouse; 38"-LCD monitor, stereo speakers</t>
  </si>
  <si>
    <t>Kinect for Xbox 360 game system, Microsoft, Your Shape Fitness volved 2012, Ubisoft</t>
  </si>
  <si>
    <t>VR: M = 66.41, SD = 6.20; control: M = 65.87, SD = 5.54</t>
  </si>
  <si>
    <t>M = 42.25, SD = 8.7</t>
  </si>
  <si>
    <t xml:space="preserve">VRCT: M = 29, SD = 12.05; IPT control: M = 35, SD = 9.9 </t>
  </si>
  <si>
    <t>MMSE; FAB; TMT Forms A, B, and B-A; ToL; Memory Battery; WCST</t>
  </si>
  <si>
    <t>Jo, et. Al., 2018; South Korea</t>
  </si>
  <si>
    <t>Shimizu, et. Al., 2017; Japan</t>
  </si>
  <si>
    <t>Campos, et. Al., 2015; Portugal</t>
  </si>
  <si>
    <t>Leutwyler, et. Al., 2018; United States of America</t>
  </si>
  <si>
    <t>Leutwyler, et. Al., 2015; United States of America</t>
  </si>
  <si>
    <t>Tx/research of physical fitness and mobility</t>
  </si>
  <si>
    <t>Tx of physical fitness</t>
  </si>
  <si>
    <t>Nintendo Wii Sports Resort</t>
  </si>
  <si>
    <t>Microsoft Kinect</t>
  </si>
  <si>
    <t>Kinect for Xbox 360 game system</t>
  </si>
  <si>
    <t>Three VE: (1) park with sustained attention task where pt caught footballs at irregular time intervals, (2) valley with selective attention task where pt identified and picked up specific flowers, (3) beach with selective and divided attention task where pt picked up particular type of bottles and go to a kiosk for a virtual meal</t>
  </si>
  <si>
    <t>Cognistat; SSQ; VQ</t>
  </si>
  <si>
    <t>P. Greef, W. Ijsselsteijn, Social Presence in the PhotoShare Tele-Application, in PRESENCE 2000-Third International Workshop on Presence, Delft, Holanda, 2000</t>
  </si>
  <si>
    <t>VRG: M = 39.6, SD = 7.96; TAG: M = 40.76, SD = 9.19; CG: M = 41.56, SD = 9.94</t>
  </si>
  <si>
    <t>BNCE; DVT; RBMT; WCST-Computer Version 4; VCRS; on-site test</t>
  </si>
  <si>
    <r>
      <t xml:space="preserve">Greater effects of VRG    </t>
    </r>
    <r>
      <rPr>
        <sz val="11"/>
        <color theme="1"/>
        <rFont val="Calibri"/>
        <family val="2"/>
      </rPr>
      <t>↑ executive functioning, on-site performance, self-efficacy                               ↔ cognitive functioning</t>
    </r>
  </si>
  <si>
    <t>Small sample size (recommended n &gt; 90); short duration of training; treatment effects were not consistently maintained; no wait-listed control group; did not include outpts or pts with different diagnoses; social outcomes (e.g. perceived quality of life) was not included</t>
  </si>
  <si>
    <t>SAPS/SANS; BAI; BDI; cardiopulmonary exercise test; venous blood sample; MCCB</t>
  </si>
  <si>
    <t>AE: M = 36.56, SD = 10.37; TAU: M = 37.24, SD = 9.85</t>
  </si>
  <si>
    <t>AE ↑ performance of VO2 peak, neurocognitive functioning                         ↔ BDNF</t>
  </si>
  <si>
    <t>Sample size too small for genetic analysis; did not evaluate healthy controls; did not examine the interplay of BDNF Val66Met polymorphism on AE; did not include AE-related social interactions</t>
  </si>
  <si>
    <t>Pts accepted VE usage;                        VR ↑ motivation on reacquiring skills</t>
  </si>
  <si>
    <t>53 &amp; 61</t>
  </si>
  <si>
    <t xml:space="preserve">SFT; 10-m walking test; body composition and reaction time measurements; </t>
  </si>
  <si>
    <t>Extremely small sample size</t>
  </si>
  <si>
    <t>Extremely small sample size; medication may have contributed to exercise performance</t>
  </si>
  <si>
    <t>VRE ↑ cardiovascular endurance                         ↔ upper and lower body strength, balance, gait</t>
  </si>
  <si>
    <t>FAB; fNIRS; HRQoL; behaviorally-assessed physical functioning measurements</t>
  </si>
  <si>
    <t>M = 46.7, SD = 13.7</t>
  </si>
  <si>
    <t xml:space="preserve">M = 60.3, SD = 4.4 </t>
  </si>
  <si>
    <t>IVG exercise ↑ prefrontal cortex activation, quality of life</t>
  </si>
  <si>
    <t>IVG exercise ↑ self-reported physcial activity intensity                               ↓ sedentary activity during program</t>
  </si>
  <si>
    <t>YPAS; SWA</t>
  </si>
  <si>
    <t>Short duration training; sample included majority male participants; no control group; games played were not standardized</t>
  </si>
  <si>
    <t>EG: M = 39.77, SD = 9.2; TAU: M = 39.0, SD = 5.6</t>
  </si>
  <si>
    <t>Baecke Modified Physical Activity Questionnaire; acceptability questionnaire; TUG; SFT; Brief Motor Scale; digital dynamometer; force plate; Trail Making Test A&amp;B; PSP; PANSS</t>
  </si>
  <si>
    <t>Exergame ↑ motivation to exercise, confidence in motor ability                              ↔ attrition rates, physical fitness outcomes</t>
  </si>
  <si>
    <t xml:space="preserve">Short duration of intervention; technical support is necessary for exergame usage; small sample size </t>
  </si>
  <si>
    <t>EG: M = 37, SD = 6.8; TAU: M = 38, SD = 11.6</t>
  </si>
  <si>
    <t>SPPB</t>
  </si>
  <si>
    <t>Exergame ↔ walking speed</t>
  </si>
  <si>
    <t>Short duration of intervention; small sample size</t>
  </si>
  <si>
    <t>Interventions and assessments were taken of participants at the same time of day in the morning. A 10-m walking test assessed pts mobility and senior fitness test (SFT) assessed basic functional movements. The VRE intervention was administered through Wii-fit.</t>
  </si>
  <si>
    <t>Intervention participants played an active video game, control participants played a sedentary video game.</t>
  </si>
  <si>
    <t>A demographic questionnaire was assessed through the Yale Physical Activity Survey (YPAS) reporting on (1) vigorous activity (2) leisurely walking (3) moving on feet (4) standing (5) sitting. The participants completed active video games on Kinect and wore an armband when not testing.</t>
  </si>
  <si>
    <t>B phase: 8 weeks, Nintendo Wii-fit software for body composition and reaction times. SFT and 10-m walking test.</t>
  </si>
  <si>
    <t xml:space="preserve">VR was administered through Wii Sports equipment. Fine movements were tracked via Wii remote control and large full-body movements were made in front of a screen. </t>
  </si>
  <si>
    <t>Active video games included Kinect Sports (bowling, baseball, skiing), Kinect Dance Central 2, Kinect Adventures, and Kinect Your Shape Fitness Evolved. Participants engaged in groups of three or four at a time.</t>
  </si>
  <si>
    <t xml:space="preserve">Pts evaluated personal aspects and experience of schizophrenia. In the second session, pts described their motivations to continue experiment participation and feelings of the environment. The last session had pts compare their experience using a flat-screen versus I-glasses. </t>
  </si>
  <si>
    <t>MMSE; FAB; TMT Forms A, B, and B-A; ToL; Memory Battery; WCST; Stroop Color Word Test</t>
  </si>
  <si>
    <t>Small sample size; control group is more exposed to daily activites, which may contribute to a confounding bias in recruitment</t>
  </si>
  <si>
    <t>Small sample size</t>
  </si>
  <si>
    <t>VRCT: M = 31, SD = 14.6; IPT control: M = 35, SD = 9.9</t>
  </si>
  <si>
    <t>ESM; Safety Behaviour Questionnaire-Persecutory Delusions; Green et al Paranoid Thoughts Scale; Social Interaction Anxiety Scale; BDI; Social and Occupational Functioning Assessment Scale; Manchester Short Assessment of Quality of Life; Internalized Stigma of Mental Illness Questionnaire; Brief Core Schema Scales; Davos Assessment of Cognitive Biases Scale; Brief Adherence Rating Scale; I-group Presence Questionnaire; Simulator Sickness Questionnaire</t>
  </si>
  <si>
    <t>decreased</t>
  </si>
  <si>
    <t>diagnosis</t>
  </si>
  <si>
    <t>exergame intervention group (EG)</t>
  </si>
  <si>
    <t>frontal assessment battery (FAB)</t>
  </si>
  <si>
    <t>functional near-infrared spectroscopy (fNIRS)</t>
  </si>
  <si>
    <t>Health-related quality of life scale (HRQoL)</t>
  </si>
  <si>
    <t>increased</t>
  </si>
  <si>
    <t>intent-to-treat</t>
  </si>
  <si>
    <t>interactive sports video game (IVG)</t>
  </si>
  <si>
    <t>no effect</t>
  </si>
  <si>
    <t>patients</t>
  </si>
  <si>
    <t>personal and social performance scale (PSP)</t>
  </si>
  <si>
    <t>positive and negative syndrome scale (PANSS)</t>
  </si>
  <si>
    <t>randomized controlled trial RCT</t>
  </si>
  <si>
    <t>senior fitness test (SFT)</t>
  </si>
  <si>
    <t>SenseWear Pro armbandTM (SWA)</t>
  </si>
  <si>
    <t>short physical performance battery (SPPB)</t>
  </si>
  <si>
    <t>timed up and go test (TUG)</t>
  </si>
  <si>
    <t>treatment</t>
  </si>
  <si>
    <t>treatment as usual (TAU)</t>
  </si>
  <si>
    <t>virtual reality</t>
  </si>
  <si>
    <t>virtual reality exercise VRE</t>
  </si>
  <si>
    <t>Yale Physical Activity Scale (YPAS)</t>
  </si>
  <si>
    <t>aerobic exercise training (AE)</t>
  </si>
  <si>
    <t>Battery for assessment of dysexecutive syndrome (BADS)</t>
  </si>
  <si>
    <t>beck anxiety inventory (BAI)</t>
  </si>
  <si>
    <t>Beck depression inventory (BDI)</t>
  </si>
  <si>
    <t>Brain-derived neurotrophic</t>
  </si>
  <si>
    <t>Brain-derived neurotrophic factor BDNF</t>
  </si>
  <si>
    <t>Brief Neuropsychological Cognitive Examination BNCE</t>
  </si>
  <si>
    <t>brief psychiatric rating scale (bprs)</t>
  </si>
  <si>
    <t>Conventional group CG</t>
  </si>
  <si>
    <t>Fdigit Vigilance Test DVT</t>
  </si>
  <si>
    <t>Frontal Assessment Battery (FAB)</t>
  </si>
  <si>
    <t>global assessment functioning scale (GAF)</t>
  </si>
  <si>
    <t>Integrated Psychological Treatment (IPT)</t>
  </si>
  <si>
    <t>Intent to treat</t>
  </si>
  <si>
    <t>MACTRICS Consensus Cognitive Battery (MCCB)</t>
  </si>
  <si>
    <t>Mini Mental State Examination (MMSE)</t>
  </si>
  <si>
    <t xml:space="preserve">Neurobehavioral cognitive status examination (Cognistat) </t>
  </si>
  <si>
    <t>Rivermead Behavioural Memory Test RBMT</t>
  </si>
  <si>
    <t>Scales for Assessment of Positive and Negative Symptoms (SAPS/SANS)</t>
  </si>
  <si>
    <t>schizophrenia questionnaire for quality of life (S-QOL)</t>
  </si>
  <si>
    <t>self-esteem rating scale (SERS)</t>
  </si>
  <si>
    <t>Simulator sickness questionnaire (SSQ)</t>
  </si>
  <si>
    <t>social autonomy scale (EAS)</t>
  </si>
  <si>
    <t>Therapist administered group TAG</t>
  </si>
  <si>
    <t>Tower of London test (ToL)</t>
  </si>
  <si>
    <t>Trail Making Test (TMT)</t>
  </si>
  <si>
    <t>treatment as usual TAU</t>
  </si>
  <si>
    <t>Virtual environment VE</t>
  </si>
  <si>
    <t>Virtual reality cognitive training (VRCT)</t>
  </si>
  <si>
    <t>Vocational Cognitive Rating Scale VCRS</t>
  </si>
  <si>
    <t>Vocational training group VRG</t>
  </si>
  <si>
    <t>Volitional questionnaire (VQ)</t>
  </si>
  <si>
    <t>Wechsler Adult Intelligence Scale 3rd edition (WAIS-3)</t>
  </si>
  <si>
    <t>Wisconsin Card Sorting Test (WCST)</t>
  </si>
  <si>
    <t>VRCT ↑ performance in divided attention tasks, cognitive functioning, planning, and sustained attention;                           IPT ↑ performance in divided attention tasks</t>
  </si>
  <si>
    <t>VRCT ↓ cognitive deficits, time of execution, perseverative errors                                ↑ performance in divided attention tasks, sustained attention, planning, executive functioning;                     IPT ↑ performance in divided attention tasks</t>
  </si>
  <si>
    <t>Greater effects of VR-CBT to ↓ momentary anxiety and paranoia, use of safety behaviors, ideas of persecution and social reference, self-stigmatisation;                    VR-CBT ↔ depression and anxiety, quality of life                                     ↑ social functioning</t>
  </si>
  <si>
    <r>
      <t xml:space="preserve">VR ↑ positive changes in facial emotion recognition, assertive behaviors, time spent on conversation, likelihood of behaving assertively during social interactions, overall social functioning                                </t>
    </r>
    <r>
      <rPr>
        <sz val="11"/>
        <color theme="1"/>
        <rFont val="Calibri"/>
        <family val="2"/>
      </rPr>
      <t>↓ negative symptoms, general psychopathology, social anxiety, social discomfort</t>
    </r>
  </si>
  <si>
    <r>
      <t xml:space="preserve">CBT and VE </t>
    </r>
    <r>
      <rPr>
        <sz val="11"/>
        <color theme="1"/>
        <rFont val="Calibri"/>
        <family val="2"/>
      </rPr>
      <t>↓ social anxiety, paranoia, after 24 weeks                                 ↔ negative or positive beliefs about self or others                     ↑ confidence to engage in real-life social interactions</t>
    </r>
  </si>
  <si>
    <t>Greater effect of SST-VR ↑ attendance, conversational skills, assertiveness, interest-in-participation;                             SST-VR ↔ positive, negative, general symptoms;                                  Greater effect of SST ↑ nonverbal skills</t>
  </si>
  <si>
    <r>
      <t xml:space="preserve"> ↓ decreased; </t>
    </r>
    <r>
      <rPr>
        <i/>
        <sz val="11"/>
        <color theme="1"/>
        <rFont val="Calibri"/>
        <family val="2"/>
        <scheme val="minor"/>
      </rPr>
      <t>dx</t>
    </r>
    <r>
      <rPr>
        <sz val="11"/>
        <color theme="1"/>
        <rFont val="Calibri"/>
        <family val="2"/>
        <scheme val="minor"/>
      </rPr>
      <t xml:space="preserve"> diagnosis; </t>
    </r>
    <r>
      <rPr>
        <i/>
        <sz val="11"/>
        <color theme="1"/>
        <rFont val="Calibri"/>
        <family val="2"/>
        <scheme val="minor"/>
      </rPr>
      <t>EG</t>
    </r>
    <r>
      <rPr>
        <sz val="11"/>
        <color theme="1"/>
        <rFont val="Calibri"/>
        <family val="2"/>
        <scheme val="minor"/>
      </rPr>
      <t xml:space="preserve"> exergame intervention group; ↑ increased; </t>
    </r>
    <r>
      <rPr>
        <i/>
        <sz val="11"/>
        <color theme="1"/>
        <rFont val="Calibri"/>
        <family val="2"/>
        <scheme val="minor"/>
      </rPr>
      <t>ITT</t>
    </r>
    <r>
      <rPr>
        <sz val="11"/>
        <color theme="1"/>
        <rFont val="Calibri"/>
        <family val="2"/>
        <scheme val="minor"/>
      </rPr>
      <t xml:space="preserve"> intent-to-treat; </t>
    </r>
    <r>
      <rPr>
        <i/>
        <sz val="11"/>
        <color theme="1"/>
        <rFont val="Calibri"/>
        <family val="2"/>
        <scheme val="minor"/>
      </rPr>
      <t>IVG</t>
    </r>
    <r>
      <rPr>
        <sz val="11"/>
        <color theme="1"/>
        <rFont val="Calibri"/>
        <family val="2"/>
        <scheme val="minor"/>
      </rPr>
      <t xml:space="preserve"> interactive sports video game; </t>
    </r>
    <r>
      <rPr>
        <i/>
        <sz val="11"/>
        <color theme="1"/>
        <rFont val="Calibri"/>
        <family val="2"/>
        <scheme val="minor"/>
      </rPr>
      <t>M</t>
    </r>
    <r>
      <rPr>
        <sz val="11"/>
        <color theme="1"/>
        <rFont val="Calibri"/>
        <family val="2"/>
        <scheme val="minor"/>
      </rPr>
      <t xml:space="preserve"> mean; ↔ no effect;  </t>
    </r>
    <r>
      <rPr>
        <i/>
        <sz val="11"/>
        <color theme="1"/>
        <rFont val="Calibri"/>
        <family val="2"/>
        <scheme val="minor"/>
      </rPr>
      <t>pts</t>
    </r>
    <r>
      <rPr>
        <sz val="11"/>
        <color theme="1"/>
        <rFont val="Calibri"/>
        <family val="2"/>
        <scheme val="minor"/>
      </rPr>
      <t xml:space="preserve"> patients; </t>
    </r>
    <r>
      <rPr>
        <i/>
        <sz val="11"/>
        <color theme="1"/>
        <rFont val="Calibri"/>
        <family val="2"/>
        <scheme val="minor"/>
      </rPr>
      <t>PSP</t>
    </r>
    <r>
      <rPr>
        <sz val="11"/>
        <color theme="1"/>
        <rFont val="Calibri"/>
        <family val="2"/>
        <scheme val="minor"/>
      </rPr>
      <t xml:space="preserve"> Personal and Social Performance Scale; </t>
    </r>
    <r>
      <rPr>
        <i/>
        <sz val="11"/>
        <color theme="1"/>
        <rFont val="Calibri"/>
        <family val="2"/>
        <scheme val="minor"/>
      </rPr>
      <t>PANSS</t>
    </r>
    <r>
      <rPr>
        <sz val="11"/>
        <color theme="1"/>
        <rFont val="Calibri"/>
        <family val="2"/>
        <scheme val="minor"/>
      </rPr>
      <t xml:space="preserve"> Positive and Negative Syndrome Scale; </t>
    </r>
    <r>
      <rPr>
        <i/>
        <sz val="11"/>
        <color theme="1"/>
        <rFont val="Calibri"/>
        <family val="2"/>
        <scheme val="minor"/>
      </rPr>
      <t>RCT</t>
    </r>
    <r>
      <rPr>
        <sz val="11"/>
        <color theme="1"/>
        <rFont val="Calibri"/>
        <family val="2"/>
        <scheme val="minor"/>
      </rPr>
      <t xml:space="preserve"> randomized controlled trial; </t>
    </r>
    <r>
      <rPr>
        <i/>
        <sz val="11"/>
        <color theme="1"/>
        <rFont val="Calibri"/>
        <family val="2"/>
        <scheme val="minor"/>
      </rPr>
      <t>SFT</t>
    </r>
    <r>
      <rPr>
        <sz val="11"/>
        <color theme="1"/>
        <rFont val="Calibri"/>
        <family val="2"/>
        <scheme val="minor"/>
      </rPr>
      <t xml:space="preserve"> Senior Fitness Test; </t>
    </r>
    <r>
      <rPr>
        <i/>
        <sz val="11"/>
        <color theme="1"/>
        <rFont val="Calibri"/>
        <family val="2"/>
        <scheme val="minor"/>
      </rPr>
      <t>SWA</t>
    </r>
    <r>
      <rPr>
        <sz val="11"/>
        <color theme="1"/>
        <rFont val="Calibri"/>
        <family val="2"/>
        <scheme val="minor"/>
      </rPr>
      <t xml:space="preserve"> SenseWear Pro armband; </t>
    </r>
    <r>
      <rPr>
        <i/>
        <sz val="11"/>
        <color theme="1"/>
        <rFont val="Calibri"/>
        <family val="2"/>
        <scheme val="minor"/>
      </rPr>
      <t>SPPB</t>
    </r>
    <r>
      <rPr>
        <sz val="11"/>
        <color theme="1"/>
        <rFont val="Calibri"/>
        <family val="2"/>
        <scheme val="minor"/>
      </rPr>
      <t xml:space="preserve"> Short Physical Performance Battery; </t>
    </r>
    <r>
      <rPr>
        <i/>
        <sz val="11"/>
        <color theme="1"/>
        <rFont val="Calibri"/>
        <family val="2"/>
        <scheme val="minor"/>
      </rPr>
      <t>SD</t>
    </r>
    <r>
      <rPr>
        <sz val="11"/>
        <color theme="1"/>
        <rFont val="Calibri"/>
        <family val="2"/>
        <scheme val="minor"/>
      </rPr>
      <t xml:space="preserve"> standard deviation; </t>
    </r>
    <r>
      <rPr>
        <i/>
        <sz val="11"/>
        <color theme="1"/>
        <rFont val="Calibri"/>
        <family val="2"/>
        <scheme val="minor"/>
      </rPr>
      <t xml:space="preserve">TUG </t>
    </r>
    <r>
      <rPr>
        <sz val="11"/>
        <color theme="1"/>
        <rFont val="Calibri"/>
        <family val="2"/>
        <scheme val="minor"/>
      </rPr>
      <t xml:space="preserve">Timed Up and Go Test; </t>
    </r>
    <r>
      <rPr>
        <i/>
        <sz val="11"/>
        <color theme="1"/>
        <rFont val="Calibri"/>
        <family val="2"/>
        <scheme val="minor"/>
      </rPr>
      <t>tx</t>
    </r>
    <r>
      <rPr>
        <sz val="11"/>
        <color theme="1"/>
        <rFont val="Calibri"/>
        <family val="2"/>
        <scheme val="minor"/>
      </rPr>
      <t xml:space="preserve"> treatment; </t>
    </r>
    <r>
      <rPr>
        <i/>
        <sz val="11"/>
        <color theme="1"/>
        <rFont val="Calibri"/>
        <family val="2"/>
        <scheme val="minor"/>
      </rPr>
      <t xml:space="preserve">TAU </t>
    </r>
    <r>
      <rPr>
        <sz val="11"/>
        <color theme="1"/>
        <rFont val="Calibri"/>
        <family val="2"/>
        <scheme val="minor"/>
      </rPr>
      <t xml:space="preserve">treatment as usual; </t>
    </r>
    <r>
      <rPr>
        <i/>
        <sz val="11"/>
        <color theme="1"/>
        <rFont val="Calibri"/>
        <family val="2"/>
        <scheme val="minor"/>
      </rPr>
      <t>VR</t>
    </r>
    <r>
      <rPr>
        <sz val="11"/>
        <color theme="1"/>
        <rFont val="Calibri"/>
        <family val="2"/>
        <scheme val="minor"/>
      </rPr>
      <t xml:space="preserve"> virtual reality; </t>
    </r>
    <r>
      <rPr>
        <i/>
        <sz val="11"/>
        <color theme="1"/>
        <rFont val="Calibri"/>
        <family val="2"/>
        <scheme val="minor"/>
      </rPr>
      <t>VRE</t>
    </r>
    <r>
      <rPr>
        <sz val="11"/>
        <color theme="1"/>
        <rFont val="Calibri"/>
        <family val="2"/>
        <scheme val="minor"/>
      </rPr>
      <t xml:space="preserve"> virtual reality exercise; </t>
    </r>
    <r>
      <rPr>
        <i/>
        <sz val="11"/>
        <color theme="1"/>
        <rFont val="Calibri"/>
        <family val="2"/>
        <scheme val="minor"/>
      </rPr>
      <t>YPAS</t>
    </r>
    <r>
      <rPr>
        <sz val="11"/>
        <color theme="1"/>
        <rFont val="Calibri"/>
        <family val="2"/>
        <scheme val="minor"/>
      </rPr>
      <t xml:space="preserve"> Yale Physical Activity Scale</t>
    </r>
  </si>
  <si>
    <r>
      <rPr>
        <i/>
        <sz val="11"/>
        <color theme="1"/>
        <rFont val="Calibri"/>
        <family val="2"/>
        <scheme val="minor"/>
      </rPr>
      <t>AE</t>
    </r>
    <r>
      <rPr>
        <sz val="11"/>
        <color theme="1"/>
        <rFont val="Calibri"/>
        <family val="2"/>
        <scheme val="minor"/>
      </rPr>
      <t xml:space="preserve"> aerobic exercise; </t>
    </r>
    <r>
      <rPr>
        <i/>
        <sz val="11"/>
        <color theme="1"/>
        <rFont val="Calibri"/>
        <family val="2"/>
        <scheme val="minor"/>
      </rPr>
      <t>BADS</t>
    </r>
    <r>
      <rPr>
        <sz val="11"/>
        <color theme="1"/>
        <rFont val="Calibri"/>
        <family val="2"/>
        <scheme val="minor"/>
      </rPr>
      <t xml:space="preserve"> Battery for Assessment of Dysexecutive Syndrome; </t>
    </r>
    <r>
      <rPr>
        <i/>
        <sz val="11"/>
        <color theme="1"/>
        <rFont val="Calibri"/>
        <family val="2"/>
        <scheme val="minor"/>
      </rPr>
      <t>BAI</t>
    </r>
    <r>
      <rPr>
        <sz val="11"/>
        <color theme="1"/>
        <rFont val="Calibri"/>
        <family val="2"/>
        <scheme val="minor"/>
      </rPr>
      <t xml:space="preserve"> Beck Anxiety Inventory; </t>
    </r>
    <r>
      <rPr>
        <i/>
        <sz val="11"/>
        <color theme="1"/>
        <rFont val="Calibri"/>
        <family val="2"/>
        <scheme val="minor"/>
      </rPr>
      <t xml:space="preserve">BDI </t>
    </r>
    <r>
      <rPr>
        <sz val="11"/>
        <color theme="1"/>
        <rFont val="Calibri"/>
        <family val="2"/>
        <scheme val="minor"/>
      </rPr>
      <t xml:space="preserve">Beck Depression Inventory; </t>
    </r>
    <r>
      <rPr>
        <i/>
        <sz val="11"/>
        <color theme="1"/>
        <rFont val="Calibri"/>
        <family val="2"/>
        <scheme val="minor"/>
      </rPr>
      <t>BDNF</t>
    </r>
    <r>
      <rPr>
        <sz val="11"/>
        <color theme="1"/>
        <rFont val="Calibri"/>
        <family val="2"/>
        <scheme val="minor"/>
      </rPr>
      <t xml:space="preserve"> brain-derived neurotrophic factor; </t>
    </r>
    <r>
      <rPr>
        <i/>
        <sz val="11"/>
        <color theme="1"/>
        <rFont val="Calibri"/>
        <family val="2"/>
        <scheme val="minor"/>
      </rPr>
      <t>BNCE</t>
    </r>
    <r>
      <rPr>
        <sz val="11"/>
        <color theme="1"/>
        <rFont val="Calibri"/>
        <family val="2"/>
        <scheme val="minor"/>
      </rPr>
      <t xml:space="preserve"> Brief Neuropsychological Cognitive Examination; </t>
    </r>
    <r>
      <rPr>
        <i/>
        <sz val="11"/>
        <color theme="1"/>
        <rFont val="Calibri"/>
        <family val="2"/>
        <scheme val="minor"/>
      </rPr>
      <t>BPRS</t>
    </r>
    <r>
      <rPr>
        <sz val="11"/>
        <color theme="1"/>
        <rFont val="Calibri"/>
        <family val="2"/>
        <scheme val="minor"/>
      </rPr>
      <t xml:space="preserve"> Brief Psychiatric Rating Scale; </t>
    </r>
    <r>
      <rPr>
        <i/>
        <sz val="11"/>
        <color theme="1"/>
        <rFont val="Calibri"/>
        <family val="2"/>
        <scheme val="minor"/>
      </rPr>
      <t>CG</t>
    </r>
    <r>
      <rPr>
        <sz val="11"/>
        <color theme="1"/>
        <rFont val="Calibri"/>
        <family val="2"/>
        <scheme val="minor"/>
      </rPr>
      <t xml:space="preserve"> conventional group; </t>
    </r>
    <r>
      <rPr>
        <sz val="11"/>
        <color theme="1"/>
        <rFont val="Calibri"/>
        <family val="2"/>
      </rPr>
      <t>↓</t>
    </r>
    <r>
      <rPr>
        <sz val="8.8000000000000007"/>
        <color theme="1"/>
        <rFont val="Calibri"/>
        <family val="2"/>
      </rPr>
      <t xml:space="preserve"> </t>
    </r>
    <r>
      <rPr>
        <sz val="11"/>
        <color theme="1"/>
        <rFont val="Calibri"/>
        <family val="2"/>
        <scheme val="minor"/>
      </rPr>
      <t xml:space="preserve">decreased; </t>
    </r>
    <r>
      <rPr>
        <i/>
        <sz val="11"/>
        <color theme="1"/>
        <rFont val="Calibri"/>
        <family val="2"/>
        <scheme val="minor"/>
      </rPr>
      <t>dx</t>
    </r>
    <r>
      <rPr>
        <sz val="11"/>
        <color theme="1"/>
        <rFont val="Calibri"/>
        <family val="2"/>
        <scheme val="minor"/>
      </rPr>
      <t xml:space="preserve"> diagnosis; </t>
    </r>
    <r>
      <rPr>
        <i/>
        <sz val="11"/>
        <color theme="1"/>
        <rFont val="Calibri"/>
        <family val="2"/>
        <scheme val="minor"/>
      </rPr>
      <t>DVT</t>
    </r>
    <r>
      <rPr>
        <sz val="11"/>
        <color theme="1"/>
        <rFont val="Calibri"/>
        <family val="2"/>
        <scheme val="minor"/>
      </rPr>
      <t xml:space="preserve"> Digit Vigilance Test; </t>
    </r>
    <r>
      <rPr>
        <i/>
        <sz val="11"/>
        <color theme="1"/>
        <rFont val="Calibri"/>
        <family val="2"/>
        <scheme val="minor"/>
      </rPr>
      <t>FAB</t>
    </r>
    <r>
      <rPr>
        <sz val="11"/>
        <color theme="1"/>
        <rFont val="Calibri"/>
        <family val="2"/>
        <scheme val="minor"/>
      </rPr>
      <t xml:space="preserve"> Frontal Assessment Battery; fNIRS functional near-infrared spectroscopy; </t>
    </r>
    <r>
      <rPr>
        <i/>
        <sz val="11"/>
        <color theme="1"/>
        <rFont val="Calibri"/>
        <family val="2"/>
        <scheme val="minor"/>
      </rPr>
      <t>GAF</t>
    </r>
    <r>
      <rPr>
        <sz val="11"/>
        <color theme="1"/>
        <rFont val="Calibri"/>
        <family val="2"/>
        <scheme val="minor"/>
      </rPr>
      <t xml:space="preserve"> Global Assessment Functioning Scale; HRQoL Health-related Quality of Life Scale; </t>
    </r>
    <r>
      <rPr>
        <sz val="11"/>
        <color theme="1"/>
        <rFont val="Calibri"/>
        <family val="2"/>
      </rPr>
      <t xml:space="preserve">↑ increased; </t>
    </r>
    <r>
      <rPr>
        <i/>
        <sz val="11"/>
        <color theme="1"/>
        <rFont val="Calibri"/>
        <family val="2"/>
      </rPr>
      <t>IPT</t>
    </r>
    <r>
      <rPr>
        <sz val="11"/>
        <color theme="1"/>
        <rFont val="Calibri"/>
        <family val="2"/>
      </rPr>
      <t xml:space="preserve"> integrated psychological treatment; </t>
    </r>
    <r>
      <rPr>
        <i/>
        <sz val="11"/>
        <color theme="1"/>
        <rFont val="Calibri"/>
        <family val="2"/>
      </rPr>
      <t xml:space="preserve"> ITT</t>
    </r>
    <r>
      <rPr>
        <sz val="11"/>
        <color theme="1"/>
        <rFont val="Calibri"/>
        <family val="2"/>
      </rPr>
      <t xml:space="preserve"> intent-to-treat; </t>
    </r>
    <r>
      <rPr>
        <i/>
        <sz val="11"/>
        <color theme="1"/>
        <rFont val="Calibri"/>
        <family val="2"/>
      </rPr>
      <t>MCCB</t>
    </r>
    <r>
      <rPr>
        <sz val="11"/>
        <color theme="1"/>
        <rFont val="Calibri"/>
        <family val="2"/>
      </rPr>
      <t xml:space="preserve"> MACTRICS Consenus Cognitive Battery; </t>
    </r>
    <r>
      <rPr>
        <i/>
        <sz val="11"/>
        <color theme="1"/>
        <rFont val="Calibri"/>
        <family val="2"/>
      </rPr>
      <t xml:space="preserve">M </t>
    </r>
    <r>
      <rPr>
        <sz val="11"/>
        <color theme="1"/>
        <rFont val="Calibri"/>
        <family val="2"/>
      </rPr>
      <t xml:space="preserve">mean; </t>
    </r>
    <r>
      <rPr>
        <i/>
        <sz val="11"/>
        <color theme="1"/>
        <rFont val="Calibri"/>
        <family val="2"/>
      </rPr>
      <t>MMSE</t>
    </r>
    <r>
      <rPr>
        <sz val="11"/>
        <color theme="1"/>
        <rFont val="Calibri"/>
        <family val="2"/>
      </rPr>
      <t xml:space="preserve"> Mini Mental State Examination;</t>
    </r>
    <r>
      <rPr>
        <i/>
        <sz val="11"/>
        <color theme="1"/>
        <rFont val="Calibri"/>
        <family val="2"/>
      </rPr>
      <t xml:space="preserve"> Cognistat</t>
    </r>
    <r>
      <rPr>
        <sz val="11"/>
        <color theme="1"/>
        <rFont val="Calibri"/>
        <family val="2"/>
      </rPr>
      <t xml:space="preserve"> Neurobehavioral Cognitive Status Examination; ↔ no effect;  </t>
    </r>
    <r>
      <rPr>
        <i/>
        <sz val="11"/>
        <color theme="1"/>
        <rFont val="Calibri"/>
        <family val="2"/>
      </rPr>
      <t>pts</t>
    </r>
    <r>
      <rPr>
        <sz val="11"/>
        <color theme="1"/>
        <rFont val="Calibri"/>
        <family val="2"/>
      </rPr>
      <t xml:space="preserve"> patients; </t>
    </r>
    <r>
      <rPr>
        <i/>
        <sz val="11"/>
        <color theme="1"/>
        <rFont val="Calibri"/>
        <family val="2"/>
      </rPr>
      <t>RCFT</t>
    </r>
    <r>
      <rPr>
        <sz val="11"/>
        <color theme="1"/>
        <rFont val="Calibri"/>
        <family val="2"/>
      </rPr>
      <t xml:space="preserve"> Rey-Osterrieth Complex Figure Test; </t>
    </r>
    <r>
      <rPr>
        <i/>
        <sz val="11"/>
        <color theme="1"/>
        <rFont val="Calibri"/>
        <family val="2"/>
      </rPr>
      <t>RBMT</t>
    </r>
    <r>
      <rPr>
        <sz val="11"/>
        <color theme="1"/>
        <rFont val="Calibri"/>
        <family val="2"/>
      </rPr>
      <t xml:space="preserve"> Rivermead Behavioural Memory Test; </t>
    </r>
    <r>
      <rPr>
        <i/>
        <sz val="11"/>
        <color theme="1"/>
        <rFont val="Calibri"/>
        <family val="2"/>
      </rPr>
      <t>SAPS/SANS</t>
    </r>
    <r>
      <rPr>
        <sz val="11"/>
        <color theme="1"/>
        <rFont val="Calibri"/>
        <family val="2"/>
      </rPr>
      <t xml:space="preserve"> Scales for Assessment of Positive and Negative Symptoms;</t>
    </r>
    <r>
      <rPr>
        <i/>
        <sz val="11"/>
        <color theme="1"/>
        <rFont val="Calibri"/>
        <family val="2"/>
      </rPr>
      <t xml:space="preserve"> S-QoL</t>
    </r>
    <r>
      <rPr>
        <sz val="11"/>
        <color theme="1"/>
        <rFont val="Calibri"/>
        <family val="2"/>
      </rPr>
      <t xml:space="preserve"> Schizophrenia Questionnaire for Quality of Life; </t>
    </r>
    <r>
      <rPr>
        <i/>
        <sz val="11"/>
        <color theme="1"/>
        <rFont val="Calibri"/>
        <family val="2"/>
      </rPr>
      <t xml:space="preserve">SERS </t>
    </r>
    <r>
      <rPr>
        <sz val="11"/>
        <color theme="1"/>
        <rFont val="Calibri"/>
        <family val="2"/>
      </rPr>
      <t xml:space="preserve">Self-esteem Rating Scale; </t>
    </r>
    <r>
      <rPr>
        <i/>
        <sz val="11"/>
        <color theme="1"/>
        <rFont val="Calibri"/>
        <family val="2"/>
      </rPr>
      <t>SSQ</t>
    </r>
    <r>
      <rPr>
        <sz val="11"/>
        <color theme="1"/>
        <rFont val="Calibri"/>
        <family val="2"/>
      </rPr>
      <t xml:space="preserve"> Simulator Sickness Questionnaire;</t>
    </r>
    <r>
      <rPr>
        <i/>
        <sz val="11"/>
        <color theme="1"/>
        <rFont val="Calibri"/>
        <family val="2"/>
      </rPr>
      <t xml:space="preserve"> EAS</t>
    </r>
    <r>
      <rPr>
        <sz val="11"/>
        <color theme="1"/>
        <rFont val="Calibri"/>
        <family val="2"/>
      </rPr>
      <t xml:space="preserve"> Social Autonomy Scale; </t>
    </r>
    <r>
      <rPr>
        <i/>
        <sz val="11"/>
        <color theme="1"/>
        <rFont val="Calibri"/>
        <family val="2"/>
      </rPr>
      <t>SD</t>
    </r>
    <r>
      <rPr>
        <sz val="11"/>
        <color theme="1"/>
        <rFont val="Calibri"/>
        <family val="2"/>
      </rPr>
      <t xml:space="preserve"> standard deviation; </t>
    </r>
    <r>
      <rPr>
        <i/>
        <sz val="11"/>
        <color theme="1"/>
        <rFont val="Calibri"/>
        <family val="2"/>
      </rPr>
      <t xml:space="preserve">TAG </t>
    </r>
    <r>
      <rPr>
        <sz val="11"/>
        <color theme="1"/>
        <rFont val="Calibri"/>
        <family val="2"/>
      </rPr>
      <t>therapist administered group;</t>
    </r>
    <r>
      <rPr>
        <i/>
        <sz val="11"/>
        <color theme="1"/>
        <rFont val="Calibri"/>
        <family val="2"/>
      </rPr>
      <t xml:space="preserve"> ToL</t>
    </r>
    <r>
      <rPr>
        <sz val="11"/>
        <color theme="1"/>
        <rFont val="Calibri"/>
        <family val="2"/>
      </rPr>
      <t xml:space="preserve"> Tower of London test; </t>
    </r>
    <r>
      <rPr>
        <i/>
        <sz val="11"/>
        <color theme="1"/>
        <rFont val="Calibri"/>
        <family val="2"/>
      </rPr>
      <t>TMT</t>
    </r>
    <r>
      <rPr>
        <sz val="11"/>
        <color theme="1"/>
        <rFont val="Calibri"/>
        <family val="2"/>
      </rPr>
      <t xml:space="preserve"> Trail Making Test; </t>
    </r>
    <r>
      <rPr>
        <i/>
        <sz val="11"/>
        <color theme="1"/>
        <rFont val="Calibri"/>
        <family val="2"/>
      </rPr>
      <t>tx</t>
    </r>
    <r>
      <rPr>
        <sz val="11"/>
        <color theme="1"/>
        <rFont val="Calibri"/>
        <family val="2"/>
      </rPr>
      <t xml:space="preserve"> treatment; </t>
    </r>
    <r>
      <rPr>
        <i/>
        <sz val="11"/>
        <color theme="1"/>
        <rFont val="Calibri"/>
        <family val="2"/>
      </rPr>
      <t>TAU</t>
    </r>
    <r>
      <rPr>
        <sz val="11"/>
        <color theme="1"/>
        <rFont val="Calibri"/>
        <family val="2"/>
      </rPr>
      <t xml:space="preserve"> treatment as usual; </t>
    </r>
    <r>
      <rPr>
        <i/>
        <sz val="11"/>
        <color theme="1"/>
        <rFont val="Calibri"/>
        <family val="2"/>
      </rPr>
      <t>VE</t>
    </r>
    <r>
      <rPr>
        <sz val="11"/>
        <color theme="1"/>
        <rFont val="Calibri"/>
        <family val="2"/>
      </rPr>
      <t xml:space="preserve"> virtual environment; </t>
    </r>
    <r>
      <rPr>
        <i/>
        <sz val="11"/>
        <color theme="1"/>
        <rFont val="Calibri"/>
        <family val="2"/>
      </rPr>
      <t>VR</t>
    </r>
    <r>
      <rPr>
        <sz val="11"/>
        <color theme="1"/>
        <rFont val="Calibri"/>
        <family val="2"/>
      </rPr>
      <t xml:space="preserve"> virtual reality; </t>
    </r>
    <r>
      <rPr>
        <i/>
        <sz val="11"/>
        <color theme="1"/>
        <rFont val="Calibri"/>
        <family val="2"/>
      </rPr>
      <t>VRCT</t>
    </r>
    <r>
      <rPr>
        <sz val="11"/>
        <color theme="1"/>
        <rFont val="Calibri"/>
        <family val="2"/>
      </rPr>
      <t xml:space="preserve"> virtual reality cognitive training; </t>
    </r>
    <r>
      <rPr>
        <i/>
        <sz val="11"/>
        <color theme="1"/>
        <rFont val="Calibri"/>
        <family val="2"/>
      </rPr>
      <t>VCRS</t>
    </r>
    <r>
      <rPr>
        <sz val="11"/>
        <color theme="1"/>
        <rFont val="Calibri"/>
        <family val="2"/>
      </rPr>
      <t xml:space="preserve"> Vocational Cognitive Rating Scale; </t>
    </r>
    <r>
      <rPr>
        <i/>
        <sz val="11"/>
        <color theme="1"/>
        <rFont val="Calibri"/>
        <family val="2"/>
      </rPr>
      <t>VRG</t>
    </r>
    <r>
      <rPr>
        <sz val="11"/>
        <color theme="1"/>
        <rFont val="Calibri"/>
        <family val="2"/>
      </rPr>
      <t xml:space="preserve"> vocational training group; </t>
    </r>
    <r>
      <rPr>
        <i/>
        <sz val="11"/>
        <color theme="1"/>
        <rFont val="Calibri"/>
        <family val="2"/>
      </rPr>
      <t>VQ</t>
    </r>
    <r>
      <rPr>
        <sz val="11"/>
        <color theme="1"/>
        <rFont val="Calibri"/>
        <family val="2"/>
      </rPr>
      <t xml:space="preserve"> Volitional Questionnaire; </t>
    </r>
    <r>
      <rPr>
        <i/>
        <sz val="11"/>
        <color theme="1"/>
        <rFont val="Calibri"/>
        <family val="2"/>
      </rPr>
      <t>WAIS-3</t>
    </r>
    <r>
      <rPr>
        <sz val="11"/>
        <color theme="1"/>
        <rFont val="Calibri"/>
        <family val="2"/>
      </rPr>
      <t xml:space="preserve"> Wechsler Adult Intelligence Scale 3rd edition; </t>
    </r>
    <r>
      <rPr>
        <i/>
        <sz val="11"/>
        <color theme="1"/>
        <rFont val="Calibri"/>
        <family val="2"/>
      </rPr>
      <t>WCST</t>
    </r>
    <r>
      <rPr>
        <sz val="11"/>
        <color theme="1"/>
        <rFont val="Calibri"/>
        <family val="2"/>
      </rPr>
      <t xml:space="preserve"> Wisconsin Card Sorting Test</t>
    </r>
  </si>
  <si>
    <t xml:space="preserve">PANSS; Trower's SBS; RAS; RCS; short version of SPSI-R; Interest-in-Participation Questionnaire </t>
  </si>
  <si>
    <t>PANSS; silence-breaking time measurements; pt self-report on general opinions, usability, and presence</t>
  </si>
  <si>
    <t>controls</t>
  </si>
  <si>
    <t>schizophrenia</t>
  </si>
  <si>
    <t>Diagnoses</t>
  </si>
  <si>
    <t>psychosis NOS</t>
  </si>
  <si>
    <t>schizoaffective</t>
  </si>
  <si>
    <t>delusional d/o</t>
  </si>
  <si>
    <t>male</t>
  </si>
  <si>
    <t>female</t>
  </si>
  <si>
    <t>medication</t>
  </si>
  <si>
    <t>antipsychotic</t>
  </si>
  <si>
    <t>inpatient</t>
  </si>
  <si>
    <t>outpatient</t>
  </si>
  <si>
    <t>drop-out</t>
  </si>
  <si>
    <t>Number analyzed</t>
  </si>
  <si>
    <t>lost to fu</t>
  </si>
  <si>
    <t>ASE</t>
  </si>
  <si>
    <t>Noteworthily, the two first weeks are the most anxiogenic for patients.</t>
  </si>
  <si>
    <t>typical</t>
  </si>
  <si>
    <t>atypical</t>
  </si>
  <si>
    <t>clozapine</t>
  </si>
  <si>
    <t>Mean age</t>
  </si>
  <si>
    <t>Age range</t>
  </si>
  <si>
    <t>24-62</t>
  </si>
  <si>
    <t>yes</t>
  </si>
  <si>
    <t>Race</t>
  </si>
  <si>
    <t>Caucasian</t>
  </si>
  <si>
    <t>Black/African</t>
  </si>
  <si>
    <t>non-white</t>
  </si>
  <si>
    <t>Asian</t>
  </si>
  <si>
    <t>Relationships</t>
  </si>
  <si>
    <t>single</t>
  </si>
  <si>
    <t>divorced</t>
  </si>
  <si>
    <t>married/common law</t>
  </si>
  <si>
    <t>unknown</t>
  </si>
  <si>
    <t>Employed</t>
  </si>
  <si>
    <t>Unemployed</t>
  </si>
  <si>
    <t>Retired</t>
  </si>
  <si>
    <t>Anxiety</t>
  </si>
  <si>
    <t>no</t>
  </si>
  <si>
    <t>unknown, 22 with "psychosis"</t>
  </si>
  <si>
    <t>Gender</t>
  </si>
  <si>
    <t>Employment</t>
  </si>
  <si>
    <t>18-65</t>
  </si>
  <si>
    <t>Schooling (years)</t>
  </si>
  <si>
    <t>unknown, recruited for 18-65</t>
  </si>
  <si>
    <t>antipsychotics- does not specify</t>
  </si>
  <si>
    <t>Other</t>
  </si>
  <si>
    <t>mood stabilizer</t>
  </si>
  <si>
    <t>PMR with VR: pts participated in (1) two  45 min sessions to recognize psycho-physical signs in threatening situations, and (2) ten total sessions to learn PMR technique with HMD
Classic PMR: same as (1) but (2) had pts learn PMR with a classic relaxation setting</t>
  </si>
  <si>
    <t>VR: pts familiarized with the procedure by walking a virtual street three times with a maximum duration of 5 minutes each time, as denoted by a clock displayed on the computer monitor; they were then tested on their ability to remember the idenity, location, and affect of avatar pedestrians with instant feedback</t>
  </si>
  <si>
    <t xml:space="preserve">Two VR scenarios: in addition to 12 avatars in both, 6 novel characters were added; recognition tasks graded for confidence </t>
  </si>
  <si>
    <t>32 on antidepressants</t>
  </si>
  <si>
    <t>none</t>
  </si>
  <si>
    <t>VR-CBT: M = 36.5, SD = 10; Control (TAU): M = 39.5, SD = 10</t>
  </si>
  <si>
    <r>
      <rPr>
        <i/>
        <sz val="11"/>
        <color theme="1"/>
        <rFont val="Calibri"/>
        <family val="2"/>
        <scheme val="minor"/>
      </rPr>
      <t>AVH</t>
    </r>
    <r>
      <rPr>
        <sz val="11"/>
        <color theme="1"/>
        <rFont val="Calibri"/>
        <family val="2"/>
        <scheme val="minor"/>
      </rPr>
      <t xml:space="preserve"> auditory verbal hallucinations; </t>
    </r>
    <r>
      <rPr>
        <i/>
        <sz val="11"/>
        <color theme="1"/>
        <rFont val="Calibri"/>
        <family val="2"/>
        <scheme val="minor"/>
      </rPr>
      <t>BAI</t>
    </r>
    <r>
      <rPr>
        <sz val="11"/>
        <color theme="1"/>
        <rFont val="Calibri"/>
        <family val="2"/>
        <scheme val="minor"/>
      </rPr>
      <t xml:space="preserve"> Beck Depression Inventory; </t>
    </r>
    <r>
      <rPr>
        <i/>
        <sz val="11"/>
        <color theme="1"/>
        <rFont val="Calibri"/>
        <family val="2"/>
        <scheme val="minor"/>
      </rPr>
      <t>BAVQ-R</t>
    </r>
    <r>
      <rPr>
        <sz val="11"/>
        <color theme="1"/>
        <rFont val="Calibri"/>
        <family val="2"/>
        <scheme val="minor"/>
      </rPr>
      <t xml:space="preserve"> Beliefs About Voices Questionnaire-Revised; </t>
    </r>
    <r>
      <rPr>
        <sz val="11"/>
        <color theme="1"/>
        <rFont val="Calibri"/>
        <family val="2"/>
      </rPr>
      <t>↓</t>
    </r>
    <r>
      <rPr>
        <sz val="8.8000000000000007"/>
        <color theme="1"/>
        <rFont val="Calibri"/>
        <family val="2"/>
      </rPr>
      <t xml:space="preserve"> </t>
    </r>
    <r>
      <rPr>
        <sz val="11"/>
        <color theme="1"/>
        <rFont val="Calibri"/>
        <family val="2"/>
        <scheme val="minor"/>
      </rPr>
      <t xml:space="preserve">decreased; </t>
    </r>
    <r>
      <rPr>
        <i/>
        <sz val="11"/>
        <color theme="1"/>
        <rFont val="Calibri"/>
        <family val="2"/>
        <scheme val="minor"/>
      </rPr>
      <t>dx</t>
    </r>
    <r>
      <rPr>
        <sz val="11"/>
        <color theme="1"/>
        <rFont val="Calibri"/>
        <family val="2"/>
        <scheme val="minor"/>
      </rPr>
      <t xml:space="preserve"> diagnosis; </t>
    </r>
    <r>
      <rPr>
        <i/>
        <sz val="11"/>
        <color theme="1"/>
        <rFont val="Calibri"/>
        <family val="2"/>
        <scheme val="minor"/>
      </rPr>
      <t>ESM</t>
    </r>
    <r>
      <rPr>
        <sz val="11"/>
        <color theme="1"/>
        <rFont val="Calibri"/>
        <family val="2"/>
        <scheme val="minor"/>
      </rPr>
      <t xml:space="preserve"> Experience Sampling Method; </t>
    </r>
    <r>
      <rPr>
        <i/>
        <sz val="11"/>
        <color theme="1"/>
        <rFont val="Calibri"/>
        <family val="2"/>
        <scheme val="minor"/>
      </rPr>
      <t>HMD</t>
    </r>
    <r>
      <rPr>
        <sz val="11"/>
        <color theme="1"/>
        <rFont val="Calibri"/>
        <family val="2"/>
        <scheme val="minor"/>
      </rPr>
      <t xml:space="preserve"> head mounted display; </t>
    </r>
    <r>
      <rPr>
        <sz val="11"/>
        <color theme="1"/>
        <rFont val="Calibri"/>
        <family val="2"/>
      </rPr>
      <t>↑ increased;</t>
    </r>
    <r>
      <rPr>
        <i/>
        <sz val="11"/>
        <color theme="1"/>
        <rFont val="Calibri"/>
        <family val="2"/>
      </rPr>
      <t xml:space="preserve"> ITT</t>
    </r>
    <r>
      <rPr>
        <sz val="11"/>
        <color theme="1"/>
        <rFont val="Calibri"/>
        <family val="2"/>
      </rPr>
      <t xml:space="preserve"> intent-to-treat; </t>
    </r>
    <r>
      <rPr>
        <i/>
        <sz val="11"/>
        <color theme="1"/>
        <rFont val="Calibri"/>
        <family val="2"/>
      </rPr>
      <t xml:space="preserve">M </t>
    </r>
    <r>
      <rPr>
        <sz val="11"/>
        <color theme="1"/>
        <rFont val="Calibri"/>
        <family val="2"/>
      </rPr>
      <t xml:space="preserve">mean; ↔ no effect; </t>
    </r>
    <r>
      <rPr>
        <i/>
        <sz val="11"/>
        <color theme="1"/>
        <rFont val="Calibri"/>
        <family val="2"/>
      </rPr>
      <t>POD</t>
    </r>
    <r>
      <rPr>
        <sz val="11"/>
        <color theme="1"/>
        <rFont val="Calibri"/>
        <family val="2"/>
      </rPr>
      <t xml:space="preserve"> Paranoia, Obsessive-Compulsive and Depression; </t>
    </r>
    <r>
      <rPr>
        <i/>
        <sz val="11"/>
        <color theme="1"/>
        <rFont val="Calibri"/>
        <family val="2"/>
      </rPr>
      <t>pts</t>
    </r>
    <r>
      <rPr>
        <sz val="11"/>
        <color theme="1"/>
        <rFont val="Calibri"/>
        <family val="2"/>
      </rPr>
      <t xml:space="preserve"> patients; </t>
    </r>
    <r>
      <rPr>
        <i/>
        <sz val="11"/>
        <color theme="1"/>
        <rFont val="Calibri"/>
        <family val="2"/>
      </rPr>
      <t>PANSS</t>
    </r>
    <r>
      <rPr>
        <sz val="11"/>
        <color theme="1"/>
        <rFont val="Calibri"/>
        <family val="2"/>
      </rPr>
      <t xml:space="preserve"> Positive and Negative Syndrome Scale; </t>
    </r>
    <r>
      <rPr>
        <i/>
        <sz val="11"/>
        <color theme="1"/>
        <rFont val="Calibri"/>
        <family val="2"/>
      </rPr>
      <t>PMR</t>
    </r>
    <r>
      <rPr>
        <sz val="11"/>
        <color theme="1"/>
        <rFont val="Calibri"/>
        <family val="2"/>
      </rPr>
      <t xml:space="preserve"> progressive muscle relaxation; </t>
    </r>
    <r>
      <rPr>
        <i/>
        <sz val="11"/>
        <color theme="1"/>
        <rFont val="Calibri"/>
        <family val="2"/>
      </rPr>
      <t>PSYRATS</t>
    </r>
    <r>
      <rPr>
        <sz val="11"/>
        <color theme="1"/>
        <rFont val="Calibri"/>
        <family val="2"/>
      </rPr>
      <t xml:space="preserve"> Psychotic Symptoms Rating Scale; </t>
    </r>
    <r>
      <rPr>
        <i/>
        <sz val="11"/>
        <color theme="1"/>
        <rFont val="Calibri"/>
        <family val="2"/>
      </rPr>
      <t xml:space="preserve">RCT </t>
    </r>
    <r>
      <rPr>
        <sz val="11"/>
        <color theme="1"/>
        <rFont val="Calibri"/>
        <family val="2"/>
      </rPr>
      <t xml:space="preserve">randomized controlled trial; </t>
    </r>
    <r>
      <rPr>
        <i/>
        <sz val="11"/>
        <color theme="1"/>
        <rFont val="Calibri"/>
        <family val="2"/>
      </rPr>
      <t>SD</t>
    </r>
    <r>
      <rPr>
        <sz val="11"/>
        <color theme="1"/>
        <rFont val="Calibri"/>
        <family val="2"/>
      </rPr>
      <t xml:space="preserve"> standard deviation; </t>
    </r>
    <r>
      <rPr>
        <i/>
        <sz val="11"/>
        <color theme="1"/>
        <rFont val="Calibri"/>
        <family val="2"/>
      </rPr>
      <t>STAI</t>
    </r>
    <r>
      <rPr>
        <sz val="11"/>
        <color theme="1"/>
        <rFont val="Calibri"/>
        <family val="2"/>
      </rPr>
      <t xml:space="preserve"> State-Trait Anxiety Inventory; </t>
    </r>
    <r>
      <rPr>
        <i/>
        <sz val="11"/>
        <color theme="1"/>
        <rFont val="Calibri"/>
        <family val="2"/>
      </rPr>
      <t>tx</t>
    </r>
    <r>
      <rPr>
        <sz val="11"/>
        <color theme="1"/>
        <rFont val="Calibri"/>
        <family val="2"/>
      </rPr>
      <t xml:space="preserve"> treatment; </t>
    </r>
    <r>
      <rPr>
        <i/>
        <sz val="11"/>
        <color theme="1"/>
        <rFont val="Calibri"/>
        <family val="2"/>
      </rPr>
      <t>TRS</t>
    </r>
    <r>
      <rPr>
        <sz val="11"/>
        <color theme="1"/>
        <rFont val="Calibri"/>
        <family val="2"/>
      </rPr>
      <t xml:space="preserve"> treatment-resistant schizophrenia; </t>
    </r>
    <r>
      <rPr>
        <i/>
        <sz val="11"/>
        <color theme="1"/>
        <rFont val="Calibri"/>
        <family val="2"/>
      </rPr>
      <t>VR</t>
    </r>
    <r>
      <rPr>
        <sz val="11"/>
        <color theme="1"/>
        <rFont val="Calibri"/>
        <family val="2"/>
      </rPr>
      <t xml:space="preserve"> virtual reality; </t>
    </r>
    <r>
      <rPr>
        <i/>
        <sz val="11"/>
        <color theme="1"/>
        <rFont val="Calibri"/>
        <family val="2"/>
      </rPr>
      <t>VRCT</t>
    </r>
    <r>
      <rPr>
        <sz val="11"/>
        <color theme="1"/>
        <rFont val="Calibri"/>
        <family val="2"/>
      </rPr>
      <t xml:space="preserve"> virtual reality cognitive therapy; </t>
    </r>
    <r>
      <rPr>
        <i/>
        <sz val="11"/>
        <color theme="1"/>
        <rFont val="Calibri"/>
        <family val="2"/>
      </rPr>
      <t>VRE</t>
    </r>
    <r>
      <rPr>
        <sz val="11"/>
        <color theme="1"/>
        <rFont val="Calibri"/>
        <family val="2"/>
      </rPr>
      <t xml:space="preserve"> virtual reality exposure; </t>
    </r>
    <r>
      <rPr>
        <i/>
        <sz val="11"/>
        <color theme="1"/>
        <rFont val="Calibri"/>
        <family val="2"/>
      </rPr>
      <t>VRT</t>
    </r>
    <r>
      <rPr>
        <sz val="11"/>
        <color theme="1"/>
        <rFont val="Calibri"/>
        <family val="2"/>
      </rPr>
      <t xml:space="preserve"> virtual reality-assisted therapy; </t>
    </r>
    <r>
      <rPr>
        <i/>
        <sz val="11"/>
        <color theme="1"/>
        <rFont val="Calibri"/>
        <family val="2"/>
      </rPr>
      <t xml:space="preserve">WCST </t>
    </r>
    <r>
      <rPr>
        <sz val="11"/>
        <color theme="1"/>
        <rFont val="Calibri"/>
        <family val="2"/>
      </rPr>
      <t xml:space="preserve">Wisconsin Card Sorting Test. n = number of patients enrolled in the study, not necessarily number analyzed. </t>
    </r>
    <r>
      <rPr>
        <i/>
        <sz val="11"/>
        <color theme="1"/>
        <rFont val="Calibri"/>
        <family val="2"/>
      </rPr>
      <t>TAU</t>
    </r>
    <r>
      <rPr>
        <sz val="11"/>
        <color theme="1"/>
        <rFont val="Calibri"/>
        <family val="2"/>
      </rPr>
      <t xml:space="preserve"> treatment as usual.</t>
    </r>
  </si>
  <si>
    <t>VR-CBT: pts navigated indivdualized virtual scenarios and attended sessions with supervised CBT-trained psychologists
Tx as usual: pts received antipsychotic medication, regular contact with a psychiatrist and psychiatric nurse</t>
  </si>
  <si>
    <t>risperidone + olanzapine... mean daily dose equivalent to 414 mg of chlorpromazine</t>
  </si>
  <si>
    <t>5 LAI on haldol or fluphenazine</t>
  </si>
  <si>
    <t>Pts with schizophrenia (n = 39) / Non-randomized controlled trial</t>
  </si>
  <si>
    <t>VR treatment for psychotic pt</t>
  </si>
  <si>
    <t>Enrolled (includes control + treatment)</t>
  </si>
  <si>
    <t>Outpts recovering from psychosis (n = 6) with social anxiety / Uncontrolled trial</t>
  </si>
  <si>
    <t>CBT (first 12 sessions): individualed CBT with exposure 
VE (last 12 sessions): pts interact with 1) their inverse image projected on large monitor in enclosed booth 2) custom-scripted, filmed environments played in real time 3) characters in the film</t>
  </si>
  <si>
    <t>VE used a library of one hundred specially scripted video clips depicting various social situations (2 - 10 minutes); videos include characters ranging from hostile, to rude, neutral, and friendly; noninteractive, familiar local scenes were also shown</t>
  </si>
  <si>
    <t>Four out of six pts felt the VE was not immersive and "not real"; no control group; acceptability of VR needs to be established by introducing it to a large cohort of pts and monitoring refusal/dropout rates</t>
  </si>
  <si>
    <t>early psychosis</t>
  </si>
  <si>
    <t>"reality" of VR</t>
  </si>
  <si>
    <t>Some patients perceived the virtual environments as ‘‘not real’’ and commented that they were less useful than real life. Knowing that the virtual environments are ‘‘not real’’ may prevent patients from feeling anxious; therefore, a powerful enough sense of presence and immersion is needed to overcome cognitive barriers (feeling that the situation is real despite knowing that it is not). A sense of presence in virtual reality has been suggested as a necessary ingredient for successful exposure therapy,32,33 though not all studies have supported this.34 The usefulness of our VE system may depend not on how real it feels but on whether it can help patients capture thoughts and change behaviors associated with anxiety or paranoia in social situations while maintaining a certain degree of control in the knowledge that the situation is indeed artificial. For example, the VE system’s artificial nature may make patients more willing to take ‘‘risks’’ (e.g., overcoming avoidance and dropping safety behaviors) and to question their interpretation of social cues (e.g., having a sense that an artificial character is looking at you in a funny way cannot possibly mean that they intend to harm you or think badly of you, so there must be an alternative explanation).</t>
  </si>
  <si>
    <t>VE scenario consists of pt approaching a group of people, and completing tasks: (1) greetings and introduction, (2) managing conversation after thinking of possible topics, (3) listening and speaking, (4) ending the conversation</t>
  </si>
  <si>
    <t>VE: based on daily situations. pts interact with avatars and environment, with a list of possible answers to choose from and a "helper" to provide instructions and feedback when pt falls into a negative situation</t>
  </si>
  <si>
    <t xml:space="preserve">VE ↔ positive and negative syndrome scale;                        PANSS emotional withdrawal ↑ with social presence, perceived other's copresence;               Silence-breaking time ↓ with an increased social presence                            ↔ on perception of other's presence, self-reported co-presence, other's co-presence perception     </t>
  </si>
  <si>
    <t>28.8+/- 9 years</t>
  </si>
  <si>
    <t>dating/other</t>
  </si>
  <si>
    <t>56 Not married</t>
  </si>
  <si>
    <t>4 antidepressants
16 benzos</t>
  </si>
  <si>
    <t>SST: pts trained in (1) five sessions focusing on conversational skills, (2) three sessions on assertiveness skills, (3) two sessions on emotional expression skills; therapist reviewed homework from previous training and role-played (using verbal, writing, picture, and video supplies) with pt while giving positive and corrective feedback; SST-VR: same procedure for (1) to (3), but role-plays used VE and avatars</t>
  </si>
  <si>
    <t>Helper avatar input may improve conversational skills (reciprocal nature of socialization) more than vocal and nonverbal skills (unidirectional); evaluation of eye gazes and facial expressions for nonverbal skills may have been disturbed by HMD placement; use of one rater may have biased behavioral ratings; reliability and validity of some scales are not confirmed</t>
  </si>
  <si>
    <t>18-45</t>
  </si>
  <si>
    <t>Interest</t>
  </si>
  <si>
    <t>As hypothesized, patients who received SST-VR recorded higher interestin-participation scores than SST-TR participants… Some previous studies reported that motivation accounted for the
relationship between social functioning and cognition in schizophrenia (Barch, 2005; Nakagami et al., 2008)....Therefore, the motivational superiority of SST-VR can play an additional role in improving social
skills via its relationship with cognition.</t>
  </si>
  <si>
    <t>Participant began with 4 baseline sessions comprised of target behaviors: (1) facial emotion recognition, (2) assertive behaviors, and (3) time spent on conversation. This was followed by 16 VR sessions during which the patient practiced target behaviors. There were then 4 follow-up sessions.</t>
  </si>
  <si>
    <t>VR-VRTP: before entering a scenario, pts received training in presenting a good image, greeting posture, smiling, and common verbal greetings with voice playback; pts chose predetermined answers onscreen and were given feedback with a final score at the end before proceeding to the two VR scenarios</t>
  </si>
  <si>
    <t>20-55</t>
  </si>
  <si>
    <t>Pts with schizophrenia (n = 10) / Uncontrolled trial</t>
  </si>
  <si>
    <t>Pt with schizophrenia (n = 1) / Case-study of uncontrolled trial</t>
  </si>
  <si>
    <t>Outpts with schizophrenia, eight paranoid subtype, two undifferentiated subtype (n = 10 ITT, 9 completed) / Uncontrolled trial</t>
  </si>
  <si>
    <t>Pts with schizophrenia and medicated (n = 4 ITT, 3 completed) / Uncontrolled trial</t>
  </si>
  <si>
    <t>Outpts with  schizophrenia or related disorders (n = 33 ITT, 26 completed) / RCT</t>
  </si>
  <si>
    <t>Nintendo Wii-Fit software, balance board, console</t>
  </si>
  <si>
    <t>53-61</t>
  </si>
  <si>
    <t>As one’s surrounding environment is one of the factors known to influence human movement performance based on the concept of affordance, VR can provide a surrounding environment that is more accommodating than a real environment experience to individuals who live in restricted living environments. As one’s environment becomes more accommodating thereby affording for optimal performance, individuals can manage tasks more effectively. VRE may provide an environment that is more accommodating</t>
  </si>
  <si>
    <t>Inpts with schizophrenia (n = 4 ITT, 2 completed) / Uncontrolled trial</t>
  </si>
  <si>
    <t>Outpts with schizophrenia  (n = 32 ITT, 29 completed) / Non-randomized controlled trial</t>
  </si>
  <si>
    <t>Two-dimensional VR exercise games related to the grape: harvest, run, and stomping.</t>
  </si>
  <si>
    <t>Pts with schizophrenia or schizoaffective disorder (n = 40; 28 completed) / RCT</t>
  </si>
  <si>
    <t>20-54</t>
  </si>
  <si>
    <t>There were multiple Kinect sports games. Participants wore SenseWear Pro armbands for 7 days between week 1 and week 2 and again from week 5 and week 6. Adherence measured with total possible minutes of 180.</t>
  </si>
  <si>
    <t>Two versions of VR town: in both environments, pts navigated collectively while memorizing itineraries and planning different actions; homework given to enforce VR session themes; the second version of the town was enriched with more landmarks (e.g. travel agency, cinema, restaurant, florist)</t>
  </si>
  <si>
    <t>VR: pts  familiarized themselves with the imaginary town, then planned navigation to optimize efficiency while performing various tasks; pts found routes using a Parisian subway map; last 6 sessions had two clinicians read aloud scripts to verbalize navigation instructions; final session included program feedback and satisfaction questionnaire, no VR</t>
  </si>
  <si>
    <t>Outpts with schizophrenia (n = 10 ITT, 8 completed) / Pilot cohort study</t>
  </si>
  <si>
    <t>VR: patients experienced two VR cognitive traning  activities (ball and bird vs shark bait) via a 2D VR system (IREX). Patients experienced 10 sessions, each granting 15 minutes per scenario .
Control participants attended regular occupational therapy programs at the facility and were transitioned to the VR scenario 3 months later.</t>
  </si>
  <si>
    <t>IREX users wore red gloves in front of a demarcated area vieweing a large screen that displayed a simulated task. The pt's video captured image is displayed on the same screen as the animations, with interaction between both parties within the virtual environment.</t>
  </si>
  <si>
    <t>&gt;=60</t>
  </si>
  <si>
    <t>No simulator sickness</t>
  </si>
  <si>
    <t>VR ↑ cognitive functioning in repetition and memory</t>
  </si>
  <si>
    <t>Small sample size; recruited participants from a single site; more lack of controll interventions; confounding factors were not controlled (e.g. severity of positive and negative symptoms); lack of follow-up assessment</t>
  </si>
  <si>
    <t>37-57</t>
  </si>
  <si>
    <t>VR assosciated hardware is expensive and may be difficult to acquire; few tools that support virtual scene construction and include multi-sensory channels interaction; did not examine psychoanalytic view  of schizophrenia; length of study is insufficient to observe the time to reqacuire skills</t>
  </si>
  <si>
    <t>Pt self-report on virtual environment usability via technical, physicial, and emotional levels</t>
  </si>
  <si>
    <t>Patients navigated an immersive, virtual city with built-in tasks for cognitivive rehabilitation purposes</t>
  </si>
  <si>
    <t>Park (sustained attention): Pts were asked to catch footballs during irregular time intervals. Valley (selective attention): Pts were required to identify and pick up a particular type of flower. Beach (selective and divided attention): Pts picked up particular types of bottles (first only glass bottles, then both green glass bottles and red cap bottles). Supermarket (executive function): Pts collected and bought several items from a shopping list.</t>
  </si>
  <si>
    <t>12 weekly sessions (90 min each)</t>
  </si>
  <si>
    <t>10 biweekly sessions (30 min each)</t>
  </si>
  <si>
    <t xml:space="preserve">VRCT: pts perform VR attention training activities with hierarchical sequences of tasks in a VE. IPT Control Group: pts participate in group therapy program organized in five subprograms, including: (1) cognitive differentiation, (2) social perception, (3) verbal communication, </t>
  </si>
  <si>
    <t xml:space="preserve">VR group: Pts were exposed to virtual attention and executive-function training using hierarchial sequences of tasks in a park, valley, beach, and supermarket.  IPT Control Group: pts participate in group therapy program organized in five subprograms, including: (1) cognitive differentiation, (2) social perception, (3) verbal communication, </t>
  </si>
  <si>
    <t>Tx of frontal lobe function</t>
  </si>
  <si>
    <t>22-64</t>
  </si>
  <si>
    <t>Eight pts engaged in interactive sports video games (IVG). Pre- and post-intervention measurement were administered. Control period had pts participate in a standard occupational therapy program over the same time period and frequency one year later.</t>
  </si>
  <si>
    <t>Pts with schizophrenia (n =  8) / Controlled, single-blind, crossover study</t>
  </si>
  <si>
    <t>AE training program per the American College of Sports Medicine and federal guidelines was administered to intervention group. Intervention pts performed activities that expend 3.0 to 5.9 units of energy at rest with trainer guidance. Activities started with a 10-min trainer-led warm-up, followed by a 45-min AE workout (non-immersive VR, ex-xbox kinect) with equipment, and ended with a 5-min cool-down.</t>
  </si>
  <si>
    <t>18-55</t>
  </si>
  <si>
    <t>The intervention group attended a 12-week aerobic exercise (AE) training using active-play video games. The control group received standard psychiatric treatment.</t>
  </si>
  <si>
    <t>10 weekly sessions (90 min each)</t>
  </si>
  <si>
    <t>24 weekly sessions (60 min each)</t>
  </si>
  <si>
    <t>36 sessions (60 min each), 3x/week</t>
  </si>
  <si>
    <t xml:space="preserve">Inpts with schizophrenia and medicated based on severity (n = 95 ITT, 75 completed) / RCT </t>
  </si>
  <si>
    <t>Pts completed three training modules for a sales position: pre-trainee, trainee, and sales level. Each module included problem solving tasks (e.g. sorting/checking clothes at the sales level) and  simulated conversations between managers and customers.</t>
  </si>
  <si>
    <t>The VR environment had complete control and consistency in the delivery of hierarchical and repetitive challenges. Immediate feedback on performance was  given, which improved self-awareness.</t>
  </si>
  <si>
    <t>Tx of cognition to improve vocational skills</t>
  </si>
  <si>
    <t>Inpts with spectrum dx of psychotic disorders (n = 22) / RCT</t>
  </si>
  <si>
    <t>Inpts and outpts with schizophrenia or schizoaffective disorder experiencing refractory AVH (n = 19) / RCT</t>
  </si>
  <si>
    <t>Inpts with schizophrenia with moderate cognitive impairment (n = 29 ITT, 27 completed) / RCT</t>
  </si>
  <si>
    <t>Outpts with schizophrenia (n = 12) / RCT</t>
  </si>
  <si>
    <t>Outpts with schizophrenic disorders dx (n = 15) / RCT</t>
  </si>
  <si>
    <t>Outpts with schizophrenia or schizoaffective disorder (n = 20) / Cohort study</t>
  </si>
  <si>
    <t>We list inpatient vs outpatient if the paper specifies</t>
  </si>
  <si>
    <t>We list session duration and frequency if the paper specifies</t>
  </si>
  <si>
    <t>1 session (100 to 130 min)</t>
  </si>
  <si>
    <t>16 sessions (45 min each)</t>
  </si>
  <si>
    <t>1 session (15 min)</t>
  </si>
  <si>
    <t>16 sessions (60 min each)</t>
  </si>
  <si>
    <t>1 session (60 to 90 min)</t>
  </si>
  <si>
    <t>24 sessions (60 min each)</t>
  </si>
  <si>
    <t>10 semiweekly sessions (90 min each)</t>
  </si>
  <si>
    <t>8 weekly sessions (35 min each)</t>
  </si>
  <si>
    <t>6 sessions (30 min each)</t>
  </si>
  <si>
    <t>16 biweekly sessions (20 min each)</t>
  </si>
  <si>
    <t>24 sessions (35 min each) 3x/week</t>
  </si>
  <si>
    <t xml:space="preserve">24 biweekly sessions </t>
  </si>
  <si>
    <t>7 sessions (45 min each)</t>
  </si>
  <si>
    <t>Participants were assessed pre- and post-intervention in functional mobility, functional fitness, motor neurological soft signs, hand grip strength, static balance, and schizophrenia-related symptoms.</t>
  </si>
  <si>
    <t>VRCT: pts completed threat belief tests while dropping of safety-seeking behaviors via cognitive therapy; VRE: pts completed same tests but kept safety behaviors</t>
  </si>
  <si>
    <t>Du Sert, et. Al., 2018; Canada</t>
  </si>
  <si>
    <r>
      <t xml:space="preserve">Table 2. </t>
    </r>
    <r>
      <rPr>
        <sz val="11"/>
        <color theme="1"/>
        <rFont val="Calibri"/>
        <family val="2"/>
        <scheme val="minor"/>
      </rPr>
      <t>Virtual reality for treatment of social and vocational skills in psychotic disorders</t>
    </r>
  </si>
  <si>
    <t>Depressive symptoms</t>
  </si>
  <si>
    <r>
      <rPr>
        <b/>
        <sz val="11"/>
        <color theme="1"/>
        <rFont val="Calibri"/>
        <family val="2"/>
        <scheme val="minor"/>
      </rPr>
      <t xml:space="preserve">Table 1. </t>
    </r>
    <r>
      <rPr>
        <sz val="11"/>
        <color theme="1"/>
        <rFont val="Calibri"/>
        <family val="2"/>
        <scheme val="minor"/>
      </rPr>
      <t>Virtual reality for diagnosis of schizophrenia and treatment of positive symptoms and comorbid anxiety in psychotic disorders</t>
    </r>
  </si>
  <si>
    <r>
      <t xml:space="preserve">Table 3. </t>
    </r>
    <r>
      <rPr>
        <sz val="11"/>
        <color theme="1"/>
        <rFont val="Calibri"/>
        <family val="2"/>
        <scheme val="minor"/>
      </rPr>
      <t>Virtual reality for treatment of cognition</t>
    </r>
    <r>
      <rPr>
        <b/>
        <sz val="11"/>
        <color theme="1"/>
        <rFont val="Calibri"/>
        <family val="2"/>
        <scheme val="minor"/>
      </rPr>
      <t xml:space="preserve"> in </t>
    </r>
    <r>
      <rPr>
        <sz val="11"/>
        <color theme="1"/>
        <rFont val="Calibri"/>
        <family val="2"/>
        <scheme val="minor"/>
      </rPr>
      <t>psychotic disorders</t>
    </r>
  </si>
  <si>
    <t>Tx of social anxiety and awareness</t>
  </si>
  <si>
    <t>Tx of social awareness and social anxiety</t>
  </si>
  <si>
    <r>
      <t xml:space="preserve">Table 4. </t>
    </r>
    <r>
      <rPr>
        <sz val="11"/>
        <color theme="1"/>
        <rFont val="Calibri"/>
        <family val="2"/>
        <scheme val="minor"/>
      </rPr>
      <t>Virtual reality for improvement of physical fitness in psychotic disorders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</si>
</sst>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1"/>
      <name val="Calibri"/>
      <family val="2"/>
    </font>
    <font>
      <sz val="8.8000000000000007"/>
      <color theme="1"/>
      <name val="Calibri"/>
      <family val="2"/>
    </font>
    <font>
      <i/>
      <sz val="11"/>
      <color theme="1"/>
      <name val="Calibri"/>
      <family val="2"/>
      <scheme val="minor"/>
    </font>
    <font>
      <i/>
      <sz val="11"/>
      <color theme="1"/>
      <name val="Calibri"/>
      <family val="2"/>
    </font>
    <font>
      <sz val="8"/>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59999389629810485"/>
        <bgColor indexed="64"/>
      </patternFill>
    </fill>
  </fills>
  <borders count="23">
    <border>
      <left/>
      <right/>
      <top/>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1">
    <xf numFmtId="0" fontId="0" fillId="0" borderId="0"/>
  </cellStyleXfs>
  <cellXfs count="51">
    <xf numFmtId="0" fontId="0" fillId="0" borderId="0" xfId="0"/>
    <xf numFmtId="0" fontId="0" fillId="0" borderId="0" xfId="0" applyAlignment="1">
      <alignment wrapText="1"/>
    </xf>
    <xf numFmtId="0" fontId="0" fillId="0" borderId="0" xfId="0" applyAlignment="1">
      <alignment horizontal="left" vertical="center" wrapText="1"/>
    </xf>
    <xf numFmtId="0" fontId="0" fillId="0" borderId="0" xfId="0" applyAlignment="1">
      <alignment vertical="top" wrapText="1"/>
    </xf>
    <xf numFmtId="0" fontId="0" fillId="0" borderId="3" xfId="0" applyBorder="1"/>
    <xf numFmtId="0" fontId="0" fillId="0" borderId="2" xfId="0" applyBorder="1" applyAlignment="1">
      <alignment horizontal="center" vertical="center" wrapText="1"/>
    </xf>
    <xf numFmtId="0" fontId="1" fillId="0" borderId="7" xfId="0" applyFont="1" applyBorder="1"/>
    <xf numFmtId="0" fontId="0" fillId="0" borderId="8" xfId="0" applyBorder="1"/>
    <xf numFmtId="0" fontId="0" fillId="0" borderId="12" xfId="0" applyBorder="1" applyAlignment="1">
      <alignment horizontal="center" vertical="center" wrapText="1"/>
    </xf>
    <xf numFmtId="0" fontId="0" fillId="0" borderId="13" xfId="0"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4" xfId="0" applyBorder="1" applyAlignment="1">
      <alignment horizontal="left" vertical="top" wrapText="1"/>
    </xf>
    <xf numFmtId="0" fontId="0" fillId="0" borderId="17" xfId="0" applyBorder="1" applyAlignment="1">
      <alignment vertical="top" wrapText="1"/>
    </xf>
    <xf numFmtId="0" fontId="0" fillId="0" borderId="1" xfId="0" applyBorder="1" applyAlignment="1">
      <alignment horizontal="left" vertical="top" wrapText="1"/>
    </xf>
    <xf numFmtId="0" fontId="0" fillId="2" borderId="0" xfId="0" applyFill="1" applyAlignment="1">
      <alignment horizontal="left" vertical="top" wrapText="1"/>
    </xf>
    <xf numFmtId="0" fontId="0" fillId="0" borderId="0" xfId="0" applyAlignment="1">
      <alignment horizontal="left"/>
    </xf>
    <xf numFmtId="0" fontId="0" fillId="2" borderId="0" xfId="0" applyFill="1" applyAlignment="1">
      <alignment horizontal="left"/>
    </xf>
    <xf numFmtId="0" fontId="1" fillId="0" borderId="0" xfId="0" applyFont="1" applyAlignment="1">
      <alignment horizontal="left"/>
    </xf>
    <xf numFmtId="0" fontId="1" fillId="2" borderId="0" xfId="0" applyFont="1" applyFill="1" applyAlignment="1">
      <alignment horizontal="left"/>
    </xf>
    <xf numFmtId="0" fontId="1" fillId="0" borderId="0" xfId="0" applyFont="1" applyAlignment="1">
      <alignment horizontal="center"/>
    </xf>
    <xf numFmtId="0" fontId="0" fillId="3" borderId="0" xfId="0" applyFill="1" applyAlignment="1">
      <alignment horizontal="left"/>
    </xf>
    <xf numFmtId="0" fontId="0" fillId="0" borderId="11" xfId="0" applyBorder="1" applyAlignment="1">
      <alignment horizontal="left" vertical="top" wrapText="1"/>
    </xf>
    <xf numFmtId="0" fontId="0" fillId="0" borderId="0" xfId="0" applyAlignment="1">
      <alignment horizontal="left" wrapText="1"/>
    </xf>
    <xf numFmtId="0" fontId="0" fillId="0" borderId="7" xfId="0" applyBorder="1" applyAlignment="1">
      <alignment horizontal="left" vertical="top" wrapText="1"/>
    </xf>
    <xf numFmtId="2" fontId="0" fillId="0" borderId="0" xfId="0" applyNumberFormat="1" applyAlignment="1">
      <alignment horizontal="left"/>
    </xf>
    <xf numFmtId="0" fontId="0" fillId="0" borderId="7" xfId="0" applyBorder="1"/>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1" xfId="0" applyBorder="1" applyAlignment="1">
      <alignment vertical="top" wrapText="1"/>
    </xf>
    <xf numFmtId="0" fontId="0" fillId="0" borderId="22" xfId="0" applyBorder="1" applyAlignment="1">
      <alignment horizontal="left" vertical="top"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left" vertical="center" wrapText="1"/>
    </xf>
    <xf numFmtId="0" fontId="0" fillId="0" borderId="10" xfId="0" applyBorder="1" applyAlignment="1">
      <alignment horizontal="left" vertical="center" wrapText="1"/>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0" fillId="0" borderId="11" xfId="0" applyBorder="1" applyAlignment="1">
      <alignment horizontal="left" vertical="center" wrapText="1"/>
    </xf>
    <xf numFmtId="0" fontId="0" fillId="0" borderId="6" xfId="0" applyBorder="1" applyAlignment="1">
      <alignment horizontal="left" vertical="center" wrapText="1"/>
    </xf>
    <xf numFmtId="0" fontId="0" fillId="0" borderId="15" xfId="0" applyBorder="1" applyAlignment="1">
      <alignment horizontal="left" vertical="center" wrapText="1"/>
    </xf>
    <xf numFmtId="0" fontId="0" fillId="0" borderId="9" xfId="0" applyBorder="1" applyAlignment="1">
      <alignment horizontal="left" vertical="center" wrapText="1"/>
    </xf>
    <xf numFmtId="0" fontId="0" fillId="0" borderId="5" xfId="0" applyBorder="1" applyAlignment="1">
      <alignment horizontal="left" vertical="center" wrapText="1"/>
    </xf>
    <xf numFmtId="0" fontId="0" fillId="0" borderId="19" xfId="0" applyBorder="1" applyAlignment="1">
      <alignment horizontal="left" vertical="center" wrapText="1"/>
    </xf>
    <xf numFmtId="0" fontId="1"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E29B1-8120-4565-871B-034D8C7673D2}">
  <dimension ref="B2:P44"/>
  <sheetViews>
    <sheetView showGridLines="0" tabSelected="1" zoomScale="50" zoomScaleNormal="50" workbookViewId="0">
      <selection activeCell="A11" sqref="A11"/>
    </sheetView>
  </sheetViews>
  <sheetFormatPr defaultRowHeight="14.5" x14ac:dyDescent="0.35"/>
  <cols>
    <col min="2" max="2" width="23.1796875" customWidth="1"/>
    <col min="3" max="3" width="19" customWidth="1"/>
    <col min="4" max="4" width="18.453125" customWidth="1"/>
    <col min="5" max="5" width="17.81640625" customWidth="1"/>
    <col min="6" max="6" width="26.54296875" customWidth="1"/>
    <col min="7" max="7" width="14.1796875" customWidth="1"/>
    <col min="8" max="8" width="43.453125" customWidth="1"/>
    <col min="9" max="9" width="38.54296875" bestFit="1" customWidth="1"/>
    <col min="10" max="10" width="22.81640625" customWidth="1"/>
    <col min="11" max="11" width="31.54296875" customWidth="1"/>
    <col min="12" max="12" width="35.54296875" customWidth="1"/>
    <col min="13" max="13" width="15.54296875" customWidth="1"/>
  </cols>
  <sheetData>
    <row r="2" spans="2:13" ht="15" thickBot="1" x14ac:dyDescent="0.4">
      <c r="B2" s="29" t="s">
        <v>448</v>
      </c>
      <c r="C2" s="4"/>
      <c r="D2" s="4"/>
      <c r="E2" s="4"/>
      <c r="F2" s="4"/>
      <c r="G2" s="4"/>
      <c r="H2" s="4"/>
      <c r="I2" s="4"/>
      <c r="J2" s="4"/>
      <c r="K2" s="4"/>
      <c r="L2" s="4"/>
      <c r="M2" s="7"/>
    </row>
    <row r="3" spans="2:13" ht="30" customHeight="1" x14ac:dyDescent="0.35">
      <c r="B3" s="34" t="s">
        <v>28</v>
      </c>
      <c r="C3" s="36" t="s">
        <v>53</v>
      </c>
      <c r="D3" s="36" t="s">
        <v>0</v>
      </c>
      <c r="E3" s="38" t="s">
        <v>1</v>
      </c>
      <c r="F3" s="38"/>
      <c r="G3" s="38"/>
      <c r="H3" s="38"/>
      <c r="I3" s="38"/>
      <c r="J3" s="38"/>
      <c r="K3" s="38"/>
      <c r="L3" s="38"/>
      <c r="M3" s="39"/>
    </row>
    <row r="4" spans="2:13" ht="43.5" x14ac:dyDescent="0.35">
      <c r="B4" s="35"/>
      <c r="C4" s="37"/>
      <c r="D4" s="37"/>
      <c r="E4" s="5" t="s">
        <v>2</v>
      </c>
      <c r="F4" s="5" t="s">
        <v>3</v>
      </c>
      <c r="G4" s="5" t="s">
        <v>4</v>
      </c>
      <c r="H4" s="5" t="s">
        <v>5</v>
      </c>
      <c r="I4" s="5" t="s">
        <v>6</v>
      </c>
      <c r="J4" s="5" t="s">
        <v>7</v>
      </c>
      <c r="K4" s="5" t="s">
        <v>8</v>
      </c>
      <c r="L4" s="5" t="s">
        <v>9</v>
      </c>
      <c r="M4" s="8" t="s">
        <v>10</v>
      </c>
    </row>
    <row r="5" spans="2:13" ht="189" customHeight="1" x14ac:dyDescent="0.35">
      <c r="B5" s="9" t="s">
        <v>445</v>
      </c>
      <c r="C5" s="10" t="s">
        <v>423</v>
      </c>
      <c r="D5" s="10" t="s">
        <v>55</v>
      </c>
      <c r="E5" s="10" t="s">
        <v>54</v>
      </c>
      <c r="F5" s="10" t="s">
        <v>56</v>
      </c>
      <c r="G5" s="10" t="s">
        <v>442</v>
      </c>
      <c r="H5" s="10" t="s">
        <v>159</v>
      </c>
      <c r="I5" s="10" t="s">
        <v>160</v>
      </c>
      <c r="J5" s="10" t="s">
        <v>59</v>
      </c>
      <c r="K5" s="10" t="s">
        <v>58</v>
      </c>
      <c r="L5" s="10" t="s">
        <v>60</v>
      </c>
      <c r="M5" s="15" t="s">
        <v>26</v>
      </c>
    </row>
    <row r="6" spans="2:13" ht="149.5" customHeight="1" x14ac:dyDescent="0.35">
      <c r="B6" s="9" t="s">
        <v>11</v>
      </c>
      <c r="C6" s="10" t="s">
        <v>12</v>
      </c>
      <c r="D6" s="10" t="s">
        <v>14</v>
      </c>
      <c r="E6" s="10" t="s">
        <v>13</v>
      </c>
      <c r="F6" s="10" t="s">
        <v>16</v>
      </c>
      <c r="G6" s="10" t="s">
        <v>430</v>
      </c>
      <c r="H6" s="10" t="s">
        <v>444</v>
      </c>
      <c r="I6" s="10" t="s">
        <v>34</v>
      </c>
      <c r="J6" s="10" t="s">
        <v>24</v>
      </c>
      <c r="K6" s="10" t="s">
        <v>57</v>
      </c>
      <c r="L6" s="10" t="s">
        <v>15</v>
      </c>
      <c r="M6" s="15" t="s">
        <v>17</v>
      </c>
    </row>
    <row r="7" spans="2:13" ht="87" x14ac:dyDescent="0.35">
      <c r="B7" s="9" t="s">
        <v>18</v>
      </c>
      <c r="C7" s="10" t="s">
        <v>422</v>
      </c>
      <c r="D7" s="10" t="s">
        <v>21</v>
      </c>
      <c r="E7" s="10" t="s">
        <v>32</v>
      </c>
      <c r="F7" s="10" t="s">
        <v>22</v>
      </c>
      <c r="G7" s="10" t="s">
        <v>431</v>
      </c>
      <c r="H7" s="10" t="s">
        <v>341</v>
      </c>
      <c r="I7" s="10" t="s">
        <v>23</v>
      </c>
      <c r="J7" s="11" t="s">
        <v>115</v>
      </c>
      <c r="K7" s="10" t="s">
        <v>25</v>
      </c>
      <c r="L7" s="10" t="s">
        <v>223</v>
      </c>
      <c r="M7" s="15" t="s">
        <v>26</v>
      </c>
    </row>
    <row r="8" spans="2:13" ht="153" customHeight="1" x14ac:dyDescent="0.35">
      <c r="B8" s="9" t="s">
        <v>87</v>
      </c>
      <c r="C8" s="10" t="s">
        <v>354</v>
      </c>
      <c r="D8" s="10" t="s">
        <v>89</v>
      </c>
      <c r="E8" s="10" t="s">
        <v>90</v>
      </c>
      <c r="F8" s="3" t="s">
        <v>92</v>
      </c>
      <c r="G8" s="10" t="s">
        <v>435</v>
      </c>
      <c r="H8" s="10" t="s">
        <v>355</v>
      </c>
      <c r="I8" s="10" t="s">
        <v>356</v>
      </c>
      <c r="J8" s="10" t="s">
        <v>287</v>
      </c>
      <c r="K8" s="10" t="s">
        <v>95</v>
      </c>
      <c r="L8" s="10" t="s">
        <v>357</v>
      </c>
      <c r="M8" s="15" t="s">
        <v>17</v>
      </c>
    </row>
    <row r="9" spans="2:13" ht="152.5" customHeight="1" x14ac:dyDescent="0.35">
      <c r="B9" s="9" t="s">
        <v>27</v>
      </c>
      <c r="C9" s="10" t="s">
        <v>29</v>
      </c>
      <c r="D9" s="10" t="s">
        <v>33</v>
      </c>
      <c r="E9" s="10" t="s">
        <v>31</v>
      </c>
      <c r="F9" s="10" t="s">
        <v>30</v>
      </c>
      <c r="G9" s="10" t="s">
        <v>432</v>
      </c>
      <c r="H9" s="10" t="s">
        <v>342</v>
      </c>
      <c r="I9" s="10" t="s">
        <v>343</v>
      </c>
      <c r="J9" s="10" t="s">
        <v>36</v>
      </c>
      <c r="K9" s="10" t="s">
        <v>35</v>
      </c>
      <c r="L9" s="10" t="s">
        <v>37</v>
      </c>
      <c r="M9" s="15" t="s">
        <v>17</v>
      </c>
    </row>
    <row r="10" spans="2:13" ht="262.5" customHeight="1" x14ac:dyDescent="0.35">
      <c r="B10" s="9" t="s">
        <v>38</v>
      </c>
      <c r="C10" s="10" t="s">
        <v>42</v>
      </c>
      <c r="D10" s="10" t="s">
        <v>346</v>
      </c>
      <c r="E10" s="10" t="s">
        <v>40</v>
      </c>
      <c r="F10" s="10" t="s">
        <v>39</v>
      </c>
      <c r="G10" s="10" t="s">
        <v>433</v>
      </c>
      <c r="H10" s="10" t="s">
        <v>348</v>
      </c>
      <c r="I10" s="10" t="s">
        <v>41</v>
      </c>
      <c r="J10" s="11" t="s">
        <v>285</v>
      </c>
      <c r="K10" s="10" t="s">
        <v>225</v>
      </c>
      <c r="L10" s="10" t="s">
        <v>44</v>
      </c>
      <c r="M10" s="15" t="s">
        <v>26</v>
      </c>
    </row>
    <row r="11" spans="2:13" ht="239" customHeight="1" x14ac:dyDescent="0.35">
      <c r="B11" s="9" t="s">
        <v>118</v>
      </c>
      <c r="C11" s="10" t="s">
        <v>377</v>
      </c>
      <c r="D11" s="10">
        <v>30</v>
      </c>
      <c r="E11" s="10" t="s">
        <v>450</v>
      </c>
      <c r="F11" s="3" t="s">
        <v>119</v>
      </c>
      <c r="G11" s="10" t="s">
        <v>441</v>
      </c>
      <c r="H11" s="10" t="s">
        <v>373</v>
      </c>
      <c r="I11" s="10" t="s">
        <v>123</v>
      </c>
      <c r="J11" s="10" t="s">
        <v>286</v>
      </c>
      <c r="K11" s="10" t="s">
        <v>124</v>
      </c>
      <c r="L11" s="10" t="s">
        <v>196</v>
      </c>
      <c r="M11" s="15" t="s">
        <v>17</v>
      </c>
    </row>
    <row r="12" spans="2:13" ht="130.5" customHeight="1" thickBot="1" x14ac:dyDescent="0.4">
      <c r="B12" s="12" t="s">
        <v>43</v>
      </c>
      <c r="C12" s="13" t="s">
        <v>351</v>
      </c>
      <c r="D12" s="13" t="s">
        <v>45</v>
      </c>
      <c r="E12" s="13" t="s">
        <v>46</v>
      </c>
      <c r="F12" s="13" t="s">
        <v>47</v>
      </c>
      <c r="G12" s="13" t="s">
        <v>434</v>
      </c>
      <c r="H12" s="13" t="s">
        <v>48</v>
      </c>
      <c r="I12" s="13" t="s">
        <v>49</v>
      </c>
      <c r="J12" s="13" t="s">
        <v>116</v>
      </c>
      <c r="K12" s="13" t="s">
        <v>50</v>
      </c>
      <c r="L12" s="13" t="s">
        <v>51</v>
      </c>
      <c r="M12" s="14" t="s">
        <v>26</v>
      </c>
    </row>
    <row r="13" spans="2:13" x14ac:dyDescent="0.35">
      <c r="B13" s="40" t="s">
        <v>347</v>
      </c>
      <c r="C13" s="41"/>
      <c r="D13" s="41"/>
      <c r="E13" s="41"/>
      <c r="F13" s="41"/>
      <c r="G13" s="41"/>
      <c r="H13" s="41"/>
      <c r="I13" s="41"/>
      <c r="J13" s="41"/>
      <c r="K13" s="41"/>
      <c r="L13" s="41"/>
      <c r="M13" s="42"/>
    </row>
    <row r="14" spans="2:13" x14ac:dyDescent="0.35">
      <c r="B14" s="40"/>
      <c r="C14" s="41"/>
      <c r="D14" s="41"/>
      <c r="E14" s="41"/>
      <c r="F14" s="41"/>
      <c r="G14" s="41"/>
      <c r="H14" s="41"/>
      <c r="I14" s="41"/>
      <c r="J14" s="41"/>
      <c r="K14" s="41"/>
      <c r="L14" s="41"/>
      <c r="M14" s="42"/>
    </row>
    <row r="15" spans="2:13" x14ac:dyDescent="0.35">
      <c r="B15" s="40"/>
      <c r="C15" s="41"/>
      <c r="D15" s="41"/>
      <c r="E15" s="41"/>
      <c r="F15" s="41"/>
      <c r="G15" s="41"/>
      <c r="H15" s="41"/>
      <c r="I15" s="41"/>
      <c r="J15" s="41"/>
      <c r="K15" s="41"/>
      <c r="L15" s="41"/>
      <c r="M15" s="42"/>
    </row>
    <row r="16" spans="2:13" x14ac:dyDescent="0.35">
      <c r="B16" s="40"/>
      <c r="C16" s="41"/>
      <c r="D16" s="41"/>
      <c r="E16" s="41"/>
      <c r="F16" s="41"/>
      <c r="G16" s="41"/>
      <c r="H16" s="41"/>
      <c r="I16" s="41"/>
      <c r="J16" s="41"/>
      <c r="K16" s="41"/>
      <c r="L16" s="41"/>
      <c r="M16" s="42"/>
    </row>
    <row r="17" spans="2:16" x14ac:dyDescent="0.35">
      <c r="B17" s="43"/>
      <c r="C17" s="44"/>
      <c r="D17" s="44"/>
      <c r="E17" s="44"/>
      <c r="F17" s="44"/>
      <c r="G17" s="44"/>
      <c r="H17" s="44"/>
      <c r="I17" s="44"/>
      <c r="J17" s="44"/>
      <c r="K17" s="44"/>
      <c r="L17" s="44"/>
      <c r="M17" s="45"/>
    </row>
    <row r="18" spans="2:16" x14ac:dyDescent="0.35">
      <c r="B18" s="2"/>
      <c r="C18" s="2"/>
      <c r="D18" s="2"/>
      <c r="E18" s="2"/>
      <c r="F18" s="2"/>
      <c r="G18" s="2"/>
      <c r="H18" s="2"/>
      <c r="I18" s="2"/>
      <c r="J18" s="2"/>
      <c r="K18" s="2"/>
      <c r="L18" s="2"/>
      <c r="M18" s="2"/>
    </row>
    <row r="19" spans="2:16" ht="43.5" x14ac:dyDescent="0.35">
      <c r="B19" s="1" t="s">
        <v>83</v>
      </c>
      <c r="C19" s="2"/>
      <c r="D19" s="2" t="s">
        <v>428</v>
      </c>
      <c r="E19" s="2"/>
      <c r="F19" s="2"/>
      <c r="G19" s="2"/>
      <c r="H19" s="2"/>
      <c r="I19" s="2"/>
      <c r="J19" s="2"/>
      <c r="K19" s="2"/>
      <c r="L19" s="2"/>
      <c r="M19" s="2"/>
    </row>
    <row r="20" spans="2:16" x14ac:dyDescent="0.35">
      <c r="B20" s="1" t="s">
        <v>77</v>
      </c>
      <c r="C20" s="2"/>
      <c r="D20" s="2"/>
      <c r="E20" s="2"/>
      <c r="F20" s="2"/>
      <c r="G20" s="2"/>
      <c r="H20" s="2"/>
      <c r="I20" s="2"/>
      <c r="J20" s="2"/>
      <c r="K20" s="2"/>
      <c r="L20" s="2"/>
      <c r="M20" s="2"/>
    </row>
    <row r="21" spans="2:16" ht="58" x14ac:dyDescent="0.35">
      <c r="B21" s="1" t="s">
        <v>81</v>
      </c>
      <c r="C21" s="2"/>
      <c r="D21" s="2" t="s">
        <v>429</v>
      </c>
      <c r="E21" s="2"/>
      <c r="F21" s="2"/>
      <c r="G21" s="2"/>
      <c r="H21" s="2"/>
      <c r="I21" s="2"/>
      <c r="J21" s="2"/>
      <c r="K21" s="2"/>
      <c r="L21" s="2"/>
      <c r="M21" s="2"/>
      <c r="N21" s="3"/>
      <c r="O21" s="3"/>
      <c r="P21" s="3"/>
    </row>
    <row r="22" spans="2:16" ht="29" x14ac:dyDescent="0.35">
      <c r="B22" s="1" t="s">
        <v>84</v>
      </c>
      <c r="C22" s="2"/>
      <c r="D22" s="2"/>
      <c r="E22" s="3"/>
      <c r="F22" s="3"/>
      <c r="G22" s="3"/>
      <c r="H22" s="3"/>
      <c r="I22" s="3"/>
      <c r="J22" s="3"/>
      <c r="K22" s="3"/>
      <c r="L22" s="3"/>
      <c r="M22" s="3"/>
      <c r="N22" s="3"/>
      <c r="O22" s="3"/>
      <c r="P22" s="3"/>
    </row>
    <row r="23" spans="2:16" x14ac:dyDescent="0.35">
      <c r="B23" s="1" t="s">
        <v>67</v>
      </c>
      <c r="C23" s="2"/>
      <c r="D23" s="2"/>
      <c r="E23" s="3"/>
      <c r="F23" s="3"/>
      <c r="G23" s="3"/>
      <c r="H23" s="3"/>
      <c r="I23" s="3"/>
      <c r="J23" s="3"/>
      <c r="K23" s="3"/>
      <c r="L23" s="3"/>
      <c r="M23" s="3"/>
    </row>
    <row r="24" spans="2:16" x14ac:dyDescent="0.35">
      <c r="B24" s="2" t="s">
        <v>62</v>
      </c>
      <c r="C24" s="1"/>
      <c r="D24" s="1"/>
      <c r="E24" s="1"/>
      <c r="F24" s="1"/>
      <c r="G24" s="1"/>
      <c r="H24" s="1"/>
      <c r="I24" s="1"/>
      <c r="J24" s="1"/>
      <c r="K24" s="1"/>
      <c r="L24" s="1"/>
      <c r="M24" s="1"/>
    </row>
    <row r="25" spans="2:16" ht="29" x14ac:dyDescent="0.35">
      <c r="B25" s="1" t="s">
        <v>80</v>
      </c>
      <c r="C25" s="1"/>
      <c r="D25" s="1"/>
      <c r="E25" s="1"/>
      <c r="F25" s="1"/>
      <c r="G25" s="1"/>
      <c r="H25" s="1"/>
      <c r="I25" s="1"/>
      <c r="J25" s="1"/>
      <c r="K25" s="1"/>
      <c r="L25" s="1"/>
      <c r="M25" s="1"/>
    </row>
    <row r="26" spans="2:16" x14ac:dyDescent="0.35">
      <c r="B26" s="2" t="s">
        <v>65</v>
      </c>
      <c r="C26" s="1"/>
      <c r="D26" s="1"/>
      <c r="E26" s="1"/>
      <c r="F26" s="1"/>
      <c r="G26" s="1"/>
      <c r="H26" s="1"/>
      <c r="I26" s="1"/>
      <c r="J26" s="1"/>
      <c r="K26" s="1"/>
      <c r="L26" s="1"/>
      <c r="M26" s="1"/>
    </row>
    <row r="27" spans="2:16" x14ac:dyDescent="0.35">
      <c r="B27" s="1" t="s">
        <v>66</v>
      </c>
      <c r="C27" s="1"/>
      <c r="D27" s="1"/>
      <c r="E27" s="1"/>
      <c r="F27" s="1"/>
      <c r="G27" s="1"/>
      <c r="H27" s="1"/>
      <c r="I27" s="1"/>
      <c r="J27" s="1"/>
      <c r="K27" s="1"/>
      <c r="L27" s="1"/>
      <c r="M27" s="1"/>
    </row>
    <row r="28" spans="2:16" x14ac:dyDescent="0.35">
      <c r="B28" s="1" t="s">
        <v>69</v>
      </c>
      <c r="C28" s="1"/>
      <c r="D28" s="1"/>
      <c r="E28" s="1"/>
      <c r="F28" s="1"/>
      <c r="G28" s="1"/>
      <c r="H28" s="1"/>
      <c r="I28" s="1"/>
      <c r="J28" s="1"/>
      <c r="K28" s="1"/>
      <c r="L28" s="1"/>
      <c r="M28" s="1"/>
    </row>
    <row r="29" spans="2:16" x14ac:dyDescent="0.35">
      <c r="B29" s="1" t="s">
        <v>85</v>
      </c>
    </row>
    <row r="30" spans="2:16" x14ac:dyDescent="0.35">
      <c r="B30" s="1" t="s">
        <v>68</v>
      </c>
    </row>
    <row r="31" spans="2:16" ht="43.5" x14ac:dyDescent="0.35">
      <c r="B31" s="1" t="s">
        <v>79</v>
      </c>
    </row>
    <row r="32" spans="2:16" x14ac:dyDescent="0.35">
      <c r="B32" s="2" t="s">
        <v>61</v>
      </c>
    </row>
    <row r="33" spans="2:2" ht="29" x14ac:dyDescent="0.35">
      <c r="B33" s="1" t="s">
        <v>73</v>
      </c>
    </row>
    <row r="34" spans="2:2" ht="29" x14ac:dyDescent="0.35">
      <c r="B34" s="1" t="s">
        <v>75</v>
      </c>
    </row>
    <row r="35" spans="2:2" x14ac:dyDescent="0.35">
      <c r="B35" s="1" t="s">
        <v>74</v>
      </c>
    </row>
    <row r="36" spans="2:2" x14ac:dyDescent="0.35">
      <c r="B36" s="1" t="s">
        <v>86</v>
      </c>
    </row>
    <row r="37" spans="2:2" x14ac:dyDescent="0.35">
      <c r="B37" s="1" t="s">
        <v>76</v>
      </c>
    </row>
    <row r="38" spans="2:2" x14ac:dyDescent="0.35">
      <c r="B38" s="2" t="s">
        <v>63</v>
      </c>
    </row>
    <row r="39" spans="2:2" ht="29" x14ac:dyDescent="0.35">
      <c r="B39" s="1" t="s">
        <v>78</v>
      </c>
    </row>
    <row r="40" spans="2:2" x14ac:dyDescent="0.35">
      <c r="B40" s="2" t="s">
        <v>64</v>
      </c>
    </row>
    <row r="41" spans="2:2" x14ac:dyDescent="0.35">
      <c r="B41" s="1" t="s">
        <v>72</v>
      </c>
    </row>
    <row r="42" spans="2:2" x14ac:dyDescent="0.35">
      <c r="B42" s="1" t="s">
        <v>71</v>
      </c>
    </row>
    <row r="43" spans="2:2" x14ac:dyDescent="0.35">
      <c r="B43" s="1" t="s">
        <v>70</v>
      </c>
    </row>
    <row r="44" spans="2:2" x14ac:dyDescent="0.35">
      <c r="B44" s="1" t="s">
        <v>82</v>
      </c>
    </row>
  </sheetData>
  <sortState xmlns:xlrd2="http://schemas.microsoft.com/office/spreadsheetml/2017/richdata2" ref="B19:B44">
    <sortCondition ref="B19:B44"/>
  </sortState>
  <mergeCells count="5">
    <mergeCell ref="B3:B4"/>
    <mergeCell ref="C3:C4"/>
    <mergeCell ref="D3:D4"/>
    <mergeCell ref="E3:M3"/>
    <mergeCell ref="B13:M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E054C-AD4F-41DD-BDB2-9E12C50D9552}">
  <dimension ref="B2:P47"/>
  <sheetViews>
    <sheetView showGridLines="0" topLeftCell="A5" zoomScale="50" zoomScaleNormal="50" workbookViewId="0">
      <selection activeCell="A8" sqref="A8"/>
    </sheetView>
  </sheetViews>
  <sheetFormatPr defaultRowHeight="14.5" x14ac:dyDescent="0.35"/>
  <cols>
    <col min="2" max="2" width="23.1796875" customWidth="1"/>
    <col min="3" max="3" width="19" customWidth="1"/>
    <col min="4" max="4" width="18.453125" customWidth="1"/>
    <col min="5" max="5" width="17.81640625" customWidth="1"/>
    <col min="6" max="6" width="26.54296875" customWidth="1"/>
    <col min="7" max="7" width="14.1796875" customWidth="1"/>
    <col min="8" max="8" width="43.453125" customWidth="1"/>
    <col min="9" max="9" width="38.54296875" bestFit="1" customWidth="1"/>
    <col min="10" max="10" width="32.453125" bestFit="1" customWidth="1"/>
    <col min="11" max="11" width="31.54296875" customWidth="1"/>
    <col min="12" max="12" width="35.54296875" customWidth="1"/>
    <col min="13" max="13" width="15.54296875" customWidth="1"/>
  </cols>
  <sheetData>
    <row r="2" spans="2:13" ht="15" thickBot="1" x14ac:dyDescent="0.4">
      <c r="B2" s="6" t="s">
        <v>446</v>
      </c>
      <c r="C2" s="4"/>
      <c r="D2" s="4"/>
      <c r="E2" s="4"/>
      <c r="F2" s="4"/>
      <c r="G2" s="4"/>
      <c r="H2" s="4"/>
      <c r="I2" s="4"/>
      <c r="J2" s="4"/>
      <c r="K2" s="4"/>
      <c r="L2" s="4"/>
      <c r="M2" s="7"/>
    </row>
    <row r="3" spans="2:13" ht="30" customHeight="1" x14ac:dyDescent="0.35">
      <c r="B3" s="34" t="s">
        <v>28</v>
      </c>
      <c r="C3" s="36" t="s">
        <v>53</v>
      </c>
      <c r="D3" s="36" t="s">
        <v>0</v>
      </c>
      <c r="E3" s="38" t="s">
        <v>1</v>
      </c>
      <c r="F3" s="38"/>
      <c r="G3" s="38"/>
      <c r="H3" s="38"/>
      <c r="I3" s="38"/>
      <c r="J3" s="38"/>
      <c r="K3" s="38"/>
      <c r="L3" s="38"/>
      <c r="M3" s="39"/>
    </row>
    <row r="4" spans="2:13" ht="43.5" x14ac:dyDescent="0.35">
      <c r="B4" s="35"/>
      <c r="C4" s="37"/>
      <c r="D4" s="37"/>
      <c r="E4" s="5" t="s">
        <v>2</v>
      </c>
      <c r="F4" s="5" t="s">
        <v>3</v>
      </c>
      <c r="G4" s="5" t="s">
        <v>4</v>
      </c>
      <c r="H4" s="5" t="s">
        <v>5</v>
      </c>
      <c r="I4" s="5" t="s">
        <v>6</v>
      </c>
      <c r="J4" s="5" t="s">
        <v>7</v>
      </c>
      <c r="K4" s="5" t="s">
        <v>8</v>
      </c>
      <c r="L4" s="5" t="s">
        <v>9</v>
      </c>
      <c r="M4" s="8" t="s">
        <v>10</v>
      </c>
    </row>
    <row r="5" spans="2:13" ht="145" x14ac:dyDescent="0.35">
      <c r="B5" s="9" t="s">
        <v>96</v>
      </c>
      <c r="C5" s="10" t="s">
        <v>376</v>
      </c>
      <c r="D5" s="10" t="s">
        <v>97</v>
      </c>
      <c r="E5" s="10" t="s">
        <v>98</v>
      </c>
      <c r="F5" s="3" t="s">
        <v>99</v>
      </c>
      <c r="G5" s="10" t="s">
        <v>19</v>
      </c>
      <c r="H5" s="10" t="s">
        <v>362</v>
      </c>
      <c r="I5" s="10" t="s">
        <v>361</v>
      </c>
      <c r="J5" s="10" t="s">
        <v>363</v>
      </c>
      <c r="K5" s="10" t="s">
        <v>292</v>
      </c>
      <c r="L5" s="10" t="s">
        <v>101</v>
      </c>
      <c r="M5" s="15" t="s">
        <v>17</v>
      </c>
    </row>
    <row r="6" spans="2:13" ht="155" customHeight="1" x14ac:dyDescent="0.35">
      <c r="B6" s="9" t="s">
        <v>102</v>
      </c>
      <c r="C6" s="10" t="s">
        <v>108</v>
      </c>
      <c r="D6" s="10" t="s">
        <v>109</v>
      </c>
      <c r="E6" s="10" t="s">
        <v>105</v>
      </c>
      <c r="F6" s="3" t="s">
        <v>106</v>
      </c>
      <c r="G6" s="10" t="s">
        <v>436</v>
      </c>
      <c r="H6" s="10" t="s">
        <v>368</v>
      </c>
      <c r="I6" s="10" t="s">
        <v>110</v>
      </c>
      <c r="J6" s="11" t="s">
        <v>288</v>
      </c>
      <c r="K6" s="10" t="s">
        <v>291</v>
      </c>
      <c r="L6" s="10" t="s">
        <v>369</v>
      </c>
      <c r="M6" s="15" t="s">
        <v>117</v>
      </c>
    </row>
    <row r="7" spans="2:13" ht="157.5" customHeight="1" x14ac:dyDescent="0.35">
      <c r="B7" s="9" t="s">
        <v>118</v>
      </c>
      <c r="C7" s="10" t="s">
        <v>377</v>
      </c>
      <c r="D7" s="10">
        <v>30</v>
      </c>
      <c r="E7" s="10" t="s">
        <v>451</v>
      </c>
      <c r="F7" s="3" t="s">
        <v>119</v>
      </c>
      <c r="G7" s="10" t="s">
        <v>441</v>
      </c>
      <c r="H7" s="10" t="s">
        <v>373</v>
      </c>
      <c r="I7" s="10" t="s">
        <v>123</v>
      </c>
      <c r="J7" s="10" t="s">
        <v>286</v>
      </c>
      <c r="K7" s="10" t="s">
        <v>124</v>
      </c>
      <c r="L7" s="10" t="s">
        <v>196</v>
      </c>
      <c r="M7" s="15" t="s">
        <v>17</v>
      </c>
    </row>
    <row r="8" spans="2:13" ht="153" customHeight="1" thickBot="1" x14ac:dyDescent="0.4">
      <c r="B8" s="9" t="s">
        <v>125</v>
      </c>
      <c r="C8" s="10" t="s">
        <v>378</v>
      </c>
      <c r="D8" s="10" t="s">
        <v>137</v>
      </c>
      <c r="E8" s="10" t="s">
        <v>130</v>
      </c>
      <c r="F8" s="3" t="s">
        <v>131</v>
      </c>
      <c r="G8" s="10" t="s">
        <v>437</v>
      </c>
      <c r="H8" s="10" t="s">
        <v>374</v>
      </c>
      <c r="I8" s="10" t="s">
        <v>132</v>
      </c>
      <c r="J8" s="11" t="s">
        <v>138</v>
      </c>
      <c r="K8" s="10" t="s">
        <v>136</v>
      </c>
      <c r="L8" s="10" t="s">
        <v>139</v>
      </c>
      <c r="M8" s="15" t="s">
        <v>26</v>
      </c>
    </row>
    <row r="9" spans="2:13" x14ac:dyDescent="0.35">
      <c r="B9" s="46" t="s">
        <v>144</v>
      </c>
      <c r="C9" s="47"/>
      <c r="D9" s="47"/>
      <c r="E9" s="47"/>
      <c r="F9" s="47"/>
      <c r="G9" s="47"/>
      <c r="H9" s="47"/>
      <c r="I9" s="47"/>
      <c r="J9" s="47"/>
      <c r="K9" s="47"/>
      <c r="L9" s="47"/>
      <c r="M9" s="48"/>
    </row>
    <row r="10" spans="2:13" ht="15" customHeight="1" x14ac:dyDescent="0.35">
      <c r="B10" s="40"/>
      <c r="C10" s="41"/>
      <c r="D10" s="41"/>
      <c r="E10" s="41"/>
      <c r="F10" s="41"/>
      <c r="G10" s="41"/>
      <c r="H10" s="41"/>
      <c r="I10" s="41"/>
      <c r="J10" s="41"/>
      <c r="K10" s="41"/>
      <c r="L10" s="41"/>
      <c r="M10" s="42"/>
    </row>
    <row r="11" spans="2:13" x14ac:dyDescent="0.35">
      <c r="B11" s="40"/>
      <c r="C11" s="41"/>
      <c r="D11" s="41"/>
      <c r="E11" s="41"/>
      <c r="F11" s="41"/>
      <c r="G11" s="41"/>
      <c r="H11" s="41"/>
      <c r="I11" s="41"/>
      <c r="J11" s="41"/>
      <c r="K11" s="41"/>
      <c r="L11" s="41"/>
      <c r="M11" s="42"/>
    </row>
    <row r="12" spans="2:13" x14ac:dyDescent="0.35">
      <c r="B12" s="40"/>
      <c r="C12" s="41"/>
      <c r="D12" s="41"/>
      <c r="E12" s="41"/>
      <c r="F12" s="41"/>
      <c r="G12" s="41"/>
      <c r="H12" s="41"/>
      <c r="I12" s="41"/>
      <c r="J12" s="41"/>
      <c r="K12" s="41"/>
      <c r="L12" s="41"/>
      <c r="M12" s="42"/>
    </row>
    <row r="13" spans="2:13" x14ac:dyDescent="0.35">
      <c r="B13" s="43"/>
      <c r="C13" s="44"/>
      <c r="D13" s="44"/>
      <c r="E13" s="44"/>
      <c r="F13" s="44"/>
      <c r="G13" s="44"/>
      <c r="H13" s="44"/>
      <c r="I13" s="44"/>
      <c r="J13" s="44"/>
      <c r="K13" s="44"/>
      <c r="L13" s="44"/>
      <c r="M13" s="45"/>
    </row>
    <row r="14" spans="2:13" x14ac:dyDescent="0.35">
      <c r="B14" s="2"/>
      <c r="C14" s="2"/>
      <c r="D14" s="2"/>
      <c r="E14" s="2"/>
      <c r="F14" s="2"/>
      <c r="G14" s="2"/>
      <c r="H14" s="2"/>
      <c r="I14" s="2"/>
      <c r="J14" s="2"/>
      <c r="K14" s="2"/>
      <c r="L14" s="2"/>
      <c r="M14" s="2"/>
    </row>
    <row r="15" spans="2:13" ht="217.5" x14ac:dyDescent="0.35">
      <c r="B15" s="1"/>
      <c r="C15" s="1" t="s">
        <v>121</v>
      </c>
      <c r="D15" s="2" t="s">
        <v>100</v>
      </c>
      <c r="E15" s="2" t="s">
        <v>107</v>
      </c>
      <c r="F15" s="2"/>
      <c r="G15" s="2"/>
      <c r="H15" s="2"/>
      <c r="I15" s="2"/>
      <c r="J15" s="2"/>
      <c r="K15" s="2"/>
      <c r="L15" s="2"/>
      <c r="M15" s="2"/>
    </row>
    <row r="16" spans="2:13" ht="29" x14ac:dyDescent="0.35">
      <c r="B16" s="1" t="s">
        <v>77</v>
      </c>
      <c r="C16" s="1" t="s">
        <v>129</v>
      </c>
      <c r="D16" s="2"/>
      <c r="E16" s="2"/>
      <c r="F16" s="2"/>
      <c r="G16" s="2"/>
      <c r="H16" s="2"/>
      <c r="I16" s="2"/>
      <c r="J16" s="2"/>
      <c r="K16" s="2"/>
      <c r="L16" s="2"/>
      <c r="M16" s="2"/>
    </row>
    <row r="17" spans="2:16" ht="29" x14ac:dyDescent="0.35">
      <c r="B17" s="1" t="s">
        <v>81</v>
      </c>
      <c r="C17" s="1" t="s">
        <v>77</v>
      </c>
      <c r="D17" s="2" t="s">
        <v>66</v>
      </c>
      <c r="E17" s="2"/>
      <c r="F17" s="2"/>
      <c r="G17" s="2"/>
      <c r="H17" s="2"/>
      <c r="I17" s="2"/>
      <c r="J17" s="2"/>
      <c r="K17" s="2"/>
      <c r="L17" s="2"/>
      <c r="M17" s="2"/>
    </row>
    <row r="18" spans="2:16" ht="29" x14ac:dyDescent="0.35">
      <c r="B18" s="1" t="s">
        <v>84</v>
      </c>
      <c r="C18" s="2" t="s">
        <v>94</v>
      </c>
      <c r="D18" s="2" t="s">
        <v>67</v>
      </c>
      <c r="E18" s="3"/>
      <c r="F18" s="3"/>
      <c r="G18" s="3"/>
      <c r="H18" s="3"/>
      <c r="I18" s="3"/>
      <c r="J18" s="3"/>
      <c r="K18" s="3"/>
      <c r="L18" s="3"/>
      <c r="M18" s="3"/>
    </row>
    <row r="19" spans="2:16" ht="29" x14ac:dyDescent="0.35">
      <c r="B19" s="1" t="s">
        <v>67</v>
      </c>
      <c r="C19" s="1" t="s">
        <v>133</v>
      </c>
      <c r="D19" s="2" t="s">
        <v>140</v>
      </c>
      <c r="E19" s="3"/>
      <c r="F19" s="3"/>
      <c r="G19" s="3"/>
      <c r="H19" s="3"/>
      <c r="I19" s="3"/>
      <c r="J19" s="3"/>
      <c r="K19" s="3"/>
      <c r="L19" s="3"/>
      <c r="M19" s="3"/>
      <c r="N19" s="3"/>
      <c r="O19" s="3"/>
      <c r="P19" s="3"/>
    </row>
    <row r="20" spans="2:16" ht="29" x14ac:dyDescent="0.35">
      <c r="B20" s="2" t="s">
        <v>62</v>
      </c>
      <c r="C20" s="1" t="s">
        <v>88</v>
      </c>
      <c r="D20" s="1" t="s">
        <v>69</v>
      </c>
      <c r="E20" s="1"/>
      <c r="F20" s="1"/>
      <c r="G20" s="1"/>
      <c r="H20" s="1"/>
      <c r="I20" s="1"/>
      <c r="J20" s="1"/>
      <c r="K20" s="1"/>
      <c r="L20" s="1"/>
      <c r="M20" s="1"/>
      <c r="N20" s="3"/>
      <c r="O20" s="3"/>
      <c r="P20" s="3"/>
    </row>
    <row r="21" spans="2:16" ht="29" x14ac:dyDescent="0.35">
      <c r="B21" s="1" t="s">
        <v>80</v>
      </c>
      <c r="C21" s="2" t="s">
        <v>67</v>
      </c>
      <c r="D21" s="1" t="s">
        <v>141</v>
      </c>
      <c r="E21" s="1"/>
      <c r="F21" s="1"/>
      <c r="G21" s="1"/>
      <c r="H21" s="1"/>
      <c r="I21" s="1"/>
      <c r="J21" s="1"/>
      <c r="K21" s="1"/>
      <c r="L21" s="1"/>
      <c r="M21" s="1"/>
    </row>
    <row r="22" spans="2:16" x14ac:dyDescent="0.35">
      <c r="B22" s="2" t="s">
        <v>65</v>
      </c>
      <c r="C22" s="1" t="s">
        <v>62</v>
      </c>
      <c r="D22" s="1" t="s">
        <v>142</v>
      </c>
      <c r="E22" s="1"/>
      <c r="F22" s="1"/>
      <c r="G22" s="1"/>
      <c r="H22" s="1"/>
      <c r="I22" s="1"/>
      <c r="J22" s="1"/>
      <c r="K22" s="1"/>
      <c r="L22" s="1"/>
      <c r="M22" s="1"/>
    </row>
    <row r="23" spans="2:16" ht="29" x14ac:dyDescent="0.35">
      <c r="B23" s="1" t="s">
        <v>66</v>
      </c>
      <c r="C23" s="2" t="s">
        <v>93</v>
      </c>
      <c r="D23" s="1" t="s">
        <v>61</v>
      </c>
      <c r="E23" s="1"/>
      <c r="F23" s="1"/>
      <c r="G23" s="1"/>
      <c r="H23" s="1"/>
      <c r="I23" s="1"/>
      <c r="J23" s="1"/>
      <c r="K23" s="1"/>
      <c r="L23" s="1"/>
      <c r="M23" s="1"/>
    </row>
    <row r="24" spans="2:16" ht="29" x14ac:dyDescent="0.35">
      <c r="B24" s="1" t="s">
        <v>69</v>
      </c>
      <c r="C24" s="1" t="s">
        <v>134</v>
      </c>
      <c r="D24" s="1" t="s">
        <v>62</v>
      </c>
      <c r="E24" s="1"/>
      <c r="F24" s="1"/>
      <c r="G24" s="1"/>
      <c r="H24" s="1"/>
      <c r="I24" s="1"/>
      <c r="J24" s="1"/>
      <c r="K24" s="1"/>
      <c r="L24" s="1"/>
      <c r="M24" s="1"/>
    </row>
    <row r="25" spans="2:16" x14ac:dyDescent="0.35">
      <c r="B25" s="1" t="s">
        <v>85</v>
      </c>
      <c r="C25" s="2" t="s">
        <v>66</v>
      </c>
      <c r="D25" s="1" t="s">
        <v>63</v>
      </c>
    </row>
    <row r="26" spans="2:16" x14ac:dyDescent="0.35">
      <c r="B26" s="1" t="s">
        <v>68</v>
      </c>
      <c r="C26" s="1" t="s">
        <v>69</v>
      </c>
      <c r="D26" s="1" t="s">
        <v>64</v>
      </c>
    </row>
    <row r="27" spans="2:16" ht="43.5" x14ac:dyDescent="0.35">
      <c r="B27" s="1" t="s">
        <v>79</v>
      </c>
      <c r="C27" s="1" t="s">
        <v>141</v>
      </c>
      <c r="D27" s="1" t="s">
        <v>143</v>
      </c>
    </row>
    <row r="28" spans="2:16" x14ac:dyDescent="0.35">
      <c r="B28" s="2" t="s">
        <v>61</v>
      </c>
      <c r="C28" s="2" t="s">
        <v>140</v>
      </c>
    </row>
    <row r="29" spans="2:16" ht="29" x14ac:dyDescent="0.35">
      <c r="B29" s="1" t="s">
        <v>73</v>
      </c>
      <c r="C29" s="1" t="s">
        <v>61</v>
      </c>
    </row>
    <row r="30" spans="2:16" ht="43.5" x14ac:dyDescent="0.35">
      <c r="B30" s="1" t="s">
        <v>75</v>
      </c>
      <c r="C30" s="1" t="s">
        <v>127</v>
      </c>
    </row>
    <row r="31" spans="2:16" ht="29" x14ac:dyDescent="0.35">
      <c r="B31" s="1" t="s">
        <v>74</v>
      </c>
      <c r="C31" s="1" t="s">
        <v>112</v>
      </c>
    </row>
    <row r="32" spans="2:16" ht="29" x14ac:dyDescent="0.35">
      <c r="B32" s="1" t="s">
        <v>86</v>
      </c>
      <c r="C32" s="1" t="s">
        <v>113</v>
      </c>
    </row>
    <row r="33" spans="2:3" ht="43.5" x14ac:dyDescent="0.35">
      <c r="B33" s="1" t="s">
        <v>76</v>
      </c>
      <c r="C33" s="1" t="s">
        <v>128</v>
      </c>
    </row>
    <row r="34" spans="2:3" ht="29" x14ac:dyDescent="0.35">
      <c r="B34" s="2" t="s">
        <v>63</v>
      </c>
      <c r="C34" s="1" t="s">
        <v>122</v>
      </c>
    </row>
    <row r="35" spans="2:3" ht="29" x14ac:dyDescent="0.35">
      <c r="B35" s="1" t="s">
        <v>78</v>
      </c>
      <c r="C35" s="1" t="s">
        <v>111</v>
      </c>
    </row>
    <row r="36" spans="2:3" ht="29" x14ac:dyDescent="0.35">
      <c r="B36" s="2" t="s">
        <v>64</v>
      </c>
      <c r="C36" s="1" t="s">
        <v>120</v>
      </c>
    </row>
    <row r="37" spans="2:3" ht="43.5" x14ac:dyDescent="0.35">
      <c r="B37" s="1" t="s">
        <v>72</v>
      </c>
      <c r="C37" s="1" t="s">
        <v>114</v>
      </c>
    </row>
    <row r="38" spans="2:3" ht="29" x14ac:dyDescent="0.35">
      <c r="B38" s="1" t="s">
        <v>71</v>
      </c>
      <c r="C38" s="1" t="s">
        <v>103</v>
      </c>
    </row>
    <row r="39" spans="2:3" ht="43.5" x14ac:dyDescent="0.35">
      <c r="B39" s="1" t="s">
        <v>70</v>
      </c>
      <c r="C39" s="1" t="s">
        <v>104</v>
      </c>
    </row>
    <row r="40" spans="2:3" x14ac:dyDescent="0.35">
      <c r="B40" s="1" t="s">
        <v>82</v>
      </c>
      <c r="C40" s="1" t="s">
        <v>142</v>
      </c>
    </row>
    <row r="41" spans="2:3" x14ac:dyDescent="0.35">
      <c r="C41" s="1" t="s">
        <v>63</v>
      </c>
    </row>
    <row r="42" spans="2:3" ht="29" x14ac:dyDescent="0.35">
      <c r="C42" s="2" t="s">
        <v>91</v>
      </c>
    </row>
    <row r="43" spans="2:3" x14ac:dyDescent="0.35">
      <c r="C43" s="1" t="s">
        <v>64</v>
      </c>
    </row>
    <row r="44" spans="2:3" ht="58" x14ac:dyDescent="0.35">
      <c r="C44" s="1" t="s">
        <v>126</v>
      </c>
    </row>
    <row r="45" spans="2:3" ht="29" x14ac:dyDescent="0.35">
      <c r="C45" s="1" t="s">
        <v>143</v>
      </c>
    </row>
    <row r="46" spans="2:3" ht="29" x14ac:dyDescent="0.35">
      <c r="C46" s="1" t="s">
        <v>135</v>
      </c>
    </row>
    <row r="47" spans="2:3" x14ac:dyDescent="0.35">
      <c r="C47" s="2"/>
    </row>
  </sheetData>
  <sortState xmlns:xlrd2="http://schemas.microsoft.com/office/spreadsheetml/2017/richdata2" ref="C15:C47">
    <sortCondition ref="C15:C47"/>
  </sortState>
  <mergeCells count="5">
    <mergeCell ref="B3:B4"/>
    <mergeCell ref="C3:C4"/>
    <mergeCell ref="D3:D4"/>
    <mergeCell ref="E3:M3"/>
    <mergeCell ref="B9:M1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F6A4B-CF69-4A52-8E61-D4EF7A36F0C6}">
  <dimension ref="B2:P67"/>
  <sheetViews>
    <sheetView showGridLines="0" topLeftCell="A8" zoomScale="50" zoomScaleNormal="50" workbookViewId="0">
      <selection activeCell="I12" sqref="I12"/>
    </sheetView>
  </sheetViews>
  <sheetFormatPr defaultRowHeight="14.5" x14ac:dyDescent="0.35"/>
  <cols>
    <col min="2" max="2" width="23.1796875" customWidth="1"/>
    <col min="3" max="3" width="19" customWidth="1"/>
    <col min="4" max="4" width="18.453125" customWidth="1"/>
    <col min="5" max="5" width="17.81640625" customWidth="1"/>
    <col min="6" max="6" width="26.54296875" customWidth="1"/>
    <col min="7" max="7" width="14.1796875" customWidth="1"/>
    <col min="8" max="8" width="43.453125" customWidth="1"/>
    <col min="9" max="9" width="38.54296875" bestFit="1" customWidth="1"/>
    <col min="10" max="10" width="22.81640625" customWidth="1"/>
    <col min="11" max="11" width="31.54296875" customWidth="1"/>
    <col min="12" max="12" width="35.54296875" customWidth="1"/>
    <col min="13" max="13" width="15.54296875" customWidth="1"/>
  </cols>
  <sheetData>
    <row r="2" spans="2:13" ht="15" thickBot="1" x14ac:dyDescent="0.4">
      <c r="B2" s="6" t="s">
        <v>449</v>
      </c>
      <c r="C2" s="4"/>
      <c r="D2" s="4"/>
      <c r="E2" s="4"/>
      <c r="F2" s="4"/>
      <c r="G2" s="4"/>
      <c r="H2" s="4"/>
      <c r="I2" s="4"/>
      <c r="J2" s="4"/>
      <c r="K2" s="4"/>
      <c r="L2" s="4"/>
      <c r="M2" s="7"/>
    </row>
    <row r="3" spans="2:13" ht="30" customHeight="1" x14ac:dyDescent="0.35">
      <c r="B3" s="34" t="s">
        <v>28</v>
      </c>
      <c r="C3" s="36" t="s">
        <v>53</v>
      </c>
      <c r="D3" s="36" t="s">
        <v>0</v>
      </c>
      <c r="E3" s="38" t="s">
        <v>1</v>
      </c>
      <c r="F3" s="38"/>
      <c r="G3" s="38"/>
      <c r="H3" s="38"/>
      <c r="I3" s="38"/>
      <c r="J3" s="38"/>
      <c r="K3" s="38"/>
      <c r="L3" s="38"/>
      <c r="M3" s="39"/>
    </row>
    <row r="4" spans="2:13" ht="43.5" x14ac:dyDescent="0.35">
      <c r="B4" s="35"/>
      <c r="C4" s="37"/>
      <c r="D4" s="37"/>
      <c r="E4" s="5" t="s">
        <v>2</v>
      </c>
      <c r="F4" s="5" t="s">
        <v>3</v>
      </c>
      <c r="G4" s="5" t="s">
        <v>4</v>
      </c>
      <c r="H4" s="5" t="s">
        <v>5</v>
      </c>
      <c r="I4" s="5" t="s">
        <v>6</v>
      </c>
      <c r="J4" s="5" t="s">
        <v>7</v>
      </c>
      <c r="K4" s="5" t="s">
        <v>8</v>
      </c>
      <c r="L4" s="5" t="s">
        <v>9</v>
      </c>
      <c r="M4" s="8" t="s">
        <v>10</v>
      </c>
    </row>
    <row r="5" spans="2:13" ht="137" customHeight="1" x14ac:dyDescent="0.35">
      <c r="B5" s="9" t="s">
        <v>145</v>
      </c>
      <c r="C5" s="10" t="s">
        <v>392</v>
      </c>
      <c r="D5" s="10" t="s">
        <v>158</v>
      </c>
      <c r="E5" s="10" t="s">
        <v>153</v>
      </c>
      <c r="F5" s="3" t="s">
        <v>146</v>
      </c>
      <c r="G5" s="10" t="s">
        <v>404</v>
      </c>
      <c r="H5" s="10" t="s">
        <v>391</v>
      </c>
      <c r="I5" s="10" t="s">
        <v>390</v>
      </c>
      <c r="J5" s="10" t="s">
        <v>161</v>
      </c>
      <c r="K5" s="10" t="s">
        <v>157</v>
      </c>
      <c r="L5" s="10" t="s">
        <v>162</v>
      </c>
      <c r="M5" s="15" t="s">
        <v>17</v>
      </c>
    </row>
    <row r="6" spans="2:13" ht="121.5" customHeight="1" x14ac:dyDescent="0.35">
      <c r="B6" s="9" t="s">
        <v>147</v>
      </c>
      <c r="C6" s="10" t="s">
        <v>424</v>
      </c>
      <c r="D6" s="10" t="s">
        <v>168</v>
      </c>
      <c r="E6" s="10" t="s">
        <v>105</v>
      </c>
      <c r="F6" s="3" t="s">
        <v>163</v>
      </c>
      <c r="G6" s="10" t="s">
        <v>405</v>
      </c>
      <c r="H6" s="3" t="s">
        <v>393</v>
      </c>
      <c r="I6" s="3" t="s">
        <v>394</v>
      </c>
      <c r="J6" s="10" t="s">
        <v>397</v>
      </c>
      <c r="K6" s="10" t="s">
        <v>183</v>
      </c>
      <c r="L6" s="10" t="s">
        <v>398</v>
      </c>
      <c r="M6" s="15" t="s">
        <v>117</v>
      </c>
    </row>
    <row r="7" spans="2:13" ht="145" x14ac:dyDescent="0.35">
      <c r="B7" s="9" t="s">
        <v>148</v>
      </c>
      <c r="C7" s="10" t="s">
        <v>379</v>
      </c>
      <c r="D7" s="10" t="s">
        <v>169</v>
      </c>
      <c r="E7" s="10" t="s">
        <v>154</v>
      </c>
      <c r="F7" s="3" t="s">
        <v>164</v>
      </c>
      <c r="G7" s="10" t="s">
        <v>19</v>
      </c>
      <c r="H7" s="3" t="s">
        <v>220</v>
      </c>
      <c r="I7" s="3" t="s">
        <v>402</v>
      </c>
      <c r="J7" s="11" t="s">
        <v>193</v>
      </c>
      <c r="K7" s="10" t="s">
        <v>401</v>
      </c>
      <c r="L7" s="10" t="s">
        <v>400</v>
      </c>
      <c r="M7" s="15" t="s">
        <v>17</v>
      </c>
    </row>
    <row r="8" spans="2:13" ht="179.5" customHeight="1" x14ac:dyDescent="0.35">
      <c r="B8" s="9" t="s">
        <v>149</v>
      </c>
      <c r="C8" s="10" t="s">
        <v>425</v>
      </c>
      <c r="D8" s="10" t="s">
        <v>224</v>
      </c>
      <c r="E8" s="10" t="s">
        <v>130</v>
      </c>
      <c r="F8" s="3" t="s">
        <v>165</v>
      </c>
      <c r="G8" s="10" t="s">
        <v>415</v>
      </c>
      <c r="H8" s="3" t="s">
        <v>407</v>
      </c>
      <c r="I8" s="3" t="s">
        <v>403</v>
      </c>
      <c r="J8" s="11" t="s">
        <v>284</v>
      </c>
      <c r="K8" s="10" t="s">
        <v>221</v>
      </c>
      <c r="L8" s="3" t="s">
        <v>222</v>
      </c>
      <c r="M8" s="15" t="s">
        <v>26</v>
      </c>
    </row>
    <row r="9" spans="2:13" ht="140" customHeight="1" x14ac:dyDescent="0.35">
      <c r="B9" s="9" t="s">
        <v>150</v>
      </c>
      <c r="C9" s="10" t="s">
        <v>426</v>
      </c>
      <c r="D9" s="10" t="s">
        <v>170</v>
      </c>
      <c r="E9" s="10" t="s">
        <v>155</v>
      </c>
      <c r="F9" s="3" t="s">
        <v>165</v>
      </c>
      <c r="G9" s="10" t="s">
        <v>415</v>
      </c>
      <c r="H9" s="10" t="s">
        <v>406</v>
      </c>
      <c r="I9" s="10" t="s">
        <v>182</v>
      </c>
      <c r="J9" s="11" t="s">
        <v>283</v>
      </c>
      <c r="K9" s="10" t="s">
        <v>171</v>
      </c>
      <c r="L9" s="3" t="s">
        <v>223</v>
      </c>
      <c r="M9" s="15" t="s">
        <v>26</v>
      </c>
    </row>
    <row r="10" spans="2:13" ht="87" x14ac:dyDescent="0.35">
      <c r="B10" s="9" t="s">
        <v>173</v>
      </c>
      <c r="C10" s="10" t="s">
        <v>411</v>
      </c>
      <c r="D10" s="10" t="s">
        <v>200</v>
      </c>
      <c r="E10" s="10" t="s">
        <v>408</v>
      </c>
      <c r="F10" s="3" t="s">
        <v>179</v>
      </c>
      <c r="G10" s="10" t="s">
        <v>416</v>
      </c>
      <c r="H10" s="3" t="s">
        <v>410</v>
      </c>
      <c r="I10" s="3" t="s">
        <v>218</v>
      </c>
      <c r="J10" s="10" t="s">
        <v>202</v>
      </c>
      <c r="K10" s="10" t="s">
        <v>199</v>
      </c>
      <c r="L10" s="10" t="s">
        <v>213</v>
      </c>
      <c r="M10" s="15" t="s">
        <v>26</v>
      </c>
    </row>
    <row r="11" spans="2:13" ht="116" x14ac:dyDescent="0.35">
      <c r="B11" s="9" t="s">
        <v>151</v>
      </c>
      <c r="C11" s="10" t="s">
        <v>418</v>
      </c>
      <c r="D11" s="10" t="s">
        <v>185</v>
      </c>
      <c r="E11" s="10" t="s">
        <v>421</v>
      </c>
      <c r="F11" s="3" t="s">
        <v>166</v>
      </c>
      <c r="G11" s="10" t="s">
        <v>20</v>
      </c>
      <c r="H11" s="3" t="s">
        <v>419</v>
      </c>
      <c r="I11" s="3" t="s">
        <v>420</v>
      </c>
      <c r="J11" s="10" t="s">
        <v>187</v>
      </c>
      <c r="K11" s="10" t="s">
        <v>186</v>
      </c>
      <c r="L11" s="10" t="s">
        <v>188</v>
      </c>
      <c r="M11" s="15" t="s">
        <v>117</v>
      </c>
    </row>
    <row r="12" spans="2:13" ht="168.5" customHeight="1" thickBot="1" x14ac:dyDescent="0.4">
      <c r="B12" s="12" t="s">
        <v>152</v>
      </c>
      <c r="C12" s="13" t="s">
        <v>380</v>
      </c>
      <c r="D12" s="13" t="s">
        <v>190</v>
      </c>
      <c r="E12" s="13" t="s">
        <v>156</v>
      </c>
      <c r="F12" s="16" t="s">
        <v>167</v>
      </c>
      <c r="G12" s="13" t="s">
        <v>417</v>
      </c>
      <c r="H12" s="16" t="s">
        <v>414</v>
      </c>
      <c r="I12" s="16" t="s">
        <v>412</v>
      </c>
      <c r="J12" s="13" t="s">
        <v>191</v>
      </c>
      <c r="K12" s="13" t="s">
        <v>189</v>
      </c>
      <c r="L12" s="13" t="s">
        <v>192</v>
      </c>
      <c r="M12" s="14" t="s">
        <v>117</v>
      </c>
    </row>
    <row r="13" spans="2:13" x14ac:dyDescent="0.35">
      <c r="B13" s="40" t="s">
        <v>290</v>
      </c>
      <c r="C13" s="41"/>
      <c r="D13" s="41"/>
      <c r="E13" s="41"/>
      <c r="F13" s="41"/>
      <c r="G13" s="41"/>
      <c r="H13" s="41"/>
      <c r="I13" s="41"/>
      <c r="J13" s="41"/>
      <c r="K13" s="41"/>
      <c r="L13" s="41"/>
      <c r="M13" s="42"/>
    </row>
    <row r="14" spans="2:13" x14ac:dyDescent="0.35">
      <c r="B14" s="40"/>
      <c r="C14" s="41"/>
      <c r="D14" s="41"/>
      <c r="E14" s="41"/>
      <c r="F14" s="41"/>
      <c r="G14" s="41"/>
      <c r="H14" s="41"/>
      <c r="I14" s="41"/>
      <c r="J14" s="41"/>
      <c r="K14" s="41"/>
      <c r="L14" s="41"/>
      <c r="M14" s="42"/>
    </row>
    <row r="15" spans="2:13" x14ac:dyDescent="0.35">
      <c r="B15" s="40"/>
      <c r="C15" s="41"/>
      <c r="D15" s="41"/>
      <c r="E15" s="41"/>
      <c r="F15" s="41"/>
      <c r="G15" s="41"/>
      <c r="H15" s="41"/>
      <c r="I15" s="41"/>
      <c r="J15" s="41"/>
      <c r="K15" s="41"/>
      <c r="L15" s="41"/>
      <c r="M15" s="42"/>
    </row>
    <row r="16" spans="2:13" x14ac:dyDescent="0.35">
      <c r="B16" s="40"/>
      <c r="C16" s="41"/>
      <c r="D16" s="41"/>
      <c r="E16" s="41"/>
      <c r="F16" s="41"/>
      <c r="G16" s="41"/>
      <c r="H16" s="41"/>
      <c r="I16" s="41"/>
      <c r="J16" s="41"/>
      <c r="K16" s="41"/>
      <c r="L16" s="41"/>
      <c r="M16" s="42"/>
    </row>
    <row r="17" spans="2:16" x14ac:dyDescent="0.35">
      <c r="B17" s="43"/>
      <c r="C17" s="44"/>
      <c r="D17" s="44"/>
      <c r="E17" s="44"/>
      <c r="F17" s="44"/>
      <c r="G17" s="44"/>
      <c r="H17" s="44"/>
      <c r="I17" s="44"/>
      <c r="J17" s="44"/>
      <c r="K17" s="44"/>
      <c r="L17" s="44"/>
      <c r="M17" s="45"/>
    </row>
    <row r="18" spans="2:16" x14ac:dyDescent="0.35">
      <c r="B18" s="2"/>
      <c r="C18" s="2"/>
      <c r="D18" s="2"/>
      <c r="E18" s="2"/>
      <c r="F18" s="2"/>
      <c r="G18" s="2"/>
      <c r="H18" s="2"/>
      <c r="I18" s="2"/>
      <c r="J18" s="2"/>
      <c r="K18" s="2"/>
      <c r="L18" s="2"/>
      <c r="M18" s="2"/>
    </row>
    <row r="19" spans="2:16" x14ac:dyDescent="0.35">
      <c r="B19" s="1"/>
      <c r="C19" s="2"/>
      <c r="D19" s="2"/>
      <c r="E19" s="2"/>
      <c r="F19" s="2"/>
      <c r="G19" s="2"/>
      <c r="H19" s="2"/>
      <c r="I19" s="2"/>
      <c r="J19" s="2"/>
      <c r="K19" s="2"/>
      <c r="L19" s="2"/>
      <c r="M19" s="2"/>
    </row>
    <row r="20" spans="2:16" x14ac:dyDescent="0.35">
      <c r="B20" s="1"/>
      <c r="C20" s="2"/>
      <c r="D20" s="2"/>
      <c r="E20" s="2"/>
      <c r="F20" s="2"/>
      <c r="G20" s="2"/>
      <c r="H20" s="2"/>
      <c r="I20" s="2"/>
      <c r="J20" s="2"/>
      <c r="K20" s="2"/>
      <c r="L20" s="2"/>
      <c r="M20" s="2"/>
    </row>
    <row r="21" spans="2:16" x14ac:dyDescent="0.35">
      <c r="B21" s="1"/>
      <c r="C21" s="2"/>
      <c r="D21" s="2"/>
      <c r="E21" s="2"/>
      <c r="F21" s="2"/>
      <c r="G21" s="2"/>
      <c r="H21" s="2"/>
      <c r="I21" s="2"/>
      <c r="J21" s="2"/>
      <c r="K21" s="2"/>
      <c r="L21" s="2"/>
      <c r="M21" s="2"/>
      <c r="N21" s="3"/>
      <c r="O21" s="3"/>
      <c r="P21" s="3"/>
    </row>
    <row r="22" spans="2:16" x14ac:dyDescent="0.35">
      <c r="B22" t="s">
        <v>184</v>
      </c>
      <c r="C22" s="2"/>
      <c r="D22" s="2"/>
      <c r="E22" s="3"/>
      <c r="F22" s="3"/>
      <c r="G22" s="3"/>
      <c r="H22" s="3"/>
      <c r="I22" s="3"/>
      <c r="J22" s="3"/>
      <c r="K22" s="3"/>
      <c r="L22" s="3"/>
      <c r="M22" s="3"/>
      <c r="N22" s="3"/>
      <c r="O22" s="3"/>
      <c r="P22" s="3"/>
    </row>
    <row r="23" spans="2:16" x14ac:dyDescent="0.35">
      <c r="B23" s="1"/>
      <c r="C23" s="2"/>
      <c r="D23" s="2"/>
      <c r="E23" s="3"/>
      <c r="F23" s="3"/>
      <c r="G23" s="3"/>
      <c r="H23" s="3"/>
      <c r="I23" s="3"/>
      <c r="J23" s="3"/>
      <c r="K23" s="3"/>
      <c r="L23" s="3"/>
      <c r="M23" s="3"/>
    </row>
    <row r="24" spans="2:16" x14ac:dyDescent="0.35">
      <c r="B24" t="s">
        <v>249</v>
      </c>
      <c r="C24" s="1"/>
      <c r="D24" s="1"/>
      <c r="E24" s="1"/>
      <c r="F24" s="1"/>
      <c r="G24" s="1"/>
      <c r="H24" s="1"/>
      <c r="I24" s="1"/>
      <c r="J24" s="1"/>
      <c r="K24" s="1"/>
      <c r="L24" s="1"/>
      <c r="M24" s="1"/>
    </row>
    <row r="25" spans="2:16" x14ac:dyDescent="0.35">
      <c r="B25" t="s">
        <v>250</v>
      </c>
      <c r="C25" s="1"/>
      <c r="D25" s="1"/>
      <c r="E25" s="1"/>
      <c r="F25" s="1"/>
      <c r="G25" s="1"/>
      <c r="H25" s="1"/>
      <c r="I25" s="1"/>
      <c r="J25" s="1"/>
      <c r="K25" s="1"/>
      <c r="L25" s="1"/>
      <c r="M25" s="1"/>
    </row>
    <row r="26" spans="2:16" x14ac:dyDescent="0.35">
      <c r="B26" t="s">
        <v>251</v>
      </c>
      <c r="C26" s="1"/>
      <c r="D26" s="1"/>
      <c r="E26" s="1"/>
      <c r="F26" s="1"/>
      <c r="G26" s="1"/>
      <c r="H26" s="1"/>
      <c r="I26" s="1"/>
      <c r="J26" s="1"/>
      <c r="K26" s="1"/>
      <c r="L26" s="1"/>
      <c r="M26" s="1"/>
    </row>
    <row r="27" spans="2:16" x14ac:dyDescent="0.35">
      <c r="B27" t="s">
        <v>252</v>
      </c>
      <c r="C27" s="1"/>
      <c r="D27" s="1"/>
      <c r="E27" s="1"/>
      <c r="F27" s="1"/>
      <c r="G27" s="1"/>
      <c r="H27" s="1"/>
      <c r="I27" s="1"/>
      <c r="J27" s="1"/>
      <c r="K27" s="1"/>
      <c r="L27" s="1"/>
      <c r="M27" s="1"/>
    </row>
    <row r="28" spans="2:16" x14ac:dyDescent="0.35">
      <c r="B28" t="s">
        <v>253</v>
      </c>
      <c r="C28" s="1"/>
      <c r="D28" s="1"/>
      <c r="E28" s="1"/>
      <c r="F28" s="1"/>
      <c r="G28" s="1"/>
      <c r="H28" s="1"/>
      <c r="I28" s="1"/>
      <c r="J28" s="1"/>
      <c r="K28" s="1"/>
      <c r="L28" s="1"/>
      <c r="M28" s="1"/>
    </row>
    <row r="29" spans="2:16" x14ac:dyDescent="0.35">
      <c r="B29" t="s">
        <v>254</v>
      </c>
    </row>
    <row r="30" spans="2:16" x14ac:dyDescent="0.35">
      <c r="B30" t="s">
        <v>255</v>
      </c>
    </row>
    <row r="31" spans="2:16" x14ac:dyDescent="0.35">
      <c r="B31" t="s">
        <v>256</v>
      </c>
    </row>
    <row r="32" spans="2:16" x14ac:dyDescent="0.35">
      <c r="B32" t="s">
        <v>257</v>
      </c>
    </row>
    <row r="33" spans="2:2" x14ac:dyDescent="0.35">
      <c r="B33" t="s">
        <v>67</v>
      </c>
    </row>
    <row r="34" spans="2:2" x14ac:dyDescent="0.35">
      <c r="B34" t="s">
        <v>62</v>
      </c>
    </row>
    <row r="35" spans="2:2" x14ac:dyDescent="0.35">
      <c r="B35" t="s">
        <v>258</v>
      </c>
    </row>
    <row r="36" spans="2:2" x14ac:dyDescent="0.35">
      <c r="B36" t="s">
        <v>259</v>
      </c>
    </row>
    <row r="37" spans="2:2" x14ac:dyDescent="0.35">
      <c r="B37" t="s">
        <v>260</v>
      </c>
    </row>
    <row r="38" spans="2:2" x14ac:dyDescent="0.35">
      <c r="B38" t="s">
        <v>66</v>
      </c>
    </row>
    <row r="39" spans="2:2" x14ac:dyDescent="0.35">
      <c r="B39" t="s">
        <v>261</v>
      </c>
    </row>
    <row r="40" spans="2:2" x14ac:dyDescent="0.35">
      <c r="B40" t="s">
        <v>262</v>
      </c>
    </row>
    <row r="41" spans="2:2" x14ac:dyDescent="0.35">
      <c r="B41" t="s">
        <v>263</v>
      </c>
    </row>
    <row r="42" spans="2:2" x14ac:dyDescent="0.35">
      <c r="B42" t="s">
        <v>85</v>
      </c>
    </row>
    <row r="43" spans="2:2" x14ac:dyDescent="0.35">
      <c r="B43" t="s">
        <v>264</v>
      </c>
    </row>
    <row r="44" spans="2:2" x14ac:dyDescent="0.35">
      <c r="B44" t="s">
        <v>265</v>
      </c>
    </row>
    <row r="45" spans="2:2" x14ac:dyDescent="0.35">
      <c r="B45" t="s">
        <v>235</v>
      </c>
    </row>
    <row r="46" spans="2:2" x14ac:dyDescent="0.35">
      <c r="B46" t="s">
        <v>236</v>
      </c>
    </row>
    <row r="47" spans="2:2" x14ac:dyDescent="0.35">
      <c r="B47" t="s">
        <v>128</v>
      </c>
    </row>
    <row r="48" spans="2:2" x14ac:dyDescent="0.35">
      <c r="B48" t="s">
        <v>266</v>
      </c>
    </row>
    <row r="49" spans="2:2" x14ac:dyDescent="0.35">
      <c r="B49" t="s">
        <v>267</v>
      </c>
    </row>
    <row r="50" spans="2:2" x14ac:dyDescent="0.35">
      <c r="B50" t="s">
        <v>268</v>
      </c>
    </row>
    <row r="51" spans="2:2" x14ac:dyDescent="0.35">
      <c r="B51" t="s">
        <v>269</v>
      </c>
    </row>
    <row r="52" spans="2:2" x14ac:dyDescent="0.35">
      <c r="B52" t="s">
        <v>270</v>
      </c>
    </row>
    <row r="53" spans="2:2" x14ac:dyDescent="0.35">
      <c r="B53" t="s">
        <v>271</v>
      </c>
    </row>
    <row r="54" spans="2:2" x14ac:dyDescent="0.35">
      <c r="B54" t="s">
        <v>86</v>
      </c>
    </row>
    <row r="55" spans="2:2" x14ac:dyDescent="0.35">
      <c r="B55" t="s">
        <v>272</v>
      </c>
    </row>
    <row r="56" spans="2:2" x14ac:dyDescent="0.35">
      <c r="B56" t="s">
        <v>273</v>
      </c>
    </row>
    <row r="57" spans="2:2" x14ac:dyDescent="0.35">
      <c r="B57" t="s">
        <v>274</v>
      </c>
    </row>
    <row r="58" spans="2:2" x14ac:dyDescent="0.35">
      <c r="B58" t="s">
        <v>244</v>
      </c>
    </row>
    <row r="59" spans="2:2" x14ac:dyDescent="0.35">
      <c r="B59" t="s">
        <v>275</v>
      </c>
    </row>
    <row r="60" spans="2:2" x14ac:dyDescent="0.35">
      <c r="B60" t="s">
        <v>276</v>
      </c>
    </row>
    <row r="61" spans="2:2" x14ac:dyDescent="0.35">
      <c r="B61" t="s">
        <v>246</v>
      </c>
    </row>
    <row r="62" spans="2:2" x14ac:dyDescent="0.35">
      <c r="B62" t="s">
        <v>277</v>
      </c>
    </row>
    <row r="63" spans="2:2" x14ac:dyDescent="0.35">
      <c r="B63" t="s">
        <v>278</v>
      </c>
    </row>
    <row r="64" spans="2:2" x14ac:dyDescent="0.35">
      <c r="B64" t="s">
        <v>279</v>
      </c>
    </row>
    <row r="65" spans="2:2" x14ac:dyDescent="0.35">
      <c r="B65" t="s">
        <v>280</v>
      </c>
    </row>
    <row r="66" spans="2:2" x14ac:dyDescent="0.35">
      <c r="B66" t="s">
        <v>281</v>
      </c>
    </row>
    <row r="67" spans="2:2" x14ac:dyDescent="0.35">
      <c r="B67" t="s">
        <v>282</v>
      </c>
    </row>
  </sheetData>
  <mergeCells count="5">
    <mergeCell ref="B3:B4"/>
    <mergeCell ref="C3:C4"/>
    <mergeCell ref="D3:D4"/>
    <mergeCell ref="E3:M3"/>
    <mergeCell ref="B13:M17"/>
  </mergeCells>
  <phoneticPr fontId="6"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384EC-66C2-4D5F-9C28-E8FB4D1D876F}">
  <dimension ref="B2:P43"/>
  <sheetViews>
    <sheetView showGridLines="0" zoomScale="47" zoomScaleNormal="47" workbookViewId="0">
      <selection activeCell="H5" sqref="H5"/>
    </sheetView>
  </sheetViews>
  <sheetFormatPr defaultRowHeight="14.5" x14ac:dyDescent="0.35"/>
  <cols>
    <col min="2" max="2" width="23.1796875" customWidth="1"/>
    <col min="3" max="3" width="19" customWidth="1"/>
    <col min="4" max="4" width="18.453125" customWidth="1"/>
    <col min="5" max="5" width="17.81640625" customWidth="1"/>
    <col min="6" max="6" width="26.54296875" customWidth="1"/>
    <col min="7" max="7" width="14.1796875" customWidth="1"/>
    <col min="8" max="8" width="43.453125" customWidth="1"/>
    <col min="9" max="9" width="38.54296875" bestFit="1" customWidth="1"/>
    <col min="10" max="10" width="22.81640625" customWidth="1"/>
    <col min="11" max="11" width="31.54296875" customWidth="1"/>
    <col min="12" max="12" width="35.54296875" customWidth="1"/>
    <col min="13" max="13" width="15.54296875" customWidth="1"/>
  </cols>
  <sheetData>
    <row r="2" spans="2:13" ht="15" thickBot="1" x14ac:dyDescent="0.4">
      <c r="B2" s="6" t="s">
        <v>452</v>
      </c>
      <c r="C2" s="4"/>
      <c r="D2" s="4"/>
      <c r="E2" s="4"/>
      <c r="F2" s="4"/>
      <c r="G2" s="4"/>
      <c r="H2" s="4"/>
      <c r="I2" s="4"/>
      <c r="J2" s="4"/>
      <c r="K2" s="4"/>
      <c r="L2" s="4"/>
      <c r="M2" s="7"/>
    </row>
    <row r="3" spans="2:13" ht="30" customHeight="1" x14ac:dyDescent="0.35">
      <c r="B3" s="34" t="s">
        <v>28</v>
      </c>
      <c r="C3" s="36" t="s">
        <v>53</v>
      </c>
      <c r="D3" s="36" t="s">
        <v>0</v>
      </c>
      <c r="E3" s="38" t="s">
        <v>1</v>
      </c>
      <c r="F3" s="38"/>
      <c r="G3" s="38"/>
      <c r="H3" s="38"/>
      <c r="I3" s="38"/>
      <c r="J3" s="38"/>
      <c r="K3" s="38"/>
      <c r="L3" s="38"/>
      <c r="M3" s="39"/>
    </row>
    <row r="4" spans="2:13" ht="43.5" x14ac:dyDescent="0.35">
      <c r="B4" s="35"/>
      <c r="C4" s="37"/>
      <c r="D4" s="37"/>
      <c r="E4" s="5" t="s">
        <v>2</v>
      </c>
      <c r="F4" s="5" t="s">
        <v>3</v>
      </c>
      <c r="G4" s="5" t="s">
        <v>4</v>
      </c>
      <c r="H4" s="5" t="s">
        <v>5</v>
      </c>
      <c r="I4" s="5" t="s">
        <v>6</v>
      </c>
      <c r="J4" s="5" t="s">
        <v>7</v>
      </c>
      <c r="K4" s="5" t="s">
        <v>8</v>
      </c>
      <c r="L4" s="5" t="s">
        <v>9</v>
      </c>
      <c r="M4" s="8" t="s">
        <v>10</v>
      </c>
    </row>
    <row r="5" spans="2:13" ht="109" customHeight="1" x14ac:dyDescent="0.35">
      <c r="B5" s="9" t="s">
        <v>172</v>
      </c>
      <c r="C5" s="10" t="s">
        <v>384</v>
      </c>
      <c r="D5" s="10" t="s">
        <v>194</v>
      </c>
      <c r="E5" s="10" t="s">
        <v>177</v>
      </c>
      <c r="F5" s="3" t="s">
        <v>381</v>
      </c>
      <c r="G5" s="10" t="s">
        <v>440</v>
      </c>
      <c r="H5" s="3" t="s">
        <v>214</v>
      </c>
      <c r="I5" s="3" t="s">
        <v>217</v>
      </c>
      <c r="J5" s="10" t="s">
        <v>198</v>
      </c>
      <c r="K5" s="17" t="s">
        <v>195</v>
      </c>
      <c r="L5" s="17" t="s">
        <v>197</v>
      </c>
      <c r="M5" s="15" t="s">
        <v>17</v>
      </c>
    </row>
    <row r="6" spans="2:13" ht="87" x14ac:dyDescent="0.35">
      <c r="B6" s="9" t="s">
        <v>174</v>
      </c>
      <c r="C6" s="10" t="s">
        <v>385</v>
      </c>
      <c r="D6" s="10" t="s">
        <v>206</v>
      </c>
      <c r="E6" s="10" t="s">
        <v>178</v>
      </c>
      <c r="F6" s="3" t="s">
        <v>180</v>
      </c>
      <c r="G6" s="10" t="s">
        <v>439</v>
      </c>
      <c r="H6" s="3" t="s">
        <v>443</v>
      </c>
      <c r="I6" s="3" t="s">
        <v>386</v>
      </c>
      <c r="J6" s="10" t="s">
        <v>208</v>
      </c>
      <c r="K6" s="10" t="s">
        <v>207</v>
      </c>
      <c r="L6" s="10" t="s">
        <v>209</v>
      </c>
      <c r="M6" s="15" t="s">
        <v>117</v>
      </c>
    </row>
    <row r="7" spans="2:13" ht="145" x14ac:dyDescent="0.35">
      <c r="B7" s="9" t="s">
        <v>152</v>
      </c>
      <c r="C7" s="10" t="s">
        <v>380</v>
      </c>
      <c r="D7" s="10" t="s">
        <v>190</v>
      </c>
      <c r="E7" s="10" t="s">
        <v>156</v>
      </c>
      <c r="F7" s="3" t="s">
        <v>167</v>
      </c>
      <c r="G7" s="10" t="s">
        <v>417</v>
      </c>
      <c r="H7" s="3" t="s">
        <v>414</v>
      </c>
      <c r="I7" s="3" t="s">
        <v>412</v>
      </c>
      <c r="J7" s="10" t="s">
        <v>191</v>
      </c>
      <c r="K7" s="10" t="s">
        <v>189</v>
      </c>
      <c r="L7" s="10" t="s">
        <v>192</v>
      </c>
      <c r="M7" s="15" t="s">
        <v>117</v>
      </c>
    </row>
    <row r="8" spans="2:13" ht="72.5" x14ac:dyDescent="0.35">
      <c r="B8" s="9" t="s">
        <v>175</v>
      </c>
      <c r="C8" s="10" t="s">
        <v>387</v>
      </c>
      <c r="D8" s="10" t="s">
        <v>210</v>
      </c>
      <c r="E8" s="10" t="s">
        <v>178</v>
      </c>
      <c r="F8" s="3" t="s">
        <v>181</v>
      </c>
      <c r="G8" s="10" t="s">
        <v>438</v>
      </c>
      <c r="H8" s="3" t="s">
        <v>215</v>
      </c>
      <c r="I8" s="3" t="s">
        <v>219</v>
      </c>
      <c r="J8" s="10" t="s">
        <v>212</v>
      </c>
      <c r="K8" s="10" t="s">
        <v>211</v>
      </c>
      <c r="L8" s="10" t="s">
        <v>213</v>
      </c>
      <c r="M8" s="15" t="s">
        <v>117</v>
      </c>
    </row>
    <row r="9" spans="2:13" ht="87" x14ac:dyDescent="0.35">
      <c r="B9" s="9" t="s">
        <v>176</v>
      </c>
      <c r="C9" s="10" t="s">
        <v>427</v>
      </c>
      <c r="D9" s="10" t="s">
        <v>201</v>
      </c>
      <c r="E9" s="10" t="s">
        <v>178</v>
      </c>
      <c r="F9" s="3" t="s">
        <v>181</v>
      </c>
      <c r="G9" s="10" t="s">
        <v>438</v>
      </c>
      <c r="H9" s="3" t="s">
        <v>216</v>
      </c>
      <c r="I9" s="3" t="s">
        <v>389</v>
      </c>
      <c r="J9" s="10" t="s">
        <v>203</v>
      </c>
      <c r="K9" s="10" t="s">
        <v>204</v>
      </c>
      <c r="L9" s="10" t="s">
        <v>205</v>
      </c>
      <c r="M9" s="15" t="s">
        <v>17</v>
      </c>
    </row>
    <row r="10" spans="2:13" ht="87.5" thickBot="1" x14ac:dyDescent="0.4">
      <c r="B10" s="30" t="s">
        <v>173</v>
      </c>
      <c r="C10" s="31" t="s">
        <v>411</v>
      </c>
      <c r="D10" s="31" t="s">
        <v>200</v>
      </c>
      <c r="E10" s="31" t="s">
        <v>408</v>
      </c>
      <c r="F10" s="32" t="s">
        <v>179</v>
      </c>
      <c r="G10" s="31" t="s">
        <v>416</v>
      </c>
      <c r="H10" s="32" t="s">
        <v>410</v>
      </c>
      <c r="I10" s="32" t="s">
        <v>218</v>
      </c>
      <c r="J10" s="31" t="s">
        <v>202</v>
      </c>
      <c r="K10" s="31" t="s">
        <v>199</v>
      </c>
      <c r="L10" s="31" t="s">
        <v>213</v>
      </c>
      <c r="M10" s="33" t="s">
        <v>26</v>
      </c>
    </row>
    <row r="11" spans="2:13" ht="15" thickTop="1" x14ac:dyDescent="0.35">
      <c r="B11" s="40" t="s">
        <v>289</v>
      </c>
      <c r="C11" s="41"/>
      <c r="D11" s="41"/>
      <c r="E11" s="41"/>
      <c r="F11" s="41"/>
      <c r="G11" s="41"/>
      <c r="H11" s="41"/>
      <c r="I11" s="41"/>
      <c r="J11" s="41"/>
      <c r="K11" s="41"/>
      <c r="L11" s="41"/>
      <c r="M11" s="42"/>
    </row>
    <row r="12" spans="2:13" ht="15" customHeight="1" x14ac:dyDescent="0.35">
      <c r="B12" s="40"/>
      <c r="C12" s="41"/>
      <c r="D12" s="41"/>
      <c r="E12" s="41"/>
      <c r="F12" s="41"/>
      <c r="G12" s="41"/>
      <c r="H12" s="41"/>
      <c r="I12" s="41"/>
      <c r="J12" s="41"/>
      <c r="K12" s="41"/>
      <c r="L12" s="41"/>
      <c r="M12" s="42"/>
    </row>
    <row r="13" spans="2:13" x14ac:dyDescent="0.35">
      <c r="B13" s="40"/>
      <c r="C13" s="41"/>
      <c r="D13" s="41"/>
      <c r="E13" s="41"/>
      <c r="F13" s="41"/>
      <c r="G13" s="41"/>
      <c r="H13" s="41"/>
      <c r="I13" s="41"/>
      <c r="J13" s="41"/>
      <c r="K13" s="41"/>
      <c r="L13" s="41"/>
      <c r="M13" s="42"/>
    </row>
    <row r="14" spans="2:13" x14ac:dyDescent="0.35">
      <c r="B14" s="40"/>
      <c r="C14" s="41"/>
      <c r="D14" s="41"/>
      <c r="E14" s="41"/>
      <c r="F14" s="41"/>
      <c r="G14" s="41"/>
      <c r="H14" s="41"/>
      <c r="I14" s="41"/>
      <c r="J14" s="41"/>
      <c r="K14" s="41"/>
      <c r="L14" s="41"/>
      <c r="M14" s="42"/>
    </row>
    <row r="15" spans="2:13" x14ac:dyDescent="0.35">
      <c r="B15" s="43"/>
      <c r="C15" s="44"/>
      <c r="D15" s="44"/>
      <c r="E15" s="44"/>
      <c r="F15" s="44"/>
      <c r="G15" s="44"/>
      <c r="H15" s="44"/>
      <c r="I15" s="44"/>
      <c r="J15" s="44"/>
      <c r="K15" s="44"/>
      <c r="L15" s="44"/>
      <c r="M15" s="45"/>
    </row>
    <row r="16" spans="2:13" x14ac:dyDescent="0.35">
      <c r="B16" s="2"/>
      <c r="C16" s="2"/>
      <c r="D16" s="2"/>
      <c r="E16" s="2"/>
      <c r="F16" s="2"/>
      <c r="G16" s="2"/>
      <c r="H16" s="2"/>
      <c r="I16" s="2"/>
      <c r="J16" s="2"/>
      <c r="K16" s="2"/>
      <c r="L16" s="2"/>
      <c r="M16" s="2"/>
    </row>
    <row r="17" spans="2:16" x14ac:dyDescent="0.35">
      <c r="B17" s="2"/>
      <c r="C17" s="2"/>
      <c r="D17" s="2"/>
      <c r="E17" s="2"/>
      <c r="F17" s="2"/>
      <c r="G17" s="2"/>
      <c r="H17" s="2"/>
      <c r="I17" s="2"/>
      <c r="J17" s="2"/>
      <c r="K17" s="2"/>
      <c r="L17" s="2"/>
      <c r="M17" s="2"/>
    </row>
    <row r="18" spans="2:16" x14ac:dyDescent="0.35">
      <c r="B18" s="3" t="s">
        <v>226</v>
      </c>
      <c r="C18" s="2"/>
      <c r="D18" s="2"/>
      <c r="E18" s="2"/>
      <c r="F18" s="2"/>
      <c r="G18" s="2"/>
      <c r="H18" s="2"/>
      <c r="I18" s="2"/>
      <c r="J18" s="2"/>
      <c r="K18" s="2"/>
      <c r="L18" s="2"/>
      <c r="M18" s="2"/>
    </row>
    <row r="19" spans="2:16" x14ac:dyDescent="0.35">
      <c r="B19" s="3" t="s">
        <v>227</v>
      </c>
      <c r="C19" s="2"/>
      <c r="D19" s="2"/>
      <c r="E19" s="2"/>
      <c r="F19" s="2"/>
      <c r="G19" s="2"/>
      <c r="H19" s="2"/>
      <c r="I19" s="2"/>
      <c r="J19" s="2"/>
      <c r="K19" s="2"/>
      <c r="L19" s="2"/>
      <c r="M19" s="2"/>
    </row>
    <row r="20" spans="2:16" ht="29" x14ac:dyDescent="0.35">
      <c r="B20" s="3" t="s">
        <v>228</v>
      </c>
      <c r="C20" s="2"/>
      <c r="D20" s="2"/>
      <c r="E20" s="3"/>
      <c r="F20" s="3"/>
      <c r="G20" s="3"/>
      <c r="H20" s="3"/>
      <c r="I20" s="3"/>
      <c r="J20" s="3"/>
      <c r="K20" s="3"/>
      <c r="L20" s="3"/>
      <c r="M20" s="3"/>
    </row>
    <row r="21" spans="2:16" ht="29" x14ac:dyDescent="0.35">
      <c r="B21" s="3" t="s">
        <v>229</v>
      </c>
      <c r="C21" s="2"/>
      <c r="D21" s="2"/>
      <c r="E21" s="3"/>
      <c r="F21" s="3"/>
      <c r="G21" s="3"/>
      <c r="H21" s="3"/>
      <c r="I21" s="3"/>
      <c r="J21" s="3"/>
      <c r="K21" s="3"/>
      <c r="L21" s="3"/>
      <c r="M21" s="3"/>
      <c r="N21" s="3"/>
      <c r="O21" s="3"/>
      <c r="P21" s="3"/>
    </row>
    <row r="22" spans="2:16" ht="29" x14ac:dyDescent="0.35">
      <c r="B22" s="3" t="s">
        <v>230</v>
      </c>
      <c r="C22" s="1"/>
      <c r="D22" s="1"/>
      <c r="E22" s="1"/>
      <c r="F22" s="1"/>
      <c r="G22" s="1"/>
      <c r="H22" s="1"/>
      <c r="I22" s="1"/>
      <c r="J22" s="1"/>
      <c r="K22" s="1"/>
      <c r="L22" s="1"/>
      <c r="M22" s="1"/>
      <c r="N22" s="3"/>
      <c r="O22" s="3"/>
      <c r="P22" s="3"/>
    </row>
    <row r="23" spans="2:16" ht="29" x14ac:dyDescent="0.35">
      <c r="B23" s="3" t="s">
        <v>231</v>
      </c>
      <c r="C23" s="1"/>
      <c r="D23" s="1"/>
      <c r="E23" s="1"/>
      <c r="F23" s="1"/>
      <c r="G23" s="1"/>
      <c r="H23" s="1"/>
      <c r="I23" s="1"/>
      <c r="J23" s="1"/>
      <c r="K23" s="1"/>
      <c r="L23" s="1"/>
      <c r="M23" s="1"/>
    </row>
    <row r="24" spans="2:16" x14ac:dyDescent="0.35">
      <c r="B24" s="3" t="s">
        <v>232</v>
      </c>
      <c r="C24" s="1"/>
      <c r="D24" s="1"/>
      <c r="E24" s="1"/>
      <c r="F24" s="1"/>
      <c r="G24" s="1"/>
      <c r="H24" s="1"/>
      <c r="I24" s="1"/>
      <c r="J24" s="1"/>
      <c r="K24" s="1"/>
      <c r="L24" s="1"/>
      <c r="M24" s="1"/>
    </row>
    <row r="25" spans="2:16" x14ac:dyDescent="0.35">
      <c r="B25" s="3" t="s">
        <v>233</v>
      </c>
      <c r="C25" s="1"/>
      <c r="D25" s="1"/>
      <c r="E25" s="1"/>
      <c r="F25" s="1"/>
      <c r="G25" s="1"/>
      <c r="H25" s="1"/>
      <c r="I25" s="1"/>
      <c r="J25" s="1"/>
      <c r="K25" s="1"/>
      <c r="L25" s="1"/>
      <c r="M25" s="1"/>
    </row>
    <row r="26" spans="2:16" ht="29" x14ac:dyDescent="0.35">
      <c r="B26" s="3" t="s">
        <v>234</v>
      </c>
      <c r="C26" s="1"/>
      <c r="D26" s="1"/>
      <c r="E26" s="1"/>
      <c r="F26" s="1"/>
      <c r="G26" s="1"/>
      <c r="H26" s="1"/>
      <c r="I26" s="1"/>
      <c r="J26" s="1"/>
      <c r="K26" s="1"/>
      <c r="L26" s="1"/>
      <c r="M26" s="1"/>
    </row>
    <row r="27" spans="2:16" x14ac:dyDescent="0.35">
      <c r="B27" s="3" t="s">
        <v>85</v>
      </c>
    </row>
    <row r="28" spans="2:16" x14ac:dyDescent="0.35">
      <c r="B28" s="3" t="s">
        <v>235</v>
      </c>
    </row>
    <row r="29" spans="2:16" x14ac:dyDescent="0.35">
      <c r="B29" s="3" t="s">
        <v>236</v>
      </c>
    </row>
    <row r="30" spans="2:16" ht="29" x14ac:dyDescent="0.35">
      <c r="B30" s="3" t="s">
        <v>237</v>
      </c>
    </row>
    <row r="31" spans="2:16" ht="29" x14ac:dyDescent="0.35">
      <c r="B31" s="3" t="s">
        <v>238</v>
      </c>
    </row>
    <row r="32" spans="2:16" ht="29" x14ac:dyDescent="0.35">
      <c r="B32" s="3" t="s">
        <v>239</v>
      </c>
    </row>
    <row r="33" spans="2:2" x14ac:dyDescent="0.35">
      <c r="B33" s="3" t="s">
        <v>240</v>
      </c>
    </row>
    <row r="34" spans="2:2" ht="29" x14ac:dyDescent="0.35">
      <c r="B34" s="3" t="s">
        <v>241</v>
      </c>
    </row>
    <row r="35" spans="2:2" ht="43.5" x14ac:dyDescent="0.35">
      <c r="B35" s="3" t="s">
        <v>242</v>
      </c>
    </row>
    <row r="36" spans="2:2" x14ac:dyDescent="0.35">
      <c r="B36" s="3" t="s">
        <v>86</v>
      </c>
    </row>
    <row r="37" spans="2:2" ht="29" x14ac:dyDescent="0.35">
      <c r="B37" s="3" t="s">
        <v>243</v>
      </c>
    </row>
    <row r="38" spans="2:2" x14ac:dyDescent="0.35">
      <c r="B38" s="3" t="s">
        <v>244</v>
      </c>
    </row>
    <row r="39" spans="2:2" x14ac:dyDescent="0.35">
      <c r="B39" s="3" t="s">
        <v>245</v>
      </c>
    </row>
    <row r="40" spans="2:2" x14ac:dyDescent="0.35">
      <c r="B40" s="3" t="s">
        <v>246</v>
      </c>
    </row>
    <row r="41" spans="2:2" x14ac:dyDescent="0.35">
      <c r="B41" s="3" t="s">
        <v>247</v>
      </c>
    </row>
    <row r="42" spans="2:2" ht="29" x14ac:dyDescent="0.35">
      <c r="B42" s="3" t="s">
        <v>248</v>
      </c>
    </row>
    <row r="43" spans="2:2" x14ac:dyDescent="0.35">
      <c r="B43" s="2"/>
    </row>
  </sheetData>
  <mergeCells count="5">
    <mergeCell ref="B3:B4"/>
    <mergeCell ref="C3:C4"/>
    <mergeCell ref="D3:D4"/>
    <mergeCell ref="E3:M3"/>
    <mergeCell ref="B11:M1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616FB-2996-4FAD-9F61-89F939EB2282}">
  <dimension ref="A1:AO27"/>
  <sheetViews>
    <sheetView topLeftCell="A8" workbookViewId="0">
      <selection activeCell="N27" sqref="N27"/>
    </sheetView>
  </sheetViews>
  <sheetFormatPr defaultColWidth="9.1796875" defaultRowHeight="14.5" x14ac:dyDescent="0.35"/>
  <cols>
    <col min="1" max="1" width="9.1796875" style="19"/>
    <col min="2" max="2" width="17.1796875" style="19" customWidth="1"/>
    <col min="3" max="5" width="9.1796875" style="19"/>
    <col min="6" max="6" width="16.7265625" style="20" bestFit="1" customWidth="1"/>
    <col min="7" max="7" width="9.1796875" style="19"/>
    <col min="8" max="8" width="16.1796875" style="19" bestFit="1" customWidth="1"/>
    <col min="9" max="9" width="16.1796875" style="19" customWidth="1"/>
    <col min="10" max="16" width="9.1796875" style="19"/>
    <col min="17" max="17" width="15.54296875" style="19" customWidth="1"/>
    <col min="18" max="16384" width="9.1796875" style="19"/>
  </cols>
  <sheetData>
    <row r="1" spans="1:41" x14ac:dyDescent="0.35">
      <c r="AF1" s="50" t="s">
        <v>301</v>
      </c>
      <c r="AG1" s="50"/>
    </row>
    <row r="2" spans="1:41" x14ac:dyDescent="0.35">
      <c r="J2" s="49" t="s">
        <v>295</v>
      </c>
      <c r="K2" s="49"/>
      <c r="L2" s="49"/>
      <c r="M2" s="49"/>
      <c r="N2" s="49"/>
      <c r="O2" s="49"/>
      <c r="P2" s="49" t="s">
        <v>0</v>
      </c>
      <c r="Q2" s="49"/>
      <c r="R2" s="49" t="s">
        <v>333</v>
      </c>
      <c r="S2" s="49"/>
      <c r="T2" s="49" t="s">
        <v>317</v>
      </c>
      <c r="U2" s="49"/>
      <c r="V2" s="49"/>
      <c r="W2" s="49"/>
      <c r="X2" s="49" t="s">
        <v>322</v>
      </c>
      <c r="Y2" s="49"/>
      <c r="Z2" s="49"/>
      <c r="AA2" s="23"/>
      <c r="AB2" s="23"/>
      <c r="AC2" s="49" t="s">
        <v>334</v>
      </c>
      <c r="AD2" s="49"/>
      <c r="AE2" s="49"/>
      <c r="AF2" s="23"/>
      <c r="AG2" s="49" t="s">
        <v>302</v>
      </c>
      <c r="AH2" s="49"/>
      <c r="AI2" s="49"/>
      <c r="AJ2" s="23"/>
    </row>
    <row r="3" spans="1:41" s="21" customFormat="1" x14ac:dyDescent="0.35">
      <c r="C3" s="21" t="s">
        <v>353</v>
      </c>
      <c r="D3" s="21" t="s">
        <v>305</v>
      </c>
      <c r="E3" s="21" t="s">
        <v>307</v>
      </c>
      <c r="F3" s="22" t="s">
        <v>306</v>
      </c>
      <c r="G3" s="21" t="s">
        <v>293</v>
      </c>
      <c r="H3" s="21" t="s">
        <v>352</v>
      </c>
      <c r="I3" s="21" t="s">
        <v>358</v>
      </c>
      <c r="J3" s="21" t="s">
        <v>294</v>
      </c>
      <c r="K3" s="21" t="s">
        <v>296</v>
      </c>
      <c r="L3" s="21" t="s">
        <v>297</v>
      </c>
      <c r="M3" s="21" t="s">
        <v>298</v>
      </c>
      <c r="N3" s="21" t="s">
        <v>447</v>
      </c>
      <c r="O3" s="21" t="s">
        <v>330</v>
      </c>
      <c r="P3" s="21" t="s">
        <v>313</v>
      </c>
      <c r="Q3" s="21" t="s">
        <v>314</v>
      </c>
      <c r="R3" s="21" t="s">
        <v>299</v>
      </c>
      <c r="S3" s="21" t="s">
        <v>300</v>
      </c>
      <c r="T3" s="21" t="s">
        <v>318</v>
      </c>
      <c r="U3" s="21" t="s">
        <v>319</v>
      </c>
      <c r="V3" s="21" t="s">
        <v>321</v>
      </c>
      <c r="W3" s="21" t="s">
        <v>320</v>
      </c>
      <c r="X3" s="21" t="s">
        <v>323</v>
      </c>
      <c r="Y3" s="21" t="s">
        <v>325</v>
      </c>
      <c r="Z3" s="21" t="s">
        <v>324</v>
      </c>
      <c r="AA3" s="21" t="s">
        <v>365</v>
      </c>
      <c r="AB3" s="21" t="s">
        <v>336</v>
      </c>
      <c r="AC3" s="21" t="s">
        <v>327</v>
      </c>
      <c r="AD3" s="21" t="s">
        <v>328</v>
      </c>
      <c r="AE3" s="21" t="s">
        <v>329</v>
      </c>
      <c r="AF3" s="21" t="s">
        <v>338</v>
      </c>
      <c r="AG3" s="21" t="s">
        <v>310</v>
      </c>
      <c r="AH3" s="21" t="s">
        <v>311</v>
      </c>
      <c r="AI3" s="21" t="s">
        <v>312</v>
      </c>
      <c r="AJ3" s="21" t="s">
        <v>339</v>
      </c>
      <c r="AK3" s="21" t="s">
        <v>303</v>
      </c>
      <c r="AL3" s="21" t="s">
        <v>304</v>
      </c>
      <c r="AM3" s="21" t="s">
        <v>308</v>
      </c>
      <c r="AN3" s="21" t="s">
        <v>359</v>
      </c>
      <c r="AO3" s="21" t="s">
        <v>371</v>
      </c>
    </row>
    <row r="4" spans="1:41" ht="29" x14ac:dyDescent="0.35">
      <c r="A4" s="19">
        <v>1</v>
      </c>
      <c r="B4" s="9" t="s">
        <v>52</v>
      </c>
      <c r="C4" s="10">
        <v>19</v>
      </c>
      <c r="D4" s="10">
        <v>4</v>
      </c>
      <c r="E4" s="10">
        <v>3</v>
      </c>
      <c r="F4" s="18">
        <v>15</v>
      </c>
      <c r="G4" s="19">
        <v>7</v>
      </c>
      <c r="H4" s="10">
        <v>15</v>
      </c>
      <c r="I4" s="10"/>
      <c r="J4" s="19">
        <v>12</v>
      </c>
      <c r="K4" s="19">
        <v>0</v>
      </c>
      <c r="L4" s="19">
        <v>3</v>
      </c>
      <c r="M4" s="19">
        <v>0</v>
      </c>
      <c r="N4" s="19" t="s">
        <v>326</v>
      </c>
      <c r="O4" s="19" t="s">
        <v>326</v>
      </c>
      <c r="P4" s="19">
        <v>42.9</v>
      </c>
      <c r="Q4" s="19" t="s">
        <v>315</v>
      </c>
      <c r="R4" s="19">
        <v>10</v>
      </c>
      <c r="S4" s="19">
        <v>5</v>
      </c>
      <c r="T4" s="19">
        <v>13</v>
      </c>
      <c r="U4" s="19" t="s">
        <v>326</v>
      </c>
      <c r="V4" s="19" t="s">
        <v>326</v>
      </c>
      <c r="W4" s="19">
        <v>2</v>
      </c>
      <c r="X4" s="19">
        <v>12</v>
      </c>
      <c r="Y4" s="19">
        <v>1</v>
      </c>
      <c r="Z4" s="19">
        <v>2</v>
      </c>
      <c r="AA4" s="19" t="s">
        <v>326</v>
      </c>
      <c r="AB4" s="19">
        <v>13.7</v>
      </c>
      <c r="AC4" s="19" t="s">
        <v>326</v>
      </c>
      <c r="AD4" s="19" t="s">
        <v>326</v>
      </c>
      <c r="AE4" s="19" t="s">
        <v>326</v>
      </c>
      <c r="AF4" s="19">
        <f>SUM(AG4:AI4)</f>
        <v>25</v>
      </c>
      <c r="AG4" s="19">
        <v>3</v>
      </c>
      <c r="AH4" s="19">
        <v>14</v>
      </c>
      <c r="AI4" s="19">
        <v>8</v>
      </c>
      <c r="AJ4" s="19" t="s">
        <v>326</v>
      </c>
      <c r="AK4" s="19" t="s">
        <v>316</v>
      </c>
      <c r="AL4" s="19" t="s">
        <v>316</v>
      </c>
      <c r="AM4" s="19" t="s">
        <v>309</v>
      </c>
    </row>
    <row r="5" spans="1:41" ht="43.5" x14ac:dyDescent="0.35">
      <c r="A5" s="19">
        <v>2</v>
      </c>
      <c r="B5" s="9" t="s">
        <v>11</v>
      </c>
      <c r="C5" s="19">
        <v>30</v>
      </c>
      <c r="D5" s="19">
        <v>0</v>
      </c>
      <c r="E5" s="19">
        <v>0</v>
      </c>
      <c r="F5" s="20">
        <v>30</v>
      </c>
      <c r="G5" s="19">
        <v>15</v>
      </c>
      <c r="H5" s="19">
        <v>15</v>
      </c>
      <c r="J5" s="19">
        <v>20</v>
      </c>
      <c r="K5" s="19">
        <v>5</v>
      </c>
      <c r="L5" s="19">
        <v>3</v>
      </c>
      <c r="M5" s="19">
        <v>2</v>
      </c>
      <c r="N5" s="19">
        <v>25</v>
      </c>
      <c r="O5" s="19">
        <v>29</v>
      </c>
      <c r="P5" s="19">
        <f>AVERAGE(42.1,40.6)</f>
        <v>41.35</v>
      </c>
      <c r="Q5" s="19" t="s">
        <v>326</v>
      </c>
      <c r="R5" s="19">
        <v>16</v>
      </c>
      <c r="S5" s="19">
        <v>14</v>
      </c>
      <c r="T5" s="19">
        <v>29</v>
      </c>
      <c r="U5" s="19" t="s">
        <v>326</v>
      </c>
      <c r="V5" s="19" t="s">
        <v>326</v>
      </c>
      <c r="W5" s="19">
        <v>1</v>
      </c>
      <c r="X5" s="19" t="s">
        <v>326</v>
      </c>
      <c r="Y5" s="19" t="s">
        <v>326</v>
      </c>
      <c r="Z5" s="19" t="s">
        <v>326</v>
      </c>
      <c r="AA5" s="19" t="s">
        <v>326</v>
      </c>
      <c r="AB5" s="19" t="s">
        <v>326</v>
      </c>
      <c r="AC5" s="19">
        <v>1</v>
      </c>
      <c r="AD5" s="19">
        <v>27</v>
      </c>
      <c r="AE5" s="19">
        <v>1</v>
      </c>
      <c r="AF5" s="19" t="s">
        <v>326</v>
      </c>
      <c r="AG5" s="19" t="s">
        <v>326</v>
      </c>
      <c r="AH5" s="19" t="s">
        <v>326</v>
      </c>
      <c r="AI5" s="19" t="s">
        <v>326</v>
      </c>
      <c r="AJ5" s="19" t="s">
        <v>326</v>
      </c>
      <c r="AK5" s="19" t="s">
        <v>326</v>
      </c>
      <c r="AL5" s="19" t="s">
        <v>326</v>
      </c>
      <c r="AM5" s="19" t="s">
        <v>326</v>
      </c>
    </row>
    <row r="6" spans="1:41" ht="29" x14ac:dyDescent="0.35">
      <c r="A6" s="19">
        <v>3</v>
      </c>
      <c r="B6" s="9" t="s">
        <v>18</v>
      </c>
      <c r="C6" s="19">
        <v>22</v>
      </c>
      <c r="D6" s="19">
        <v>0</v>
      </c>
      <c r="E6" s="19">
        <v>0</v>
      </c>
      <c r="F6" s="20">
        <v>22</v>
      </c>
      <c r="G6" s="19">
        <v>11</v>
      </c>
      <c r="H6" s="19">
        <v>11</v>
      </c>
      <c r="J6" s="19" t="s">
        <v>332</v>
      </c>
      <c r="K6" s="19" t="s">
        <v>326</v>
      </c>
      <c r="L6" s="19" t="s">
        <v>326</v>
      </c>
      <c r="M6" s="19" t="s">
        <v>326</v>
      </c>
      <c r="N6" s="19" t="s">
        <v>326</v>
      </c>
      <c r="O6" s="19" t="s">
        <v>326</v>
      </c>
      <c r="P6" s="19">
        <v>48</v>
      </c>
      <c r="Q6" s="19" t="s">
        <v>326</v>
      </c>
      <c r="R6" s="19">
        <v>13</v>
      </c>
      <c r="S6" s="19">
        <v>9</v>
      </c>
      <c r="T6" s="19" t="s">
        <v>326</v>
      </c>
      <c r="U6" s="19" t="s">
        <v>326</v>
      </c>
      <c r="V6" s="19" t="s">
        <v>326</v>
      </c>
      <c r="W6" s="19" t="s">
        <v>326</v>
      </c>
      <c r="X6" s="19">
        <v>10</v>
      </c>
      <c r="Y6" s="19">
        <v>3</v>
      </c>
      <c r="Z6" s="19">
        <v>9</v>
      </c>
      <c r="AA6" s="19" t="s">
        <v>326</v>
      </c>
      <c r="AB6" s="19" t="s">
        <v>326</v>
      </c>
      <c r="AC6" s="19" t="s">
        <v>326</v>
      </c>
      <c r="AD6" s="19" t="s">
        <v>326</v>
      </c>
      <c r="AE6" s="19" t="s">
        <v>326</v>
      </c>
      <c r="AF6" s="19" t="s">
        <v>326</v>
      </c>
      <c r="AG6" s="19" t="s">
        <v>326</v>
      </c>
      <c r="AH6" s="19" t="s">
        <v>326</v>
      </c>
      <c r="AI6" s="19" t="s">
        <v>326</v>
      </c>
      <c r="AJ6" s="19" t="s">
        <v>326</v>
      </c>
      <c r="AK6" s="19" t="s">
        <v>316</v>
      </c>
      <c r="AL6" s="19" t="s">
        <v>331</v>
      </c>
      <c r="AM6" s="19" t="s">
        <v>326</v>
      </c>
    </row>
    <row r="7" spans="1:41" ht="29" x14ac:dyDescent="0.35">
      <c r="A7" s="19">
        <v>4</v>
      </c>
      <c r="B7" s="9" t="s">
        <v>27</v>
      </c>
      <c r="C7" s="19">
        <v>33</v>
      </c>
      <c r="D7" s="19" t="s">
        <v>326</v>
      </c>
      <c r="E7" s="19" t="s">
        <v>326</v>
      </c>
      <c r="F7" s="20">
        <v>33</v>
      </c>
      <c r="G7" s="19">
        <v>0</v>
      </c>
      <c r="H7" s="19">
        <v>33</v>
      </c>
      <c r="J7" s="19">
        <v>33</v>
      </c>
      <c r="K7" s="19">
        <v>0</v>
      </c>
      <c r="L7" s="19">
        <v>0</v>
      </c>
      <c r="M7" s="19">
        <v>0</v>
      </c>
      <c r="N7" s="19" t="s">
        <v>326</v>
      </c>
      <c r="O7" s="19" t="s">
        <v>326</v>
      </c>
      <c r="P7" s="19">
        <v>40.520000000000003</v>
      </c>
      <c r="Q7" s="19" t="s">
        <v>337</v>
      </c>
      <c r="R7" s="19">
        <v>21</v>
      </c>
      <c r="S7" s="19">
        <v>12</v>
      </c>
      <c r="T7" s="19" t="s">
        <v>326</v>
      </c>
      <c r="U7" s="19" t="s">
        <v>326</v>
      </c>
      <c r="V7" s="19" t="s">
        <v>326</v>
      </c>
      <c r="W7" s="19" t="s">
        <v>326</v>
      </c>
      <c r="X7" s="19" t="s">
        <v>326</v>
      </c>
      <c r="Y7" s="19" t="s">
        <v>326</v>
      </c>
      <c r="Z7" s="19" t="s">
        <v>326</v>
      </c>
      <c r="AA7" s="19" t="s">
        <v>326</v>
      </c>
      <c r="AB7" s="19">
        <v>11.68</v>
      </c>
      <c r="AC7" s="19" t="s">
        <v>326</v>
      </c>
      <c r="AD7" s="19" t="s">
        <v>326</v>
      </c>
      <c r="AE7" s="19" t="s">
        <v>326</v>
      </c>
      <c r="AF7" s="19">
        <v>33</v>
      </c>
      <c r="AG7" s="19" t="s">
        <v>326</v>
      </c>
      <c r="AH7" s="19" t="s">
        <v>326</v>
      </c>
      <c r="AI7" s="19" t="s">
        <v>326</v>
      </c>
      <c r="AJ7" s="19" t="s">
        <v>340</v>
      </c>
      <c r="AK7" s="19" t="s">
        <v>316</v>
      </c>
      <c r="AL7" s="19" t="s">
        <v>316</v>
      </c>
      <c r="AM7" s="19" t="s">
        <v>326</v>
      </c>
    </row>
    <row r="8" spans="1:41" ht="29" x14ac:dyDescent="0.35">
      <c r="A8" s="19">
        <v>5</v>
      </c>
      <c r="B8" s="9" t="s">
        <v>38</v>
      </c>
      <c r="C8" s="19">
        <v>116</v>
      </c>
      <c r="D8" s="19">
        <v>13</v>
      </c>
      <c r="E8" s="19">
        <v>17</v>
      </c>
      <c r="F8" s="20">
        <v>116</v>
      </c>
      <c r="G8" s="19">
        <v>58</v>
      </c>
      <c r="H8" s="19">
        <v>58</v>
      </c>
      <c r="J8" s="19">
        <f>46+49</f>
        <v>95</v>
      </c>
      <c r="K8" s="19">
        <v>14</v>
      </c>
      <c r="L8" s="19">
        <v>6</v>
      </c>
      <c r="M8" s="19">
        <v>1</v>
      </c>
      <c r="N8" s="19" t="s">
        <v>326</v>
      </c>
      <c r="O8" s="19" t="s">
        <v>326</v>
      </c>
      <c r="P8" s="19">
        <f>AVERAGE(36.5,39.5)</f>
        <v>38</v>
      </c>
      <c r="Q8" s="19" t="s">
        <v>326</v>
      </c>
      <c r="R8" s="19">
        <f>40+42</f>
        <v>82</v>
      </c>
      <c r="S8" s="19">
        <f>18+16</f>
        <v>34</v>
      </c>
      <c r="T8" s="19">
        <f>116-40</f>
        <v>76</v>
      </c>
      <c r="U8" s="19" t="s">
        <v>326</v>
      </c>
      <c r="V8" s="19" t="s">
        <v>326</v>
      </c>
      <c r="W8" s="19" t="s">
        <v>326</v>
      </c>
      <c r="X8" s="19" t="s">
        <v>326</v>
      </c>
      <c r="Y8" s="19" t="s">
        <v>326</v>
      </c>
      <c r="Z8" s="19" t="s">
        <v>326</v>
      </c>
      <c r="AA8" s="19" t="s">
        <v>326</v>
      </c>
      <c r="AB8" s="19" t="s">
        <v>326</v>
      </c>
      <c r="AC8" s="19" t="s">
        <v>326</v>
      </c>
      <c r="AD8" s="19" t="s">
        <v>326</v>
      </c>
      <c r="AE8" s="19" t="s">
        <v>326</v>
      </c>
      <c r="AF8" s="19">
        <f>54+57</f>
        <v>111</v>
      </c>
      <c r="AG8" s="19" t="s">
        <v>326</v>
      </c>
      <c r="AH8" s="19" t="s">
        <v>326</v>
      </c>
      <c r="AI8" s="19" t="s">
        <v>326</v>
      </c>
      <c r="AJ8" s="19" t="s">
        <v>344</v>
      </c>
      <c r="AK8" s="19">
        <v>0</v>
      </c>
      <c r="AL8" s="19">
        <v>116</v>
      </c>
      <c r="AM8" s="19" t="s">
        <v>345</v>
      </c>
    </row>
    <row r="9" spans="1:41" ht="29.5" thickBot="1" x14ac:dyDescent="0.4">
      <c r="A9" s="19">
        <v>6</v>
      </c>
      <c r="B9" s="12" t="s">
        <v>43</v>
      </c>
      <c r="C9" s="24">
        <v>60</v>
      </c>
      <c r="D9" s="19" t="s">
        <v>326</v>
      </c>
      <c r="E9" s="19" t="s">
        <v>326</v>
      </c>
      <c r="F9" s="20">
        <v>60</v>
      </c>
      <c r="G9" s="19">
        <v>21</v>
      </c>
      <c r="H9" s="19">
        <v>39</v>
      </c>
      <c r="J9" s="19">
        <v>39</v>
      </c>
      <c r="K9" s="19">
        <v>0</v>
      </c>
      <c r="L9" s="19">
        <v>0</v>
      </c>
      <c r="M9" s="19">
        <v>0</v>
      </c>
      <c r="N9" s="19" t="s">
        <v>326</v>
      </c>
      <c r="O9" s="19" t="s">
        <v>326</v>
      </c>
      <c r="P9" s="19">
        <v>32.299999999999997</v>
      </c>
      <c r="Q9" s="19" t="s">
        <v>326</v>
      </c>
      <c r="R9" s="19">
        <v>60</v>
      </c>
      <c r="S9" s="19">
        <v>0</v>
      </c>
      <c r="T9" s="19" t="s">
        <v>326</v>
      </c>
      <c r="U9" s="19" t="s">
        <v>326</v>
      </c>
      <c r="V9" s="19" t="s">
        <v>326</v>
      </c>
      <c r="W9" s="19" t="s">
        <v>326</v>
      </c>
      <c r="X9" s="19" t="s">
        <v>326</v>
      </c>
      <c r="Y9" s="19" t="s">
        <v>326</v>
      </c>
      <c r="Z9" s="19" t="s">
        <v>326</v>
      </c>
      <c r="AA9" s="19" t="s">
        <v>326</v>
      </c>
      <c r="AB9" s="19">
        <v>10.6</v>
      </c>
      <c r="AC9" s="19" t="s">
        <v>326</v>
      </c>
      <c r="AD9" s="19" t="s">
        <v>326</v>
      </c>
      <c r="AE9" s="19" t="s">
        <v>326</v>
      </c>
      <c r="AF9" s="19" t="s">
        <v>326</v>
      </c>
      <c r="AG9" s="19" t="s">
        <v>350</v>
      </c>
      <c r="AH9" s="19" t="s">
        <v>349</v>
      </c>
      <c r="AI9" s="19" t="s">
        <v>331</v>
      </c>
      <c r="AJ9" s="19" t="s">
        <v>326</v>
      </c>
      <c r="AK9" s="19" t="s">
        <v>326</v>
      </c>
      <c r="AL9" s="19" t="s">
        <v>326</v>
      </c>
      <c r="AM9" s="19" t="s">
        <v>326</v>
      </c>
    </row>
    <row r="10" spans="1:41" ht="29" x14ac:dyDescent="0.35">
      <c r="A10" s="19">
        <v>7</v>
      </c>
      <c r="B10" s="9" t="s">
        <v>87</v>
      </c>
      <c r="C10" s="19">
        <v>6</v>
      </c>
      <c r="D10" s="19">
        <v>0</v>
      </c>
      <c r="E10" s="19">
        <v>0</v>
      </c>
      <c r="F10" s="20">
        <v>6</v>
      </c>
      <c r="G10" s="19">
        <v>0</v>
      </c>
      <c r="H10" s="19">
        <v>6</v>
      </c>
      <c r="I10" s="19">
        <v>6</v>
      </c>
      <c r="J10" s="19">
        <v>0</v>
      </c>
      <c r="K10" s="19">
        <v>0</v>
      </c>
      <c r="L10" s="19">
        <v>0</v>
      </c>
      <c r="M10" s="19">
        <v>0</v>
      </c>
      <c r="N10" s="19">
        <v>0</v>
      </c>
      <c r="O10" s="19">
        <v>6</v>
      </c>
      <c r="P10" s="19" t="s">
        <v>326</v>
      </c>
      <c r="Q10" s="19" t="s">
        <v>89</v>
      </c>
      <c r="R10" s="19">
        <v>6</v>
      </c>
      <c r="S10" s="19">
        <v>0</v>
      </c>
      <c r="T10" s="19" t="s">
        <v>326</v>
      </c>
      <c r="U10" s="19" t="s">
        <v>326</v>
      </c>
      <c r="V10" s="19" t="s">
        <v>326</v>
      </c>
      <c r="W10" s="19" t="s">
        <v>326</v>
      </c>
      <c r="X10" s="19">
        <v>4</v>
      </c>
      <c r="Y10" s="19">
        <v>1</v>
      </c>
      <c r="Z10" s="19" t="s">
        <v>326</v>
      </c>
      <c r="AA10" s="19">
        <v>1</v>
      </c>
      <c r="AB10" s="19" t="s">
        <v>326</v>
      </c>
      <c r="AC10" s="19">
        <v>3</v>
      </c>
      <c r="AD10" s="19">
        <v>3</v>
      </c>
      <c r="AE10" s="19" t="s">
        <v>326</v>
      </c>
      <c r="AF10" s="19">
        <v>5</v>
      </c>
      <c r="AG10" s="19">
        <v>0</v>
      </c>
      <c r="AH10" s="19">
        <v>0</v>
      </c>
      <c r="AI10" s="19">
        <v>0</v>
      </c>
      <c r="AJ10" s="19" t="s">
        <v>326</v>
      </c>
      <c r="AK10" s="19">
        <v>0</v>
      </c>
      <c r="AL10" s="19">
        <v>6</v>
      </c>
      <c r="AM10" s="19" t="s">
        <v>345</v>
      </c>
      <c r="AN10" t="s">
        <v>360</v>
      </c>
    </row>
    <row r="11" spans="1:41" ht="29" x14ac:dyDescent="0.35">
      <c r="A11" s="19">
        <v>8</v>
      </c>
      <c r="B11" s="9" t="s">
        <v>96</v>
      </c>
      <c r="C11" s="19">
        <v>10</v>
      </c>
      <c r="D11" s="19">
        <v>0</v>
      </c>
      <c r="E11" s="19">
        <v>0</v>
      </c>
      <c r="F11" s="20">
        <v>10</v>
      </c>
      <c r="G11" s="19">
        <v>0</v>
      </c>
      <c r="H11" s="19">
        <v>10</v>
      </c>
      <c r="I11" s="19">
        <v>0</v>
      </c>
      <c r="J11" s="19">
        <v>10</v>
      </c>
      <c r="K11" s="19">
        <v>0</v>
      </c>
      <c r="L11" s="19">
        <v>0</v>
      </c>
      <c r="M11" s="19">
        <v>0</v>
      </c>
      <c r="N11" s="19">
        <v>0</v>
      </c>
      <c r="O11" s="19">
        <v>0</v>
      </c>
      <c r="P11" s="19">
        <v>28.8</v>
      </c>
      <c r="Q11" s="19" t="s">
        <v>364</v>
      </c>
      <c r="R11" s="19">
        <v>5</v>
      </c>
      <c r="S11" s="19">
        <v>5</v>
      </c>
      <c r="T11" s="19">
        <v>0</v>
      </c>
      <c r="U11" s="19">
        <v>0</v>
      </c>
      <c r="V11" s="19">
        <v>10</v>
      </c>
      <c r="W11" s="19">
        <v>0</v>
      </c>
      <c r="X11" s="19" t="s">
        <v>326</v>
      </c>
      <c r="Y11" s="19" t="s">
        <v>326</v>
      </c>
      <c r="Z11" s="19" t="s">
        <v>326</v>
      </c>
      <c r="AA11" s="19" t="s">
        <v>326</v>
      </c>
      <c r="AB11" s="19" t="s">
        <v>326</v>
      </c>
      <c r="AC11" s="19" t="s">
        <v>326</v>
      </c>
      <c r="AD11" s="19" t="s">
        <v>326</v>
      </c>
      <c r="AE11" s="19" t="s">
        <v>326</v>
      </c>
      <c r="AF11" s="19" t="s">
        <v>326</v>
      </c>
      <c r="AG11" s="19" t="s">
        <v>326</v>
      </c>
      <c r="AH11" s="19" t="s">
        <v>326</v>
      </c>
      <c r="AI11" s="19" t="s">
        <v>326</v>
      </c>
      <c r="AJ11" s="19" t="s">
        <v>326</v>
      </c>
      <c r="AK11" s="19" t="s">
        <v>326</v>
      </c>
      <c r="AL11" s="19" t="s">
        <v>326</v>
      </c>
      <c r="AM11" s="19" t="s">
        <v>345</v>
      </c>
    </row>
    <row r="12" spans="1:41" ht="58" x14ac:dyDescent="0.35">
      <c r="A12" s="19">
        <v>9</v>
      </c>
      <c r="B12" s="9" t="s">
        <v>102</v>
      </c>
      <c r="C12" s="19">
        <v>91</v>
      </c>
      <c r="D12" s="19">
        <f>91-33-31</f>
        <v>27</v>
      </c>
      <c r="E12" s="19">
        <v>0</v>
      </c>
      <c r="F12" s="20">
        <v>64</v>
      </c>
      <c r="G12" s="19">
        <v>31</v>
      </c>
      <c r="H12" s="19">
        <v>33</v>
      </c>
      <c r="I12" s="19">
        <v>0</v>
      </c>
      <c r="J12" s="19">
        <v>64</v>
      </c>
      <c r="K12" s="19">
        <v>0</v>
      </c>
      <c r="L12" s="19">
        <v>0</v>
      </c>
      <c r="M12" s="19">
        <v>0</v>
      </c>
      <c r="N12" s="19">
        <v>0</v>
      </c>
      <c r="O12" s="19">
        <v>0</v>
      </c>
      <c r="P12" s="19">
        <f>AVERAGE(28.1, 31.2)</f>
        <v>29.65</v>
      </c>
      <c r="Q12" s="19" t="s">
        <v>370</v>
      </c>
      <c r="R12" s="19">
        <v>34</v>
      </c>
      <c r="S12" s="19">
        <v>30</v>
      </c>
      <c r="T12" s="19">
        <v>0</v>
      </c>
      <c r="U12" s="19">
        <v>0</v>
      </c>
      <c r="V12" s="19">
        <v>64</v>
      </c>
      <c r="W12" s="19">
        <v>0</v>
      </c>
      <c r="X12" s="19" t="s">
        <v>326</v>
      </c>
      <c r="Y12" s="19">
        <f>64-31-25</f>
        <v>8</v>
      </c>
      <c r="Z12" s="19" t="s">
        <v>326</v>
      </c>
      <c r="AA12" s="19" t="s">
        <v>366</v>
      </c>
      <c r="AB12" s="19" t="s">
        <v>326</v>
      </c>
      <c r="AC12" s="19" t="s">
        <v>326</v>
      </c>
      <c r="AD12" s="19" t="s">
        <v>326</v>
      </c>
      <c r="AE12" s="19" t="s">
        <v>326</v>
      </c>
      <c r="AF12" s="19">
        <v>70</v>
      </c>
      <c r="AG12" s="19">
        <v>11</v>
      </c>
      <c r="AH12" s="19">
        <v>59</v>
      </c>
      <c r="AI12" s="19" t="s">
        <v>326</v>
      </c>
      <c r="AJ12" s="26" t="s">
        <v>367</v>
      </c>
      <c r="AK12" s="19">
        <v>64</v>
      </c>
      <c r="AL12" s="19">
        <v>0</v>
      </c>
      <c r="AM12" s="19" t="s">
        <v>345</v>
      </c>
      <c r="AO12" t="s">
        <v>372</v>
      </c>
    </row>
    <row r="13" spans="1:41" ht="29" x14ac:dyDescent="0.35">
      <c r="A13" s="19">
        <v>10</v>
      </c>
      <c r="B13" s="25" t="s">
        <v>118</v>
      </c>
      <c r="C13" s="19">
        <v>1</v>
      </c>
      <c r="D13" s="19">
        <v>0</v>
      </c>
      <c r="E13" s="19">
        <v>0</v>
      </c>
      <c r="F13" s="20">
        <v>1</v>
      </c>
      <c r="G13" s="19">
        <v>0</v>
      </c>
      <c r="H13" s="19">
        <v>1</v>
      </c>
      <c r="I13" s="19">
        <v>0</v>
      </c>
      <c r="J13" s="19">
        <v>1</v>
      </c>
      <c r="K13" s="19">
        <v>0</v>
      </c>
      <c r="L13" s="19">
        <v>0</v>
      </c>
      <c r="M13" s="19">
        <v>0</v>
      </c>
      <c r="N13" s="19">
        <v>0</v>
      </c>
      <c r="O13" s="19">
        <v>0</v>
      </c>
      <c r="P13" s="19">
        <v>30</v>
      </c>
      <c r="Q13" s="19" t="s">
        <v>326</v>
      </c>
      <c r="R13" s="19">
        <v>0</v>
      </c>
      <c r="S13" s="19">
        <v>1</v>
      </c>
      <c r="T13" s="19" t="s">
        <v>326</v>
      </c>
      <c r="U13" s="19" t="s">
        <v>326</v>
      </c>
      <c r="V13" s="19" t="s">
        <v>326</v>
      </c>
      <c r="W13" s="19" t="s">
        <v>326</v>
      </c>
      <c r="X13" s="19" t="s">
        <v>326</v>
      </c>
      <c r="Y13" s="19" t="s">
        <v>326</v>
      </c>
      <c r="Z13" s="19" t="s">
        <v>326</v>
      </c>
      <c r="AA13" s="19" t="s">
        <v>326</v>
      </c>
      <c r="AB13" s="19" t="s">
        <v>326</v>
      </c>
      <c r="AC13" s="19" t="s">
        <v>326</v>
      </c>
      <c r="AD13" s="19" t="s">
        <v>326</v>
      </c>
      <c r="AE13" s="19" t="s">
        <v>326</v>
      </c>
      <c r="AF13" s="19" t="s">
        <v>326</v>
      </c>
      <c r="AG13" s="19" t="s">
        <v>326</v>
      </c>
      <c r="AH13" s="19" t="s">
        <v>326</v>
      </c>
      <c r="AI13" s="19" t="s">
        <v>326</v>
      </c>
      <c r="AJ13" s="19" t="s">
        <v>326</v>
      </c>
      <c r="AK13" s="19" t="s">
        <v>326</v>
      </c>
      <c r="AL13" s="19" t="s">
        <v>326</v>
      </c>
      <c r="AM13" s="19" t="s">
        <v>331</v>
      </c>
    </row>
    <row r="14" spans="1:41" ht="29.5" thickBot="1" x14ac:dyDescent="0.4">
      <c r="A14" s="19">
        <v>11</v>
      </c>
      <c r="B14" s="27" t="s">
        <v>125</v>
      </c>
      <c r="C14" s="19">
        <v>10</v>
      </c>
      <c r="D14" s="19">
        <v>1</v>
      </c>
      <c r="E14" s="19">
        <v>0</v>
      </c>
      <c r="F14" s="20">
        <v>9</v>
      </c>
      <c r="G14" s="19">
        <v>0</v>
      </c>
      <c r="H14" s="19">
        <v>9</v>
      </c>
      <c r="I14" s="19">
        <v>0</v>
      </c>
      <c r="J14" s="19">
        <v>9</v>
      </c>
      <c r="K14" s="19">
        <v>0</v>
      </c>
      <c r="L14" s="19">
        <v>0</v>
      </c>
      <c r="M14" s="19">
        <v>0</v>
      </c>
      <c r="N14" s="19">
        <v>0</v>
      </c>
      <c r="O14" s="19">
        <v>0</v>
      </c>
      <c r="P14" s="19">
        <v>36.65</v>
      </c>
      <c r="Q14" s="19" t="s">
        <v>375</v>
      </c>
      <c r="R14" s="19">
        <v>5</v>
      </c>
      <c r="S14" s="19">
        <v>4</v>
      </c>
      <c r="T14" s="19">
        <v>0</v>
      </c>
      <c r="U14" s="19">
        <v>0</v>
      </c>
      <c r="V14" s="19">
        <v>9</v>
      </c>
      <c r="W14" s="19">
        <v>0</v>
      </c>
      <c r="X14" s="19">
        <v>9</v>
      </c>
      <c r="Y14" s="19">
        <v>0</v>
      </c>
      <c r="Z14" s="19">
        <v>0</v>
      </c>
      <c r="AA14" s="19">
        <v>0</v>
      </c>
      <c r="AB14" s="19" t="s">
        <v>326</v>
      </c>
      <c r="AC14" s="19">
        <v>1</v>
      </c>
      <c r="AD14" s="19">
        <v>8</v>
      </c>
      <c r="AE14" s="19">
        <v>0</v>
      </c>
      <c r="AF14" s="19" t="s">
        <v>326</v>
      </c>
      <c r="AG14" s="19" t="s">
        <v>326</v>
      </c>
      <c r="AH14" s="19" t="s">
        <v>326</v>
      </c>
      <c r="AI14" s="19" t="s">
        <v>326</v>
      </c>
      <c r="AJ14" s="19" t="s">
        <v>326</v>
      </c>
      <c r="AK14" s="19" t="s">
        <v>326</v>
      </c>
      <c r="AL14" s="19">
        <v>9</v>
      </c>
      <c r="AM14" s="19" t="s">
        <v>326</v>
      </c>
    </row>
    <row r="15" spans="1:41" ht="29" x14ac:dyDescent="0.35">
      <c r="A15" s="19">
        <v>12</v>
      </c>
      <c r="B15" s="9" t="s">
        <v>145</v>
      </c>
      <c r="C15" s="19">
        <v>10</v>
      </c>
      <c r="D15" s="19">
        <v>2</v>
      </c>
      <c r="E15" s="19">
        <v>1</v>
      </c>
      <c r="F15" s="20">
        <v>8</v>
      </c>
      <c r="G15" s="19">
        <v>0</v>
      </c>
      <c r="H15" s="19">
        <v>8</v>
      </c>
      <c r="I15" s="19">
        <v>0</v>
      </c>
      <c r="J15" s="19">
        <v>5</v>
      </c>
      <c r="K15" s="19">
        <v>0</v>
      </c>
      <c r="L15" s="19">
        <v>3</v>
      </c>
      <c r="M15" s="19">
        <v>0</v>
      </c>
      <c r="N15" s="19">
        <v>3</v>
      </c>
      <c r="O15" s="19">
        <v>0</v>
      </c>
      <c r="P15" s="19">
        <v>38.6</v>
      </c>
      <c r="Q15" s="19" t="s">
        <v>326</v>
      </c>
      <c r="R15" s="19">
        <v>7</v>
      </c>
      <c r="S15" s="19">
        <v>1</v>
      </c>
      <c r="T15" s="19" t="s">
        <v>326</v>
      </c>
      <c r="U15" s="19" t="s">
        <v>326</v>
      </c>
      <c r="V15" s="19" t="s">
        <v>326</v>
      </c>
      <c r="W15" s="19" t="s">
        <v>326</v>
      </c>
      <c r="X15" s="19" t="s">
        <v>326</v>
      </c>
      <c r="Y15" s="19" t="s">
        <v>326</v>
      </c>
      <c r="Z15" s="19" t="s">
        <v>326</v>
      </c>
      <c r="AA15" s="19" t="s">
        <v>326</v>
      </c>
      <c r="AB15" s="19" t="s">
        <v>326</v>
      </c>
      <c r="AC15" s="19" t="s">
        <v>326</v>
      </c>
      <c r="AD15" s="19" t="s">
        <v>326</v>
      </c>
      <c r="AE15" s="19" t="s">
        <v>326</v>
      </c>
      <c r="AG15" s="19">
        <v>1</v>
      </c>
      <c r="AH15" s="19">
        <v>7</v>
      </c>
      <c r="AI15" s="19">
        <v>2</v>
      </c>
      <c r="AJ15" s="19">
        <v>3</v>
      </c>
      <c r="AK15" s="19">
        <v>0</v>
      </c>
      <c r="AL15" s="19">
        <v>8</v>
      </c>
      <c r="AM15" s="19" t="s">
        <v>326</v>
      </c>
    </row>
    <row r="16" spans="1:41" ht="29" x14ac:dyDescent="0.35">
      <c r="A16" s="19">
        <v>13</v>
      </c>
      <c r="B16" s="9" t="s">
        <v>147</v>
      </c>
      <c r="C16" s="19">
        <v>29</v>
      </c>
      <c r="D16" s="19">
        <v>2</v>
      </c>
      <c r="E16" s="19">
        <v>0</v>
      </c>
      <c r="F16" s="20">
        <v>27</v>
      </c>
      <c r="G16" s="19">
        <v>15</v>
      </c>
      <c r="H16" s="19">
        <v>12</v>
      </c>
      <c r="I16" s="19">
        <v>0</v>
      </c>
      <c r="J16" s="19">
        <v>27</v>
      </c>
      <c r="K16" s="19">
        <v>0</v>
      </c>
      <c r="L16" s="19">
        <v>0</v>
      </c>
      <c r="M16" s="19">
        <v>0</v>
      </c>
      <c r="N16" s="19">
        <v>0</v>
      </c>
      <c r="O16" s="19">
        <v>0</v>
      </c>
      <c r="P16" s="19">
        <f>AVERAGE(66.41,65.87)</f>
        <v>66.14</v>
      </c>
      <c r="Q16" s="19" t="s">
        <v>395</v>
      </c>
      <c r="R16" s="19">
        <v>18</v>
      </c>
      <c r="S16" s="19">
        <v>9</v>
      </c>
      <c r="T16" s="19">
        <v>0</v>
      </c>
      <c r="U16" s="19">
        <v>0</v>
      </c>
      <c r="V16" s="19">
        <v>27</v>
      </c>
      <c r="W16" s="19">
        <v>0</v>
      </c>
      <c r="X16" s="19" t="s">
        <v>326</v>
      </c>
      <c r="Y16" s="19" t="s">
        <v>326</v>
      </c>
      <c r="Z16" s="19" t="s">
        <v>326</v>
      </c>
      <c r="AA16" s="19" t="s">
        <v>326</v>
      </c>
      <c r="AB16" s="19">
        <v>9.73</v>
      </c>
      <c r="AC16" s="19" t="s">
        <v>326</v>
      </c>
      <c r="AD16" s="19" t="s">
        <v>326</v>
      </c>
      <c r="AE16" s="19" t="s">
        <v>326</v>
      </c>
      <c r="AF16" s="19" t="s">
        <v>326</v>
      </c>
      <c r="AG16" s="19" t="s">
        <v>326</v>
      </c>
      <c r="AH16" s="19" t="s">
        <v>326</v>
      </c>
      <c r="AI16" s="19" t="s">
        <v>326</v>
      </c>
      <c r="AJ16" s="19" t="s">
        <v>326</v>
      </c>
      <c r="AK16" s="19">
        <v>27</v>
      </c>
      <c r="AL16" s="19" t="s">
        <v>326</v>
      </c>
      <c r="AM16" s="19" t="s">
        <v>396</v>
      </c>
    </row>
    <row r="17" spans="1:40" ht="29" x14ac:dyDescent="0.35">
      <c r="A17" s="19">
        <v>14</v>
      </c>
      <c r="B17" s="9" t="s">
        <v>148</v>
      </c>
      <c r="C17" s="19">
        <v>4</v>
      </c>
      <c r="D17" s="19">
        <v>1</v>
      </c>
      <c r="E17" s="19">
        <v>0</v>
      </c>
      <c r="F17" s="20">
        <v>4</v>
      </c>
      <c r="G17" s="19">
        <v>0</v>
      </c>
      <c r="H17" s="19">
        <v>4</v>
      </c>
      <c r="I17" s="19">
        <v>0</v>
      </c>
      <c r="J17" s="19">
        <v>4</v>
      </c>
      <c r="K17" s="19">
        <v>0</v>
      </c>
      <c r="L17" s="19">
        <v>0</v>
      </c>
      <c r="M17" s="19">
        <v>0</v>
      </c>
      <c r="N17" s="19">
        <v>0</v>
      </c>
      <c r="O17" s="19">
        <v>0</v>
      </c>
      <c r="P17" s="19">
        <f>AVERAGE(37,41,46,57)</f>
        <v>45.25</v>
      </c>
      <c r="Q17" s="19" t="s">
        <v>399</v>
      </c>
      <c r="R17" s="19">
        <v>3</v>
      </c>
      <c r="S17" s="19">
        <v>1</v>
      </c>
      <c r="T17" s="19" t="s">
        <v>326</v>
      </c>
      <c r="U17" s="19" t="s">
        <v>326</v>
      </c>
      <c r="V17" s="19" t="s">
        <v>326</v>
      </c>
      <c r="W17" s="19" t="s">
        <v>326</v>
      </c>
      <c r="X17" s="19" t="s">
        <v>326</v>
      </c>
      <c r="Y17" s="19" t="s">
        <v>326</v>
      </c>
      <c r="Z17" s="19" t="s">
        <v>326</v>
      </c>
      <c r="AA17" s="19" t="s">
        <v>326</v>
      </c>
      <c r="AB17" s="19" t="s">
        <v>326</v>
      </c>
      <c r="AC17" s="19" t="s">
        <v>326</v>
      </c>
      <c r="AD17" s="19" t="s">
        <v>326</v>
      </c>
      <c r="AE17" s="19" t="s">
        <v>326</v>
      </c>
      <c r="AF17" s="19" t="s">
        <v>326</v>
      </c>
      <c r="AG17" s="19" t="s">
        <v>326</v>
      </c>
      <c r="AH17" s="19" t="s">
        <v>326</v>
      </c>
      <c r="AI17" s="19" t="s">
        <v>326</v>
      </c>
      <c r="AJ17" s="19" t="s">
        <v>326</v>
      </c>
      <c r="AK17" s="19" t="s">
        <v>326</v>
      </c>
      <c r="AL17" s="19" t="s">
        <v>326</v>
      </c>
      <c r="AM17" s="19" t="s">
        <v>396</v>
      </c>
    </row>
    <row r="18" spans="1:40" ht="29" x14ac:dyDescent="0.35">
      <c r="A18" s="19">
        <v>15</v>
      </c>
      <c r="B18" s="9" t="s">
        <v>149</v>
      </c>
      <c r="C18" s="19">
        <v>12</v>
      </c>
      <c r="D18" s="19">
        <v>0</v>
      </c>
      <c r="E18" s="19">
        <v>0</v>
      </c>
      <c r="F18" s="20">
        <v>12</v>
      </c>
      <c r="G18" s="19">
        <v>6</v>
      </c>
      <c r="H18" s="19">
        <v>6</v>
      </c>
      <c r="I18" s="19">
        <v>0</v>
      </c>
      <c r="J18" s="19">
        <v>12</v>
      </c>
      <c r="K18" s="19">
        <v>0</v>
      </c>
      <c r="L18" s="19">
        <v>0</v>
      </c>
      <c r="M18" s="19">
        <v>0</v>
      </c>
      <c r="N18" s="19">
        <v>0</v>
      </c>
      <c r="O18" s="19">
        <v>0</v>
      </c>
      <c r="P18" s="19">
        <v>33</v>
      </c>
      <c r="Q18" s="19" t="s">
        <v>326</v>
      </c>
      <c r="R18" s="19" t="s">
        <v>326</v>
      </c>
      <c r="S18" s="19" t="s">
        <v>326</v>
      </c>
      <c r="T18" s="19" t="s">
        <v>326</v>
      </c>
      <c r="U18" s="19" t="s">
        <v>326</v>
      </c>
      <c r="V18" s="19" t="s">
        <v>326</v>
      </c>
      <c r="W18" s="19" t="s">
        <v>326</v>
      </c>
      <c r="X18" s="19" t="s">
        <v>326</v>
      </c>
      <c r="Y18" s="19" t="s">
        <v>326</v>
      </c>
      <c r="Z18" s="19" t="s">
        <v>326</v>
      </c>
      <c r="AA18" s="19" t="s">
        <v>326</v>
      </c>
      <c r="AB18" s="19" t="s">
        <v>326</v>
      </c>
      <c r="AC18" s="19" t="s">
        <v>326</v>
      </c>
      <c r="AD18" s="19" t="s">
        <v>326</v>
      </c>
      <c r="AE18" s="19" t="s">
        <v>326</v>
      </c>
      <c r="AF18" s="19" t="s">
        <v>326</v>
      </c>
      <c r="AG18" s="19" t="s">
        <v>326</v>
      </c>
      <c r="AH18" s="19" t="s">
        <v>326</v>
      </c>
      <c r="AI18" s="19" t="s">
        <v>326</v>
      </c>
      <c r="AJ18" s="19" t="s">
        <v>326</v>
      </c>
      <c r="AK18" s="19">
        <v>0</v>
      </c>
      <c r="AL18" s="19">
        <v>12</v>
      </c>
      <c r="AM18" s="19" t="s">
        <v>326</v>
      </c>
    </row>
    <row r="19" spans="1:40" ht="29" x14ac:dyDescent="0.35">
      <c r="A19" s="19">
        <v>16</v>
      </c>
      <c r="B19" s="9" t="s">
        <v>150</v>
      </c>
      <c r="C19" s="19">
        <v>15</v>
      </c>
      <c r="D19" s="19">
        <v>0</v>
      </c>
      <c r="E19" s="19">
        <v>0</v>
      </c>
      <c r="F19" s="20">
        <v>15</v>
      </c>
      <c r="G19" s="19">
        <v>6</v>
      </c>
      <c r="H19" s="19">
        <v>9</v>
      </c>
      <c r="I19" s="19">
        <v>0</v>
      </c>
      <c r="J19" s="19">
        <v>15</v>
      </c>
      <c r="K19" s="19">
        <v>0</v>
      </c>
      <c r="L19" s="19">
        <v>0</v>
      </c>
      <c r="M19" s="19">
        <v>0</v>
      </c>
      <c r="N19" s="19">
        <v>0</v>
      </c>
      <c r="O19" s="19">
        <v>0</v>
      </c>
      <c r="P19" s="19">
        <f>(9*29 + 6*35)/15</f>
        <v>31.4</v>
      </c>
      <c r="Q19" s="19" t="s">
        <v>326</v>
      </c>
      <c r="R19" s="19">
        <v>12</v>
      </c>
      <c r="S19" s="19">
        <v>3</v>
      </c>
      <c r="T19" s="19" t="s">
        <v>326</v>
      </c>
      <c r="U19" s="19" t="s">
        <v>326</v>
      </c>
      <c r="V19" s="19" t="s">
        <v>326</v>
      </c>
      <c r="W19" s="19" t="s">
        <v>326</v>
      </c>
      <c r="X19" s="19" t="s">
        <v>326</v>
      </c>
      <c r="Y19" s="19" t="s">
        <v>326</v>
      </c>
      <c r="Z19" s="19" t="s">
        <v>326</v>
      </c>
      <c r="AA19" s="19" t="s">
        <v>326</v>
      </c>
      <c r="AB19" s="19" t="s">
        <v>326</v>
      </c>
      <c r="AC19" s="19" t="s">
        <v>326</v>
      </c>
      <c r="AD19" s="19" t="s">
        <v>326</v>
      </c>
      <c r="AE19" s="19" t="s">
        <v>326</v>
      </c>
      <c r="AF19" s="19" t="s">
        <v>326</v>
      </c>
      <c r="AG19" s="19" t="s">
        <v>326</v>
      </c>
      <c r="AH19" s="19" t="s">
        <v>326</v>
      </c>
      <c r="AI19" s="19" t="s">
        <v>326</v>
      </c>
      <c r="AJ19" s="19" t="s">
        <v>326</v>
      </c>
      <c r="AK19" s="19">
        <v>0</v>
      </c>
      <c r="AL19" s="19">
        <v>15</v>
      </c>
      <c r="AM19" s="19" t="s">
        <v>326</v>
      </c>
    </row>
    <row r="20" spans="1:40" ht="29" x14ac:dyDescent="0.35">
      <c r="A20" s="19">
        <v>17</v>
      </c>
      <c r="B20" s="9" t="s">
        <v>173</v>
      </c>
      <c r="C20" s="19">
        <v>12</v>
      </c>
      <c r="D20" s="19">
        <v>4</v>
      </c>
      <c r="E20" s="19">
        <v>1</v>
      </c>
      <c r="F20" s="20">
        <v>8</v>
      </c>
      <c r="G20" s="19">
        <v>7</v>
      </c>
      <c r="H20" s="19">
        <v>8</v>
      </c>
      <c r="I20" s="19">
        <v>0</v>
      </c>
      <c r="J20" s="19">
        <v>8</v>
      </c>
      <c r="K20" s="19">
        <v>0</v>
      </c>
      <c r="L20" s="19">
        <v>0</v>
      </c>
      <c r="M20" s="19">
        <v>0</v>
      </c>
      <c r="N20" s="19">
        <v>0</v>
      </c>
      <c r="O20" s="19">
        <v>0</v>
      </c>
      <c r="P20" s="19">
        <v>46.7</v>
      </c>
      <c r="Q20" s="19" t="s">
        <v>409</v>
      </c>
      <c r="R20" s="19">
        <v>6</v>
      </c>
      <c r="S20" s="19">
        <v>2</v>
      </c>
      <c r="T20" s="19">
        <v>0</v>
      </c>
      <c r="U20" s="19">
        <v>0</v>
      </c>
      <c r="V20" s="19">
        <v>8</v>
      </c>
      <c r="W20" s="19">
        <v>0</v>
      </c>
      <c r="X20" s="19" t="s">
        <v>326</v>
      </c>
      <c r="Y20" s="19" t="s">
        <v>326</v>
      </c>
      <c r="Z20" s="19" t="s">
        <v>326</v>
      </c>
      <c r="AA20" s="19" t="s">
        <v>326</v>
      </c>
      <c r="AB20" s="19" t="s">
        <v>326</v>
      </c>
      <c r="AC20" s="19" t="s">
        <v>326</v>
      </c>
      <c r="AD20" s="19" t="s">
        <v>326</v>
      </c>
      <c r="AE20" s="19" t="s">
        <v>326</v>
      </c>
      <c r="AF20" s="19" t="s">
        <v>326</v>
      </c>
      <c r="AG20" s="19" t="s">
        <v>326</v>
      </c>
      <c r="AH20" s="19" t="s">
        <v>326</v>
      </c>
      <c r="AI20" s="19" t="s">
        <v>326</v>
      </c>
      <c r="AJ20" s="19" t="s">
        <v>326</v>
      </c>
      <c r="AK20" s="19" t="s">
        <v>326</v>
      </c>
      <c r="AL20" s="19" t="s">
        <v>326</v>
      </c>
      <c r="AM20" s="19" t="s">
        <v>326</v>
      </c>
    </row>
    <row r="21" spans="1:40" ht="29" x14ac:dyDescent="0.35">
      <c r="A21" s="19">
        <v>18</v>
      </c>
      <c r="B21" s="9" t="s">
        <v>151</v>
      </c>
      <c r="C21" s="19">
        <v>95</v>
      </c>
      <c r="D21" s="19">
        <v>14</v>
      </c>
      <c r="E21" s="19">
        <v>6</v>
      </c>
      <c r="F21" s="20">
        <v>75</v>
      </c>
      <c r="G21" s="19">
        <v>50</v>
      </c>
      <c r="H21" s="19">
        <v>25</v>
      </c>
      <c r="I21" s="19">
        <v>0</v>
      </c>
      <c r="J21" s="19">
        <v>75</v>
      </c>
      <c r="K21" s="19">
        <v>0</v>
      </c>
      <c r="L21" s="19">
        <v>0</v>
      </c>
      <c r="M21" s="19">
        <v>0</v>
      </c>
      <c r="N21" s="19">
        <v>0</v>
      </c>
      <c r="O21" s="19">
        <v>0</v>
      </c>
      <c r="P21" s="19">
        <f>AVERAGE(39.6,40.76,41.56)</f>
        <v>40.64</v>
      </c>
      <c r="Q21" s="19" t="s">
        <v>413</v>
      </c>
      <c r="R21" s="19">
        <f>(0.28*25)+(0.6*25)+(0.44*25)</f>
        <v>33</v>
      </c>
      <c r="S21" s="19">
        <f>75-R21</f>
        <v>42</v>
      </c>
      <c r="T21" s="19">
        <v>0</v>
      </c>
      <c r="U21" s="19">
        <v>0</v>
      </c>
      <c r="V21" s="19">
        <v>75</v>
      </c>
      <c r="W21" s="19">
        <v>0</v>
      </c>
      <c r="X21" s="19" t="s">
        <v>326</v>
      </c>
      <c r="Y21" s="19" t="s">
        <v>326</v>
      </c>
      <c r="Z21" s="19" t="s">
        <v>326</v>
      </c>
      <c r="AA21" s="19" t="s">
        <v>326</v>
      </c>
      <c r="AB21" s="19" t="s">
        <v>326</v>
      </c>
      <c r="AC21" s="19" t="s">
        <v>326</v>
      </c>
      <c r="AD21" s="19">
        <v>75</v>
      </c>
      <c r="AE21" s="19" t="s">
        <v>326</v>
      </c>
      <c r="AF21" s="19">
        <v>0</v>
      </c>
      <c r="AG21" s="19">
        <f>(0.28*25)+(0.32*25)+(0.36*25)</f>
        <v>24</v>
      </c>
      <c r="AH21" s="19">
        <f>75-AG21</f>
        <v>51</v>
      </c>
      <c r="AI21" s="19" t="s">
        <v>326</v>
      </c>
      <c r="AJ21" s="19" t="s">
        <v>326</v>
      </c>
      <c r="AK21" s="19">
        <v>75</v>
      </c>
      <c r="AL21" s="19">
        <v>0</v>
      </c>
      <c r="AM21" s="19" t="s">
        <v>326</v>
      </c>
    </row>
    <row r="22" spans="1:40" ht="43.5" x14ac:dyDescent="0.35">
      <c r="A22" s="19">
        <v>19</v>
      </c>
      <c r="B22" s="25" t="s">
        <v>152</v>
      </c>
      <c r="C22" s="19">
        <v>33</v>
      </c>
      <c r="D22" s="19">
        <v>7</v>
      </c>
      <c r="E22" s="19">
        <v>0</v>
      </c>
      <c r="F22" s="20">
        <v>33</v>
      </c>
      <c r="G22" s="19">
        <v>17</v>
      </c>
      <c r="H22" s="19">
        <v>16</v>
      </c>
      <c r="I22" s="19">
        <v>0</v>
      </c>
      <c r="J22" s="19">
        <v>26</v>
      </c>
      <c r="K22" s="19">
        <v>0</v>
      </c>
      <c r="L22" s="19">
        <v>7</v>
      </c>
      <c r="M22" s="19">
        <v>0</v>
      </c>
      <c r="N22" s="19">
        <v>15</v>
      </c>
      <c r="O22" s="28">
        <v>10</v>
      </c>
      <c r="P22" s="19">
        <f>(36.56*16 + 37.24*17)/(36.56+37.24)</f>
        <v>16.504607046070458</v>
      </c>
      <c r="Q22" s="19" t="s">
        <v>413</v>
      </c>
      <c r="R22" s="19">
        <f>33-12</f>
        <v>21</v>
      </c>
      <c r="S22" s="19">
        <v>12</v>
      </c>
      <c r="T22" s="19">
        <v>8</v>
      </c>
      <c r="U22" s="19">
        <v>12</v>
      </c>
      <c r="V22" s="19">
        <v>4</v>
      </c>
      <c r="W22" s="19">
        <v>9</v>
      </c>
      <c r="X22" s="19" t="s">
        <v>326</v>
      </c>
      <c r="Y22" s="19" t="s">
        <v>326</v>
      </c>
      <c r="Z22" s="19" t="s">
        <v>326</v>
      </c>
      <c r="AA22" s="19" t="s">
        <v>326</v>
      </c>
      <c r="AB22" s="19" t="s">
        <v>326</v>
      </c>
      <c r="AC22" s="19" t="s">
        <v>326</v>
      </c>
      <c r="AD22" s="19" t="s">
        <v>326</v>
      </c>
      <c r="AE22" s="19" t="s">
        <v>326</v>
      </c>
      <c r="AF22" s="19">
        <v>33</v>
      </c>
      <c r="AG22" s="19" t="s">
        <v>326</v>
      </c>
      <c r="AH22" s="19" t="s">
        <v>326</v>
      </c>
      <c r="AI22" s="19" t="s">
        <v>326</v>
      </c>
      <c r="AJ22" s="19">
        <v>13</v>
      </c>
      <c r="AK22" s="19">
        <v>0</v>
      </c>
      <c r="AL22" s="19">
        <v>33</v>
      </c>
      <c r="AM22" s="19" t="s">
        <v>345</v>
      </c>
    </row>
    <row r="23" spans="1:40" ht="29" x14ac:dyDescent="0.35">
      <c r="A23" s="19">
        <v>20</v>
      </c>
      <c r="B23" s="9" t="s">
        <v>172</v>
      </c>
      <c r="C23" s="19">
        <v>4</v>
      </c>
      <c r="D23" s="19">
        <v>2</v>
      </c>
      <c r="E23" s="19">
        <v>0</v>
      </c>
      <c r="F23" s="20">
        <v>2</v>
      </c>
      <c r="G23" s="19">
        <v>0</v>
      </c>
      <c r="H23" s="19">
        <v>2</v>
      </c>
      <c r="I23" s="19">
        <v>0</v>
      </c>
      <c r="J23" s="19">
        <v>2</v>
      </c>
      <c r="K23" s="19">
        <v>0</v>
      </c>
      <c r="L23" s="19">
        <v>0</v>
      </c>
      <c r="M23" s="19">
        <v>0</v>
      </c>
      <c r="N23" s="19">
        <v>0</v>
      </c>
      <c r="O23" s="19">
        <v>0</v>
      </c>
      <c r="P23" s="19">
        <f>113/2</f>
        <v>56.5</v>
      </c>
      <c r="Q23" s="19" t="s">
        <v>382</v>
      </c>
      <c r="R23" s="19">
        <v>2</v>
      </c>
      <c r="S23" s="19">
        <v>0</v>
      </c>
      <c r="T23" s="19">
        <v>0</v>
      </c>
      <c r="U23" s="19">
        <v>0</v>
      </c>
      <c r="V23" s="19">
        <v>2</v>
      </c>
      <c r="W23" s="19">
        <v>0</v>
      </c>
      <c r="X23" s="19" t="s">
        <v>326</v>
      </c>
      <c r="Y23" s="19" t="s">
        <v>326</v>
      </c>
      <c r="Z23" s="19" t="s">
        <v>326</v>
      </c>
      <c r="AA23" s="19" t="s">
        <v>326</v>
      </c>
      <c r="AB23" s="19" t="s">
        <v>326</v>
      </c>
      <c r="AC23" s="19" t="s">
        <v>326</v>
      </c>
      <c r="AD23" s="19" t="s">
        <v>326</v>
      </c>
      <c r="AE23" s="19" t="s">
        <v>326</v>
      </c>
      <c r="AF23" s="19" t="s">
        <v>326</v>
      </c>
      <c r="AG23" s="19" t="s">
        <v>326</v>
      </c>
      <c r="AH23" s="19" t="s">
        <v>326</v>
      </c>
      <c r="AI23" s="19" t="s">
        <v>326</v>
      </c>
      <c r="AJ23" s="19" t="s">
        <v>326</v>
      </c>
      <c r="AK23" s="19">
        <v>2</v>
      </c>
      <c r="AL23" s="19">
        <v>0</v>
      </c>
      <c r="AM23" s="19" t="s">
        <v>326</v>
      </c>
      <c r="AN23" t="s">
        <v>383</v>
      </c>
    </row>
    <row r="24" spans="1:40" ht="29" x14ac:dyDescent="0.35">
      <c r="A24" s="19">
        <v>21</v>
      </c>
      <c r="B24" s="9" t="s">
        <v>174</v>
      </c>
      <c r="C24" s="19">
        <v>32</v>
      </c>
      <c r="D24" s="19">
        <v>3</v>
      </c>
      <c r="E24" s="19">
        <v>0</v>
      </c>
      <c r="F24" s="20">
        <v>29</v>
      </c>
      <c r="G24" s="19">
        <v>16</v>
      </c>
      <c r="H24" s="19">
        <v>13</v>
      </c>
      <c r="I24" s="19">
        <v>0</v>
      </c>
      <c r="J24" s="19">
        <v>29</v>
      </c>
      <c r="K24" s="19">
        <v>0</v>
      </c>
      <c r="L24" s="19">
        <v>0</v>
      </c>
      <c r="M24" s="19">
        <v>0</v>
      </c>
      <c r="N24" s="19">
        <v>0</v>
      </c>
      <c r="O24" s="19">
        <v>0</v>
      </c>
      <c r="P24" s="19">
        <f>(39.77+39)/2</f>
        <v>39.385000000000005</v>
      </c>
      <c r="Q24" s="19" t="s">
        <v>335</v>
      </c>
      <c r="R24" s="19">
        <v>21</v>
      </c>
      <c r="S24" s="19">
        <v>8</v>
      </c>
      <c r="T24" s="19" t="s">
        <v>326</v>
      </c>
      <c r="U24" s="19" t="s">
        <v>326</v>
      </c>
      <c r="V24" s="19" t="s">
        <v>326</v>
      </c>
      <c r="W24" s="19" t="s">
        <v>326</v>
      </c>
      <c r="X24" s="19">
        <v>25</v>
      </c>
      <c r="Y24" s="19">
        <v>1</v>
      </c>
      <c r="Z24" s="19">
        <v>3</v>
      </c>
      <c r="AA24" s="19" t="s">
        <v>326</v>
      </c>
      <c r="AB24" s="19">
        <v>8.9</v>
      </c>
      <c r="AC24" s="19" t="s">
        <v>326</v>
      </c>
      <c r="AD24" s="19" t="s">
        <v>326</v>
      </c>
      <c r="AE24" s="19" t="s">
        <v>326</v>
      </c>
      <c r="AF24" s="19" t="s">
        <v>316</v>
      </c>
      <c r="AG24" s="19" t="s">
        <v>326</v>
      </c>
      <c r="AH24" s="19" t="s">
        <v>326</v>
      </c>
      <c r="AI24" s="19" t="s">
        <v>326</v>
      </c>
      <c r="AJ24" s="19" t="s">
        <v>326</v>
      </c>
      <c r="AK24" s="19">
        <v>0</v>
      </c>
      <c r="AL24" s="19">
        <v>29</v>
      </c>
      <c r="AM24" s="19" t="s">
        <v>326</v>
      </c>
    </row>
    <row r="25" spans="1:40" ht="43.5" x14ac:dyDescent="0.35">
      <c r="A25" s="19">
        <v>22</v>
      </c>
      <c r="B25" s="9" t="s">
        <v>175</v>
      </c>
      <c r="C25" s="19">
        <v>40</v>
      </c>
      <c r="F25" s="20">
        <v>28</v>
      </c>
      <c r="G25" s="19">
        <v>15</v>
      </c>
      <c r="H25" s="19">
        <v>13</v>
      </c>
      <c r="I25" s="19">
        <v>0</v>
      </c>
      <c r="J25" s="19">
        <v>28</v>
      </c>
      <c r="K25" s="19">
        <v>0</v>
      </c>
      <c r="L25" s="19" t="s">
        <v>326</v>
      </c>
      <c r="M25" s="19">
        <v>0</v>
      </c>
      <c r="N25" s="19">
        <v>0</v>
      </c>
      <c r="O25" s="19">
        <v>0</v>
      </c>
      <c r="P25" s="19">
        <v>38</v>
      </c>
      <c r="Q25" s="19" t="s">
        <v>388</v>
      </c>
      <c r="R25" s="19">
        <v>24</v>
      </c>
      <c r="S25" s="19">
        <v>4</v>
      </c>
      <c r="T25" s="19" t="s">
        <v>326</v>
      </c>
      <c r="U25" s="19" t="s">
        <v>326</v>
      </c>
      <c r="V25" s="19" t="s">
        <v>326</v>
      </c>
      <c r="W25" s="19" t="s">
        <v>326</v>
      </c>
      <c r="X25" s="19" t="s">
        <v>326</v>
      </c>
      <c r="Y25" s="19" t="s">
        <v>326</v>
      </c>
      <c r="Z25" s="19" t="s">
        <v>326</v>
      </c>
      <c r="AA25" s="19" t="s">
        <v>326</v>
      </c>
      <c r="AB25" s="19" t="s">
        <v>326</v>
      </c>
      <c r="AC25" s="19" t="s">
        <v>326</v>
      </c>
      <c r="AD25" s="19" t="s">
        <v>326</v>
      </c>
      <c r="AE25" s="19" t="s">
        <v>326</v>
      </c>
      <c r="AF25" s="19" t="s">
        <v>326</v>
      </c>
      <c r="AG25" s="19" t="s">
        <v>326</v>
      </c>
      <c r="AH25" s="19" t="s">
        <v>326</v>
      </c>
      <c r="AI25" s="19" t="s">
        <v>326</v>
      </c>
      <c r="AJ25" s="19" t="s">
        <v>326</v>
      </c>
      <c r="AK25" s="19" t="s">
        <v>326</v>
      </c>
      <c r="AL25" s="19" t="s">
        <v>326</v>
      </c>
      <c r="AM25" s="19" t="s">
        <v>326</v>
      </c>
    </row>
    <row r="26" spans="1:40" ht="44" thickBot="1" x14ac:dyDescent="0.4">
      <c r="A26" s="19">
        <v>23</v>
      </c>
      <c r="B26" s="12" t="s">
        <v>176</v>
      </c>
      <c r="C26" s="19">
        <v>20</v>
      </c>
      <c r="D26" s="19" t="s">
        <v>326</v>
      </c>
      <c r="E26" s="19" t="s">
        <v>326</v>
      </c>
      <c r="F26" s="20">
        <v>20</v>
      </c>
      <c r="G26" s="19">
        <v>0</v>
      </c>
      <c r="H26" s="19">
        <v>20</v>
      </c>
      <c r="I26" s="19">
        <v>0</v>
      </c>
      <c r="J26" s="19">
        <v>20</v>
      </c>
      <c r="K26" s="19">
        <v>0</v>
      </c>
      <c r="L26" s="19">
        <v>0</v>
      </c>
      <c r="M26" s="19">
        <v>0</v>
      </c>
      <c r="N26" s="19">
        <v>0</v>
      </c>
      <c r="O26" s="19">
        <v>0</v>
      </c>
      <c r="P26" s="19">
        <v>60.3</v>
      </c>
      <c r="R26" s="19">
        <v>16</v>
      </c>
      <c r="S26" s="19">
        <v>4</v>
      </c>
      <c r="T26" s="19">
        <v>12</v>
      </c>
      <c r="U26" s="19">
        <v>3</v>
      </c>
      <c r="V26" s="19">
        <v>1</v>
      </c>
      <c r="W26" s="19" t="s">
        <v>326</v>
      </c>
      <c r="X26" s="19" t="s">
        <v>326</v>
      </c>
      <c r="Y26" s="19" t="s">
        <v>326</v>
      </c>
      <c r="Z26" s="19" t="s">
        <v>326</v>
      </c>
      <c r="AA26" s="19" t="s">
        <v>326</v>
      </c>
      <c r="AB26" s="19" t="s">
        <v>326</v>
      </c>
      <c r="AC26" s="19" t="s">
        <v>326</v>
      </c>
      <c r="AD26" s="19" t="s">
        <v>326</v>
      </c>
      <c r="AE26" s="19" t="s">
        <v>326</v>
      </c>
      <c r="AF26" s="19" t="s">
        <v>326</v>
      </c>
      <c r="AG26" s="19" t="s">
        <v>326</v>
      </c>
      <c r="AH26" s="19" t="s">
        <v>326</v>
      </c>
      <c r="AI26" s="19" t="s">
        <v>326</v>
      </c>
      <c r="AJ26" s="19" t="s">
        <v>326</v>
      </c>
      <c r="AK26" s="19">
        <v>0</v>
      </c>
      <c r="AL26" s="19">
        <v>20</v>
      </c>
      <c r="AM26" s="19" t="s">
        <v>326</v>
      </c>
    </row>
    <row r="27" spans="1:40" x14ac:dyDescent="0.35">
      <c r="C27" s="20">
        <f>SUM(C4:C26)</f>
        <v>704</v>
      </c>
      <c r="D27" s="20">
        <f>SUM(D4:D26)</f>
        <v>80</v>
      </c>
      <c r="E27" s="20">
        <f>SUM(E4:E26)</f>
        <v>28</v>
      </c>
      <c r="F27" s="20">
        <f>SUM(F4:F26)</f>
        <v>627</v>
      </c>
      <c r="G27" s="20">
        <f>SUM(G4:G26)</f>
        <v>275</v>
      </c>
      <c r="H27" s="20">
        <f t="shared" ref="H27:AM27" si="0">SUM(H4:H26)</f>
        <v>366</v>
      </c>
      <c r="I27" s="20">
        <f t="shared" si="0"/>
        <v>6</v>
      </c>
      <c r="J27" s="20">
        <f t="shared" si="0"/>
        <v>534</v>
      </c>
      <c r="K27" s="20">
        <f t="shared" si="0"/>
        <v>19</v>
      </c>
      <c r="L27" s="20">
        <f t="shared" si="0"/>
        <v>22</v>
      </c>
      <c r="M27" s="20">
        <f t="shared" si="0"/>
        <v>3</v>
      </c>
      <c r="N27" s="20">
        <f t="shared" si="0"/>
        <v>43</v>
      </c>
      <c r="O27" s="20">
        <f t="shared" si="0"/>
        <v>45</v>
      </c>
      <c r="P27" s="20">
        <f>AVERAGE(P4:P26)</f>
        <v>40.026800320275925</v>
      </c>
      <c r="Q27" s="20">
        <f t="shared" si="0"/>
        <v>0</v>
      </c>
      <c r="R27" s="20">
        <f t="shared" si="0"/>
        <v>415</v>
      </c>
      <c r="S27" s="20">
        <f t="shared" si="0"/>
        <v>200</v>
      </c>
      <c r="T27" s="20">
        <f t="shared" si="0"/>
        <v>138</v>
      </c>
      <c r="U27" s="20">
        <f t="shared" si="0"/>
        <v>15</v>
      </c>
      <c r="V27" s="20">
        <f t="shared" si="0"/>
        <v>200</v>
      </c>
      <c r="W27" s="20">
        <f t="shared" si="0"/>
        <v>12</v>
      </c>
      <c r="X27" s="20">
        <f t="shared" si="0"/>
        <v>60</v>
      </c>
      <c r="Y27" s="20">
        <f t="shared" si="0"/>
        <v>14</v>
      </c>
      <c r="Z27" s="20">
        <f t="shared" si="0"/>
        <v>14</v>
      </c>
      <c r="AA27" s="20">
        <f t="shared" si="0"/>
        <v>1</v>
      </c>
      <c r="AB27" s="20">
        <f>AVERAGE(AB4:AB26)</f>
        <v>10.921999999999999</v>
      </c>
      <c r="AC27" s="20">
        <f t="shared" si="0"/>
        <v>5</v>
      </c>
      <c r="AD27" s="20">
        <f t="shared" si="0"/>
        <v>113</v>
      </c>
      <c r="AE27" s="20">
        <f t="shared" si="0"/>
        <v>1</v>
      </c>
      <c r="AF27" s="20">
        <f t="shared" si="0"/>
        <v>277</v>
      </c>
      <c r="AG27" s="20">
        <f t="shared" si="0"/>
        <v>39</v>
      </c>
      <c r="AH27" s="20">
        <f t="shared" si="0"/>
        <v>131</v>
      </c>
      <c r="AI27" s="20">
        <f t="shared" si="0"/>
        <v>10</v>
      </c>
      <c r="AJ27" s="20">
        <f t="shared" si="0"/>
        <v>16</v>
      </c>
      <c r="AK27" s="20">
        <f t="shared" si="0"/>
        <v>168</v>
      </c>
      <c r="AL27" s="20">
        <f t="shared" si="0"/>
        <v>248</v>
      </c>
      <c r="AM27" s="20">
        <f t="shared" si="0"/>
        <v>0</v>
      </c>
    </row>
  </sheetData>
  <mergeCells count="8">
    <mergeCell ref="AG2:AI2"/>
    <mergeCell ref="AF1:AG1"/>
    <mergeCell ref="J2:O2"/>
    <mergeCell ref="P2:Q2"/>
    <mergeCell ref="R2:S2"/>
    <mergeCell ref="T2:W2"/>
    <mergeCell ref="X2:Z2"/>
    <mergeCell ref="AC2:AE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1</vt:lpstr>
      <vt:lpstr>Table 2</vt:lpstr>
      <vt:lpstr>Table 3</vt:lpstr>
      <vt:lpstr>Table 4</vt:lpstr>
      <vt:lpstr>Demographics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Clover</dc:creator>
  <cp:lastModifiedBy>Lucy Lan</cp:lastModifiedBy>
  <dcterms:created xsi:type="dcterms:W3CDTF">2020-10-26T06:08:52Z</dcterms:created>
  <dcterms:modified xsi:type="dcterms:W3CDTF">2023-03-15T04:41:59Z</dcterms:modified>
</cp:coreProperties>
</file>