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defaultThemeVersion="166925"/>
  <mc:AlternateContent xmlns:mc="http://schemas.openxmlformats.org/markup-compatibility/2006">
    <mc:Choice Requires="x15">
      <x15ac:absPath xmlns:x15ac="http://schemas.microsoft.com/office/spreadsheetml/2010/11/ac" url="E:\Eva Daten\Forschungsprojekte\Ducker\Mammalian Biology\"/>
    </mc:Choice>
  </mc:AlternateContent>
  <xr:revisionPtr revIDLastSave="0" documentId="13_ncr:1_{9368653E-A6CA-4958-B53B-C8618F90E0D2}" xr6:coauthVersionLast="36" xr6:coauthVersionMax="36" xr10:uidLastSave="{00000000-0000-0000-0000-000000000000}"/>
  <bookViews>
    <workbookView xWindow="32772" yWindow="108" windowWidth="13212" windowHeight="7008" xr2:uid="{00000000-000D-0000-FFFF-FFFF00000000}"/>
  </bookViews>
  <sheets>
    <sheet name="MatrixOutput" sheetId="1" r:id="rId1"/>
    <sheet name="Caption" sheetId="2" r:id="rId2"/>
  </sheets>
  <calcPr calcId="191029"/>
</workbook>
</file>

<file path=xl/calcChain.xml><?xml version="1.0" encoding="utf-8"?>
<calcChain xmlns="http://schemas.openxmlformats.org/spreadsheetml/2006/main">
  <c r="L87" i="1" l="1"/>
  <c r="J87" i="1"/>
  <c r="H78" i="1" l="1"/>
  <c r="G78" i="1"/>
  <c r="P98" i="1"/>
  <c r="Q98" i="1"/>
  <c r="P97" i="1"/>
  <c r="Q97" i="1"/>
  <c r="R86" i="1"/>
  <c r="F86" i="1"/>
  <c r="G86" i="1"/>
  <c r="K86" i="1"/>
  <c r="L86" i="1"/>
  <c r="Z23" i="1"/>
  <c r="Y23" i="1"/>
  <c r="U20" i="1"/>
  <c r="S16" i="1"/>
  <c r="R16" i="1"/>
  <c r="O13" i="1"/>
  <c r="N13" i="1"/>
  <c r="K3" i="1"/>
  <c r="L3" i="1"/>
  <c r="L92" i="1"/>
  <c r="K92" i="1"/>
  <c r="S86" i="1" l="1"/>
  <c r="AW42" i="1"/>
  <c r="AV42" i="1"/>
  <c r="BR68" i="1"/>
  <c r="BQ68" i="1"/>
  <c r="BO65" i="1"/>
  <c r="BN65" i="1"/>
  <c r="BH58" i="1"/>
  <c r="BG58" i="1"/>
  <c r="BE55" i="1"/>
  <c r="BD55" i="1"/>
  <c r="BB52" i="1"/>
  <c r="BA52" i="1"/>
  <c r="AL36" i="1"/>
  <c r="AK36" i="1"/>
  <c r="AI33" i="1"/>
  <c r="AH33" i="1"/>
  <c r="AF30" i="1"/>
  <c r="AE30" i="1"/>
  <c r="AC27" i="1"/>
  <c r="AB27" i="1"/>
  <c r="V20" i="1"/>
  <c r="S4" i="1" s="1"/>
  <c r="R4" i="1" l="1"/>
</calcChain>
</file>

<file path=xl/sharedStrings.xml><?xml version="1.0" encoding="utf-8"?>
<sst xmlns="http://schemas.openxmlformats.org/spreadsheetml/2006/main" count="215" uniqueCount="210">
  <si>
    <t>Disclaimer: Although utmost care has been taken to ensure the correctness of the caption, the caption text is provided "as is" without any warranty of any kind. Authors advise the user to carefully check the caption prior to its use for any purpose and report any errors or problems to the authors immediately (www.megasoftware.net). In no event shall the authors and their employers be liable for any damages, including but not limited to special, consequential, or other damages. Authors specifically disclaim all other warranties expressed or implied, including but not limited to the determination of suitability of this caption text for a specific purpose, use, or application.</t>
  </si>
  <si>
    <t>The number of base substitutions per site from between sequences are shown. Analyses were conducted using the Kimura 2-parameter model [1]. This analysis involved 69 nucleotide sequences. Codon positions included were 1st+2nd+3rd+Noncoding. All ambiguous positions were removed for each sequence pair (pairwise deletion option). There were a total of 1140 positions in the final dataset. Evolutionary analyses were conducted in MEGA X [2]</t>
  </si>
  <si>
    <t>Cephalophus_kivuensis_E005_{C._kivuensis}</t>
  </si>
  <si>
    <t>Cephalophus_kivuensis_E006_{C._kivuensis}</t>
  </si>
  <si>
    <t>Cephalophus_kivuensis_E007_{C._kivuensis}</t>
  </si>
  <si>
    <t>Cephalophus_kivuensis_E011_{C._kivuensis}</t>
  </si>
  <si>
    <t>Cephalophus_kivuensis_E012_(und_013)_{C._kivuensis}</t>
  </si>
  <si>
    <t>Cephalophus_kivuensis_E015_(und_018)_{C._kivuensis}</t>
  </si>
  <si>
    <t>Cephalophus_kivuensis_E019_{C._kivuensis}</t>
  </si>
  <si>
    <t>Cephalophus_kivuensis_E033_(und_32)_{C._kivuensis}</t>
  </si>
  <si>
    <t>Cephalophus_kivuensis_FR3754_{C._kivuensis}</t>
  </si>
  <si>
    <t>Cephalophus_kivuensis_FR3762_{C._kivuensis}</t>
  </si>
  <si>
    <t>Cephalophus_nigrifrns_EB_054_Congo_{C._kivuensis}</t>
  </si>
  <si>
    <t>Cephalophus_harveyi_FJ959388_{C._harveyi}</t>
  </si>
  <si>
    <t>Cephalophus_harveyi_AF153887_{C._harveyi}</t>
  </si>
  <si>
    <t>Cephalophus_harveyi_FJ807615_{C._harveyi}</t>
  </si>
  <si>
    <t>Cephalophus_leucogaster_JN632617_{C._leucogaster}</t>
  </si>
  <si>
    <t>Cephalophus_leucogaster_AF153889_{C._leucogaster}</t>
  </si>
  <si>
    <t>Cephalophus_leucogaster_FJ807606_{C._leucogaster}</t>
  </si>
  <si>
    <t>Cephalophus_leucogaster_FJ807578_{C._leucogaster}</t>
  </si>
  <si>
    <t>Cephalophus_natalensis_AF153890_{C._natalensis}</t>
  </si>
  <si>
    <t>Cephalophus_natalensis_FJ807610_{C._natalensis}</t>
  </si>
  <si>
    <t>Cephalophus_natalensis_JN632618_{C._natalensis}</t>
  </si>
  <si>
    <t>Cephalophus_nigrifrons_FJ807572_{C._nigrifrons}</t>
  </si>
  <si>
    <t>Cephalophus_nigrifrons_AF153896_{C._nigrifrons}</t>
  </si>
  <si>
    <t>Cephalophus_nigrifrons_JN632619_{C._nigrifrons}</t>
  </si>
  <si>
    <t>Cephalophus_nigrifrons_FJ807609_{C._nigrifrons}</t>
  </si>
  <si>
    <t>Cephalophus_rufilatus_FJ807586_{C._rufilatus}</t>
  </si>
  <si>
    <t>Cephalophus_rufilatus_AF153901_{C._rufilatus}</t>
  </si>
  <si>
    <t>Cephalophus_rufilatus_JN632621_{C._rufilatus}</t>
  </si>
  <si>
    <t>Cephalophus_callipygus_NC020686_{C._callipygus}</t>
  </si>
  <si>
    <t>Cephalophus_callipygus_AF153886_{C._callipygus}</t>
  </si>
  <si>
    <t>Cephalophus_callipygus_AF153885_{C._callipygus}</t>
  </si>
  <si>
    <t>Cephalophus_niger_FJ807597_{C._niger}</t>
  </si>
  <si>
    <t>Cephalophus_niger_AF153895_{C._niger}</t>
  </si>
  <si>
    <t>Cephalophus_niger_FJ807624_{C._niger}</t>
  </si>
  <si>
    <t>Cephalophus_ogilbyi_NC020692_{C._ogilbyi}</t>
  </si>
  <si>
    <t>Cephalophus_ogilbyi_AF153897_{C._ogilbyi}</t>
  </si>
  <si>
    <t>Cephalophus_ogilbyi_FJ888512_{C._ogilbyi}</t>
  </si>
  <si>
    <t>Cephalophus_rubidus_AF153900_{C._rubidus}</t>
  </si>
  <si>
    <t>Cephalophus_weynsi_AF153902_{C._weynsi}</t>
  </si>
  <si>
    <t>Cephalophus_weynsi_FJ807614_{C._weynsi}</t>
  </si>
  <si>
    <t>Cephalophus_dorsalis_JN632615_{C._dorsalis}</t>
  </si>
  <si>
    <t>Cephalophus_dorsalis_AF091634_{C._dorsalis}</t>
  </si>
  <si>
    <t>Cephalophus_dorsalis_AF153884_{C._dorsalis}</t>
  </si>
  <si>
    <t>Cephalophus_dorsalis_E008_(und_009_)_{C._dorsalis}</t>
  </si>
  <si>
    <t>Cephalophus_dorsalis_E010_{C._dorsalis}</t>
  </si>
  <si>
    <t>Cephalophus_dorsalis_E016_{C._dorsalis}</t>
  </si>
  <si>
    <t>Cephalophus_dorsalis_E020_{C._dorsalis}</t>
  </si>
  <si>
    <t>Cephalophus_dorsalis_E024_{C._dorsalis}</t>
  </si>
  <si>
    <t>Cephalophus_jentinki_JN632616_{C._jentinki}</t>
  </si>
  <si>
    <t>Cephalophus_jentinki_AF153888_{C._jentinki}</t>
  </si>
  <si>
    <t>Cephalophus_silvicultor_FJ807587_{C._silvicultor}</t>
  </si>
  <si>
    <t>Cephalophus_silvicultor_FJ807571_{C._silvicultor}</t>
  </si>
  <si>
    <t>Cephalophus_silvicultor_AF153898_{C._silvicultor}</t>
  </si>
  <si>
    <t>Cephalophus_spadix_AF153899_{C._spadix}</t>
  </si>
  <si>
    <t>Cephalophus_spadix_JN632623_{C._spadix}</t>
  </si>
  <si>
    <t>Cephalophus_spadix_FJ807605_{C._spadix}</t>
  </si>
  <si>
    <t>Sylvicapra_grimmia_NC020747_{S._grimmia}</t>
  </si>
  <si>
    <t>Sylvicapra_grimmia_AF153905_{S._grimmia}</t>
  </si>
  <si>
    <t>Sylvicapra_grimmia_AF153904_{S._grimmia}</t>
  </si>
  <si>
    <t>Cephalophus_zebra_AF153903_{C._zebra}</t>
  </si>
  <si>
    <t>Cephalophus_zebra_FJ807601_{C._zebra}</t>
  </si>
  <si>
    <t>Cephalophus_adersi_AF153883_{L._adersi}</t>
  </si>
  <si>
    <t>Cephalophus_adersi_JN632611_{L._adersi}</t>
  </si>
  <si>
    <t>Philantomba_maxwellii_NC020735_{P._maxwellii}</t>
  </si>
  <si>
    <t>Philantomba_maxwellii_AF096629_{P._maxwellii}</t>
  </si>
  <si>
    <t>Philantomba_maxwellii_AF153894_{P._maxwellii}</t>
  </si>
  <si>
    <t>Philantomba_monticola_AF153891_{P._monticola}</t>
  </si>
  <si>
    <t>Philantomba_monticola_AF153893_{P._monticola}</t>
  </si>
  <si>
    <t>Philantomba_monticola_AF153892_{P._monticola}</t>
  </si>
  <si>
    <r>
      <rPr>
        <sz val="10"/>
        <color indexed="8"/>
        <rFont val="Arial"/>
      </rPr>
      <t>Cephalophus_kivuensis_E005_{C._kivuensis}</t>
    </r>
  </si>
  <si>
    <r>
      <rPr>
        <sz val="10"/>
        <color indexed="8"/>
        <rFont val="Arial"/>
      </rPr>
      <t>Cephalophus_kivuensis_E006_{C._kivuensis}</t>
    </r>
  </si>
  <si>
    <r>
      <rPr>
        <sz val="10"/>
        <color indexed="8"/>
        <rFont val="Arial"/>
      </rPr>
      <t>Cephalophus_kivuensis_E007_{C._kivuensis}</t>
    </r>
  </si>
  <si>
    <r>
      <rPr>
        <sz val="10"/>
        <color indexed="8"/>
        <rFont val="Arial"/>
      </rPr>
      <t>Cephalophus_kivuensis_E011_{C._kivuensis}</t>
    </r>
  </si>
  <si>
    <r>
      <rPr>
        <sz val="10"/>
        <color indexed="8"/>
        <rFont val="Arial"/>
      </rPr>
      <t>Cephalophus_kivuensis_E012_(und_013)_{C._kivuensis}</t>
    </r>
  </si>
  <si>
    <r>
      <rPr>
        <sz val="10"/>
        <color indexed="8"/>
        <rFont val="Arial"/>
      </rPr>
      <t>Cephalophus_kivuensis_E015_(und_018)_{C._kivuensis}</t>
    </r>
  </si>
  <si>
    <r>
      <rPr>
        <sz val="10"/>
        <color indexed="8"/>
        <rFont val="Arial"/>
      </rPr>
      <t>Cephalophus_kivuensis_E019_{C._kivuensis}</t>
    </r>
  </si>
  <si>
    <r>
      <rPr>
        <sz val="10"/>
        <color indexed="8"/>
        <rFont val="Arial"/>
      </rPr>
      <t>Cephalophus_kivuensis_E033_(und_32)_{C._kivuensis}</t>
    </r>
  </si>
  <si>
    <r>
      <rPr>
        <sz val="10"/>
        <color indexed="8"/>
        <rFont val="Arial"/>
      </rPr>
      <t>Cephalophus_kivuensis_FR3754_{C._kivuensis}</t>
    </r>
  </si>
  <si>
    <r>
      <rPr>
        <sz val="10"/>
        <color indexed="8"/>
        <rFont val="Arial"/>
      </rPr>
      <t>Cephalophus_kivuensis_FR3762_{C._kivuensis}</t>
    </r>
  </si>
  <si>
    <r>
      <rPr>
        <sz val="10"/>
        <color indexed="8"/>
        <rFont val="Arial"/>
      </rPr>
      <t>Cephalophus_nigrifrns_EB_054_Congo_{C._kivuensis}</t>
    </r>
  </si>
  <si>
    <r>
      <rPr>
        <sz val="10"/>
        <color indexed="8"/>
        <rFont val="Arial"/>
      </rPr>
      <t>Cephalophus_harveyi_FJ959388_{C._harveyi}</t>
    </r>
  </si>
  <si>
    <r>
      <rPr>
        <sz val="10"/>
        <color indexed="8"/>
        <rFont val="Arial"/>
      </rPr>
      <t>Cephalophus_harveyi_AF153887_{C._harveyi}</t>
    </r>
  </si>
  <si>
    <r>
      <rPr>
        <sz val="10"/>
        <color indexed="8"/>
        <rFont val="Arial"/>
      </rPr>
      <t>Cephalophus_harveyi_FJ807615_{C._harveyi}</t>
    </r>
  </si>
  <si>
    <r>
      <rPr>
        <sz val="10"/>
        <color indexed="8"/>
        <rFont val="Arial"/>
      </rPr>
      <t>Cephalophus_leucogaster_JN632617_{C._leucogaster}</t>
    </r>
  </si>
  <si>
    <r>
      <rPr>
        <sz val="10"/>
        <color indexed="8"/>
        <rFont val="Arial"/>
      </rPr>
      <t>Cephalophus_leucogaster_AF153889_{C._leucogaster}</t>
    </r>
  </si>
  <si>
    <r>
      <rPr>
        <sz val="10"/>
        <color indexed="8"/>
        <rFont val="Arial"/>
      </rPr>
      <t>Cephalophus_leucogaster_FJ807606_{C._leucogaster}</t>
    </r>
  </si>
  <si>
    <r>
      <rPr>
        <sz val="10"/>
        <color indexed="8"/>
        <rFont val="Arial"/>
      </rPr>
      <t>Cephalophus_leucogaster_FJ807578_{C._leucogaster}</t>
    </r>
  </si>
  <si>
    <r>
      <rPr>
        <sz val="10"/>
        <color indexed="8"/>
        <rFont val="Arial"/>
      </rPr>
      <t>Cephalophus_natalensis_AF153890_{C._natalensis}</t>
    </r>
  </si>
  <si>
    <r>
      <rPr>
        <sz val="10"/>
        <color indexed="8"/>
        <rFont val="Arial"/>
      </rPr>
      <t>Cephalophus_natalensis_FJ807610_{C._natalensis}</t>
    </r>
  </si>
  <si>
    <r>
      <rPr>
        <sz val="10"/>
        <color indexed="8"/>
        <rFont val="Arial"/>
      </rPr>
      <t>Cephalophus_natalensis_JN632618_{C._natalensis}</t>
    </r>
  </si>
  <si>
    <r>
      <rPr>
        <sz val="10"/>
        <color indexed="8"/>
        <rFont val="Arial"/>
      </rPr>
      <t>Cephalophus_nigrifrons_FJ807572_{C._nigrifrons}</t>
    </r>
  </si>
  <si>
    <r>
      <rPr>
        <sz val="10"/>
        <color indexed="8"/>
        <rFont val="Arial"/>
      </rPr>
      <t>Cephalophus_nigrifrons_AF153896_{C._nigrifrons}</t>
    </r>
  </si>
  <si>
    <r>
      <rPr>
        <sz val="10"/>
        <color indexed="8"/>
        <rFont val="Arial"/>
      </rPr>
      <t>Cephalophus_nigrifrons_JN632619_{C._nigrifrons}</t>
    </r>
  </si>
  <si>
    <r>
      <rPr>
        <sz val="10"/>
        <color indexed="8"/>
        <rFont val="Arial"/>
      </rPr>
      <t>Cephalophus_nigrifrons_FJ807609_{C._nigrifrons}</t>
    </r>
  </si>
  <si>
    <r>
      <rPr>
        <sz val="10"/>
        <color indexed="8"/>
        <rFont val="Arial"/>
      </rPr>
      <t>Cephalophus_rufilatus_FJ807586_{C._rufilatus}</t>
    </r>
  </si>
  <si>
    <r>
      <rPr>
        <sz val="10"/>
        <color indexed="8"/>
        <rFont val="Arial"/>
      </rPr>
      <t>Cephalophus_rufilatus_AF153901_{C._rufilatus}</t>
    </r>
  </si>
  <si>
    <r>
      <rPr>
        <sz val="10"/>
        <color indexed="8"/>
        <rFont val="Arial"/>
      </rPr>
      <t>Cephalophus_rufilatus_JN632621_{C._rufilatus}</t>
    </r>
  </si>
  <si>
    <r>
      <rPr>
        <sz val="10"/>
        <color indexed="8"/>
        <rFont val="Arial"/>
      </rPr>
      <t>Cephalophus_callipygus_NC020686_{C._callipygus}</t>
    </r>
  </si>
  <si>
    <r>
      <rPr>
        <sz val="10"/>
        <color indexed="8"/>
        <rFont val="Arial"/>
      </rPr>
      <t>Cephalophus_callipygus_AF153886_{C._callipygus}</t>
    </r>
  </si>
  <si>
    <r>
      <rPr>
        <sz val="10"/>
        <color indexed="8"/>
        <rFont val="Arial"/>
      </rPr>
      <t>Cephalophus_callipygus_AF153885_{C._callipygus}</t>
    </r>
  </si>
  <si>
    <r>
      <rPr>
        <sz val="10"/>
        <color indexed="8"/>
        <rFont val="Arial"/>
      </rPr>
      <t>Cephalophus_niger_FJ807597_{C._niger}</t>
    </r>
  </si>
  <si>
    <r>
      <rPr>
        <sz val="10"/>
        <color indexed="8"/>
        <rFont val="Arial"/>
      </rPr>
      <t>Cephalophus_niger_AF153895_{C._niger}</t>
    </r>
  </si>
  <si>
    <r>
      <rPr>
        <sz val="10"/>
        <color indexed="8"/>
        <rFont val="Arial"/>
      </rPr>
      <t>Cephalophus_niger_FJ807624_{C._niger}</t>
    </r>
  </si>
  <si>
    <r>
      <rPr>
        <sz val="10"/>
        <color indexed="8"/>
        <rFont val="Arial"/>
      </rPr>
      <t>Cephalophus_ogilbyi_NC020692_{C._ogilbyi}</t>
    </r>
  </si>
  <si>
    <r>
      <rPr>
        <sz val="10"/>
        <color indexed="8"/>
        <rFont val="Arial"/>
      </rPr>
      <t>Cephalophus_ogilbyi_AF153897_{C._ogilbyi}</t>
    </r>
  </si>
  <si>
    <r>
      <rPr>
        <sz val="10"/>
        <color indexed="8"/>
        <rFont val="Arial"/>
      </rPr>
      <t>Cephalophus_ogilbyi_FJ888512_{C._ogilbyi}</t>
    </r>
  </si>
  <si>
    <r>
      <rPr>
        <sz val="10"/>
        <color indexed="8"/>
        <rFont val="Arial"/>
      </rPr>
      <t>Cephalophus_rubidus_AF153900_{C._rubidus}</t>
    </r>
  </si>
  <si>
    <r>
      <rPr>
        <sz val="10"/>
        <color indexed="8"/>
        <rFont val="Arial"/>
      </rPr>
      <t>Cephalophus_weynsi_AF153902_{C._weynsi}</t>
    </r>
  </si>
  <si>
    <r>
      <rPr>
        <sz val="10"/>
        <color indexed="8"/>
        <rFont val="Arial"/>
      </rPr>
      <t>Cephalophus_weynsi_FJ807614_{C._weynsi}</t>
    </r>
  </si>
  <si>
    <r>
      <rPr>
        <sz val="10"/>
        <color indexed="8"/>
        <rFont val="Arial"/>
      </rPr>
      <t>Cephalophus_dorsalis_JN632615_{C._dorsalis}</t>
    </r>
  </si>
  <si>
    <r>
      <rPr>
        <sz val="10"/>
        <color indexed="8"/>
        <rFont val="Arial"/>
      </rPr>
      <t>Cephalophus_dorsalis_AF091634_{C._dorsalis}</t>
    </r>
  </si>
  <si>
    <r>
      <rPr>
        <sz val="10"/>
        <color indexed="8"/>
        <rFont val="Arial"/>
      </rPr>
      <t>Cephalophus_dorsalis_AF153884_{C._dorsalis}</t>
    </r>
  </si>
  <si>
    <r>
      <rPr>
        <sz val="10"/>
        <color indexed="8"/>
        <rFont val="Arial"/>
      </rPr>
      <t>Cephalophus_dorsalis_E008_(und_009_)_{C._dorsalis}</t>
    </r>
  </si>
  <si>
    <r>
      <rPr>
        <sz val="10"/>
        <color indexed="8"/>
        <rFont val="Arial"/>
      </rPr>
      <t>Cephalophus_dorsalis_E010_{C._dorsalis}</t>
    </r>
  </si>
  <si>
    <r>
      <rPr>
        <sz val="10"/>
        <color indexed="8"/>
        <rFont val="Arial"/>
      </rPr>
      <t>Cephalophus_dorsalis_E016_{C._dorsalis}</t>
    </r>
  </si>
  <si>
    <r>
      <rPr>
        <sz val="10"/>
        <color indexed="8"/>
        <rFont val="Arial"/>
      </rPr>
      <t>Cephalophus_dorsalis_E020_{C._dorsalis}</t>
    </r>
  </si>
  <si>
    <r>
      <rPr>
        <sz val="10"/>
        <color indexed="8"/>
        <rFont val="Arial"/>
      </rPr>
      <t>Cephalophus_dorsalis_E024_{C._dorsalis}</t>
    </r>
  </si>
  <si>
    <r>
      <rPr>
        <sz val="10"/>
        <color indexed="8"/>
        <rFont val="Arial"/>
      </rPr>
      <t>Cephalophus_jentinki_JN632616_{C._jentinki}</t>
    </r>
  </si>
  <si>
    <r>
      <rPr>
        <sz val="10"/>
        <color indexed="8"/>
        <rFont val="Arial"/>
      </rPr>
      <t>Cephalophus_jentinki_AF153888_{C._jentinki}</t>
    </r>
  </si>
  <si>
    <r>
      <rPr>
        <sz val="10"/>
        <color indexed="8"/>
        <rFont val="Arial"/>
      </rPr>
      <t>Cephalophus_silvicultor_FJ807587_{C._silvicultor}</t>
    </r>
  </si>
  <si>
    <r>
      <rPr>
        <sz val="10"/>
        <color indexed="8"/>
        <rFont val="Arial"/>
      </rPr>
      <t>Cephalophus_silvicultor_FJ807571_{C._silvicultor}</t>
    </r>
  </si>
  <si>
    <r>
      <rPr>
        <sz val="10"/>
        <color indexed="8"/>
        <rFont val="Arial"/>
      </rPr>
      <t>Cephalophus_silvicultor_AF153898_{C._silvicultor}</t>
    </r>
  </si>
  <si>
    <r>
      <rPr>
        <sz val="10"/>
        <color indexed="8"/>
        <rFont val="Arial"/>
      </rPr>
      <t>Cephalophus_spadix_AF153899_{C._spadix}</t>
    </r>
  </si>
  <si>
    <r>
      <rPr>
        <sz val="10"/>
        <color indexed="8"/>
        <rFont val="Arial"/>
      </rPr>
      <t>Cephalophus_spadix_JN632623_{C._spadix}</t>
    </r>
  </si>
  <si>
    <r>
      <rPr>
        <sz val="10"/>
        <color indexed="8"/>
        <rFont val="Arial"/>
      </rPr>
      <t>Cephalophus_spadix_FJ807605_{C._spadix}</t>
    </r>
  </si>
  <si>
    <r>
      <rPr>
        <sz val="10"/>
        <color indexed="8"/>
        <rFont val="Arial"/>
      </rPr>
      <t>Sylvicapra_grimmia_NC020747_{S._grimmia}</t>
    </r>
  </si>
  <si>
    <r>
      <rPr>
        <sz val="10"/>
        <color indexed="8"/>
        <rFont val="Arial"/>
      </rPr>
      <t>Sylvicapra_grimmia_AF153905_{S._grimmia}</t>
    </r>
  </si>
  <si>
    <r>
      <rPr>
        <sz val="10"/>
        <color indexed="8"/>
        <rFont val="Arial"/>
      </rPr>
      <t>Sylvicapra_grimmia_AF153904_{S._grimmia}</t>
    </r>
  </si>
  <si>
    <r>
      <rPr>
        <sz val="10"/>
        <color indexed="8"/>
        <rFont val="Arial"/>
      </rPr>
      <t>Cephalophus_zebra_AF153903_{C._zebra}</t>
    </r>
  </si>
  <si>
    <r>
      <rPr>
        <sz val="10"/>
        <color indexed="8"/>
        <rFont val="Arial"/>
      </rPr>
      <t>Cephalophus_zebra_FJ807601_{C._zebra}</t>
    </r>
  </si>
  <si>
    <r>
      <rPr>
        <sz val="10"/>
        <color indexed="8"/>
        <rFont val="Arial"/>
      </rPr>
      <t>Cephalophus_adersi_AF153883_{L._adersi}</t>
    </r>
  </si>
  <si>
    <r>
      <rPr>
        <sz val="10"/>
        <color indexed="8"/>
        <rFont val="Arial"/>
      </rPr>
      <t>Cephalophus_adersi_JN632611_{L._adersi}</t>
    </r>
  </si>
  <si>
    <r>
      <rPr>
        <sz val="10"/>
        <color indexed="8"/>
        <rFont val="Arial"/>
      </rPr>
      <t>Philantomba_maxwellii_NC020735_{P._maxwellii}</t>
    </r>
  </si>
  <si>
    <r>
      <rPr>
        <sz val="10"/>
        <color indexed="8"/>
        <rFont val="Arial"/>
      </rPr>
      <t>Philantomba_maxwellii_AF096629_{P._maxwellii}</t>
    </r>
  </si>
  <si>
    <r>
      <rPr>
        <sz val="10"/>
        <color indexed="8"/>
        <rFont val="Arial"/>
      </rPr>
      <t>Philantomba_maxwellii_AF153894_{P._maxwellii}</t>
    </r>
  </si>
  <si>
    <r>
      <rPr>
        <sz val="10"/>
        <color indexed="8"/>
        <rFont val="Arial"/>
      </rPr>
      <t>Philantomba_monticola_AF153891_{P._monticola}</t>
    </r>
  </si>
  <si>
    <r>
      <rPr>
        <sz val="10"/>
        <color indexed="8"/>
        <rFont val="Arial"/>
      </rPr>
      <t>Philantomba_monticola_AF153893_{P._monticola}</t>
    </r>
  </si>
  <si>
    <r>
      <rPr>
        <sz val="10"/>
        <color indexed="8"/>
        <rFont val="Arial"/>
      </rPr>
      <t>Philantomba_monticola_AF153892_{P._monticola}</t>
    </r>
  </si>
  <si>
    <t>Table. Estimates of Evolutionary Divergence between Sequences</t>
  </si>
  <si>
    <t>1. Kimura M. (1980). A simple method for estimating evolutionary rate of base substitutions through comparative studies of nucleotide sequences. Journal of Molecular Evolution 16:111-120.</t>
  </si>
  <si>
    <t>2. Kumar S., Stecher G., Li M., Knyaz C., and Tamura K. (2018). MEGA X: Molecular Evolutionary Genetics Analysis across computing platforms. Molecular Biology and Evolution 35:1547-1549.</t>
  </si>
  <si>
    <t>Cephalophorus</t>
  </si>
  <si>
    <t>Cephalophus</t>
  </si>
  <si>
    <t>Cephalophula</t>
  </si>
  <si>
    <t>Leucocephalophus</t>
  </si>
  <si>
    <t>Distances between genera</t>
  </si>
  <si>
    <t>Pairwise distances</t>
  </si>
  <si>
    <r>
      <t xml:space="preserve">intraspecific distance (mean </t>
    </r>
    <r>
      <rPr>
        <b/>
        <sz val="10"/>
        <color indexed="8"/>
        <rFont val="Calibri"/>
        <family val="2"/>
      </rPr>
      <t>±</t>
    </r>
    <r>
      <rPr>
        <b/>
        <sz val="10"/>
        <color indexed="8"/>
        <rFont val="Arial"/>
        <family val="2"/>
      </rPr>
      <t xml:space="preserve"> std):</t>
    </r>
  </si>
  <si>
    <t>C._kivuensis</t>
  </si>
  <si>
    <t>C._harveyi</t>
  </si>
  <si>
    <t>C._leucogaster</t>
  </si>
  <si>
    <t>C._natalensis</t>
  </si>
  <si>
    <t>C._nigrifrons</t>
  </si>
  <si>
    <t>C._rufilatus</t>
  </si>
  <si>
    <t>C._callipygus</t>
  </si>
  <si>
    <t>C._niger</t>
  </si>
  <si>
    <t>C._ogilbyi</t>
  </si>
  <si>
    <t>C._rubidus</t>
  </si>
  <si>
    <t>C._weynsi</t>
  </si>
  <si>
    <t>C._dorsalis</t>
  </si>
  <si>
    <t>C._jentinki</t>
  </si>
  <si>
    <t>C._silvicultor</t>
  </si>
  <si>
    <t>C._spadix</t>
  </si>
  <si>
    <t>S._grimmia</t>
  </si>
  <si>
    <t>C._zebra</t>
  </si>
  <si>
    <t>L._adersi</t>
  </si>
  <si>
    <t>P._maxwellii</t>
  </si>
  <si>
    <t>P._monticola</t>
  </si>
  <si>
    <r>
      <rPr>
        <sz val="10"/>
        <color indexed="8"/>
        <rFont val="Arial"/>
        <family val="2"/>
      </rPr>
      <t>C._kivuensis</t>
    </r>
  </si>
  <si>
    <r>
      <rPr>
        <sz val="10"/>
        <color indexed="8"/>
        <rFont val="Arial"/>
        <family val="2"/>
      </rPr>
      <t>C._harveyi</t>
    </r>
  </si>
  <si>
    <r>
      <rPr>
        <sz val="10"/>
        <color indexed="8"/>
        <rFont val="Arial"/>
        <family val="2"/>
      </rPr>
      <t>C._leucogaster</t>
    </r>
  </si>
  <si>
    <r>
      <rPr>
        <sz val="10"/>
        <color indexed="8"/>
        <rFont val="Arial"/>
        <family val="2"/>
      </rPr>
      <t>C._natalensis</t>
    </r>
  </si>
  <si>
    <r>
      <rPr>
        <sz val="10"/>
        <color indexed="8"/>
        <rFont val="Arial"/>
        <family val="2"/>
      </rPr>
      <t>C._nigrifrons</t>
    </r>
  </si>
  <si>
    <r>
      <rPr>
        <sz val="10"/>
        <color indexed="8"/>
        <rFont val="Arial"/>
        <family val="2"/>
      </rPr>
      <t>C._rufilatus</t>
    </r>
  </si>
  <si>
    <r>
      <rPr>
        <sz val="10"/>
        <color indexed="8"/>
        <rFont val="Arial"/>
        <family val="2"/>
      </rPr>
      <t>C._callipygus</t>
    </r>
  </si>
  <si>
    <r>
      <rPr>
        <sz val="10"/>
        <color indexed="8"/>
        <rFont val="Arial"/>
        <family val="2"/>
      </rPr>
      <t>C._niger</t>
    </r>
  </si>
  <si>
    <r>
      <rPr>
        <sz val="10"/>
        <color indexed="8"/>
        <rFont val="Arial"/>
        <family val="2"/>
      </rPr>
      <t>C._ogilbyi</t>
    </r>
  </si>
  <si>
    <r>
      <rPr>
        <sz val="10"/>
        <color indexed="8"/>
        <rFont val="Arial"/>
        <family val="2"/>
      </rPr>
      <t>C._rubidus</t>
    </r>
  </si>
  <si>
    <r>
      <rPr>
        <sz val="10"/>
        <color indexed="8"/>
        <rFont val="Arial"/>
        <family val="2"/>
      </rPr>
      <t>C._weynsi</t>
    </r>
  </si>
  <si>
    <r>
      <rPr>
        <sz val="10"/>
        <color indexed="8"/>
        <rFont val="Arial"/>
        <family val="2"/>
      </rPr>
      <t>C._dorsalis</t>
    </r>
  </si>
  <si>
    <r>
      <rPr>
        <sz val="10"/>
        <color indexed="8"/>
        <rFont val="Arial"/>
        <family val="2"/>
      </rPr>
      <t>C._jentinki</t>
    </r>
  </si>
  <si>
    <r>
      <rPr>
        <sz val="10"/>
        <color indexed="8"/>
        <rFont val="Arial"/>
        <family val="2"/>
      </rPr>
      <t>C._silvicultor</t>
    </r>
  </si>
  <si>
    <r>
      <rPr>
        <sz val="10"/>
        <color indexed="8"/>
        <rFont val="Arial"/>
        <family val="2"/>
      </rPr>
      <t>C._spadix</t>
    </r>
  </si>
  <si>
    <r>
      <rPr>
        <sz val="10"/>
        <color indexed="8"/>
        <rFont val="Arial"/>
        <family val="2"/>
      </rPr>
      <t>S._grimmia</t>
    </r>
  </si>
  <si>
    <r>
      <rPr>
        <sz val="10"/>
        <color indexed="8"/>
        <rFont val="Arial"/>
        <family val="2"/>
      </rPr>
      <t>C._zebra</t>
    </r>
  </si>
  <si>
    <r>
      <rPr>
        <sz val="10"/>
        <color indexed="8"/>
        <rFont val="Arial"/>
        <family val="2"/>
      </rPr>
      <t>L._adersi</t>
    </r>
  </si>
  <si>
    <r>
      <rPr>
        <sz val="10"/>
        <color indexed="8"/>
        <rFont val="Arial"/>
        <family val="2"/>
      </rPr>
      <t>P._maxwellii</t>
    </r>
  </si>
  <si>
    <r>
      <rPr>
        <sz val="10"/>
        <color indexed="8"/>
        <rFont val="Arial"/>
        <family val="2"/>
      </rPr>
      <t>P._monticola</t>
    </r>
  </si>
  <si>
    <t>Distances between species</t>
  </si>
  <si>
    <t>(excluding Philantomba)</t>
  </si>
  <si>
    <t xml:space="preserve">mean interspecific distance </t>
  </si>
  <si>
    <t>in eastern red duikers</t>
  </si>
  <si>
    <t>in western red duikers</t>
  </si>
  <si>
    <t>in giant duikers</t>
  </si>
  <si>
    <t>in red duikers</t>
  </si>
  <si>
    <t>mean interspecific distance</t>
  </si>
  <si>
    <t>mean distance between all species:</t>
  </si>
  <si>
    <t>mean distance between genera</t>
  </si>
  <si>
    <t>mean intraspecific distance for all duikers</t>
  </si>
  <si>
    <t>incl. Sylvicapra</t>
  </si>
  <si>
    <r>
      <rPr>
        <sz val="10"/>
        <color indexed="8"/>
        <rFont val="Arial"/>
      </rPr>
      <t>Cephalophorus</t>
    </r>
  </si>
  <si>
    <r>
      <rPr>
        <sz val="10"/>
        <color indexed="8"/>
        <rFont val="Arial"/>
      </rPr>
      <t>Cephalophus</t>
    </r>
  </si>
  <si>
    <r>
      <rPr>
        <sz val="10"/>
        <color indexed="8"/>
        <rFont val="Arial"/>
      </rPr>
      <t>Cephalophula</t>
    </r>
  </si>
  <si>
    <r>
      <rPr>
        <sz val="10"/>
        <color indexed="8"/>
        <rFont val="Arial"/>
      </rPr>
      <t>Leucocephalophus</t>
    </r>
  </si>
  <si>
    <r>
      <rPr>
        <sz val="10"/>
        <color indexed="8"/>
        <rFont val="Arial"/>
      </rPr>
      <t>Philantomba</t>
    </r>
  </si>
  <si>
    <t>max =</t>
  </si>
  <si>
    <t>min =</t>
  </si>
  <si>
    <t>Sylvicapra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</si>
</sst>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
  </numFmts>
  <fonts count="5" x14ac:knownFonts="1">
    <font>
      <sz val="10"/>
      <color indexed="8"/>
      <name val="Arial"/>
    </font>
    <font>
      <sz val="8"/>
      <color indexed="16"/>
      <name val="Arial"/>
    </font>
    <font>
      <sz val="10"/>
      <color indexed="8"/>
      <name val="Arial"/>
      <family val="2"/>
    </font>
    <font>
      <b/>
      <sz val="10"/>
      <color indexed="8"/>
      <name val="Arial"/>
      <family val="2"/>
    </font>
    <font>
      <b/>
      <sz val="10"/>
      <color indexed="8"/>
      <name val="Calibri"/>
      <family val="2"/>
    </font>
  </fonts>
  <fills count="7">
    <fill>
      <patternFill patternType="none"/>
    </fill>
    <fill>
      <patternFill patternType="gray125"/>
    </fill>
    <fill>
      <patternFill patternType="solid">
        <fgColor rgb="FF92D050"/>
        <bgColor indexed="64"/>
      </patternFill>
    </fill>
    <fill>
      <patternFill patternType="solid">
        <fgColor rgb="FFFFFF00"/>
        <bgColor indexed="64"/>
      </patternFill>
    </fill>
    <fill>
      <patternFill patternType="solid">
        <fgColor rgb="FFFFFF99"/>
        <bgColor indexed="64"/>
      </patternFill>
    </fill>
    <fill>
      <patternFill patternType="solid">
        <fgColor rgb="FFFFFFCC"/>
        <bgColor indexed="64"/>
      </patternFill>
    </fill>
    <fill>
      <patternFill patternType="solid">
        <fgColor theme="5" tint="0.59999389629810485"/>
        <bgColor indexed="64"/>
      </patternFill>
    </fill>
  </fills>
  <borders count="1">
    <border>
      <left/>
      <right/>
      <top/>
      <bottom/>
      <diagonal/>
    </border>
  </borders>
  <cellStyleXfs count="1">
    <xf numFmtId="0" fontId="0" fillId="0" borderId="0" applyNumberFormat="0" applyFont="0" applyBorder="0" applyAlignment="0"/>
  </cellStyleXfs>
  <cellXfs count="37">
    <xf numFmtId="0" fontId="0" fillId="0" borderId="0" xfId="0" applyNumberFormat="1" applyFont="1" applyBorder="1" applyAlignment="1"/>
    <xf numFmtId="164" fontId="0" fillId="0" borderId="0" xfId="0" applyNumberFormat="1" applyFont="1" applyBorder="1" applyAlignment="1"/>
    <xf numFmtId="0" fontId="0" fillId="0" borderId="0" xfId="0" applyNumberFormat="1" applyFont="1" applyBorder="1" applyAlignment="1">
      <alignment wrapText="1"/>
    </xf>
    <xf numFmtId="0" fontId="1" fillId="0" borderId="0" xfId="0" applyNumberFormat="1" applyFont="1" applyBorder="1" applyAlignment="1">
      <alignment wrapText="1"/>
    </xf>
    <xf numFmtId="0" fontId="0" fillId="2" borderId="0" xfId="0" applyNumberFormat="1" applyFont="1" applyFill="1" applyBorder="1" applyAlignment="1"/>
    <xf numFmtId="164" fontId="0" fillId="2" borderId="0" xfId="0" applyNumberFormat="1" applyFont="1" applyFill="1" applyBorder="1" applyAlignment="1"/>
    <xf numFmtId="0" fontId="0" fillId="3" borderId="0" xfId="0" applyNumberFormat="1" applyFont="1" applyFill="1" applyBorder="1" applyAlignment="1"/>
    <xf numFmtId="164" fontId="0" fillId="3" borderId="0" xfId="0" applyNumberFormat="1" applyFont="1" applyFill="1" applyBorder="1" applyAlignment="1"/>
    <xf numFmtId="0" fontId="3" fillId="0" borderId="0" xfId="0" applyNumberFormat="1" applyFont="1" applyBorder="1" applyAlignment="1"/>
    <xf numFmtId="0" fontId="3" fillId="2" borderId="0" xfId="0" applyNumberFormat="1" applyFont="1" applyFill="1" applyBorder="1" applyAlignment="1"/>
    <xf numFmtId="164" fontId="3" fillId="2" borderId="0" xfId="0" applyNumberFormat="1" applyFont="1" applyFill="1"/>
    <xf numFmtId="164" fontId="3" fillId="0" borderId="0" xfId="0" applyNumberFormat="1" applyFont="1" applyBorder="1" applyAlignment="1"/>
    <xf numFmtId="164" fontId="3" fillId="3" borderId="0" xfId="0" applyNumberFormat="1" applyFont="1" applyFill="1"/>
    <xf numFmtId="0" fontId="3" fillId="3" borderId="0" xfId="0" applyFont="1" applyFill="1"/>
    <xf numFmtId="0" fontId="2" fillId="3" borderId="0" xfId="0" applyNumberFormat="1" applyFont="1" applyFill="1" applyBorder="1" applyAlignment="1">
      <alignment horizontal="right"/>
    </xf>
    <xf numFmtId="0" fontId="0" fillId="3" borderId="0" xfId="0" applyNumberFormat="1" applyFont="1" applyFill="1" applyBorder="1" applyAlignment="1">
      <alignment horizontal="right"/>
    </xf>
    <xf numFmtId="164" fontId="0" fillId="4" borderId="0" xfId="0" applyNumberFormat="1" applyFont="1" applyFill="1" applyBorder="1" applyAlignment="1"/>
    <xf numFmtId="0" fontId="0" fillId="4" borderId="0" xfId="0" applyNumberFormat="1" applyFont="1" applyFill="1" applyBorder="1" applyAlignment="1"/>
    <xf numFmtId="0" fontId="0" fillId="4" borderId="0" xfId="0" applyNumberFormat="1" applyFont="1" applyFill="1" applyBorder="1" applyAlignment="1">
      <alignment horizontal="right"/>
    </xf>
    <xf numFmtId="0" fontId="2" fillId="4" borderId="0" xfId="0" applyNumberFormat="1" applyFont="1" applyFill="1" applyBorder="1" applyAlignment="1">
      <alignment horizontal="right"/>
    </xf>
    <xf numFmtId="164" fontId="3" fillId="4" borderId="0" xfId="0" applyNumberFormat="1" applyFont="1" applyFill="1"/>
    <xf numFmtId="0" fontId="3" fillId="4" borderId="0" xfId="0" applyFont="1" applyFill="1"/>
    <xf numFmtId="0" fontId="3" fillId="0" borderId="0" xfId="0" applyNumberFormat="1" applyFont="1" applyBorder="1" applyAlignment="1">
      <alignment horizontal="right"/>
    </xf>
    <xf numFmtId="164" fontId="0" fillId="5" borderId="0" xfId="0" applyNumberFormat="1" applyFont="1" applyFill="1" applyBorder="1" applyAlignment="1"/>
    <xf numFmtId="0" fontId="0" fillId="5" borderId="0" xfId="0" applyNumberFormat="1" applyFont="1" applyFill="1" applyBorder="1" applyAlignment="1"/>
    <xf numFmtId="0" fontId="2" fillId="5" borderId="0" xfId="0" applyNumberFormat="1" applyFont="1" applyFill="1" applyBorder="1" applyAlignment="1"/>
    <xf numFmtId="0" fontId="2" fillId="5" borderId="0" xfId="0" applyNumberFormat="1" applyFont="1" applyFill="1" applyBorder="1" applyAlignment="1">
      <alignment horizontal="right"/>
    </xf>
    <xf numFmtId="0" fontId="3" fillId="5" borderId="0" xfId="0" applyNumberFormat="1" applyFont="1" applyFill="1" applyBorder="1" applyAlignment="1">
      <alignment horizontal="right"/>
    </xf>
    <xf numFmtId="164" fontId="3" fillId="5" borderId="0" xfId="0" applyNumberFormat="1" applyFont="1" applyFill="1" applyBorder="1" applyAlignment="1"/>
    <xf numFmtId="165" fontId="3" fillId="5" borderId="0" xfId="0" applyNumberFormat="1" applyFont="1" applyFill="1" applyBorder="1" applyAlignment="1"/>
    <xf numFmtId="0" fontId="3" fillId="2" borderId="0" xfId="0" applyFont="1" applyFill="1"/>
    <xf numFmtId="164" fontId="0" fillId="6" borderId="0" xfId="0" applyNumberFormat="1" applyFont="1" applyFill="1" applyBorder="1" applyAlignment="1"/>
    <xf numFmtId="0" fontId="0" fillId="6" borderId="0" xfId="0" applyNumberFormat="1" applyFont="1" applyFill="1" applyBorder="1" applyAlignment="1"/>
    <xf numFmtId="0" fontId="2" fillId="6" borderId="0" xfId="0" applyNumberFormat="1" applyFont="1" applyFill="1" applyBorder="1" applyAlignment="1"/>
    <xf numFmtId="0" fontId="2" fillId="6" borderId="0" xfId="0" applyNumberFormat="1" applyFont="1" applyFill="1" applyBorder="1" applyAlignment="1">
      <alignment horizontal="right"/>
    </xf>
    <xf numFmtId="164" fontId="3" fillId="6" borderId="0" xfId="0" applyNumberFormat="1" applyFont="1" applyFill="1" applyBorder="1" applyAlignment="1"/>
    <xf numFmtId="0" fontId="3" fillId="6" borderId="0" xfId="0" applyNumberFormat="1" applyFont="1" applyFill="1" applyBorder="1" applyAlignment="1"/>
  </cellXfs>
  <cellStyles count="1">
    <cellStyle name="Standard"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646464"/>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indexed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R103"/>
  <sheetViews>
    <sheetView tabSelected="1" workbookViewId="0">
      <pane xSplit="1" topLeftCell="B1" activePane="topRight" state="frozen"/>
      <selection pane="topRight" activeCell="D75" sqref="D75"/>
    </sheetView>
  </sheetViews>
  <sheetFormatPr baseColWidth="10" defaultRowHeight="15" customHeight="1" x14ac:dyDescent="0.25"/>
  <cols>
    <col min="1" max="1" width="51" customWidth="1"/>
    <col min="2" max="70" width="7.5546875" customWidth="1"/>
    <col min="71" max="71" width="7.77734375" customWidth="1"/>
    <col min="72" max="256" width="14.21875" customWidth="1"/>
  </cols>
  <sheetData>
    <row r="1" spans="1:70" ht="15" customHeight="1" x14ac:dyDescent="0.25">
      <c r="A1" s="8" t="s">
        <v>148</v>
      </c>
      <c r="B1" t="s">
        <v>2</v>
      </c>
      <c r="C1" t="s">
        <v>3</v>
      </c>
      <c r="D1" t="s">
        <v>4</v>
      </c>
      <c r="E1" t="s">
        <v>5</v>
      </c>
      <c r="F1" t="s">
        <v>6</v>
      </c>
      <c r="G1" t="s">
        <v>7</v>
      </c>
      <c r="H1" t="s">
        <v>8</v>
      </c>
      <c r="I1" t="s">
        <v>9</v>
      </c>
      <c r="J1" t="s">
        <v>10</v>
      </c>
      <c r="K1" t="s">
        <v>11</v>
      </c>
      <c r="L1" t="s">
        <v>12</v>
      </c>
      <c r="M1" t="s">
        <v>13</v>
      </c>
      <c r="N1" t="s">
        <v>14</v>
      </c>
      <c r="O1" t="s">
        <v>15</v>
      </c>
      <c r="P1" t="s">
        <v>16</v>
      </c>
      <c r="Q1" t="s">
        <v>17</v>
      </c>
      <c r="R1" t="s">
        <v>18</v>
      </c>
      <c r="S1" t="s">
        <v>19</v>
      </c>
      <c r="T1" t="s">
        <v>20</v>
      </c>
      <c r="U1" t="s">
        <v>21</v>
      </c>
      <c r="V1" t="s">
        <v>22</v>
      </c>
      <c r="W1" t="s">
        <v>23</v>
      </c>
      <c r="X1" t="s">
        <v>24</v>
      </c>
      <c r="Y1" t="s">
        <v>25</v>
      </c>
      <c r="Z1" t="s">
        <v>26</v>
      </c>
      <c r="AA1" t="s">
        <v>27</v>
      </c>
      <c r="AB1" t="s">
        <v>28</v>
      </c>
      <c r="AC1" t="s">
        <v>29</v>
      </c>
      <c r="AD1" t="s">
        <v>30</v>
      </c>
      <c r="AE1" t="s">
        <v>31</v>
      </c>
      <c r="AF1" t="s">
        <v>32</v>
      </c>
      <c r="AG1" t="s">
        <v>33</v>
      </c>
      <c r="AH1" t="s">
        <v>34</v>
      </c>
      <c r="AI1" t="s">
        <v>35</v>
      </c>
      <c r="AJ1" t="s">
        <v>36</v>
      </c>
      <c r="AK1" t="s">
        <v>37</v>
      </c>
      <c r="AL1" t="s">
        <v>38</v>
      </c>
      <c r="AM1" t="s">
        <v>39</v>
      </c>
      <c r="AN1" t="s">
        <v>40</v>
      </c>
      <c r="AO1" t="s">
        <v>41</v>
      </c>
      <c r="AP1" t="s">
        <v>42</v>
      </c>
      <c r="AQ1" t="s">
        <v>43</v>
      </c>
      <c r="AR1" t="s">
        <v>44</v>
      </c>
      <c r="AS1" t="s">
        <v>45</v>
      </c>
      <c r="AT1" t="s">
        <v>46</v>
      </c>
      <c r="AU1" t="s">
        <v>47</v>
      </c>
      <c r="AV1" t="s">
        <v>48</v>
      </c>
      <c r="AW1" t="s">
        <v>49</v>
      </c>
      <c r="AX1" t="s">
        <v>50</v>
      </c>
      <c r="AY1" t="s">
        <v>51</v>
      </c>
      <c r="AZ1" t="s">
        <v>52</v>
      </c>
      <c r="BA1" t="s">
        <v>53</v>
      </c>
      <c r="BB1" t="s">
        <v>54</v>
      </c>
      <c r="BC1" t="s">
        <v>55</v>
      </c>
      <c r="BD1" t="s">
        <v>56</v>
      </c>
      <c r="BE1" t="s">
        <v>57</v>
      </c>
      <c r="BF1" t="s">
        <v>58</v>
      </c>
      <c r="BG1" t="s">
        <v>59</v>
      </c>
      <c r="BH1" t="s">
        <v>60</v>
      </c>
      <c r="BI1" t="s">
        <v>61</v>
      </c>
      <c r="BJ1" t="s">
        <v>62</v>
      </c>
      <c r="BK1" t="s">
        <v>63</v>
      </c>
      <c r="BL1" t="s">
        <v>64</v>
      </c>
      <c r="BM1" t="s">
        <v>65</v>
      </c>
      <c r="BN1" t="s">
        <v>66</v>
      </c>
      <c r="BO1" t="s">
        <v>67</v>
      </c>
      <c r="BP1" t="s">
        <v>68</v>
      </c>
      <c r="BQ1" t="s">
        <v>69</v>
      </c>
      <c r="BR1" t="s">
        <v>70</v>
      </c>
    </row>
    <row r="2" spans="1:70" ht="15" customHeight="1" x14ac:dyDescent="0.25">
      <c r="A2" t="s">
        <v>71</v>
      </c>
      <c r="B2" s="4"/>
      <c r="C2" s="4"/>
      <c r="D2" s="4"/>
      <c r="E2" s="4"/>
      <c r="F2" s="4"/>
      <c r="G2" s="4"/>
      <c r="H2" s="4"/>
      <c r="I2" s="4"/>
      <c r="J2" s="4"/>
      <c r="K2" s="4"/>
      <c r="L2" s="4"/>
      <c r="O2" s="8"/>
      <c r="P2" s="8"/>
      <c r="Q2" s="8"/>
      <c r="R2" s="8"/>
      <c r="S2" s="22" t="s">
        <v>200</v>
      </c>
    </row>
    <row r="3" spans="1:70" ht="15" customHeight="1" x14ac:dyDescent="0.3">
      <c r="A3" t="s">
        <v>72</v>
      </c>
      <c r="B3" s="5">
        <v>6.1760715884505765E-3</v>
      </c>
      <c r="C3" s="4"/>
      <c r="D3" s="4"/>
      <c r="E3" s="4"/>
      <c r="F3" s="4"/>
      <c r="G3" s="9" t="s">
        <v>149</v>
      </c>
      <c r="H3" s="4"/>
      <c r="I3" s="9"/>
      <c r="J3" s="9"/>
      <c r="K3" s="10">
        <f>AVERAGE(B3:J12,K12)</f>
        <v>1.0939031305468781E-2</v>
      </c>
      <c r="L3" s="30">
        <f>_xlfn.STDEV.P(B3:J12,K12)</f>
        <v>7.4838896809827343E-3</v>
      </c>
      <c r="O3" s="8"/>
      <c r="P3" s="8"/>
      <c r="Q3" s="8"/>
      <c r="R3" s="8"/>
      <c r="S3" s="22" t="s">
        <v>191</v>
      </c>
    </row>
    <row r="4" spans="1:70" ht="15" customHeight="1" x14ac:dyDescent="0.25">
      <c r="A4" t="s">
        <v>73</v>
      </c>
      <c r="B4" s="5">
        <v>2.2082160917951139E-2</v>
      </c>
      <c r="C4" s="5">
        <v>1.9753440742754855E-2</v>
      </c>
      <c r="D4" s="4"/>
      <c r="E4" s="4"/>
      <c r="F4" s="4"/>
      <c r="G4" s="4"/>
      <c r="H4" s="4"/>
      <c r="I4" s="4"/>
      <c r="J4" s="4"/>
      <c r="K4" s="4"/>
      <c r="L4" s="4"/>
      <c r="O4" s="8"/>
      <c r="P4" s="8"/>
      <c r="Q4" s="8"/>
      <c r="R4" s="11">
        <f>AVERAGE(K3,N13,R16,U20,Y23,AB27,AE30,AH33,AK36,AV42,BA52,BD55,BG58)</f>
        <v>1.3894955158191483E-2</v>
      </c>
      <c r="S4" s="11">
        <f>_xlfn.STDEV.P(L3,O13,S16,V20,Z23,AC27,AF30,AI33,AL36,AW42,BB52,BE55,BH58)</f>
        <v>4.3790706881055349E-3</v>
      </c>
    </row>
    <row r="5" spans="1:70" ht="15" customHeight="1" x14ac:dyDescent="0.25">
      <c r="A5" t="s">
        <v>74</v>
      </c>
      <c r="B5" s="5">
        <v>6.1760715884505765E-3</v>
      </c>
      <c r="C5" s="5">
        <v>4.1025828304883383E-3</v>
      </c>
      <c r="D5" s="5">
        <v>1.9753440742754855E-2</v>
      </c>
      <c r="E5" s="4"/>
      <c r="F5" s="4"/>
      <c r="G5" s="4"/>
      <c r="H5" s="4"/>
      <c r="I5" s="4"/>
      <c r="J5" s="4"/>
      <c r="K5" s="4"/>
      <c r="L5" s="4"/>
    </row>
    <row r="6" spans="1:70" ht="15" customHeight="1" x14ac:dyDescent="0.25">
      <c r="A6" t="s">
        <v>75</v>
      </c>
      <c r="B6" s="5">
        <v>1.2448775810863601E-2</v>
      </c>
      <c r="C6" s="5">
        <v>1.4496909219796532E-2</v>
      </c>
      <c r="D6" s="5">
        <v>8.699375058320382E-3</v>
      </c>
      <c r="E6" s="5">
        <v>1.4496909219796532E-2</v>
      </c>
      <c r="F6" s="4"/>
      <c r="G6" s="4"/>
      <c r="H6" s="4"/>
      <c r="I6" s="4"/>
      <c r="J6" s="4"/>
      <c r="K6" s="4"/>
      <c r="L6" s="4"/>
    </row>
    <row r="7" spans="1:70" ht="15" customHeight="1" x14ac:dyDescent="0.25">
      <c r="A7" t="s">
        <v>76</v>
      </c>
      <c r="B7" s="5">
        <v>2.0576160725532719E-3</v>
      </c>
      <c r="C7" s="5">
        <v>4.1099529459952917E-3</v>
      </c>
      <c r="D7" s="5">
        <v>1.758774863373452E-2</v>
      </c>
      <c r="E7" s="5">
        <v>4.1099529459952917E-3</v>
      </c>
      <c r="F7" s="5">
        <v>1.0352336680845583E-2</v>
      </c>
      <c r="G7" s="4"/>
      <c r="H7" s="4"/>
      <c r="I7" s="4"/>
      <c r="J7" s="4"/>
      <c r="K7" s="4"/>
      <c r="L7" s="4"/>
    </row>
    <row r="8" spans="1:70" ht="15" customHeight="1" x14ac:dyDescent="0.25">
      <c r="A8" t="s">
        <v>77</v>
      </c>
      <c r="B8" s="5">
        <v>1.2048775789530265E-2</v>
      </c>
      <c r="C8" s="5">
        <v>1.4428315432074878E-2</v>
      </c>
      <c r="D8" s="5">
        <v>2.0674779909347758E-2</v>
      </c>
      <c r="E8" s="5">
        <v>1.2019809593073388E-2</v>
      </c>
      <c r="F8" s="5">
        <v>1.6909824119893214E-2</v>
      </c>
      <c r="G8" s="5">
        <v>9.592620360674306E-3</v>
      </c>
      <c r="H8" s="4"/>
      <c r="I8" s="4"/>
      <c r="J8" s="4"/>
      <c r="K8" s="4"/>
      <c r="L8" s="4"/>
    </row>
    <row r="9" spans="1:70" ht="15" customHeight="1" x14ac:dyDescent="0.25">
      <c r="A9" t="s">
        <v>78</v>
      </c>
      <c r="B9" s="5">
        <v>6.1856459012734153E-3</v>
      </c>
      <c r="C9" s="5">
        <v>8.2337793102064179E-3</v>
      </c>
      <c r="D9" s="5">
        <v>1.5321988433330739E-2</v>
      </c>
      <c r="E9" s="5">
        <v>8.2337793102064179E-3</v>
      </c>
      <c r="F9" s="5">
        <v>6.1729179111496895E-3</v>
      </c>
      <c r="G9" s="5">
        <v>4.11524956825774E-3</v>
      </c>
      <c r="H9" s="5">
        <v>9.592620360674306E-3</v>
      </c>
      <c r="I9" s="4"/>
      <c r="J9" s="4"/>
      <c r="K9" s="4"/>
      <c r="L9" s="4"/>
    </row>
    <row r="10" spans="1:70" ht="15" customHeight="1" x14ac:dyDescent="0.25">
      <c r="A10" t="s">
        <v>79</v>
      </c>
      <c r="B10" s="5">
        <v>7.8126589515404351E-3</v>
      </c>
      <c r="C10" s="5">
        <v>1.1684891541580048E-2</v>
      </c>
      <c r="D10" s="5">
        <v>2.7686257084666963E-2</v>
      </c>
      <c r="E10" s="5">
        <v>1.1684891541580048E-2</v>
      </c>
      <c r="F10" s="5">
        <v>1.1719286486008734E-2</v>
      </c>
      <c r="G10" s="5">
        <v>3.8910702210274814E-3</v>
      </c>
      <c r="H10" s="5">
        <v>1.5958801484152543E-2</v>
      </c>
      <c r="I10" s="5">
        <v>3.8759884021589679E-3</v>
      </c>
      <c r="J10" s="4"/>
      <c r="K10" s="4"/>
      <c r="L10" s="4"/>
    </row>
    <row r="11" spans="1:70" ht="15" customHeight="1" x14ac:dyDescent="0.25">
      <c r="A11" t="s">
        <v>80</v>
      </c>
      <c r="B11" s="5">
        <v>0</v>
      </c>
      <c r="C11" s="5">
        <v>1.9489712614332019E-2</v>
      </c>
      <c r="D11" s="5">
        <v>2.9711710235400382E-2</v>
      </c>
      <c r="E11" s="5">
        <v>9.7090429285508137E-3</v>
      </c>
      <c r="F11" s="5">
        <v>1.9610356576640633E-2</v>
      </c>
      <c r="G11" s="5">
        <v>0</v>
      </c>
      <c r="H11" s="5">
        <v>1.9610356576640633E-2</v>
      </c>
      <c r="I11" s="5">
        <v>0</v>
      </c>
      <c r="J11" s="5">
        <v>0</v>
      </c>
      <c r="K11" s="4"/>
      <c r="L11" s="4"/>
    </row>
    <row r="12" spans="1:70" ht="15" customHeight="1" x14ac:dyDescent="0.25">
      <c r="A12" t="s">
        <v>81</v>
      </c>
      <c r="B12" s="5">
        <v>8.1969048878381915E-3</v>
      </c>
      <c r="C12" s="5">
        <v>1.2257836756457984E-2</v>
      </c>
      <c r="D12" s="5">
        <v>2.9066142155950454E-2</v>
      </c>
      <c r="E12" s="5">
        <v>1.2257836756457984E-2</v>
      </c>
      <c r="F12" s="5">
        <v>1.2295701568661103E-2</v>
      </c>
      <c r="G12" s="5">
        <v>4.0816553195804905E-3</v>
      </c>
      <c r="H12" s="5">
        <v>1.7047105671488007E-2</v>
      </c>
      <c r="I12" s="5">
        <v>4.0650630416250878E-3</v>
      </c>
      <c r="J12" s="5">
        <v>0</v>
      </c>
      <c r="K12" s="5">
        <v>0</v>
      </c>
      <c r="L12" s="4"/>
    </row>
    <row r="13" spans="1:70" ht="15" customHeight="1" x14ac:dyDescent="0.25">
      <c r="A13" t="s">
        <v>82</v>
      </c>
      <c r="B13" s="1">
        <v>3.8316613010457981E-2</v>
      </c>
      <c r="C13" s="1">
        <v>4.0364746419390966E-2</v>
      </c>
      <c r="D13" s="1">
        <v>4.7443122797507509E-2</v>
      </c>
      <c r="E13" s="1">
        <v>4.0364746419390966E-2</v>
      </c>
      <c r="F13" s="1">
        <v>3.8235181995919014E-2</v>
      </c>
      <c r="G13" s="1">
        <v>3.6109103905899609E-2</v>
      </c>
      <c r="H13" s="1">
        <v>3.4411610906560093E-2</v>
      </c>
      <c r="I13" s="1">
        <v>3.1656139707163425E-2</v>
      </c>
      <c r="J13" s="1">
        <v>4.0182254884013516E-2</v>
      </c>
      <c r="K13" s="1">
        <v>1.9610356576640633E-2</v>
      </c>
      <c r="L13" s="1">
        <v>4.221915957328725E-2</v>
      </c>
      <c r="M13" s="4"/>
      <c r="N13" s="10">
        <f>AVERAGE(M14:N15)</f>
        <v>5.3216716768295898E-3</v>
      </c>
      <c r="O13" s="30">
        <f>_xlfn.STDEV.P(M14:N15)</f>
        <v>4.0847604818777892E-3</v>
      </c>
    </row>
    <row r="14" spans="1:70" ht="15" customHeight="1" x14ac:dyDescent="0.25">
      <c r="A14" t="s">
        <v>83</v>
      </c>
      <c r="B14" s="1">
        <v>3.8316613010457981E-2</v>
      </c>
      <c r="C14" s="1">
        <v>4.0364746419390966E-2</v>
      </c>
      <c r="D14" s="1">
        <v>4.2726106680828234E-2</v>
      </c>
      <c r="E14" s="1">
        <v>4.0364746419390966E-2</v>
      </c>
      <c r="F14" s="1">
        <v>3.3839549290333656E-2</v>
      </c>
      <c r="G14" s="1">
        <v>3.6109103905899609E-2</v>
      </c>
      <c r="H14" s="1">
        <v>3.6962636848507834E-2</v>
      </c>
      <c r="I14" s="1">
        <v>3.1656139707163425E-2</v>
      </c>
      <c r="J14" s="1">
        <v>3.6015564104441365E-2</v>
      </c>
      <c r="K14" s="1">
        <v>1.9610356576640633E-2</v>
      </c>
      <c r="L14" s="1">
        <v>3.7833166536868787E-2</v>
      </c>
      <c r="M14" s="5">
        <v>9.9287244133541477E-3</v>
      </c>
      <c r="N14" s="4"/>
      <c r="O14" s="4"/>
    </row>
    <row r="15" spans="1:70" ht="15" customHeight="1" x14ac:dyDescent="0.25">
      <c r="A15" t="s">
        <v>84</v>
      </c>
      <c r="B15" s="1">
        <v>2.5979869465355552E-2</v>
      </c>
      <c r="C15" s="1">
        <v>2.8088464520814906E-2</v>
      </c>
      <c r="D15" s="1">
        <v>3.6717427052738179E-2</v>
      </c>
      <c r="E15" s="1">
        <v>2.8088464520814906E-2</v>
      </c>
      <c r="F15" s="1">
        <v>2.5923732265981408E-2</v>
      </c>
      <c r="G15" s="1">
        <v>2.3762570931422648E-2</v>
      </c>
      <c r="H15" s="1">
        <v>3.0159895116761343E-2</v>
      </c>
      <c r="I15" s="1">
        <v>2.1508692541845408E-2</v>
      </c>
      <c r="J15" s="1">
        <v>2.8119859161438041E-2</v>
      </c>
      <c r="K15" s="1">
        <v>1.9610356576640633E-2</v>
      </c>
      <c r="L15" s="1">
        <v>2.954445818500322E-2</v>
      </c>
      <c r="M15" s="5">
        <v>6.0362906171346244E-3</v>
      </c>
      <c r="N15" s="5">
        <v>0</v>
      </c>
      <c r="O15" s="4"/>
    </row>
    <row r="16" spans="1:70" ht="15" customHeight="1" x14ac:dyDescent="0.25">
      <c r="A16" t="s">
        <v>85</v>
      </c>
      <c r="B16" s="1">
        <v>7.5030347287866617E-2</v>
      </c>
      <c r="C16" s="1">
        <v>7.7078480696799553E-2</v>
      </c>
      <c r="D16" s="1">
        <v>9.462450352165E-2</v>
      </c>
      <c r="E16" s="1">
        <v>7.7078480696799553E-2</v>
      </c>
      <c r="F16" s="1">
        <v>8.4457448256919671E-2</v>
      </c>
      <c r="G16" s="1">
        <v>7.2655045908567681E-2</v>
      </c>
      <c r="H16" s="1">
        <v>9.0923305108257801E-2</v>
      </c>
      <c r="I16" s="1">
        <v>7.7245784776367163E-2</v>
      </c>
      <c r="J16" s="1">
        <v>4.0182254884013516E-2</v>
      </c>
      <c r="K16" s="1">
        <v>8.3527042331583104E-2</v>
      </c>
      <c r="L16" s="1">
        <v>4.221915957328725E-2</v>
      </c>
      <c r="M16" s="1">
        <v>7.7077742933535087E-2</v>
      </c>
      <c r="N16" s="1">
        <v>8.3611787242834384E-2</v>
      </c>
      <c r="O16" s="1">
        <v>6.3916685754942443E-2</v>
      </c>
      <c r="P16" s="4"/>
      <c r="Q16" s="4"/>
      <c r="R16" s="10">
        <f>AVERAGE(P17:R19)</f>
        <v>3.4390627614080335E-2</v>
      </c>
      <c r="S16" s="30">
        <f>_xlfn.STDEV.P(P17:R19)</f>
        <v>1.0289095514163701E-2</v>
      </c>
    </row>
    <row r="17" spans="1:32" ht="15" customHeight="1" x14ac:dyDescent="0.25">
      <c r="A17" t="s">
        <v>86</v>
      </c>
      <c r="B17" s="1">
        <v>7.0290975310594722E-2</v>
      </c>
      <c r="C17" s="1">
        <v>7.2339108719527645E-2</v>
      </c>
      <c r="D17" s="1">
        <v>8.4314859920282162E-2</v>
      </c>
      <c r="E17" s="1">
        <v>7.2339108719527645E-2</v>
      </c>
      <c r="F17" s="1">
        <v>7.4864827896245309E-2</v>
      </c>
      <c r="G17" s="1">
        <v>6.7938029791888357E-2</v>
      </c>
      <c r="H17" s="1">
        <v>8.5257522103482794E-2</v>
      </c>
      <c r="I17" s="1">
        <v>6.7789238123123721E-2</v>
      </c>
      <c r="J17" s="1">
        <v>4.0182254884013516E-2</v>
      </c>
      <c r="K17" s="1">
        <v>8.3527042331583104E-2</v>
      </c>
      <c r="L17" s="1">
        <v>4.221915957328725E-2</v>
      </c>
      <c r="M17" s="1">
        <v>6.6893491840113534E-2</v>
      </c>
      <c r="N17" s="1">
        <v>7.0473485204842784E-2</v>
      </c>
      <c r="O17" s="1">
        <v>5.4907433003603283E-2</v>
      </c>
      <c r="P17" s="5">
        <v>1.5114572567517125E-2</v>
      </c>
      <c r="Q17" s="4"/>
      <c r="R17" s="4"/>
      <c r="S17" s="4"/>
    </row>
    <row r="18" spans="1:32" ht="15" customHeight="1" x14ac:dyDescent="0.25">
      <c r="A18" t="s">
        <v>87</v>
      </c>
      <c r="B18" s="1">
        <v>6.3685644910511485E-2</v>
      </c>
      <c r="C18" s="1">
        <v>6.5752844062359816E-2</v>
      </c>
      <c r="D18" s="1">
        <v>8.2359522814988317E-2</v>
      </c>
      <c r="E18" s="1">
        <v>6.5752844062359816E-2</v>
      </c>
      <c r="F18" s="1">
        <v>7.2980149151262219E-2</v>
      </c>
      <c r="G18" s="1">
        <v>6.1349192060815225E-2</v>
      </c>
      <c r="H18" s="1">
        <v>7.7478543091076352E-2</v>
      </c>
      <c r="I18" s="1">
        <v>6.5887831655284029E-2</v>
      </c>
      <c r="J18" s="1">
        <v>4.0182254884013516E-2</v>
      </c>
      <c r="K18" s="1">
        <v>8.3527042331583104E-2</v>
      </c>
      <c r="L18" s="1">
        <v>4.221915957328725E-2</v>
      </c>
      <c r="M18" s="1">
        <v>6.9150541311037997E-2</v>
      </c>
      <c r="N18" s="1">
        <v>7.1402797371590276E-2</v>
      </c>
      <c r="O18" s="1">
        <v>5.0679287548116229E-2</v>
      </c>
      <c r="P18" s="5">
        <v>3.4429436949987506E-2</v>
      </c>
      <c r="Q18" s="5">
        <v>3.2337383688700504E-2</v>
      </c>
      <c r="R18" s="4"/>
      <c r="S18" s="4"/>
    </row>
    <row r="19" spans="1:32" ht="15" customHeight="1" x14ac:dyDescent="0.25">
      <c r="A19" t="s">
        <v>88</v>
      </c>
      <c r="B19" s="1">
        <v>4.519203073413447E-2</v>
      </c>
      <c r="C19" s="1">
        <v>4.7248588361459169E-2</v>
      </c>
      <c r="D19" s="1">
        <v>4.7658624093643097E-2</v>
      </c>
      <c r="E19" s="1">
        <v>4.7248588361459169E-2</v>
      </c>
      <c r="F19" s="1">
        <v>4.0620617670167773E-2</v>
      </c>
      <c r="G19" s="1">
        <v>4.2944835940214823E-2</v>
      </c>
      <c r="H19" s="1">
        <v>5.2548314299977535E-2</v>
      </c>
      <c r="I19" s="1">
        <v>3.8398391789955716E-2</v>
      </c>
      <c r="J19" s="1">
        <v>3.6306266481854553E-2</v>
      </c>
      <c r="K19" s="1">
        <v>8.3527042331583104E-2</v>
      </c>
      <c r="L19" s="1">
        <v>3.815409653166215E-2</v>
      </c>
      <c r="M19" s="1">
        <v>3.8558651672215644E-2</v>
      </c>
      <c r="N19" s="1">
        <v>3.2269260568785589E-2</v>
      </c>
      <c r="O19" s="1">
        <v>2.6810545719548762E-2</v>
      </c>
      <c r="P19" s="5">
        <v>4.9220036406626262E-2</v>
      </c>
      <c r="Q19" s="5">
        <v>4.06728197269762E-2</v>
      </c>
      <c r="R19" s="5">
        <v>3.4569516344674422E-2</v>
      </c>
      <c r="S19" s="4"/>
    </row>
    <row r="20" spans="1:32" ht="15" customHeight="1" x14ac:dyDescent="0.25">
      <c r="A20" t="s">
        <v>89</v>
      </c>
      <c r="B20" s="1">
        <v>3.8316613010457981E-2</v>
      </c>
      <c r="C20" s="1">
        <v>4.0364746419390966E-2</v>
      </c>
      <c r="D20" s="1">
        <v>4.5079052199534578E-2</v>
      </c>
      <c r="E20" s="1">
        <v>4.0364746419390966E-2</v>
      </c>
      <c r="F20" s="1">
        <v>3.3839549290333656E-2</v>
      </c>
      <c r="G20" s="1">
        <v>3.6109103905899609E-2</v>
      </c>
      <c r="H20" s="1">
        <v>3.9526745031967576E-2</v>
      </c>
      <c r="I20" s="1">
        <v>3.1656139707163425E-2</v>
      </c>
      <c r="J20" s="1">
        <v>2.7784925577405382E-2</v>
      </c>
      <c r="K20" s="1">
        <v>1.9610356576640633E-2</v>
      </c>
      <c r="L20" s="1">
        <v>2.9174941531138303E-2</v>
      </c>
      <c r="M20" s="1">
        <v>1.2670961634433878E-2</v>
      </c>
      <c r="N20" s="1">
        <v>7.957727652949784E-3</v>
      </c>
      <c r="O20" s="1">
        <v>6.0362906171346244E-3</v>
      </c>
      <c r="P20" s="1">
        <v>7.6424805186799977E-2</v>
      </c>
      <c r="Q20" s="1">
        <v>6.5453362712226543E-2</v>
      </c>
      <c r="R20" s="1">
        <v>6.2454012642818961E-2</v>
      </c>
      <c r="S20" s="1">
        <v>3.2269260568785589E-2</v>
      </c>
      <c r="T20" s="4"/>
      <c r="U20" s="10">
        <f>AVERAGE(T21:U22)</f>
        <v>8.7892913736176148E-4</v>
      </c>
      <c r="V20" s="30">
        <f>_xlfn.STDEV.P(T21:U22)</f>
        <v>1.2429935064218881E-3</v>
      </c>
    </row>
    <row r="21" spans="1:32" ht="15" customHeight="1" x14ac:dyDescent="0.25">
      <c r="A21" t="s">
        <v>90</v>
      </c>
      <c r="B21" s="1">
        <v>3.8316613010457981E-2</v>
      </c>
      <c r="C21" s="1">
        <v>4.0364746419390966E-2</v>
      </c>
      <c r="D21" s="1">
        <v>4.5079052199534578E-2</v>
      </c>
      <c r="E21" s="1">
        <v>4.0364746419390966E-2</v>
      </c>
      <c r="F21" s="1">
        <v>3.3839549290333656E-2</v>
      </c>
      <c r="G21" s="1">
        <v>3.6109103905899609E-2</v>
      </c>
      <c r="H21" s="1">
        <v>3.9526745031967576E-2</v>
      </c>
      <c r="I21" s="1">
        <v>3.1656139707163425E-2</v>
      </c>
      <c r="J21" s="1">
        <v>2.7784925577405382E-2</v>
      </c>
      <c r="K21" s="1">
        <v>1.9610356576640633E-2</v>
      </c>
      <c r="L21" s="1">
        <v>2.9174941531138303E-2</v>
      </c>
      <c r="M21" s="1">
        <v>1.380758351648669E-2</v>
      </c>
      <c r="N21" s="1">
        <v>7.8432980838497538E-3</v>
      </c>
      <c r="O21" s="1">
        <v>6.0362906171346244E-3</v>
      </c>
      <c r="P21" s="1">
        <v>7.7724269271429086E-2</v>
      </c>
      <c r="Q21" s="1">
        <v>6.8715016520089961E-2</v>
      </c>
      <c r="R21" s="1">
        <v>6.2454012642818961E-2</v>
      </c>
      <c r="S21" s="1">
        <v>3.2269260568785589E-2</v>
      </c>
      <c r="T21" s="5">
        <v>0</v>
      </c>
      <c r="U21" s="4"/>
      <c r="V21" s="4"/>
    </row>
    <row r="22" spans="1:32" ht="15" customHeight="1" x14ac:dyDescent="0.25">
      <c r="A22" t="s">
        <v>91</v>
      </c>
      <c r="B22" s="1">
        <v>3.8316613010457981E-2</v>
      </c>
      <c r="C22" s="1">
        <v>4.0364746419390966E-2</v>
      </c>
      <c r="D22" s="1">
        <v>4.5079052199534578E-2</v>
      </c>
      <c r="E22" s="1">
        <v>4.0364746419390966E-2</v>
      </c>
      <c r="F22" s="1">
        <v>3.3839549290333656E-2</v>
      </c>
      <c r="G22" s="1">
        <v>3.6109103905899609E-2</v>
      </c>
      <c r="H22" s="1">
        <v>3.9526745031967576E-2</v>
      </c>
      <c r="I22" s="1">
        <v>3.1656139707163425E-2</v>
      </c>
      <c r="J22" s="1">
        <v>2.7784925577405382E-2</v>
      </c>
      <c r="K22" s="1">
        <v>1.9610356576640633E-2</v>
      </c>
      <c r="L22" s="1">
        <v>2.9174941531138303E-2</v>
      </c>
      <c r="M22" s="1">
        <v>1.176524870509708E-2</v>
      </c>
      <c r="N22" s="1">
        <v>1.0629852835236422E-2</v>
      </c>
      <c r="O22" s="1">
        <v>6.0362906171346244E-3</v>
      </c>
      <c r="P22" s="1">
        <v>7.5474852043898755E-2</v>
      </c>
      <c r="Q22" s="1">
        <v>6.4515129871865542E-2</v>
      </c>
      <c r="R22" s="1">
        <v>6.2454012642818961E-2</v>
      </c>
      <c r="S22" s="1">
        <v>3.2269260568785589E-2</v>
      </c>
      <c r="T22" s="5">
        <v>2.6367874120852845E-3</v>
      </c>
      <c r="U22" s="5">
        <v>0</v>
      </c>
      <c r="V22" s="4"/>
    </row>
    <row r="23" spans="1:32" ht="15" customHeight="1" x14ac:dyDescent="0.25">
      <c r="A23" t="s">
        <v>92</v>
      </c>
      <c r="B23" s="1">
        <v>3.6353671135361539E-2</v>
      </c>
      <c r="C23" s="1">
        <v>3.842732716327063E-2</v>
      </c>
      <c r="D23" s="1">
        <v>4.5414926286390232E-2</v>
      </c>
      <c r="E23" s="1">
        <v>3.842732716327063E-2</v>
      </c>
      <c r="F23" s="1">
        <v>3.6276064145874025E-2</v>
      </c>
      <c r="G23" s="1">
        <v>3.4141278145183716E-2</v>
      </c>
      <c r="H23" s="1">
        <v>3.4684738296719801E-2</v>
      </c>
      <c r="I23" s="1">
        <v>3.4068555041315632E-2</v>
      </c>
      <c r="J23" s="1">
        <v>3.1894605901048222E-2</v>
      </c>
      <c r="K23" s="1">
        <v>2.9490045967666745E-2</v>
      </c>
      <c r="L23" s="1">
        <v>3.349774036507485E-2</v>
      </c>
      <c r="M23" s="1">
        <v>3.0262770041171512E-2</v>
      </c>
      <c r="N23" s="1">
        <v>2.4064343552757168E-2</v>
      </c>
      <c r="O23" s="1">
        <v>2.0549044533716993E-2</v>
      </c>
      <c r="P23" s="1">
        <v>7.8229807546256996E-2</v>
      </c>
      <c r="Q23" s="1">
        <v>7.3673967370629062E-2</v>
      </c>
      <c r="R23" s="1">
        <v>6.7355016802527826E-2</v>
      </c>
      <c r="S23" s="1">
        <v>4.5217007374774409E-2</v>
      </c>
      <c r="T23" s="1">
        <v>2.8188078267765725E-2</v>
      </c>
      <c r="U23" s="1">
        <v>2.8188078267765725E-2</v>
      </c>
      <c r="V23" s="1">
        <v>2.8188078267765725E-2</v>
      </c>
      <c r="W23" s="4"/>
      <c r="X23" s="4"/>
      <c r="Y23" s="10">
        <f>AVERAGE(W24:Y26)</f>
        <v>9.4350961532084689E-3</v>
      </c>
      <c r="Z23" s="30">
        <f>_xlfn.STDEV.P(W24:Y26)</f>
        <v>4.8859606995426304E-3</v>
      </c>
    </row>
    <row r="24" spans="1:32" ht="15" customHeight="1" x14ac:dyDescent="0.25">
      <c r="A24" t="s">
        <v>93</v>
      </c>
      <c r="B24" s="1">
        <v>4.950276188772449E-2</v>
      </c>
      <c r="C24" s="1">
        <v>5.1550895296657476E-2</v>
      </c>
      <c r="D24" s="1">
        <v>5.4603149684881815E-2</v>
      </c>
      <c r="E24" s="1">
        <v>5.1550895296657476E-2</v>
      </c>
      <c r="F24" s="1">
        <v>4.4901947430651568E-2</v>
      </c>
      <c r="G24" s="1">
        <v>4.7245421710461206E-2</v>
      </c>
      <c r="H24" s="1">
        <v>4.4694749697298572E-2</v>
      </c>
      <c r="I24" s="1">
        <v>4.2669800866308893E-2</v>
      </c>
      <c r="J24" s="1">
        <v>4.0182254884013516E-2</v>
      </c>
      <c r="K24" s="1">
        <v>5.0548058435684377E-2</v>
      </c>
      <c r="L24" s="1">
        <v>4.221915957328725E-2</v>
      </c>
      <c r="M24" s="1">
        <v>3.6127420243484823E-2</v>
      </c>
      <c r="N24" s="1">
        <v>3.631590532018962E-2</v>
      </c>
      <c r="O24" s="1">
        <v>2.6700388363557648E-2</v>
      </c>
      <c r="P24" s="1">
        <v>6.9339666390185115E-2</v>
      </c>
      <c r="Q24" s="1">
        <v>5.8508806631892958E-2</v>
      </c>
      <c r="R24" s="1">
        <v>6.2454012642818961E-2</v>
      </c>
      <c r="S24" s="1">
        <v>4.2795965167701761E-2</v>
      </c>
      <c r="T24" s="1">
        <v>3.537517127033684E-2</v>
      </c>
      <c r="U24" s="1">
        <v>3.2139575702282402E-2</v>
      </c>
      <c r="V24" s="1">
        <v>3.4465713298074054E-2</v>
      </c>
      <c r="W24" s="5">
        <v>1.7941818072707026E-2</v>
      </c>
      <c r="X24" s="4"/>
      <c r="Y24" s="4"/>
      <c r="Z24" s="4"/>
    </row>
    <row r="25" spans="1:32" ht="15" customHeight="1" x14ac:dyDescent="0.25">
      <c r="A25" t="s">
        <v>94</v>
      </c>
      <c r="B25" s="1">
        <v>3.6185998799777908E-2</v>
      </c>
      <c r="C25" s="1">
        <v>3.8238335673219916E-2</v>
      </c>
      <c r="D25" s="1">
        <v>4.5180956417379958E-2</v>
      </c>
      <c r="E25" s="1">
        <v>3.8238335673219916E-2</v>
      </c>
      <c r="F25" s="1">
        <v>3.6109103905899609E-2</v>
      </c>
      <c r="G25" s="1">
        <v>3.3983352065819677E-2</v>
      </c>
      <c r="H25" s="1">
        <v>3.6962636848507834E-2</v>
      </c>
      <c r="I25" s="1">
        <v>3.391129816938053E-2</v>
      </c>
      <c r="J25" s="1">
        <v>3.2010929382465511E-2</v>
      </c>
      <c r="K25" s="1">
        <v>2.9711710235400382E-2</v>
      </c>
      <c r="L25" s="1">
        <v>3.3626113504583728E-2</v>
      </c>
      <c r="M25" s="1">
        <v>3.3284606015911634E-2</v>
      </c>
      <c r="N25" s="1">
        <v>3.1658454882636425E-2</v>
      </c>
      <c r="O25" s="1">
        <v>1.836941282287876E-2</v>
      </c>
      <c r="P25" s="1">
        <v>6.9404804000098005E-2</v>
      </c>
      <c r="Q25" s="1">
        <v>6.053954423010003E-2</v>
      </c>
      <c r="R25" s="1">
        <v>6.2584470132913489E-2</v>
      </c>
      <c r="S25" s="1">
        <v>4.2795965167701761E-2</v>
      </c>
      <c r="T25" s="1">
        <v>3.2593034593988192E-2</v>
      </c>
      <c r="U25" s="1">
        <v>2.6005861044089869E-2</v>
      </c>
      <c r="V25" s="1">
        <v>3.1685385419776661E-2</v>
      </c>
      <c r="W25" s="5">
        <v>5.9288846303349463E-3</v>
      </c>
      <c r="X25" s="5">
        <v>7.0735043543694769E-3</v>
      </c>
      <c r="Y25" s="4"/>
      <c r="Z25" s="4"/>
    </row>
    <row r="26" spans="1:32" ht="15" customHeight="1" x14ac:dyDescent="0.25">
      <c r="A26" t="s">
        <v>95</v>
      </c>
      <c r="B26" s="1">
        <v>4.4998226916541574E-2</v>
      </c>
      <c r="C26" s="1">
        <v>4.704636032547449E-2</v>
      </c>
      <c r="D26" s="1">
        <v>5.4603149684881815E-2</v>
      </c>
      <c r="E26" s="1">
        <v>4.704636032547449E-2</v>
      </c>
      <c r="F26" s="1">
        <v>4.4901947430651568E-2</v>
      </c>
      <c r="G26" s="1">
        <v>4.2761086719081E-2</v>
      </c>
      <c r="H26" s="1">
        <v>3.9526745031967576E-2</v>
      </c>
      <c r="I26" s="1">
        <v>4.2669800866308893E-2</v>
      </c>
      <c r="J26" s="1">
        <v>4.0182254884013516E-2</v>
      </c>
      <c r="K26" s="1">
        <v>5.0548058435684377E-2</v>
      </c>
      <c r="L26" s="1">
        <v>4.221915957328725E-2</v>
      </c>
      <c r="M26" s="1">
        <v>3.4218580776614244E-2</v>
      </c>
      <c r="N26" s="1">
        <v>3.2139575702282402E-2</v>
      </c>
      <c r="O26" s="1">
        <v>2.8814556418318208E-2</v>
      </c>
      <c r="P26" s="1">
        <v>7.3199351511470154E-2</v>
      </c>
      <c r="Q26" s="1">
        <v>6.8715016520089961E-2</v>
      </c>
      <c r="R26" s="1">
        <v>6.2454012642818961E-2</v>
      </c>
      <c r="S26" s="1">
        <v>4.2795965167701761E-2</v>
      </c>
      <c r="T26" s="1">
        <v>3.2139575702282402E-2</v>
      </c>
      <c r="U26" s="1">
        <v>3.2139575702282402E-2</v>
      </c>
      <c r="V26" s="1">
        <v>3.2139575702282402E-2</v>
      </c>
      <c r="W26" s="5">
        <v>1.3901392045737707E-2</v>
      </c>
      <c r="X26" s="5">
        <v>3.9062698683968123E-3</v>
      </c>
      <c r="Y26" s="5">
        <v>7.8587079477048533E-3</v>
      </c>
      <c r="Z26" s="4"/>
    </row>
    <row r="27" spans="1:32" ht="15" customHeight="1" x14ac:dyDescent="0.25">
      <c r="A27" t="s">
        <v>96</v>
      </c>
      <c r="B27" s="1">
        <v>4.4905101107952483E-2</v>
      </c>
      <c r="C27" s="1">
        <v>4.6955347064998841E-2</v>
      </c>
      <c r="D27" s="1">
        <v>4.9716321208348561E-2</v>
      </c>
      <c r="E27" s="1">
        <v>4.6955347064998841E-2</v>
      </c>
      <c r="F27" s="1">
        <v>4.4809220128013992E-2</v>
      </c>
      <c r="G27" s="1">
        <v>4.2672954543609781E-2</v>
      </c>
      <c r="H27" s="1">
        <v>3.9526745031967576E-2</v>
      </c>
      <c r="I27" s="1">
        <v>3.8157237314832559E-2</v>
      </c>
      <c r="J27" s="1">
        <v>4.8436122538043351E-2</v>
      </c>
      <c r="K27" s="1">
        <v>4.0021353836768185E-2</v>
      </c>
      <c r="L27" s="1">
        <v>5.0903673907281212E-2</v>
      </c>
      <c r="M27" s="1">
        <v>3.207796600521054E-2</v>
      </c>
      <c r="N27" s="1">
        <v>3.8328047387326258E-2</v>
      </c>
      <c r="O27" s="1">
        <v>3.087700755227173E-2</v>
      </c>
      <c r="P27" s="1">
        <v>8.4413277287154836E-2</v>
      </c>
      <c r="Q27" s="1">
        <v>7.983658629391116E-2</v>
      </c>
      <c r="R27" s="1">
        <v>7.8064421778689094E-2</v>
      </c>
      <c r="S27" s="1">
        <v>5.3441765851713716E-2</v>
      </c>
      <c r="T27" s="1">
        <v>4.2538598585530357E-2</v>
      </c>
      <c r="U27" s="1">
        <v>4.2538598585530357E-2</v>
      </c>
      <c r="V27" s="1">
        <v>4.2538598585530357E-2</v>
      </c>
      <c r="W27" s="1">
        <v>3.2295417936988986E-2</v>
      </c>
      <c r="X27" s="1">
        <v>3.8328047387326258E-2</v>
      </c>
      <c r="Y27" s="1">
        <v>3.4221434376182761E-2</v>
      </c>
      <c r="Z27" s="1">
        <v>3.8328047387326258E-2</v>
      </c>
      <c r="AA27" s="4"/>
      <c r="AB27" s="10">
        <f>AVERAGE(AA28:AB29)</f>
        <v>2.8290198763410202E-2</v>
      </c>
      <c r="AC27" s="30">
        <f>_xlfn.STDEV.P(AA28:AB29)</f>
        <v>1.5844019574263634E-2</v>
      </c>
    </row>
    <row r="28" spans="1:32" ht="15" customHeight="1" x14ac:dyDescent="0.25">
      <c r="A28" t="s">
        <v>97</v>
      </c>
      <c r="B28" s="1">
        <v>4.0533911544390885E-2</v>
      </c>
      <c r="C28" s="1">
        <v>4.258204495332385E-2</v>
      </c>
      <c r="D28" s="1">
        <v>4.5079052199534578E-2</v>
      </c>
      <c r="E28" s="1">
        <v>4.258204495332385E-2</v>
      </c>
      <c r="F28" s="1">
        <v>3.6032535261960805E-2</v>
      </c>
      <c r="G28" s="1">
        <v>3.8316613010457981E-2</v>
      </c>
      <c r="H28" s="1">
        <v>4.2104070326299828E-2</v>
      </c>
      <c r="I28" s="1">
        <v>3.3839549290333656E-2</v>
      </c>
      <c r="J28" s="1">
        <v>3.6015564104441365E-2</v>
      </c>
      <c r="K28" s="1">
        <v>4.0021353836768185E-2</v>
      </c>
      <c r="L28" s="1">
        <v>3.7833166536868787E-2</v>
      </c>
      <c r="M28" s="1">
        <v>3.5137000943184005E-2</v>
      </c>
      <c r="N28" s="1">
        <v>3.3471579456958889E-2</v>
      </c>
      <c r="O28" s="1">
        <v>2.6648652543159995E-2</v>
      </c>
      <c r="P28" s="1">
        <v>7.0283738022336756E-2</v>
      </c>
      <c r="Q28" s="1">
        <v>5.7472907665897667E-2</v>
      </c>
      <c r="R28" s="1">
        <v>6.2332787050796631E-2</v>
      </c>
      <c r="S28" s="1">
        <v>3.8483385332717369E-2</v>
      </c>
      <c r="T28" s="1">
        <v>3.4407909318604823E-2</v>
      </c>
      <c r="U28" s="1">
        <v>3.6235994126039256E-2</v>
      </c>
      <c r="V28" s="1">
        <v>3.3498996461061609E-2</v>
      </c>
      <c r="W28" s="1">
        <v>1.7920711293996038E-2</v>
      </c>
      <c r="X28" s="1">
        <v>1.5126286015518351E-2</v>
      </c>
      <c r="Y28" s="1">
        <v>9.7440222902303638E-3</v>
      </c>
      <c r="Z28" s="1">
        <v>1.980741154715172E-2</v>
      </c>
      <c r="AA28" s="5">
        <v>4.2461106814242686E-2</v>
      </c>
      <c r="AB28" s="4"/>
      <c r="AC28" s="4"/>
    </row>
    <row r="29" spans="1:32" ht="15" customHeight="1" x14ac:dyDescent="0.25">
      <c r="A29" t="s">
        <v>98</v>
      </c>
      <c r="B29" s="1">
        <v>4.0533911544390885E-2</v>
      </c>
      <c r="C29" s="1">
        <v>4.258204495332385E-2</v>
      </c>
      <c r="D29" s="1">
        <v>4.9818424176806431E-2</v>
      </c>
      <c r="E29" s="1">
        <v>4.258204495332385E-2</v>
      </c>
      <c r="F29" s="1">
        <v>4.0447574986096857E-2</v>
      </c>
      <c r="G29" s="1">
        <v>3.8316613010457981E-2</v>
      </c>
      <c r="H29" s="1">
        <v>4.2104070326299828E-2</v>
      </c>
      <c r="I29" s="1">
        <v>3.8235181995919014E-2</v>
      </c>
      <c r="J29" s="1">
        <v>3.6015564104441365E-2</v>
      </c>
      <c r="K29" s="1">
        <v>4.0021353836768185E-2</v>
      </c>
      <c r="L29" s="1">
        <v>3.7833166536868787E-2</v>
      </c>
      <c r="M29" s="1">
        <v>3.4209872351513564E-2</v>
      </c>
      <c r="N29" s="1">
        <v>3.4436203858236758E-2</v>
      </c>
      <c r="O29" s="1">
        <v>2.4595122095385891E-2</v>
      </c>
      <c r="P29" s="1">
        <v>7.1353767804487503E-2</v>
      </c>
      <c r="Q29" s="1">
        <v>6.2465306010555673E-2</v>
      </c>
      <c r="R29" s="1">
        <v>6.4676238523030977E-2</v>
      </c>
      <c r="S29" s="1">
        <v>4.4928164560930524E-2</v>
      </c>
      <c r="T29" s="1">
        <v>3.537517127033684E-2</v>
      </c>
      <c r="U29" s="1">
        <v>3.4218580776614244E-2</v>
      </c>
      <c r="V29" s="1">
        <v>3.4465713298074054E-2</v>
      </c>
      <c r="W29" s="1">
        <v>1.1893357218292763E-2</v>
      </c>
      <c r="X29" s="1">
        <v>1.2434033289006712E-2</v>
      </c>
      <c r="Y29" s="1">
        <v>5.2957247037029318E-3</v>
      </c>
      <c r="Z29" s="1">
        <v>1.380758351648669E-2</v>
      </c>
      <c r="AA29" s="5">
        <v>3.6235994126039256E-2</v>
      </c>
      <c r="AB29" s="5">
        <v>6.1734953499486701E-3</v>
      </c>
      <c r="AC29" s="4"/>
    </row>
    <row r="30" spans="1:32" ht="15" customHeight="1" x14ac:dyDescent="0.25">
      <c r="A30" t="s">
        <v>99</v>
      </c>
      <c r="B30" s="1">
        <v>9.4240864861467349E-2</v>
      </c>
      <c r="C30" s="1">
        <v>9.1377066350382341E-2</v>
      </c>
      <c r="D30" s="1">
        <v>0.10491014432553389</v>
      </c>
      <c r="E30" s="1">
        <v>9.1377066350382341E-2</v>
      </c>
      <c r="F30" s="1">
        <v>9.8979792025996022E-2</v>
      </c>
      <c r="G30" s="1">
        <v>9.1777805693439393E-2</v>
      </c>
      <c r="H30" s="1">
        <v>0.10510152674994903</v>
      </c>
      <c r="I30" s="1">
        <v>9.6498397354931514E-2</v>
      </c>
      <c r="J30" s="1">
        <v>8.8465354079539107E-2</v>
      </c>
      <c r="K30" s="1">
        <v>0.13118213223374559</v>
      </c>
      <c r="L30" s="1">
        <v>9.3189178744784537E-2</v>
      </c>
      <c r="M30" s="1">
        <v>8.4503490804097886E-2</v>
      </c>
      <c r="N30" s="1">
        <v>8.784661723570146E-2</v>
      </c>
      <c r="O30" s="1">
        <v>6.8339457012685498E-2</v>
      </c>
      <c r="P30" s="1">
        <v>9.5118571222610138E-2</v>
      </c>
      <c r="Q30" s="1">
        <v>8.8975082129471722E-2</v>
      </c>
      <c r="R30" s="1">
        <v>4.72630867460581E-2</v>
      </c>
      <c r="S30" s="1">
        <v>8.9412327886029486E-2</v>
      </c>
      <c r="T30" s="1">
        <v>8.4724858915858917E-2</v>
      </c>
      <c r="U30" s="1">
        <v>8.2119695283701818E-2</v>
      </c>
      <c r="V30" s="1">
        <v>8.3766701700343865E-2</v>
      </c>
      <c r="W30" s="1">
        <v>8.9626872097058885E-2</v>
      </c>
      <c r="X30" s="1">
        <v>7.5474852043898755E-2</v>
      </c>
      <c r="Y30" s="1">
        <v>7.7589164085119428E-2</v>
      </c>
      <c r="Z30" s="1">
        <v>7.7563855108073843E-2</v>
      </c>
      <c r="AA30" s="1">
        <v>9.584509452709572E-2</v>
      </c>
      <c r="AB30" s="1">
        <v>7.8467708948090159E-2</v>
      </c>
      <c r="AC30" s="1">
        <v>7.5474852043898755E-2</v>
      </c>
      <c r="AD30" s="4"/>
      <c r="AE30" s="10">
        <f>AVERAGE(AD31:AE32)</f>
        <v>4.1116326855892794E-3</v>
      </c>
      <c r="AF30" s="30">
        <f>_xlfn.STDEV.P(AD31:AE32)</f>
        <v>1.1026213021174986E-3</v>
      </c>
    </row>
    <row r="31" spans="1:32" ht="15" customHeight="1" x14ac:dyDescent="0.25">
      <c r="A31" t="s">
        <v>100</v>
      </c>
      <c r="B31" s="1">
        <v>9.1777805693439393E-2</v>
      </c>
      <c r="C31" s="1">
        <v>8.8938037123665964E-2</v>
      </c>
      <c r="D31" s="1">
        <v>0.10226463550832608</v>
      </c>
      <c r="E31" s="1">
        <v>8.8938037123665964E-2</v>
      </c>
      <c r="F31" s="1">
        <v>9.6498397354931514E-2</v>
      </c>
      <c r="G31" s="1">
        <v>8.9326820393336046E-2</v>
      </c>
      <c r="H31" s="1">
        <v>0.10218606659455243</v>
      </c>
      <c r="I31" s="1">
        <v>9.4029256534640213E-2</v>
      </c>
      <c r="J31" s="1">
        <v>8.8465354079539107E-2</v>
      </c>
      <c r="K31" s="1">
        <v>0.13118213223374559</v>
      </c>
      <c r="L31" s="1">
        <v>9.3189178744784537E-2</v>
      </c>
      <c r="M31" s="1">
        <v>8.1338923278274092E-2</v>
      </c>
      <c r="N31" s="1">
        <v>8.4724858915858917E-2</v>
      </c>
      <c r="O31" s="1">
        <v>6.8339457012685498E-2</v>
      </c>
      <c r="P31" s="1">
        <v>9.406148837644239E-2</v>
      </c>
      <c r="Q31" s="1">
        <v>8.7929056643359704E-2</v>
      </c>
      <c r="R31" s="1">
        <v>4.72630867460581E-2</v>
      </c>
      <c r="S31" s="1">
        <v>8.7086742298164085E-2</v>
      </c>
      <c r="T31" s="1">
        <v>8.1622470472417455E-2</v>
      </c>
      <c r="U31" s="1">
        <v>7.983658629391116E-2</v>
      </c>
      <c r="V31" s="1">
        <v>8.0667518224174353E-2</v>
      </c>
      <c r="W31" s="1">
        <v>8.7295865544153195E-2</v>
      </c>
      <c r="X31" s="1">
        <v>7.4457557695004978E-2</v>
      </c>
      <c r="Y31" s="1">
        <v>7.6566668841255611E-2</v>
      </c>
      <c r="Z31" s="1">
        <v>7.5301407808929036E-2</v>
      </c>
      <c r="AA31" s="1">
        <v>9.3503169870882544E-2</v>
      </c>
      <c r="AB31" s="1">
        <v>7.7445213704226329E-2</v>
      </c>
      <c r="AC31" s="1">
        <v>7.4457557695004978E-2</v>
      </c>
      <c r="AD31" s="5">
        <v>2.6385285504218906E-3</v>
      </c>
      <c r="AE31" s="4"/>
      <c r="AF31" s="4"/>
    </row>
    <row r="32" spans="1:32" ht="15" customHeight="1" x14ac:dyDescent="0.25">
      <c r="A32" t="s">
        <v>101</v>
      </c>
      <c r="B32" s="1">
        <v>9.6716117441395397E-2</v>
      </c>
      <c r="C32" s="1">
        <v>9.382805165048573E-2</v>
      </c>
      <c r="D32" s="1">
        <v>0.10756972506433388</v>
      </c>
      <c r="E32" s="1">
        <v>9.382805165048573E-2</v>
      </c>
      <c r="F32" s="1">
        <v>0.10147356278151556</v>
      </c>
      <c r="G32" s="1">
        <v>9.4240864861467349E-2</v>
      </c>
      <c r="H32" s="1">
        <v>0.10803408647614808</v>
      </c>
      <c r="I32" s="1">
        <v>9.8979792025996022E-2</v>
      </c>
      <c r="J32" s="1">
        <v>9.3095016785937471E-2</v>
      </c>
      <c r="K32" s="1">
        <v>0.14384103622589045</v>
      </c>
      <c r="L32" s="1">
        <v>9.8091178793094938E-2</v>
      </c>
      <c r="M32" s="1">
        <v>8.3446407957930138E-2</v>
      </c>
      <c r="N32" s="1">
        <v>8.6803863990190772E-2</v>
      </c>
      <c r="O32" s="1">
        <v>7.063303901613853E-2</v>
      </c>
      <c r="P32" s="1">
        <v>9.8303295365350069E-2</v>
      </c>
      <c r="Q32" s="1">
        <v>9.0023300542735787E-2</v>
      </c>
      <c r="R32" s="1">
        <v>4.9422917318316301E-2</v>
      </c>
      <c r="S32" s="1">
        <v>9.1748780735725705E-2</v>
      </c>
      <c r="T32" s="1">
        <v>8.3688589114872716E-2</v>
      </c>
      <c r="U32" s="1">
        <v>8.4413277287154836E-2</v>
      </c>
      <c r="V32" s="1">
        <v>8.2731504643189666E-2</v>
      </c>
      <c r="W32" s="1">
        <v>9.1968796753272047E-2</v>
      </c>
      <c r="X32" s="1">
        <v>7.4457557695004978E-2</v>
      </c>
      <c r="Y32" s="1">
        <v>7.6566668841255611E-2</v>
      </c>
      <c r="Z32" s="1">
        <v>7.983658629391116E-2</v>
      </c>
      <c r="AA32" s="1">
        <v>9.8198040045802112E-2</v>
      </c>
      <c r="AB32" s="1">
        <v>7.7445213704226329E-2</v>
      </c>
      <c r="AC32" s="1">
        <v>7.4457557695004978E-2</v>
      </c>
      <c r="AD32" s="5">
        <v>4.4053148410774599E-3</v>
      </c>
      <c r="AE32" s="5">
        <v>5.291054665268486E-3</v>
      </c>
      <c r="AF32" s="4"/>
    </row>
    <row r="33" spans="1:49" ht="15" customHeight="1" x14ac:dyDescent="0.25">
      <c r="A33" t="s">
        <v>102</v>
      </c>
      <c r="B33" s="1">
        <v>8.7277663224811522E-2</v>
      </c>
      <c r="C33" s="1">
        <v>8.4470132418282759E-2</v>
      </c>
      <c r="D33" s="1">
        <v>0.10010958198272206</v>
      </c>
      <c r="E33" s="1">
        <v>8.4470132418282759E-2</v>
      </c>
      <c r="F33" s="1">
        <v>9.6934825268060992E-2</v>
      </c>
      <c r="G33" s="1">
        <v>8.4838633998095103E-2</v>
      </c>
      <c r="H33" s="1">
        <v>9.9287507752389537E-2</v>
      </c>
      <c r="I33" s="1">
        <v>8.9527282375490694E-2</v>
      </c>
      <c r="J33" s="1">
        <v>8.4243645987263818E-2</v>
      </c>
      <c r="K33" s="1">
        <v>0.17016290296860143</v>
      </c>
      <c r="L33" s="1">
        <v>8.8740212678617592E-2</v>
      </c>
      <c r="M33" s="1">
        <v>9.8824370508847265E-2</v>
      </c>
      <c r="N33" s="1">
        <v>0.1012053273889691</v>
      </c>
      <c r="O33" s="1">
        <v>8.2619986564118841E-2</v>
      </c>
      <c r="P33" s="1">
        <v>9.8824370508847265E-2</v>
      </c>
      <c r="Q33" s="1">
        <v>9.4096202887829564E-2</v>
      </c>
      <c r="R33" s="1">
        <v>8.3004224543964084E-2</v>
      </c>
      <c r="S33" s="1">
        <v>9.2143097931949677E-2</v>
      </c>
      <c r="T33" s="1">
        <v>9.6454697826898986E-2</v>
      </c>
      <c r="U33" s="1">
        <v>9.6454697826898986E-2</v>
      </c>
      <c r="V33" s="1">
        <v>9.6454697826898986E-2</v>
      </c>
      <c r="W33" s="1">
        <v>9.2364999806192311E-2</v>
      </c>
      <c r="X33" s="1">
        <v>8.7086742298164085E-2</v>
      </c>
      <c r="Y33" s="1">
        <v>8.9603590724249269E-2</v>
      </c>
      <c r="Z33" s="1">
        <v>8.2467771805695936E-2</v>
      </c>
      <c r="AA33" s="1">
        <v>9.8620449867004467E-2</v>
      </c>
      <c r="AB33" s="1">
        <v>0.10099575124630338</v>
      </c>
      <c r="AC33" s="1">
        <v>9.4096202887829564E-2</v>
      </c>
      <c r="AD33" s="1">
        <v>8.0013651696787313E-2</v>
      </c>
      <c r="AE33" s="1">
        <v>7.7735743428856946E-2</v>
      </c>
      <c r="AF33" s="1">
        <v>8.2301985210493214E-2</v>
      </c>
      <c r="AG33" s="4"/>
      <c r="AH33" s="10">
        <f>AVERAGE(AG34:AH35)</f>
        <v>1.1864667915158097E-2</v>
      </c>
      <c r="AI33" s="30">
        <f>_xlfn.STDEV.P(AG34:AH35)</f>
        <v>7.050693046495385E-3</v>
      </c>
    </row>
    <row r="34" spans="1:49" ht="15" customHeight="1" x14ac:dyDescent="0.25">
      <c r="A34" t="s">
        <v>103</v>
      </c>
      <c r="B34" s="1">
        <v>8.2224716013916399E-2</v>
      </c>
      <c r="C34" s="1">
        <v>7.9465120073128392E-2</v>
      </c>
      <c r="D34" s="1">
        <v>8.9443110003876738E-2</v>
      </c>
      <c r="E34" s="1">
        <v>7.9465120073128392E-2</v>
      </c>
      <c r="F34" s="1">
        <v>8.6884637489318683E-2</v>
      </c>
      <c r="G34" s="1">
        <v>7.981507279594191E-2</v>
      </c>
      <c r="H34" s="1">
        <v>9.3780455739977134E-2</v>
      </c>
      <c r="I34" s="1">
        <v>7.9638133838035308E-2</v>
      </c>
      <c r="J34" s="1">
        <v>7.4828145119709463E-2</v>
      </c>
      <c r="K34" s="1">
        <v>0.15682877942752074</v>
      </c>
      <c r="L34" s="1">
        <v>7.8765101575955371E-2</v>
      </c>
      <c r="M34" s="1">
        <v>8.6708389225497465E-2</v>
      </c>
      <c r="N34" s="1">
        <v>9.0023300542735787E-2</v>
      </c>
      <c r="O34" s="1">
        <v>7.541144486729183E-2</v>
      </c>
      <c r="P34" s="1">
        <v>9.3093255093620778E-2</v>
      </c>
      <c r="Q34" s="1">
        <v>8.2809853588011587E-2</v>
      </c>
      <c r="R34" s="1">
        <v>7.3665244670735097E-2</v>
      </c>
      <c r="S34" s="1">
        <v>8.7269708175949839E-2</v>
      </c>
      <c r="T34" s="1">
        <v>8.8975082129471722E-2</v>
      </c>
      <c r="U34" s="1">
        <v>9.1550034936684135E-2</v>
      </c>
      <c r="V34" s="1">
        <v>8.8012814168569958E-2</v>
      </c>
      <c r="W34" s="1">
        <v>9.215182063184367E-2</v>
      </c>
      <c r="X34" s="1">
        <v>7.5544522587155258E-2</v>
      </c>
      <c r="Y34" s="1">
        <v>8.074431339903837E-2</v>
      </c>
      <c r="Z34" s="1">
        <v>8.229051105306541E-2</v>
      </c>
      <c r="AA34" s="1">
        <v>9.3694286217184578E-2</v>
      </c>
      <c r="AB34" s="1">
        <v>8.2654462582843202E-2</v>
      </c>
      <c r="AC34" s="1">
        <v>8.1698446424453702E-2</v>
      </c>
      <c r="AD34" s="1">
        <v>6.1473242193032337E-2</v>
      </c>
      <c r="AE34" s="1">
        <v>5.8508806631892958E-2</v>
      </c>
      <c r="AF34" s="1">
        <v>6.4455358388869066E-2</v>
      </c>
      <c r="AG34" s="5">
        <v>1.5845774301723611E-2</v>
      </c>
      <c r="AH34" s="4"/>
      <c r="AI34" s="4"/>
    </row>
    <row r="35" spans="1:49" ht="15" customHeight="1" x14ac:dyDescent="0.25">
      <c r="A35" t="s">
        <v>104</v>
      </c>
      <c r="B35" s="1">
        <v>8.9326820393336046E-2</v>
      </c>
      <c r="C35" s="1">
        <v>8.6510847891266812E-2</v>
      </c>
      <c r="D35" s="1">
        <v>9.7015243459216291E-2</v>
      </c>
      <c r="E35" s="1">
        <v>8.6510847891266812E-2</v>
      </c>
      <c r="F35" s="1">
        <v>9.4029256534640213E-2</v>
      </c>
      <c r="G35" s="1">
        <v>8.6887791166619641E-2</v>
      </c>
      <c r="H35" s="1">
        <v>0.10218606659455243</v>
      </c>
      <c r="I35" s="1">
        <v>9.1572249133425682E-2</v>
      </c>
      <c r="J35" s="1">
        <v>8.353825187466761E-2</v>
      </c>
      <c r="K35" s="1">
        <v>0.17016290296860143</v>
      </c>
      <c r="L35" s="1">
        <v>8.7957659984142192E-2</v>
      </c>
      <c r="M35" s="1">
        <v>0.10076987599030618</v>
      </c>
      <c r="N35" s="1">
        <v>9.8400203308357914E-2</v>
      </c>
      <c r="O35" s="1">
        <v>8.2261470098272171E-2</v>
      </c>
      <c r="P35" s="1">
        <v>0.10076987599030618</v>
      </c>
      <c r="Q35" s="1">
        <v>9.6041708369288492E-2</v>
      </c>
      <c r="R35" s="1">
        <v>8.4961082844857053E-2</v>
      </c>
      <c r="S35" s="1">
        <v>8.9412327886029486E-2</v>
      </c>
      <c r="T35" s="1">
        <v>9.3694286217184578E-2</v>
      </c>
      <c r="U35" s="1">
        <v>9.3694286217184578E-2</v>
      </c>
      <c r="V35" s="1">
        <v>9.3694286217184578E-2</v>
      </c>
      <c r="W35" s="1">
        <v>8.9626872097058885E-2</v>
      </c>
      <c r="X35" s="1">
        <v>8.4413277287154836E-2</v>
      </c>
      <c r="Y35" s="1">
        <v>8.6901692205095915E-2</v>
      </c>
      <c r="Z35" s="1">
        <v>7.983658629391116E-2</v>
      </c>
      <c r="AA35" s="1">
        <v>0.10056211064377507</v>
      </c>
      <c r="AB35" s="1">
        <v>9.8198040045802112E-2</v>
      </c>
      <c r="AC35" s="1">
        <v>9.1357833367488372E-2</v>
      </c>
      <c r="AD35" s="1">
        <v>8.1955312473557848E-2</v>
      </c>
      <c r="AE35" s="1">
        <v>7.9677404205627494E-2</v>
      </c>
      <c r="AF35" s="1">
        <v>8.4243645987263818E-2</v>
      </c>
      <c r="AG35" s="5">
        <v>1.9569496605681643E-3</v>
      </c>
      <c r="AH35" s="5">
        <v>1.7791279783182515E-2</v>
      </c>
      <c r="AI35" s="4"/>
    </row>
    <row r="36" spans="1:49" ht="15" customHeight="1" x14ac:dyDescent="0.25">
      <c r="A36" t="s">
        <v>105</v>
      </c>
      <c r="B36" s="1">
        <v>9.1777805693439393E-2</v>
      </c>
      <c r="C36" s="1">
        <v>8.8938037123665964E-2</v>
      </c>
      <c r="D36" s="1">
        <v>0.10226463550832608</v>
      </c>
      <c r="E36" s="1">
        <v>8.8938037123665964E-2</v>
      </c>
      <c r="F36" s="1">
        <v>9.6498397354931514E-2</v>
      </c>
      <c r="G36" s="1">
        <v>8.9326820393336046E-2</v>
      </c>
      <c r="H36" s="1">
        <v>9.9287507752389537E-2</v>
      </c>
      <c r="I36" s="1">
        <v>9.4029256534640213E-2</v>
      </c>
      <c r="J36" s="1">
        <v>9.3095016785937471E-2</v>
      </c>
      <c r="K36" s="1">
        <v>0.14384103622589045</v>
      </c>
      <c r="L36" s="1">
        <v>9.3189178744784537E-2</v>
      </c>
      <c r="M36" s="1">
        <v>7.9240284310604106E-2</v>
      </c>
      <c r="N36" s="1">
        <v>8.2654462582843202E-2</v>
      </c>
      <c r="O36" s="1">
        <v>7.063303901613853E-2</v>
      </c>
      <c r="P36" s="1">
        <v>8.5684329070418772E-2</v>
      </c>
      <c r="Q36" s="1">
        <v>8.1698446424453702E-2</v>
      </c>
      <c r="R36" s="1">
        <v>6.036427294307016E-2</v>
      </c>
      <c r="S36" s="1">
        <v>8.2467771805695936E-2</v>
      </c>
      <c r="T36" s="1">
        <v>7.956485439986416E-2</v>
      </c>
      <c r="U36" s="1">
        <v>8.9032247779622972E-2</v>
      </c>
      <c r="V36" s="1">
        <v>7.8612016870913223E-2</v>
      </c>
      <c r="W36" s="1">
        <v>9.4321742271978412E-2</v>
      </c>
      <c r="X36" s="1">
        <v>7.4457557695004978E-2</v>
      </c>
      <c r="Y36" s="1">
        <v>7.5546260323829273E-2</v>
      </c>
      <c r="Z36" s="1">
        <v>8.4413277287154836E-2</v>
      </c>
      <c r="AA36" s="1">
        <v>0.10293741202307398</v>
      </c>
      <c r="AB36" s="1">
        <v>7.7445213704226329E-2</v>
      </c>
      <c r="AC36" s="1">
        <v>7.4457557695004978E-2</v>
      </c>
      <c r="AD36" s="1">
        <v>3.7323964485148228E-2</v>
      </c>
      <c r="AE36" s="1">
        <v>4.0167574045442994E-2</v>
      </c>
      <c r="AF36" s="1">
        <v>4.2072338253776854E-2</v>
      </c>
      <c r="AG36" s="1">
        <v>7.7735743428856946E-2</v>
      </c>
      <c r="AH36" s="1">
        <v>6.0483142859601109E-2</v>
      </c>
      <c r="AI36" s="1">
        <v>7.9677404205627494E-2</v>
      </c>
      <c r="AJ36" s="4"/>
      <c r="AK36" s="10">
        <f>AVERAGE(AJ37:AK38)</f>
        <v>2.4870393471150207E-2</v>
      </c>
      <c r="AL36" s="30">
        <f>_xlfn.STDEV.P(AJ37:AK38)</f>
        <v>6.4218754028152495E-3</v>
      </c>
    </row>
    <row r="37" spans="1:49" ht="15" customHeight="1" x14ac:dyDescent="0.25">
      <c r="A37" t="s">
        <v>106</v>
      </c>
      <c r="B37" s="1">
        <v>9.4240864861467349E-2</v>
      </c>
      <c r="C37" s="1">
        <v>9.1377066350382341E-2</v>
      </c>
      <c r="D37" s="1">
        <v>9.9633050486188826E-2</v>
      </c>
      <c r="E37" s="1">
        <v>9.1377066350382341E-2</v>
      </c>
      <c r="F37" s="1">
        <v>9.4029256534640213E-2</v>
      </c>
      <c r="G37" s="1">
        <v>9.1777805693439393E-2</v>
      </c>
      <c r="H37" s="1">
        <v>0.10510152674994903</v>
      </c>
      <c r="I37" s="1">
        <v>9.1572249133425682E-2</v>
      </c>
      <c r="J37" s="1">
        <v>8.8465354079539107E-2</v>
      </c>
      <c r="K37" s="1">
        <v>0.13118213223374559</v>
      </c>
      <c r="L37" s="1">
        <v>9.3189178744784537E-2</v>
      </c>
      <c r="M37" s="1">
        <v>7.4929570914158458E-2</v>
      </c>
      <c r="N37" s="1">
        <v>7.8397506333215128E-2</v>
      </c>
      <c r="O37" s="1">
        <v>7.0355596971868106E-2</v>
      </c>
      <c r="P37" s="1">
        <v>8.9692732388332197E-2</v>
      </c>
      <c r="Q37" s="1">
        <v>8.1547800823819072E-2</v>
      </c>
      <c r="R37" s="1">
        <v>6.9014400956880162E-2</v>
      </c>
      <c r="S37" s="1">
        <v>9.1380841993755957E-2</v>
      </c>
      <c r="T37" s="1">
        <v>7.3310992476689874E-2</v>
      </c>
      <c r="U37" s="1">
        <v>8.1797380659167626E-2</v>
      </c>
      <c r="V37" s="1">
        <v>7.2363869158125455E-2</v>
      </c>
      <c r="W37" s="1">
        <v>9.8681831457006486E-2</v>
      </c>
      <c r="X37" s="1">
        <v>6.8275703194891846E-2</v>
      </c>
      <c r="Y37" s="1">
        <v>7.135783639136252E-2</v>
      </c>
      <c r="Z37" s="1">
        <v>8.6374071652411302E-2</v>
      </c>
      <c r="AA37" s="1">
        <v>0.10016655415352851</v>
      </c>
      <c r="AB37" s="1">
        <v>6.9339666390185115E-2</v>
      </c>
      <c r="AC37" s="1">
        <v>7.0283738022336756E-2</v>
      </c>
      <c r="AD37" s="1">
        <v>3.3498996461061609E-2</v>
      </c>
      <c r="AE37" s="1">
        <v>3.2563542493155753E-2</v>
      </c>
      <c r="AF37" s="1">
        <v>3.631590532018962E-2</v>
      </c>
      <c r="AG37" s="1">
        <v>9.3537803970890288E-2</v>
      </c>
      <c r="AH37" s="1">
        <v>6.6333645311871262E-2</v>
      </c>
      <c r="AI37" s="1">
        <v>9.5471683978609015E-2</v>
      </c>
      <c r="AJ37" s="5">
        <v>2.8839130486660435E-2</v>
      </c>
      <c r="AK37" s="4"/>
      <c r="AL37" s="4"/>
    </row>
    <row r="38" spans="1:49" ht="15" customHeight="1" x14ac:dyDescent="0.25">
      <c r="A38" t="s">
        <v>107</v>
      </c>
      <c r="B38" s="1">
        <v>9.6716117441395397E-2</v>
      </c>
      <c r="C38" s="1">
        <v>9.382805165048573E-2</v>
      </c>
      <c r="D38" s="1">
        <v>0.10756972506433388</v>
      </c>
      <c r="E38" s="1">
        <v>9.382805165048573E-2</v>
      </c>
      <c r="F38" s="1">
        <v>0.10147356278151556</v>
      </c>
      <c r="G38" s="1">
        <v>9.4240864861467349E-2</v>
      </c>
      <c r="H38" s="1">
        <v>0.10218606659455243</v>
      </c>
      <c r="I38" s="1">
        <v>9.8979792025996022E-2</v>
      </c>
      <c r="J38" s="1">
        <v>9.3095016785937471E-2</v>
      </c>
      <c r="K38" s="1">
        <v>0.14384103622589045</v>
      </c>
      <c r="L38" s="1">
        <v>9.8091178793094938E-2</v>
      </c>
      <c r="M38" s="1">
        <v>9.6041708369288492E-2</v>
      </c>
      <c r="N38" s="1">
        <v>9.8400203308357914E-2</v>
      </c>
      <c r="O38" s="1">
        <v>7.5252009508606679E-2</v>
      </c>
      <c r="P38" s="1">
        <v>9.1357833367488372E-2</v>
      </c>
      <c r="Q38" s="1">
        <v>8.671742883025195E-2</v>
      </c>
      <c r="R38" s="1">
        <v>6.036427294307016E-2</v>
      </c>
      <c r="S38" s="1">
        <v>8.9412327886029486E-2</v>
      </c>
      <c r="T38" s="1">
        <v>8.9032247779622972E-2</v>
      </c>
      <c r="U38" s="1">
        <v>8.9032247779622972E-2</v>
      </c>
      <c r="V38" s="1">
        <v>8.9032247779622972E-2</v>
      </c>
      <c r="W38" s="1">
        <v>9.4321742271978412E-2</v>
      </c>
      <c r="X38" s="1">
        <v>8.4413277287154836E-2</v>
      </c>
      <c r="Y38" s="1">
        <v>9.3894813192465787E-2</v>
      </c>
      <c r="Z38" s="1">
        <v>8.4413277287154836E-2</v>
      </c>
      <c r="AA38" s="1">
        <v>0.1053240513994028</v>
      </c>
      <c r="AB38" s="1">
        <v>9.8198040045802112E-2</v>
      </c>
      <c r="AC38" s="1">
        <v>9.1357833367488372E-2</v>
      </c>
      <c r="AD38" s="1">
        <v>3.0069179369266709E-2</v>
      </c>
      <c r="AE38" s="1">
        <v>3.2139575702282402E-2</v>
      </c>
      <c r="AF38" s="1">
        <v>3.2139575702282402E-2</v>
      </c>
      <c r="AG38" s="1">
        <v>8.6910312762955216E-2</v>
      </c>
      <c r="AH38" s="1">
        <v>7.7563855108073843E-2</v>
      </c>
      <c r="AI38" s="1">
        <v>8.8851973539725793E-2</v>
      </c>
      <c r="AJ38" s="5">
        <v>1.5811594215256092E-2</v>
      </c>
      <c r="AK38" s="5">
        <v>2.9960455711534089E-2</v>
      </c>
      <c r="AL38" s="4"/>
    </row>
    <row r="39" spans="1:49" ht="15" customHeight="1" x14ac:dyDescent="0.25">
      <c r="A39" t="s">
        <v>108</v>
      </c>
      <c r="B39" s="1">
        <v>8.2421054196155669E-2</v>
      </c>
      <c r="C39" s="1">
        <v>7.9666831050485443E-2</v>
      </c>
      <c r="D39" s="1">
        <v>8.9683221087127618E-2</v>
      </c>
      <c r="E39" s="1">
        <v>7.9666831050485443E-2</v>
      </c>
      <c r="F39" s="1">
        <v>8.7091859563543469E-2</v>
      </c>
      <c r="G39" s="1">
        <v>8.000559056132292E-2</v>
      </c>
      <c r="H39" s="1">
        <v>8.8328993138190134E-2</v>
      </c>
      <c r="I39" s="1">
        <v>7.9827809282088602E-2</v>
      </c>
      <c r="J39" s="1">
        <v>8.8104493656303864E-2</v>
      </c>
      <c r="K39" s="1">
        <v>0.11883582593855979</v>
      </c>
      <c r="L39" s="1">
        <v>8.3527042331583104E-2</v>
      </c>
      <c r="M39" s="1">
        <v>6.9011274417754329E-2</v>
      </c>
      <c r="N39" s="1">
        <v>7.2568823982554251E-2</v>
      </c>
      <c r="O39" s="1">
        <v>6.8495056796991902E-2</v>
      </c>
      <c r="P39" s="1">
        <v>8.5852274790340313E-2</v>
      </c>
      <c r="Q39" s="1">
        <v>7.2634484469856014E-2</v>
      </c>
      <c r="R39" s="1">
        <v>6.0619853992364713E-2</v>
      </c>
      <c r="S39" s="1">
        <v>7.5946698556466422E-2</v>
      </c>
      <c r="T39" s="1">
        <v>6.9535447641435516E-2</v>
      </c>
      <c r="U39" s="1">
        <v>7.562700403155953E-2</v>
      </c>
      <c r="V39" s="1">
        <v>6.8589973033314169E-2</v>
      </c>
      <c r="W39" s="1">
        <v>8.2862864754262827E-2</v>
      </c>
      <c r="X39" s="1">
        <v>5.856790920830772E-2</v>
      </c>
      <c r="Y39" s="1">
        <v>6.0600711357421434E-2</v>
      </c>
      <c r="Z39" s="1">
        <v>7.336455673241471E-2</v>
      </c>
      <c r="AA39" s="1">
        <v>8.4615318283735905E-2</v>
      </c>
      <c r="AB39" s="1">
        <v>6.2474032916205409E-2</v>
      </c>
      <c r="AC39" s="1">
        <v>6.1535276968214973E-2</v>
      </c>
      <c r="AD39" s="1">
        <v>5.5716789278792263E-2</v>
      </c>
      <c r="AE39" s="1">
        <v>5.2778485034299764E-2</v>
      </c>
      <c r="AF39" s="1">
        <v>5.6700073764812703E-2</v>
      </c>
      <c r="AG39" s="1">
        <v>5.7942065130764241E-2</v>
      </c>
      <c r="AH39" s="1">
        <v>4.9813063047420489E-2</v>
      </c>
      <c r="AI39" s="1">
        <v>5.9891180576745355E-2</v>
      </c>
      <c r="AJ39" s="1">
        <v>5.4735434694867892E-2</v>
      </c>
      <c r="AK39" s="1">
        <v>4.8801973749684723E-2</v>
      </c>
      <c r="AL39" s="1">
        <v>6.4541397132964889E-2</v>
      </c>
      <c r="AM39" s="4"/>
    </row>
    <row r="40" spans="1:49" ht="15" customHeight="1" x14ac:dyDescent="0.25">
      <c r="A40" t="s">
        <v>109</v>
      </c>
      <c r="B40" s="1">
        <v>8.9326820393336046E-2</v>
      </c>
      <c r="C40" s="1">
        <v>9.1377066350382341E-2</v>
      </c>
      <c r="D40" s="1">
        <v>9.7015243459216291E-2</v>
      </c>
      <c r="E40" s="1">
        <v>9.1377066350382341E-2</v>
      </c>
      <c r="F40" s="1">
        <v>8.4272849422849322E-2</v>
      </c>
      <c r="G40" s="1">
        <v>8.6887791166619641E-2</v>
      </c>
      <c r="H40" s="1">
        <v>0.10218606659455243</v>
      </c>
      <c r="I40" s="1">
        <v>8.6694161660743382E-2</v>
      </c>
      <c r="J40" s="1">
        <v>8.8465354079539107E-2</v>
      </c>
      <c r="K40" s="1">
        <v>0.14384103622589045</v>
      </c>
      <c r="L40" s="1">
        <v>9.3189178744784537E-2</v>
      </c>
      <c r="M40" s="1">
        <v>7.7006417098505184E-2</v>
      </c>
      <c r="N40" s="1">
        <v>7.635668717339085E-2</v>
      </c>
      <c r="O40" s="1">
        <v>6.3783616837057577E-2</v>
      </c>
      <c r="P40" s="1">
        <v>9.2837396842114187E-2</v>
      </c>
      <c r="Q40" s="1">
        <v>7.6424805186799977E-2</v>
      </c>
      <c r="R40" s="1">
        <v>5.8156763838511767E-2</v>
      </c>
      <c r="S40" s="1">
        <v>6.8861490043253565E-2</v>
      </c>
      <c r="T40" s="1">
        <v>7.3310992476689874E-2</v>
      </c>
      <c r="U40" s="1">
        <v>6.8574848960369722E-2</v>
      </c>
      <c r="V40" s="1">
        <v>7.2363869158125455E-2</v>
      </c>
      <c r="W40" s="1">
        <v>8.0367348213440104E-2</v>
      </c>
      <c r="X40" s="1">
        <v>6.6392866730063199E-2</v>
      </c>
      <c r="Y40" s="1">
        <v>6.5455100448900544E-2</v>
      </c>
      <c r="Z40" s="1">
        <v>6.8574848960369722E-2</v>
      </c>
      <c r="AA40" s="1">
        <v>9.1172163317976895E-2</v>
      </c>
      <c r="AB40" s="1">
        <v>6.1363425459245821E-2</v>
      </c>
      <c r="AC40" s="1">
        <v>6.4396856095294469E-2</v>
      </c>
      <c r="AD40" s="1">
        <v>3.9148774088028311E-2</v>
      </c>
      <c r="AE40" s="1">
        <v>4.0096641670477884E-2</v>
      </c>
      <c r="AF40" s="1">
        <v>4.1997784645347182E-2</v>
      </c>
      <c r="AG40" s="1">
        <v>9.3903433750325158E-2</v>
      </c>
      <c r="AH40" s="1">
        <v>8.0518993876478998E-2</v>
      </c>
      <c r="AI40" s="1">
        <v>9.1172163317976895E-2</v>
      </c>
      <c r="AJ40" s="1">
        <v>6.1417701303479143E-2</v>
      </c>
      <c r="AK40" s="1">
        <v>5.541643855089725E-2</v>
      </c>
      <c r="AL40" s="1">
        <v>6.4270542811466963E-2</v>
      </c>
      <c r="AM40" s="1">
        <v>6.1535276968214973E-2</v>
      </c>
      <c r="AN40" s="4"/>
      <c r="AO40" s="4"/>
    </row>
    <row r="41" spans="1:49" ht="15" customHeight="1" x14ac:dyDescent="0.25">
      <c r="A41" t="s">
        <v>110</v>
      </c>
      <c r="B41" s="1">
        <v>8.6887791166619641E-2</v>
      </c>
      <c r="C41" s="1">
        <v>8.4095384256434105E-2</v>
      </c>
      <c r="D41" s="1">
        <v>9.9633050486188826E-2</v>
      </c>
      <c r="E41" s="1">
        <v>8.4095384256434105E-2</v>
      </c>
      <c r="F41" s="1">
        <v>9.1572249133425682E-2</v>
      </c>
      <c r="G41" s="1">
        <v>8.4460601934220531E-2</v>
      </c>
      <c r="H41" s="1">
        <v>9.9287507752389537E-2</v>
      </c>
      <c r="I41" s="1">
        <v>8.912725648632977E-2</v>
      </c>
      <c r="J41" s="1">
        <v>8.3878165941518479E-2</v>
      </c>
      <c r="K41" s="1">
        <v>0.13118213223374559</v>
      </c>
      <c r="L41" s="1">
        <v>8.8334771681304047E-2</v>
      </c>
      <c r="M41" s="1">
        <v>8.671742883025195E-2</v>
      </c>
      <c r="N41" s="1">
        <v>8.9032247779622972E-2</v>
      </c>
      <c r="O41" s="1">
        <v>6.6056348022894895E-2</v>
      </c>
      <c r="P41" s="1">
        <v>9.6041708369288492E-2</v>
      </c>
      <c r="Q41" s="1">
        <v>9.1357833367488372E-2</v>
      </c>
      <c r="R41" s="1">
        <v>5.3770770802093235E-2</v>
      </c>
      <c r="S41" s="1">
        <v>8.9412327886029486E-2</v>
      </c>
      <c r="T41" s="1">
        <v>7.983658629391116E-2</v>
      </c>
      <c r="U41" s="1">
        <v>7.983658629391116E-2</v>
      </c>
      <c r="V41" s="1">
        <v>7.983658629391116E-2</v>
      </c>
      <c r="W41" s="1">
        <v>9.1968796753272047E-2</v>
      </c>
      <c r="X41" s="1">
        <v>7.983658629391116E-2</v>
      </c>
      <c r="Y41" s="1">
        <v>8.6901692205095915E-2</v>
      </c>
      <c r="Z41" s="1">
        <v>7.983658629391116E-2</v>
      </c>
      <c r="AA41" s="1">
        <v>9.8198040045802112E-2</v>
      </c>
      <c r="AB41" s="1">
        <v>9.3503169870882544E-2</v>
      </c>
      <c r="AC41" s="1">
        <v>8.671742883025195E-2</v>
      </c>
      <c r="AD41" s="1">
        <v>1.380758351648669E-2</v>
      </c>
      <c r="AE41" s="1">
        <v>1.5811594215256092E-2</v>
      </c>
      <c r="AF41" s="1">
        <v>1.5811594215256092E-2</v>
      </c>
      <c r="AG41" s="1">
        <v>8.2301985210493214E-2</v>
      </c>
      <c r="AH41" s="1">
        <v>6.8574848960369722E-2</v>
      </c>
      <c r="AI41" s="1">
        <v>8.4243645987263818E-2</v>
      </c>
      <c r="AJ41" s="1">
        <v>3.2139575702282402E-2</v>
      </c>
      <c r="AK41" s="1">
        <v>2.9960455711534089E-2</v>
      </c>
      <c r="AL41" s="1">
        <v>3.6306266481854553E-2</v>
      </c>
      <c r="AM41" s="1">
        <v>6.0116589494473613E-2</v>
      </c>
      <c r="AN41" s="5">
        <v>3.8402705611872527E-2</v>
      </c>
      <c r="AO41" s="4"/>
    </row>
    <row r="42" spans="1:49" ht="15" customHeight="1" x14ac:dyDescent="0.25">
      <c r="A42" t="s">
        <v>111</v>
      </c>
      <c r="B42" s="1">
        <v>0.10148305415671145</v>
      </c>
      <c r="C42" s="1">
        <v>0.10353543013901985</v>
      </c>
      <c r="D42" s="1">
        <v>0.11808297375665897</v>
      </c>
      <c r="E42" s="1">
        <v>0.10353543013901985</v>
      </c>
      <c r="F42" s="1">
        <v>0.10626650402818806</v>
      </c>
      <c r="G42" s="1">
        <v>9.8989283401191883E-2</v>
      </c>
      <c r="H42" s="1">
        <v>9.6654026867761131E-2</v>
      </c>
      <c r="I42" s="1">
        <v>9.8766363398441748E-2</v>
      </c>
      <c r="J42" s="1">
        <v>0.1016590771303342</v>
      </c>
      <c r="K42" s="1">
        <v>9.5021801443932491E-2</v>
      </c>
      <c r="L42" s="1">
        <v>0.10217290211495213</v>
      </c>
      <c r="M42" s="1">
        <v>0.10233801242864823</v>
      </c>
      <c r="N42" s="1">
        <v>0.1054265844595777</v>
      </c>
      <c r="O42" s="1">
        <v>9.8800417460648701E-2</v>
      </c>
      <c r="P42" s="1">
        <v>9.8922761139815241E-2</v>
      </c>
      <c r="Q42" s="1">
        <v>8.6491650721632035E-2</v>
      </c>
      <c r="R42" s="1">
        <v>7.7914270733350721E-2</v>
      </c>
      <c r="S42" s="1">
        <v>8.9230502541206319E-2</v>
      </c>
      <c r="T42" s="1">
        <v>0.10327835344282503</v>
      </c>
      <c r="U42" s="1">
        <v>0.11743118045970007</v>
      </c>
      <c r="V42" s="1">
        <v>0.10016232352379248</v>
      </c>
      <c r="W42" s="1">
        <v>0.11577789442037838</v>
      </c>
      <c r="X42" s="1">
        <v>8.8648890673090217E-2</v>
      </c>
      <c r="Y42" s="1">
        <v>9.3980330420460209E-2</v>
      </c>
      <c r="Z42" s="1">
        <v>0.10056211064377507</v>
      </c>
      <c r="AA42" s="1">
        <v>0.1196404944754558</v>
      </c>
      <c r="AB42" s="1">
        <v>9.1705462302761595E-2</v>
      </c>
      <c r="AC42" s="1">
        <v>9.4944881521770233E-2</v>
      </c>
      <c r="AD42" s="1">
        <v>9.6888490119625609E-2</v>
      </c>
      <c r="AE42" s="1">
        <v>9.5831407273457875E-2</v>
      </c>
      <c r="AF42" s="1">
        <v>9.7947812549768185E-2</v>
      </c>
      <c r="AG42" s="1">
        <v>9.8620449867004467E-2</v>
      </c>
      <c r="AH42" s="1">
        <v>8.6491650721632035E-2</v>
      </c>
      <c r="AI42" s="1">
        <v>0.10273067035556264</v>
      </c>
      <c r="AJ42" s="1">
        <v>8.7454247967434187E-2</v>
      </c>
      <c r="AK42" s="1">
        <v>9.1468938794268359E-2</v>
      </c>
      <c r="AL42" s="1">
        <v>0.10750397629735262</v>
      </c>
      <c r="AM42" s="1">
        <v>8.55532138753691E-2</v>
      </c>
      <c r="AN42" s="1">
        <v>8.6567722215746545E-2</v>
      </c>
      <c r="AO42" s="1">
        <v>9.8002502734544888E-2</v>
      </c>
      <c r="AP42" s="4"/>
      <c r="AQ42" s="4"/>
      <c r="AR42" s="4"/>
      <c r="AS42" s="4"/>
      <c r="AT42" s="4"/>
      <c r="AU42" s="4"/>
      <c r="AV42" s="10">
        <f>AVERAGE(AP43:AV49)</f>
        <v>1.7731284406884734E-2</v>
      </c>
      <c r="AW42" s="30">
        <f>_xlfn.STDEV.P(AP43:AV49)</f>
        <v>9.6069208467656989E-3</v>
      </c>
    </row>
    <row r="43" spans="1:49" ht="15" customHeight="1" x14ac:dyDescent="0.25">
      <c r="A43" t="s">
        <v>112</v>
      </c>
      <c r="B43" s="1">
        <v>9.9213215245514561E-2</v>
      </c>
      <c r="C43" s="1">
        <v>0.1012698122239257</v>
      </c>
      <c r="D43" s="1">
        <v>0.11565214391244397</v>
      </c>
      <c r="E43" s="1">
        <v>0.1012698122239257</v>
      </c>
      <c r="F43" s="1">
        <v>0.10398932506848356</v>
      </c>
      <c r="G43" s="1">
        <v>9.6725647925457625E-2</v>
      </c>
      <c r="H43" s="1">
        <v>9.4026115751469852E-2</v>
      </c>
      <c r="I43" s="1">
        <v>9.6507888730127403E-2</v>
      </c>
      <c r="J43" s="1">
        <v>0.1016590771303342</v>
      </c>
      <c r="K43" s="1">
        <v>9.5021801443932491E-2</v>
      </c>
      <c r="L43" s="1">
        <v>0.10217290211495213</v>
      </c>
      <c r="M43" s="1">
        <v>0.10154797546952804</v>
      </c>
      <c r="N43" s="1">
        <v>0.1057345143052015</v>
      </c>
      <c r="O43" s="1">
        <v>9.659133469095002E-2</v>
      </c>
      <c r="P43" s="1">
        <v>9.7084123228133284E-2</v>
      </c>
      <c r="Q43" s="1">
        <v>8.4662740983778961E-2</v>
      </c>
      <c r="R43" s="1">
        <v>7.5801106431803836E-2</v>
      </c>
      <c r="S43" s="1">
        <v>8.7095396703108632E-2</v>
      </c>
      <c r="T43" s="1">
        <v>0.10357933855464042</v>
      </c>
      <c r="U43" s="1">
        <v>0.11523730171904559</v>
      </c>
      <c r="V43" s="1">
        <v>0.10045352700892839</v>
      </c>
      <c r="W43" s="1">
        <v>0.11357547387623262</v>
      </c>
      <c r="X43" s="1">
        <v>8.8903785277257272E-2</v>
      </c>
      <c r="Y43" s="1">
        <v>9.4252283539042248E-2</v>
      </c>
      <c r="Z43" s="1">
        <v>9.8408790217307474E-2</v>
      </c>
      <c r="AA43" s="1">
        <v>0.11744554577820053</v>
      </c>
      <c r="AB43" s="1">
        <v>9.1969760380576748E-2</v>
      </c>
      <c r="AC43" s="1">
        <v>9.5219658730207588E-2</v>
      </c>
      <c r="AD43" s="1">
        <v>9.7168994340109685E-2</v>
      </c>
      <c r="AE43" s="1">
        <v>9.6108548555540851E-2</v>
      </c>
      <c r="AF43" s="1">
        <v>9.8231693996266439E-2</v>
      </c>
      <c r="AG43" s="1">
        <v>9.6463352231843547E-2</v>
      </c>
      <c r="AH43" s="1">
        <v>8.6739587168125645E-2</v>
      </c>
      <c r="AI43" s="1">
        <v>0.10057647596227541</v>
      </c>
      <c r="AJ43" s="1">
        <v>8.7704989397350247E-2</v>
      </c>
      <c r="AK43" s="1">
        <v>9.173185751077742E-2</v>
      </c>
      <c r="AL43" s="1">
        <v>0.10533841671790316</v>
      </c>
      <c r="AM43" s="1">
        <v>8.3723782680752909E-2</v>
      </c>
      <c r="AN43" s="1">
        <v>8.6816099572016983E-2</v>
      </c>
      <c r="AO43" s="1">
        <v>9.5859459845596101E-2</v>
      </c>
      <c r="AP43" s="5">
        <v>2.6455088172077741E-3</v>
      </c>
      <c r="AQ43" s="4"/>
      <c r="AR43" s="4"/>
      <c r="AS43" s="4"/>
      <c r="AT43" s="4"/>
      <c r="AU43" s="4"/>
      <c r="AV43" s="4"/>
      <c r="AW43" s="4"/>
    </row>
    <row r="44" spans="1:49" ht="15" customHeight="1" x14ac:dyDescent="0.25">
      <c r="A44" t="s">
        <v>113</v>
      </c>
      <c r="B44" s="1">
        <v>9.6507888730127403E-2</v>
      </c>
      <c r="C44" s="1">
        <v>9.8560264712435799E-2</v>
      </c>
      <c r="D44" s="1">
        <v>0.11808297375665897</v>
      </c>
      <c r="E44" s="1">
        <v>9.8560264712435799E-2</v>
      </c>
      <c r="F44" s="1">
        <v>0.10626650402818806</v>
      </c>
      <c r="G44" s="1">
        <v>9.4038747909836073E-2</v>
      </c>
      <c r="H44" s="1">
        <v>9.0923305108257801E-2</v>
      </c>
      <c r="I44" s="1">
        <v>9.8766363398441748E-2</v>
      </c>
      <c r="J44" s="1">
        <v>0.1016590771303342</v>
      </c>
      <c r="K44" s="1">
        <v>8.3527042331583104E-2</v>
      </c>
      <c r="L44" s="1">
        <v>0.10217290211495213</v>
      </c>
      <c r="M44" s="1">
        <v>9.9073582987416434E-2</v>
      </c>
      <c r="N44" s="1">
        <v>0.10220768922215344</v>
      </c>
      <c r="O44" s="1">
        <v>9.8800417460648701E-2</v>
      </c>
      <c r="P44" s="1">
        <v>0.10105042392488443</v>
      </c>
      <c r="Q44" s="1">
        <v>9.2754780631222208E-2</v>
      </c>
      <c r="R44" s="1">
        <v>8.2490961726594342E-2</v>
      </c>
      <c r="S44" s="1">
        <v>9.3903433750325158E-2</v>
      </c>
      <c r="T44" s="1">
        <v>0.10007321426236548</v>
      </c>
      <c r="U44" s="1">
        <v>0.11743118045970007</v>
      </c>
      <c r="V44" s="1">
        <v>9.6974214954154467E-2</v>
      </c>
      <c r="W44" s="1">
        <v>0.11088787989355856</v>
      </c>
      <c r="X44" s="1">
        <v>8.53817061398498E-2</v>
      </c>
      <c r="Y44" s="1">
        <v>8.8578251694815507E-2</v>
      </c>
      <c r="Z44" s="1">
        <v>9.584509452709572E-2</v>
      </c>
      <c r="AA44" s="1">
        <v>0.11718950917535244</v>
      </c>
      <c r="AB44" s="1">
        <v>8.8418173095143549E-2</v>
      </c>
      <c r="AC44" s="1">
        <v>8.9535416424777858E-2</v>
      </c>
      <c r="AD44" s="1">
        <v>9.6888490119625609E-2</v>
      </c>
      <c r="AE44" s="1">
        <v>9.5831407273457875E-2</v>
      </c>
      <c r="AF44" s="1">
        <v>9.7947812549768185E-2</v>
      </c>
      <c r="AG44" s="1">
        <v>0.10338239062263221</v>
      </c>
      <c r="AH44" s="1">
        <v>9.1705462302761595E-2</v>
      </c>
      <c r="AI44" s="1">
        <v>0.10750397629735262</v>
      </c>
      <c r="AJ44" s="1">
        <v>9.1625283626131857E-2</v>
      </c>
      <c r="AK44" s="1">
        <v>9.3563182693644442E-2</v>
      </c>
      <c r="AL44" s="1">
        <v>0.11232329071623695</v>
      </c>
      <c r="AM44" s="1">
        <v>8.7630060059715784E-2</v>
      </c>
      <c r="AN44" s="1">
        <v>9.3563182693644442E-2</v>
      </c>
      <c r="AO44" s="1">
        <v>0.10750397629735262</v>
      </c>
      <c r="AP44" s="5">
        <v>2.4185853739029126E-2</v>
      </c>
      <c r="AQ44" s="5">
        <v>2.5171846288206606E-2</v>
      </c>
      <c r="AR44" s="4"/>
      <c r="AS44" s="4"/>
      <c r="AT44" s="4"/>
      <c r="AU44" s="4"/>
      <c r="AV44" s="4"/>
      <c r="AW44" s="4"/>
    </row>
    <row r="45" spans="1:49" ht="15" customHeight="1" x14ac:dyDescent="0.25">
      <c r="A45" t="s">
        <v>114</v>
      </c>
      <c r="B45" s="1">
        <v>0.12638865508248856</v>
      </c>
      <c r="C45" s="1">
        <v>0.13785621205362733</v>
      </c>
      <c r="D45" s="1">
        <v>0.16286142234095802</v>
      </c>
      <c r="E45" s="1">
        <v>0.13785621205362733</v>
      </c>
      <c r="F45" s="1">
        <v>0.13851046088748498</v>
      </c>
      <c r="G45" s="1">
        <v>0.12706129190040819</v>
      </c>
      <c r="H45" s="1">
        <v>0.10833551840429612</v>
      </c>
      <c r="I45" s="1">
        <v>0.12638865508248856</v>
      </c>
      <c r="J45" s="1">
        <v>0.12638865508248856</v>
      </c>
      <c r="K45" s="1">
        <v>0.10678705014902952</v>
      </c>
      <c r="L45" s="1">
        <v>0.12638865508248856</v>
      </c>
      <c r="M45" s="1">
        <v>0.12736712820779769</v>
      </c>
      <c r="N45" s="1">
        <v>0.12736712820779769</v>
      </c>
      <c r="O45" s="1">
        <v>0.13903697682701038</v>
      </c>
      <c r="P45" s="1">
        <v>8.8886607639733523E-2</v>
      </c>
      <c r="Q45" s="1">
        <v>8.8886607639733523E-2</v>
      </c>
      <c r="R45" s="1">
        <v>9.6239211066913036E-2</v>
      </c>
      <c r="S45" s="1">
        <v>9.2055995505362434E-2</v>
      </c>
      <c r="T45" s="1">
        <v>0.12736712820779769</v>
      </c>
      <c r="U45" s="1">
        <v>0.13836938287578296</v>
      </c>
      <c r="V45" s="1">
        <v>0.12736712820779769</v>
      </c>
      <c r="W45" s="1">
        <v>0.1384373346825023</v>
      </c>
      <c r="X45" s="1">
        <v>0.10775677163115704</v>
      </c>
      <c r="Y45" s="1">
        <v>0.11798143456497992</v>
      </c>
      <c r="Z45" s="1">
        <v>0.11686069033393758</v>
      </c>
      <c r="AA45" s="1">
        <v>0.14327014670411561</v>
      </c>
      <c r="AB45" s="1">
        <v>0.12686539986457238</v>
      </c>
      <c r="AC45" s="1">
        <v>0.13239229613454839</v>
      </c>
      <c r="AD45" s="1">
        <v>0.13239229613454839</v>
      </c>
      <c r="AE45" s="1">
        <v>0.13239229613454839</v>
      </c>
      <c r="AF45" s="1">
        <v>0.13746848186655741</v>
      </c>
      <c r="AG45" s="1">
        <v>0.13967030187020343</v>
      </c>
      <c r="AH45" s="1">
        <v>0.12736712820779769</v>
      </c>
      <c r="AI45" s="1">
        <v>0.14389430096907549</v>
      </c>
      <c r="AJ45" s="1">
        <v>0.11258772708702548</v>
      </c>
      <c r="AK45" s="1">
        <v>0.12146589989631812</v>
      </c>
      <c r="AL45" s="1">
        <v>0.1494809512681381</v>
      </c>
      <c r="AM45" s="1">
        <v>0.10775677163115704</v>
      </c>
      <c r="AN45" s="1">
        <v>8.8886607639733523E-2</v>
      </c>
      <c r="AO45" s="1">
        <v>0.13290484760968785</v>
      </c>
      <c r="AP45" s="5">
        <v>1.1858263308658022E-2</v>
      </c>
      <c r="AQ45" s="5">
        <v>1.1858263308658022E-2</v>
      </c>
      <c r="AR45" s="5">
        <v>2.4004609593180303E-2</v>
      </c>
      <c r="AS45" s="4"/>
      <c r="AT45" s="4"/>
      <c r="AU45" s="4"/>
      <c r="AV45" s="4"/>
      <c r="AW45" s="4"/>
    </row>
    <row r="46" spans="1:49" ht="15" customHeight="1" x14ac:dyDescent="0.25">
      <c r="A46" t="s">
        <v>115</v>
      </c>
      <c r="B46" s="1">
        <v>0.11557282146628513</v>
      </c>
      <c r="C46" s="1">
        <v>0.12643486949913435</v>
      </c>
      <c r="D46" s="1">
        <v>0.14996862492812729</v>
      </c>
      <c r="E46" s="1">
        <v>0.12643486949913435</v>
      </c>
      <c r="F46" s="1">
        <v>0.12700189050431027</v>
      </c>
      <c r="G46" s="1">
        <v>0.11615906032415399</v>
      </c>
      <c r="H46" s="1">
        <v>0.11646577884018634</v>
      </c>
      <c r="I46" s="1">
        <v>0.11557282146628513</v>
      </c>
      <c r="J46" s="1">
        <v>0.11557282146628513</v>
      </c>
      <c r="K46" s="1">
        <v>0.11883582593855979</v>
      </c>
      <c r="L46" s="1">
        <v>0.11557282146628513</v>
      </c>
      <c r="M46" s="1">
        <v>0.13281590950186981</v>
      </c>
      <c r="N46" s="1">
        <v>0.12700189050431027</v>
      </c>
      <c r="O46" s="1">
        <v>0.12249849308157043</v>
      </c>
      <c r="P46" s="1">
        <v>9.3469775214037307E-2</v>
      </c>
      <c r="Q46" s="1">
        <v>9.3469775214037307E-2</v>
      </c>
      <c r="R46" s="1">
        <v>9.3469775214037307E-2</v>
      </c>
      <c r="S46" s="1">
        <v>8.8966377791297499E-2</v>
      </c>
      <c r="T46" s="1">
        <v>0.12700189050431027</v>
      </c>
      <c r="U46" s="1">
        <v>0.12700189050431027</v>
      </c>
      <c r="V46" s="1">
        <v>0.12700189050431027</v>
      </c>
      <c r="W46" s="1">
        <v>0.12708085875991879</v>
      </c>
      <c r="X46" s="1">
        <v>0.10995478483282223</v>
      </c>
      <c r="Y46" s="1">
        <v>0.11615906032415399</v>
      </c>
      <c r="Z46" s="1">
        <v>0.10995478483282223</v>
      </c>
      <c r="AA46" s="1">
        <v>0.13221528069967239</v>
      </c>
      <c r="AB46" s="1">
        <v>0.10995478483282223</v>
      </c>
      <c r="AC46" s="1">
        <v>0.10995478483282223</v>
      </c>
      <c r="AD46" s="1">
        <v>0.12125470079144265</v>
      </c>
      <c r="AE46" s="1">
        <v>0.12125470079144265</v>
      </c>
      <c r="AF46" s="1">
        <v>0.12700189050431027</v>
      </c>
      <c r="AG46" s="1">
        <v>0.12308222057053424</v>
      </c>
      <c r="AH46" s="1">
        <v>0.12125470079144265</v>
      </c>
      <c r="AI46" s="1">
        <v>0.12700189050431027</v>
      </c>
      <c r="AJ46" s="1">
        <v>9.8904611332489234E-2</v>
      </c>
      <c r="AK46" s="1">
        <v>0.10439917212028688</v>
      </c>
      <c r="AL46" s="1">
        <v>0.12700189050431027</v>
      </c>
      <c r="AM46" s="1">
        <v>0.10439917212028688</v>
      </c>
      <c r="AN46" s="1">
        <v>7.2302593300756945E-2</v>
      </c>
      <c r="AO46" s="1">
        <v>0.10995478483282223</v>
      </c>
      <c r="AP46" s="5">
        <v>2.3152284020843135E-2</v>
      </c>
      <c r="AQ46" s="5">
        <v>2.3152284020843135E-2</v>
      </c>
      <c r="AR46" s="5">
        <v>3.7576361189672301E-2</v>
      </c>
      <c r="AS46" s="5">
        <v>1.4286686222028E-2</v>
      </c>
      <c r="AT46" s="4"/>
      <c r="AU46" s="4"/>
      <c r="AV46" s="4"/>
      <c r="AW46" s="4"/>
    </row>
    <row r="47" spans="1:49" ht="15" customHeight="1" x14ac:dyDescent="0.25">
      <c r="A47" t="s">
        <v>116</v>
      </c>
      <c r="B47" s="1">
        <v>0.11615906032415399</v>
      </c>
      <c r="C47" s="1">
        <v>0.12708085875991879</v>
      </c>
      <c r="D47" s="1">
        <v>0.15075391905851795</v>
      </c>
      <c r="E47" s="1">
        <v>0.12708085875991879</v>
      </c>
      <c r="F47" s="1">
        <v>0.12765381943650336</v>
      </c>
      <c r="G47" s="1">
        <v>0.11675130336870287</v>
      </c>
      <c r="H47" s="1">
        <v>0.11732368789784721</v>
      </c>
      <c r="I47" s="1">
        <v>0.11615906032415399</v>
      </c>
      <c r="J47" s="1">
        <v>0.11615906032415399</v>
      </c>
      <c r="K47" s="1">
        <v>0.1201399167785985</v>
      </c>
      <c r="L47" s="1">
        <v>0.11615906032415399</v>
      </c>
      <c r="M47" s="1">
        <v>0.13350183931809897</v>
      </c>
      <c r="N47" s="1">
        <v>0.12765381943650336</v>
      </c>
      <c r="O47" s="1">
        <v>0.12313005492962741</v>
      </c>
      <c r="P47" s="1">
        <v>9.3933179038737061E-2</v>
      </c>
      <c r="Q47" s="1">
        <v>9.3933179038737061E-2</v>
      </c>
      <c r="R47" s="1">
        <v>9.3933179038737061E-2</v>
      </c>
      <c r="S47" s="1">
        <v>8.9409414531861048E-2</v>
      </c>
      <c r="T47" s="1">
        <v>0.12765381943650336</v>
      </c>
      <c r="U47" s="1">
        <v>0.12765381943650336</v>
      </c>
      <c r="V47" s="1">
        <v>0.12765381943650336</v>
      </c>
      <c r="W47" s="1">
        <v>0.12773351752829284</v>
      </c>
      <c r="X47" s="1">
        <v>0.11050928269718734</v>
      </c>
      <c r="Y47" s="1">
        <v>0.11675130336870287</v>
      </c>
      <c r="Z47" s="1">
        <v>0.11050928269718734</v>
      </c>
      <c r="AA47" s="1">
        <v>0.13289487775747838</v>
      </c>
      <c r="AB47" s="1">
        <v>0.11050928269718734</v>
      </c>
      <c r="AC47" s="1">
        <v>0.11050928269718734</v>
      </c>
      <c r="AD47" s="1">
        <v>0.12187340823596533</v>
      </c>
      <c r="AE47" s="1">
        <v>0.12187340823596533</v>
      </c>
      <c r="AF47" s="1">
        <v>0.12765381943650336</v>
      </c>
      <c r="AG47" s="1">
        <v>0.1237199169194456</v>
      </c>
      <c r="AH47" s="1">
        <v>0.12187340823596533</v>
      </c>
      <c r="AI47" s="1">
        <v>0.12765381943650336</v>
      </c>
      <c r="AJ47" s="1">
        <v>9.9397714304832158E-2</v>
      </c>
      <c r="AK47" s="1">
        <v>0.10492263239812469</v>
      </c>
      <c r="AL47" s="1">
        <v>0.12765381943650336</v>
      </c>
      <c r="AM47" s="1">
        <v>0.10492263239812469</v>
      </c>
      <c r="AN47" s="1">
        <v>7.2653371829339092E-2</v>
      </c>
      <c r="AO47" s="1">
        <v>0.11050928269718734</v>
      </c>
      <c r="AP47" s="5">
        <v>2.3260007817446408E-2</v>
      </c>
      <c r="AQ47" s="5">
        <v>2.3260007817446408E-2</v>
      </c>
      <c r="AR47" s="5">
        <v>3.7753776254072585E-2</v>
      </c>
      <c r="AS47" s="5">
        <v>1.4355052941215684E-2</v>
      </c>
      <c r="AT47" s="5">
        <v>0</v>
      </c>
      <c r="AU47" s="4"/>
      <c r="AV47" s="4"/>
      <c r="AW47" s="4"/>
    </row>
    <row r="48" spans="1:49" ht="15" customHeight="1" x14ac:dyDescent="0.25">
      <c r="A48" t="s">
        <v>117</v>
      </c>
      <c r="B48" s="1">
        <v>0.12291184358991478</v>
      </c>
      <c r="C48" s="1">
        <v>0.13506092668557215</v>
      </c>
      <c r="D48" s="1">
        <v>0.16155719175582733</v>
      </c>
      <c r="E48" s="1">
        <v>0.12928135647862968</v>
      </c>
      <c r="F48" s="1">
        <v>0.13573305889658363</v>
      </c>
      <c r="G48" s="1">
        <v>0.12360582622827858</v>
      </c>
      <c r="H48" s="1">
        <v>0.10912678301000897</v>
      </c>
      <c r="I48" s="1">
        <v>0.12291184358991478</v>
      </c>
      <c r="J48" s="1">
        <v>0.12291184358991478</v>
      </c>
      <c r="K48" s="1">
        <v>0.10794419021651894</v>
      </c>
      <c r="L48" s="1">
        <v>0.12291184358991478</v>
      </c>
      <c r="M48" s="1">
        <v>0.13573305889658363</v>
      </c>
      <c r="N48" s="1">
        <v>0.12928135647862968</v>
      </c>
      <c r="O48" s="1">
        <v>0.12928135647862968</v>
      </c>
      <c r="P48" s="1">
        <v>9.8215465925126602E-2</v>
      </c>
      <c r="Q48" s="1">
        <v>9.8215465925126602E-2</v>
      </c>
      <c r="R48" s="1">
        <v>9.8215465925126602E-2</v>
      </c>
      <c r="S48" s="1">
        <v>9.3241839076797742E-2</v>
      </c>
      <c r="T48" s="1">
        <v>0.12928135647862968</v>
      </c>
      <c r="U48" s="1">
        <v>0.12928135647862968</v>
      </c>
      <c r="V48" s="1">
        <v>0.12928135647862968</v>
      </c>
      <c r="W48" s="1">
        <v>0.12937806769237936</v>
      </c>
      <c r="X48" s="1">
        <v>0.11041119248720613</v>
      </c>
      <c r="Y48" s="1">
        <v>0.11727662779231682</v>
      </c>
      <c r="Z48" s="1">
        <v>0.11041119248720613</v>
      </c>
      <c r="AA48" s="1">
        <v>0.13573305889658363</v>
      </c>
      <c r="AB48" s="1">
        <v>0.12928135647862968</v>
      </c>
      <c r="AC48" s="1">
        <v>0.12928135647862968</v>
      </c>
      <c r="AD48" s="1">
        <v>0.14889171305527032</v>
      </c>
      <c r="AE48" s="1">
        <v>0.14889171305527032</v>
      </c>
      <c r="AF48" s="1">
        <v>0.15560322322134068</v>
      </c>
      <c r="AG48" s="1">
        <v>0.13070138515205765</v>
      </c>
      <c r="AH48" s="1">
        <v>0.12928135647862968</v>
      </c>
      <c r="AI48" s="1">
        <v>0.13573305889658363</v>
      </c>
      <c r="AJ48" s="1">
        <v>0.12291184358991478</v>
      </c>
      <c r="AK48" s="1">
        <v>0.12928135647862968</v>
      </c>
      <c r="AL48" s="1">
        <v>0.14889171305527032</v>
      </c>
      <c r="AM48" s="1">
        <v>0.12291184358991478</v>
      </c>
      <c r="AN48" s="1">
        <v>9.222737040176876E-2</v>
      </c>
      <c r="AO48" s="1">
        <v>0.13573305889658363</v>
      </c>
      <c r="AP48" s="5">
        <v>1.0101353658759733E-2</v>
      </c>
      <c r="AQ48" s="5">
        <v>1.0101353658759733E-2</v>
      </c>
      <c r="AR48" s="5">
        <v>1.5229603742354287E-2</v>
      </c>
      <c r="AS48" s="5">
        <v>0</v>
      </c>
      <c r="AT48" s="5">
        <v>1.5229603742354287E-2</v>
      </c>
      <c r="AU48" s="5">
        <v>1.5229603742354287E-2</v>
      </c>
      <c r="AV48" s="4"/>
      <c r="AW48" s="4"/>
    </row>
    <row r="49" spans="1:64" ht="15" customHeight="1" x14ac:dyDescent="0.25">
      <c r="A49" t="s">
        <v>118</v>
      </c>
      <c r="B49" s="1">
        <v>0.11878735860273952</v>
      </c>
      <c r="C49" s="1">
        <v>0.12289869039400353</v>
      </c>
      <c r="D49" s="1">
        <v>0.14395443306906694</v>
      </c>
      <c r="E49" s="1">
        <v>0.12289869039400353</v>
      </c>
      <c r="F49" s="1">
        <v>0.1233993300834387</v>
      </c>
      <c r="G49" s="1">
        <v>0.11365910851914497</v>
      </c>
      <c r="H49" s="1">
        <v>0.10665255115696093</v>
      </c>
      <c r="I49" s="1">
        <v>0.11314256016688724</v>
      </c>
      <c r="J49" s="1">
        <v>0.10809201217363523</v>
      </c>
      <c r="K49" s="1">
        <v>0.11157177565710485</v>
      </c>
      <c r="L49" s="1">
        <v>0.10907833015353945</v>
      </c>
      <c r="M49" s="1">
        <v>0.13387091700606027</v>
      </c>
      <c r="N49" s="1">
        <v>0.12860771051256653</v>
      </c>
      <c r="O49" s="1">
        <v>0.11988794018575533</v>
      </c>
      <c r="P49" s="1">
        <v>9.3239434966677373E-2</v>
      </c>
      <c r="Q49" s="1">
        <v>9.3239434966677373E-2</v>
      </c>
      <c r="R49" s="1">
        <v>9.3239434966677373E-2</v>
      </c>
      <c r="S49" s="1">
        <v>8.9175204953329576E-2</v>
      </c>
      <c r="T49" s="1">
        <v>0.1233993300834387</v>
      </c>
      <c r="U49" s="1">
        <v>0.1233993300834387</v>
      </c>
      <c r="V49" s="1">
        <v>0.1233993300834387</v>
      </c>
      <c r="W49" s="1">
        <v>0.12346340609958993</v>
      </c>
      <c r="X49" s="1">
        <v>0.10309197050634364</v>
      </c>
      <c r="Y49" s="1">
        <v>0.11365910851914497</v>
      </c>
      <c r="Z49" s="1">
        <v>0.10309197050634364</v>
      </c>
      <c r="AA49" s="1">
        <v>0.1280800839117768</v>
      </c>
      <c r="AB49" s="1">
        <v>0.11824464525400809</v>
      </c>
      <c r="AC49" s="1">
        <v>0.11824464525400809</v>
      </c>
      <c r="AD49" s="1">
        <v>0.1233993300834387</v>
      </c>
      <c r="AE49" s="1">
        <v>0.1233993300834387</v>
      </c>
      <c r="AF49" s="1">
        <v>0.12860771051256653</v>
      </c>
      <c r="AG49" s="1">
        <v>0.10402778216028746</v>
      </c>
      <c r="AH49" s="1">
        <v>9.8141435014987788E-2</v>
      </c>
      <c r="AI49" s="1">
        <v>0.10766908665164929</v>
      </c>
      <c r="AJ49" s="1">
        <v>0.10309197050634364</v>
      </c>
      <c r="AK49" s="1">
        <v>0.11314256016688724</v>
      </c>
      <c r="AL49" s="1">
        <v>0.12860771051256653</v>
      </c>
      <c r="AM49" s="1">
        <v>0.10766908665164929</v>
      </c>
      <c r="AN49" s="1">
        <v>7.8815357797848234E-2</v>
      </c>
      <c r="AO49" s="1">
        <v>0.10809201217363523</v>
      </c>
      <c r="AP49" s="5">
        <v>1.6599034704797871E-2</v>
      </c>
      <c r="AQ49" s="5">
        <v>1.6599034704797871E-2</v>
      </c>
      <c r="AR49" s="5">
        <v>3.3768103495243673E-2</v>
      </c>
      <c r="AS49" s="5">
        <v>9.6621364132014071E-3</v>
      </c>
      <c r="AT49" s="5">
        <v>2.358928013754525E-2</v>
      </c>
      <c r="AU49" s="5">
        <v>2.358928013754525E-2</v>
      </c>
      <c r="AV49" s="5">
        <v>1.0256769916551452E-2</v>
      </c>
      <c r="AW49" s="4"/>
    </row>
    <row r="50" spans="1:64" ht="15" customHeight="1" x14ac:dyDescent="0.25">
      <c r="A50" t="s">
        <v>119</v>
      </c>
      <c r="B50" s="1">
        <v>0.12948242333599713</v>
      </c>
      <c r="C50" s="1">
        <v>0.13153694703850055</v>
      </c>
      <c r="D50" s="1">
        <v>0.1399869073602896</v>
      </c>
      <c r="E50" s="1">
        <v>0.13153694703850055</v>
      </c>
      <c r="F50" s="1">
        <v>0.13447313199806357</v>
      </c>
      <c r="G50" s="1">
        <v>0.12685083831385985</v>
      </c>
      <c r="H50" s="1">
        <v>0.11724517185096882</v>
      </c>
      <c r="I50" s="1">
        <v>0.12655739938972327</v>
      </c>
      <c r="J50" s="1">
        <v>0.13511499081875489</v>
      </c>
      <c r="K50" s="1">
        <v>0.10678705014902952</v>
      </c>
      <c r="L50" s="1">
        <v>0.13732998301807614</v>
      </c>
      <c r="M50" s="1">
        <v>0.11539910527131132</v>
      </c>
      <c r="N50" s="1">
        <v>0.11172757334290197</v>
      </c>
      <c r="O50" s="1">
        <v>0.10346461649826227</v>
      </c>
      <c r="P50" s="1">
        <v>0.12596377738236375</v>
      </c>
      <c r="Q50" s="1">
        <v>0.10965278664969988</v>
      </c>
      <c r="R50" s="1">
        <v>0.10822502745318908</v>
      </c>
      <c r="S50" s="1">
        <v>0.10556619055836372</v>
      </c>
      <c r="T50" s="1">
        <v>0.11390860188298484</v>
      </c>
      <c r="U50" s="1">
        <v>0.1196404944754558</v>
      </c>
      <c r="V50" s="1">
        <v>0.1107385634064538</v>
      </c>
      <c r="W50" s="1">
        <v>0.13300903382604548</v>
      </c>
      <c r="X50" s="1">
        <v>0.10327835344282503</v>
      </c>
      <c r="Y50" s="1">
        <v>0.10660777660266677</v>
      </c>
      <c r="Z50" s="1">
        <v>0.12210355364348371</v>
      </c>
      <c r="AA50" s="1">
        <v>0.13685782712054048</v>
      </c>
      <c r="AB50" s="1">
        <v>0.10856936260715472</v>
      </c>
      <c r="AC50" s="1">
        <v>0.11192721773826456</v>
      </c>
      <c r="AD50" s="1">
        <v>0.10524099588221193</v>
      </c>
      <c r="AE50" s="1">
        <v>0.10416803409707355</v>
      </c>
      <c r="AF50" s="1">
        <v>0.10631626511382622</v>
      </c>
      <c r="AG50" s="1">
        <v>0.12016576790449487</v>
      </c>
      <c r="AH50" s="1">
        <v>0.1184057454065071</v>
      </c>
      <c r="AI50" s="1">
        <v>0.12432584278893234</v>
      </c>
      <c r="AJ50" s="1">
        <v>0.11609918589076627</v>
      </c>
      <c r="AK50" s="1">
        <v>0.10720912320572548</v>
      </c>
      <c r="AL50" s="1">
        <v>0.13685782712054048</v>
      </c>
      <c r="AM50" s="1">
        <v>0.10010318094147042</v>
      </c>
      <c r="AN50" s="1">
        <v>8.7454247967434187E-2</v>
      </c>
      <c r="AO50" s="1">
        <v>0.12432584278893234</v>
      </c>
      <c r="AP50" s="1">
        <v>6.7393868065399681E-2</v>
      </c>
      <c r="AQ50" s="1">
        <v>6.6579920074981341E-2</v>
      </c>
      <c r="AR50" s="1">
        <v>7.4195949152970897E-2</v>
      </c>
      <c r="AS50" s="1">
        <v>6.2074507864336374E-2</v>
      </c>
      <c r="AT50" s="1">
        <v>7.2606407670298606E-2</v>
      </c>
      <c r="AU50" s="1">
        <v>7.2960180043683889E-2</v>
      </c>
      <c r="AV50" s="1">
        <v>5.2422751604480816E-2</v>
      </c>
      <c r="AW50" s="1">
        <v>7.9124531714673804E-2</v>
      </c>
      <c r="AX50" s="4"/>
      <c r="AY50" s="4"/>
    </row>
    <row r="51" spans="1:64" ht="15" customHeight="1" x14ac:dyDescent="0.25">
      <c r="A51" t="s">
        <v>120</v>
      </c>
      <c r="B51" s="1">
        <v>0.119296642978287</v>
      </c>
      <c r="C51" s="1">
        <v>0.1213490189605954</v>
      </c>
      <c r="D51" s="1">
        <v>0.13185794964077421</v>
      </c>
      <c r="E51" s="1">
        <v>0.1213490189605954</v>
      </c>
      <c r="F51" s="1">
        <v>0.12421714978146026</v>
      </c>
      <c r="G51" s="1">
        <v>0.11671265789906567</v>
      </c>
      <c r="H51" s="1">
        <v>0.11425115092865751</v>
      </c>
      <c r="I51" s="1">
        <v>0.11644497256256008</v>
      </c>
      <c r="J51" s="1">
        <v>0.12080017041584269</v>
      </c>
      <c r="K51" s="1">
        <v>0.10678705014902952</v>
      </c>
      <c r="L51" s="1">
        <v>0.12227611235397239</v>
      </c>
      <c r="M51" s="1">
        <v>9.9073582987416434E-2</v>
      </c>
      <c r="N51" s="1">
        <v>9.5831407273457875E-2</v>
      </c>
      <c r="O51" s="1">
        <v>9.1571375873033808E-2</v>
      </c>
      <c r="P51" s="1">
        <v>0.10965278664969988</v>
      </c>
      <c r="Q51" s="1">
        <v>9.6974214954154467E-2</v>
      </c>
      <c r="R51" s="1">
        <v>9.4119392808727997E-2</v>
      </c>
      <c r="S51" s="1">
        <v>9.6256379269031495E-2</v>
      </c>
      <c r="T51" s="1">
        <v>9.7947812549768185E-2</v>
      </c>
      <c r="U51" s="1">
        <v>0.11013178074912375</v>
      </c>
      <c r="V51" s="1">
        <v>9.6974214954154467E-2</v>
      </c>
      <c r="W51" s="1">
        <v>0.12320377348839125</v>
      </c>
      <c r="X51" s="1">
        <v>9.1625283626131857E-2</v>
      </c>
      <c r="Y51" s="1">
        <v>9.4867642798245583E-2</v>
      </c>
      <c r="Z51" s="1">
        <v>0.11255309298701774</v>
      </c>
      <c r="AA51" s="1">
        <v>0.12210355364348371</v>
      </c>
      <c r="AB51" s="1">
        <v>9.680411390205769E-2</v>
      </c>
      <c r="AC51" s="1">
        <v>0.10007321426236548</v>
      </c>
      <c r="AD51" s="1">
        <v>8.7454247967434187E-2</v>
      </c>
      <c r="AE51" s="1">
        <v>8.4348647921113837E-2</v>
      </c>
      <c r="AF51" s="1">
        <v>8.8493749381350725E-2</v>
      </c>
      <c r="AG51" s="1">
        <v>0.10578047675437874</v>
      </c>
      <c r="AH51" s="1">
        <v>9.3806305729611614E-2</v>
      </c>
      <c r="AI51" s="1">
        <v>0.10990782708140419</v>
      </c>
      <c r="AJ51" s="1">
        <v>9.0579258140019839E-2</v>
      </c>
      <c r="AK51" s="1">
        <v>8.8343928621682707E-2</v>
      </c>
      <c r="AL51" s="1">
        <v>0.11475047994863602</v>
      </c>
      <c r="AM51" s="1">
        <v>8.1425223451859471E-2</v>
      </c>
      <c r="AN51" s="1">
        <v>8.4207400375083008E-2</v>
      </c>
      <c r="AO51" s="1">
        <v>0.10990782708140419</v>
      </c>
      <c r="AP51" s="1">
        <v>7.8261012194596011E-2</v>
      </c>
      <c r="AQ51" s="1">
        <v>7.6440561870590326E-2</v>
      </c>
      <c r="AR51" s="1">
        <v>7.6224349500778096E-2</v>
      </c>
      <c r="AS51" s="1">
        <v>5.3549067778183551E-2</v>
      </c>
      <c r="AT51" s="1">
        <v>6.2581571477003023E-2</v>
      </c>
      <c r="AU51" s="1">
        <v>6.2884693644516695E-2</v>
      </c>
      <c r="AV51" s="1">
        <v>4.1690804469525507E-2</v>
      </c>
      <c r="AW51" s="1">
        <v>6.9983022417650947E-2</v>
      </c>
      <c r="AX51" s="5">
        <v>3.9025204473848399E-2</v>
      </c>
      <c r="AY51" s="4"/>
    </row>
    <row r="52" spans="1:64" ht="15" customHeight="1" x14ac:dyDescent="0.25">
      <c r="A52" t="s">
        <v>121</v>
      </c>
      <c r="B52" s="1">
        <v>0.11134571994257969</v>
      </c>
      <c r="C52" s="1">
        <v>0.11340024364508311</v>
      </c>
      <c r="D52" s="1">
        <v>0.12878195666049755</v>
      </c>
      <c r="E52" s="1">
        <v>0.11340024364508311</v>
      </c>
      <c r="F52" s="1">
        <v>0.11619433413116477</v>
      </c>
      <c r="G52" s="1">
        <v>0.10880764342664941</v>
      </c>
      <c r="H52" s="1">
        <v>0.11693639879290144</v>
      </c>
      <c r="I52" s="1">
        <v>0.10856059806577059</v>
      </c>
      <c r="J52" s="1">
        <v>0.105980536756767</v>
      </c>
      <c r="K52" s="1">
        <v>0.16830591426680644</v>
      </c>
      <c r="L52" s="1">
        <v>0.11168333582430083</v>
      </c>
      <c r="M52" s="1">
        <v>0.12210355364348371</v>
      </c>
      <c r="N52" s="1">
        <v>0.12457880622341186</v>
      </c>
      <c r="O52" s="1">
        <v>0.10102558727154584</v>
      </c>
      <c r="P52" s="1">
        <v>0.10990782708140419</v>
      </c>
      <c r="Q52" s="1">
        <v>0.10511162723568448</v>
      </c>
      <c r="R52" s="1">
        <v>8.9265410022042219E-2</v>
      </c>
      <c r="S52" s="1">
        <v>9.8423211934625457E-2</v>
      </c>
      <c r="T52" s="1">
        <v>0.12210355364348371</v>
      </c>
      <c r="U52" s="1">
        <v>0.12210355364348371</v>
      </c>
      <c r="V52" s="1">
        <v>0.12210355364348371</v>
      </c>
      <c r="W52" s="1">
        <v>0.13047738284777208</v>
      </c>
      <c r="X52" s="1">
        <v>0.11475047994863602</v>
      </c>
      <c r="Y52" s="1">
        <v>0.12237169399970635</v>
      </c>
      <c r="Z52" s="1">
        <v>0.11475047994863602</v>
      </c>
      <c r="AA52" s="1">
        <v>0.12930100821551643</v>
      </c>
      <c r="AB52" s="1">
        <v>0.12432584278893234</v>
      </c>
      <c r="AC52" s="1">
        <v>0.12706637354346875</v>
      </c>
      <c r="AD52" s="1">
        <v>0.10490592613080045</v>
      </c>
      <c r="AE52" s="1">
        <v>0.10729256550712928</v>
      </c>
      <c r="AF52" s="1">
        <v>0.10253062475150154</v>
      </c>
      <c r="AG52" s="1">
        <v>0.10079288461657374</v>
      </c>
      <c r="AH52" s="1">
        <v>9.3318627732744838E-2</v>
      </c>
      <c r="AI52" s="1">
        <v>0.10490592613080045</v>
      </c>
      <c r="AJ52" s="1">
        <v>0.10729256550712928</v>
      </c>
      <c r="AK52" s="1">
        <v>0.10927670290606338</v>
      </c>
      <c r="AL52" s="1">
        <v>0.11695470192033065</v>
      </c>
      <c r="AM52" s="1">
        <v>0.10778303725093051</v>
      </c>
      <c r="AN52" s="1">
        <v>9.0820487647452264E-2</v>
      </c>
      <c r="AO52" s="1">
        <v>0.10253062475150154</v>
      </c>
      <c r="AP52" s="1">
        <v>7.5301407808929036E-2</v>
      </c>
      <c r="AQ52" s="1">
        <v>7.3202205111038685E-2</v>
      </c>
      <c r="AR52" s="1">
        <v>8.4413277287154836E-2</v>
      </c>
      <c r="AS52" s="1">
        <v>8.6592599967665621E-2</v>
      </c>
      <c r="AT52" s="1">
        <v>7.2606407670298606E-2</v>
      </c>
      <c r="AU52" s="1">
        <v>7.2960180043683889E-2</v>
      </c>
      <c r="AV52" s="1">
        <v>8.0839488986063787E-2</v>
      </c>
      <c r="AW52" s="1">
        <v>6.0430765678863615E-2</v>
      </c>
      <c r="AX52" s="1">
        <v>9.1172163317976895E-2</v>
      </c>
      <c r="AY52" s="1">
        <v>8.9032247779622972E-2</v>
      </c>
      <c r="AZ52" s="4"/>
      <c r="BA52" s="10">
        <f>AVERAGE(AZ53:BA54)</f>
        <v>3.9088330048556849E-3</v>
      </c>
      <c r="BB52" s="30">
        <f>_xlfn.STDEV.P(AZ53:BA54)</f>
        <v>1.6009829210150636E-3</v>
      </c>
    </row>
    <row r="53" spans="1:64" ht="15" customHeight="1" x14ac:dyDescent="0.25">
      <c r="A53" t="s">
        <v>122</v>
      </c>
      <c r="B53" s="1">
        <v>0.10880764342664941</v>
      </c>
      <c r="C53" s="1">
        <v>0.11086216712915285</v>
      </c>
      <c r="D53" s="1">
        <v>0.12601951869451258</v>
      </c>
      <c r="E53" s="1">
        <v>0.11086216712915285</v>
      </c>
      <c r="F53" s="1">
        <v>0.11363678379777954</v>
      </c>
      <c r="G53" s="1">
        <v>0.10628238553361509</v>
      </c>
      <c r="H53" s="1">
        <v>0.11395131529964952</v>
      </c>
      <c r="I53" s="1">
        <v>0.106041701050792</v>
      </c>
      <c r="J53" s="1">
        <v>0.105980536756767</v>
      </c>
      <c r="K53" s="1">
        <v>0.16830591426680644</v>
      </c>
      <c r="L53" s="1">
        <v>0.11168333582430083</v>
      </c>
      <c r="M53" s="1">
        <v>0.1196404944754558</v>
      </c>
      <c r="N53" s="1">
        <v>0.12210355364348371</v>
      </c>
      <c r="O53" s="1">
        <v>9.8598398039146828E-2</v>
      </c>
      <c r="P53" s="1">
        <v>0.11232329071623695</v>
      </c>
      <c r="Q53" s="1">
        <v>0.10273067035556264</v>
      </c>
      <c r="R53" s="1">
        <v>8.9265410022042219E-2</v>
      </c>
      <c r="S53" s="1">
        <v>9.6064716995556035E-2</v>
      </c>
      <c r="T53" s="1">
        <v>0.1196404944754558</v>
      </c>
      <c r="U53" s="1">
        <v>0.1196404944754558</v>
      </c>
      <c r="V53" s="1">
        <v>0.1196404944754558</v>
      </c>
      <c r="W53" s="1">
        <v>0.12795848583279354</v>
      </c>
      <c r="X53" s="1">
        <v>0.11232329071623695</v>
      </c>
      <c r="Y53" s="1">
        <v>0.11990255317941499</v>
      </c>
      <c r="Z53" s="1">
        <v>0.11232329071623695</v>
      </c>
      <c r="AA53" s="1">
        <v>0.12680723745999689</v>
      </c>
      <c r="AB53" s="1">
        <v>0.12185670196864107</v>
      </c>
      <c r="AC53" s="1">
        <v>0.12457880622341186</v>
      </c>
      <c r="AD53" s="1">
        <v>0.10253062475150154</v>
      </c>
      <c r="AE53" s="1">
        <v>0.10490592613080045</v>
      </c>
      <c r="AF53" s="1">
        <v>0.10016655415352851</v>
      </c>
      <c r="AG53" s="1">
        <v>9.8423211934625457E-2</v>
      </c>
      <c r="AH53" s="1">
        <v>9.0993042144879438E-2</v>
      </c>
      <c r="AI53" s="1">
        <v>0.10253062475150154</v>
      </c>
      <c r="AJ53" s="1">
        <v>0.10490592613080045</v>
      </c>
      <c r="AK53" s="1">
        <v>0.10689006352973456</v>
      </c>
      <c r="AL53" s="1">
        <v>0.11452160709474421</v>
      </c>
      <c r="AM53" s="1">
        <v>0.10538495111918393</v>
      </c>
      <c r="AN53" s="1">
        <v>8.8511014719305003E-2</v>
      </c>
      <c r="AO53" s="1">
        <v>0.10016655415352851</v>
      </c>
      <c r="AP53" s="1">
        <v>7.3049151748376756E-2</v>
      </c>
      <c r="AQ53" s="1">
        <v>7.0955010317118969E-2</v>
      </c>
      <c r="AR53" s="1">
        <v>8.2119695283701818E-2</v>
      </c>
      <c r="AS53" s="1">
        <v>8.6592599967665621E-2</v>
      </c>
      <c r="AT53" s="1">
        <v>7.2606407670298606E-2</v>
      </c>
      <c r="AU53" s="1">
        <v>7.2960180043683889E-2</v>
      </c>
      <c r="AV53" s="1">
        <v>8.0839488986063787E-2</v>
      </c>
      <c r="AW53" s="1">
        <v>6.0430765678863615E-2</v>
      </c>
      <c r="AX53" s="1">
        <v>8.8851973539725793E-2</v>
      </c>
      <c r="AY53" s="1">
        <v>8.671742883025195E-2</v>
      </c>
      <c r="AZ53" s="5">
        <v>1.9493202078286545E-3</v>
      </c>
      <c r="BA53" s="4"/>
      <c r="BB53" s="4"/>
    </row>
    <row r="54" spans="1:64" ht="15" customHeight="1" x14ac:dyDescent="0.25">
      <c r="A54" t="s">
        <v>123</v>
      </c>
      <c r="B54" s="1">
        <v>0.1037698174322786</v>
      </c>
      <c r="C54" s="1">
        <v>0.10582434113478204</v>
      </c>
      <c r="D54" s="1">
        <v>0.12054001179965289</v>
      </c>
      <c r="E54" s="1">
        <v>0.10582434113478204</v>
      </c>
      <c r="F54" s="1">
        <v>0.10856059806577059</v>
      </c>
      <c r="G54" s="1">
        <v>0.1012698122239257</v>
      </c>
      <c r="H54" s="1">
        <v>0.10803408647614808</v>
      </c>
      <c r="I54" s="1">
        <v>0.10104165938350031</v>
      </c>
      <c r="J54" s="1">
        <v>0.105980536756767</v>
      </c>
      <c r="K54" s="1">
        <v>0.16830591426680644</v>
      </c>
      <c r="L54" s="1">
        <v>0.11168333582430083</v>
      </c>
      <c r="M54" s="1">
        <v>9.7814875534978724E-2</v>
      </c>
      <c r="N54" s="1">
        <v>0.100962894916614</v>
      </c>
      <c r="O54" s="1">
        <v>9.3779083620262479E-2</v>
      </c>
      <c r="P54" s="1">
        <v>0.10515025762632522</v>
      </c>
      <c r="Q54" s="1">
        <v>9.2593562703853549E-2</v>
      </c>
      <c r="R54" s="1">
        <v>8.9265410022042219E-2</v>
      </c>
      <c r="S54" s="1">
        <v>9.1380841993755957E-2</v>
      </c>
      <c r="T54" s="1">
        <v>9.8837493204016774E-2</v>
      </c>
      <c r="U54" s="1">
        <v>0.11475047994863602</v>
      </c>
      <c r="V54" s="1">
        <v>9.574814730048592E-2</v>
      </c>
      <c r="W54" s="1">
        <v>0.12295844416550183</v>
      </c>
      <c r="X54" s="1">
        <v>8.4348647921113837E-2</v>
      </c>
      <c r="Y54" s="1">
        <v>8.9621004940326182E-2</v>
      </c>
      <c r="Z54" s="1">
        <v>0.10750397629735262</v>
      </c>
      <c r="AA54" s="1">
        <v>0.12185670196864107</v>
      </c>
      <c r="AB54" s="1">
        <v>8.9458756197055844E-2</v>
      </c>
      <c r="AC54" s="1">
        <v>9.0579258140019839E-2</v>
      </c>
      <c r="AD54" s="1">
        <v>9.4613603248050349E-2</v>
      </c>
      <c r="AE54" s="1">
        <v>9.5666235215781575E-2</v>
      </c>
      <c r="AF54" s="1">
        <v>9.3563182693644442E-2</v>
      </c>
      <c r="AG54" s="1">
        <v>9.3717294843452176E-2</v>
      </c>
      <c r="AH54" s="1">
        <v>8.7379751122723989E-2</v>
      </c>
      <c r="AI54" s="1">
        <v>9.7813608634822191E-2</v>
      </c>
      <c r="AJ54" s="1">
        <v>9.1468938794268359E-2</v>
      </c>
      <c r="AK54" s="1">
        <v>8.7164244885997583E-2</v>
      </c>
      <c r="AL54" s="1">
        <v>0.10969065163887579</v>
      </c>
      <c r="AM54" s="1">
        <v>8.1292185046678289E-2</v>
      </c>
      <c r="AN54" s="1">
        <v>8.2288912773494413E-2</v>
      </c>
      <c r="AO54" s="1">
        <v>0.10016655415352851</v>
      </c>
      <c r="AP54" s="1">
        <v>5.9441414145567466E-2</v>
      </c>
      <c r="AQ54" s="1">
        <v>5.7633359317956649E-2</v>
      </c>
      <c r="AR54" s="1">
        <v>6.4175573711247866E-2</v>
      </c>
      <c r="AS54" s="1">
        <v>8.4600839834807942E-2</v>
      </c>
      <c r="AT54" s="1">
        <v>7.2606407670298606E-2</v>
      </c>
      <c r="AU54" s="1">
        <v>7.2960180043683889E-2</v>
      </c>
      <c r="AV54" s="1">
        <v>8.0839488986063787E-2</v>
      </c>
      <c r="AW54" s="1">
        <v>6.0430765678863615E-2</v>
      </c>
      <c r="AX54" s="1">
        <v>7.7515671203723033E-2</v>
      </c>
      <c r="AY54" s="1">
        <v>7.7241643849671873E-2</v>
      </c>
      <c r="AZ54" s="5">
        <v>5.8709089383415869E-3</v>
      </c>
      <c r="BA54" s="5">
        <v>3.9062698683968123E-3</v>
      </c>
      <c r="BB54" s="4"/>
    </row>
    <row r="55" spans="1:64" ht="15" customHeight="1" x14ac:dyDescent="0.25">
      <c r="A55" t="s">
        <v>124</v>
      </c>
      <c r="B55" s="1">
        <v>0.11134571994257969</v>
      </c>
      <c r="C55" s="1">
        <v>0.11340024364508311</v>
      </c>
      <c r="D55" s="1">
        <v>0.12878195666049755</v>
      </c>
      <c r="E55" s="1">
        <v>0.11340024364508311</v>
      </c>
      <c r="F55" s="1">
        <v>0.11619433413116477</v>
      </c>
      <c r="G55" s="1">
        <v>0.10880764342664941</v>
      </c>
      <c r="H55" s="1">
        <v>0.11098394753974224</v>
      </c>
      <c r="I55" s="1">
        <v>0.10856059806577059</v>
      </c>
      <c r="J55" s="1">
        <v>0.11071990873403888</v>
      </c>
      <c r="K55" s="1">
        <v>0.15514726010811977</v>
      </c>
      <c r="L55" s="1">
        <v>0.11670850375105152</v>
      </c>
      <c r="M55" s="1">
        <v>0.10324381052100332</v>
      </c>
      <c r="N55" s="1">
        <v>0.1073938517378179</v>
      </c>
      <c r="O55" s="1">
        <v>0.10102558727154584</v>
      </c>
      <c r="P55" s="1">
        <v>0.10730079857602054</v>
      </c>
      <c r="Q55" s="1">
        <v>9.8922761139815241E-2</v>
      </c>
      <c r="R55" s="1">
        <v>9.1596416574947867E-2</v>
      </c>
      <c r="S55" s="1">
        <v>0.10317384149669558</v>
      </c>
      <c r="T55" s="1">
        <v>0.10309736987640196</v>
      </c>
      <c r="U55" s="1">
        <v>0.12210355364348371</v>
      </c>
      <c r="V55" s="1">
        <v>9.9985460795971981E-2</v>
      </c>
      <c r="W55" s="1">
        <v>0.12795848583279354</v>
      </c>
      <c r="X55" s="1">
        <v>8.8493749381350725E-2</v>
      </c>
      <c r="Y55" s="1">
        <v>9.3813901628463231E-2</v>
      </c>
      <c r="Z55" s="1">
        <v>0.10990782708140419</v>
      </c>
      <c r="AA55" s="1">
        <v>0.12432584278893234</v>
      </c>
      <c r="AB55" s="1">
        <v>9.3642881032314162E-2</v>
      </c>
      <c r="AC55" s="1">
        <v>9.4776554561533055E-2</v>
      </c>
      <c r="AD55" s="1">
        <v>0.100962894916614</v>
      </c>
      <c r="AE55" s="1">
        <v>0.10202899340153437</v>
      </c>
      <c r="AF55" s="1">
        <v>9.9899064728055639E-2</v>
      </c>
      <c r="AG55" s="1">
        <v>0.10079288461657374</v>
      </c>
      <c r="AH55" s="1">
        <v>9.3642881032314162E-2</v>
      </c>
      <c r="AI55" s="1">
        <v>0.10490592613080045</v>
      </c>
      <c r="AJ55" s="1">
        <v>0.10202899340153437</v>
      </c>
      <c r="AK55" s="1">
        <v>9.3407822372279639E-2</v>
      </c>
      <c r="AL55" s="1">
        <v>0.12185670196864107</v>
      </c>
      <c r="AM55" s="1">
        <v>8.7484214646539105E-2</v>
      </c>
      <c r="AN55" s="1">
        <v>9.9009384073807119E-2</v>
      </c>
      <c r="AO55" s="1">
        <v>0.10729256550712928</v>
      </c>
      <c r="AP55" s="1">
        <v>5.5512120839306817E-2</v>
      </c>
      <c r="AQ55" s="1">
        <v>5.4686395973567684E-2</v>
      </c>
      <c r="AR55" s="1">
        <v>6.0222983957691219E-2</v>
      </c>
      <c r="AS55" s="1">
        <v>7.5468165846161311E-2</v>
      </c>
      <c r="AT55" s="1">
        <v>7.2606407670298606E-2</v>
      </c>
      <c r="AU55" s="1">
        <v>7.2960180043683889E-2</v>
      </c>
      <c r="AV55" s="1">
        <v>6.9278280275636678E-2</v>
      </c>
      <c r="AW55" s="1">
        <v>6.5039093231325659E-2</v>
      </c>
      <c r="AX55" s="1">
        <v>7.9421048144077563E-2</v>
      </c>
      <c r="AY55" s="1">
        <v>8.3389262278190573E-2</v>
      </c>
      <c r="AZ55" s="1">
        <v>2.8007320777335684E-2</v>
      </c>
      <c r="BA55" s="1">
        <v>2.5953929801008989E-2</v>
      </c>
      <c r="BB55" s="1">
        <v>2.8839130486660435E-2</v>
      </c>
      <c r="BC55" s="4"/>
      <c r="BD55" s="10">
        <f>AVERAGE(BC56:BD57)</f>
        <v>8.4685756426316726E-3</v>
      </c>
      <c r="BE55" s="30">
        <f>_xlfn.STDEV.P(BC56:BD57)</f>
        <v>3.333217620669958E-3</v>
      </c>
    </row>
    <row r="56" spans="1:64" ht="15" customHeight="1" x14ac:dyDescent="0.25">
      <c r="A56" t="s">
        <v>125</v>
      </c>
      <c r="B56" s="1">
        <v>0.11621665885253021</v>
      </c>
      <c r="C56" s="1">
        <v>0.11827334819157911</v>
      </c>
      <c r="D56" s="1">
        <v>0.13405576599356683</v>
      </c>
      <c r="E56" s="1">
        <v>0.11827334819157911</v>
      </c>
      <c r="F56" s="1">
        <v>0.12109270306482285</v>
      </c>
      <c r="G56" s="1">
        <v>0.11365910851914497</v>
      </c>
      <c r="H56" s="1">
        <v>0.11663780389955251</v>
      </c>
      <c r="I56" s="1">
        <v>0.11340024364508311</v>
      </c>
      <c r="J56" s="1">
        <v>0.11550463424211421</v>
      </c>
      <c r="K56" s="1">
        <v>0.16830591426680644</v>
      </c>
      <c r="L56" s="1">
        <v>0.12178468948306058</v>
      </c>
      <c r="M56" s="1">
        <v>0.10424409295190723</v>
      </c>
      <c r="N56" s="1">
        <v>0.10837954764603114</v>
      </c>
      <c r="O56" s="1">
        <v>0.10549714801907482</v>
      </c>
      <c r="P56" s="1">
        <v>0.10828670982971716</v>
      </c>
      <c r="Q56" s="1">
        <v>9.9899064728055639E-2</v>
      </c>
      <c r="R56" s="1">
        <v>9.5938351897930138E-2</v>
      </c>
      <c r="S56" s="1">
        <v>0.10755032795729781</v>
      </c>
      <c r="T56" s="1">
        <v>0.1040784458546995</v>
      </c>
      <c r="U56" s="1">
        <v>0.12655510110019014</v>
      </c>
      <c r="V56" s="1">
        <v>0.100962894916614</v>
      </c>
      <c r="W56" s="1">
        <v>0.13248946614347926</v>
      </c>
      <c r="X56" s="1">
        <v>8.9458756197055844E-2</v>
      </c>
      <c r="Y56" s="1">
        <v>9.4785334595811913E-2</v>
      </c>
      <c r="Z56" s="1">
        <v>0.1142995855930153</v>
      </c>
      <c r="AA56" s="1">
        <v>0.12879137485893094</v>
      </c>
      <c r="AB56" s="1">
        <v>9.4613603248050349E-2</v>
      </c>
      <c r="AC56" s="1">
        <v>9.574814730048592E-2</v>
      </c>
      <c r="AD56" s="1">
        <v>0.1040784458546995</v>
      </c>
      <c r="AE56" s="1">
        <v>0.10515025762632522</v>
      </c>
      <c r="AF56" s="1">
        <v>0.10300892673032479</v>
      </c>
      <c r="AG56" s="1">
        <v>0.10995417874134938</v>
      </c>
      <c r="AH56" s="1">
        <v>9.4613603248050349E-2</v>
      </c>
      <c r="AI56" s="1">
        <v>0.11408443225578432</v>
      </c>
      <c r="AJ56" s="1">
        <v>0.10300892673032479</v>
      </c>
      <c r="AK56" s="1">
        <v>9.5585672671827604E-2</v>
      </c>
      <c r="AL56" s="1">
        <v>0.12630998018786646</v>
      </c>
      <c r="AM56" s="1">
        <v>8.8451724006494051E-2</v>
      </c>
      <c r="AN56" s="1">
        <v>0.10211766018920075</v>
      </c>
      <c r="AO56" s="1">
        <v>0.11167478903780989</v>
      </c>
      <c r="AP56" s="1">
        <v>5.3512430005202387E-2</v>
      </c>
      <c r="AQ56" s="1">
        <v>5.268548841851451E-2</v>
      </c>
      <c r="AR56" s="1">
        <v>5.9192437255134539E-2</v>
      </c>
      <c r="AS56" s="1">
        <v>7.5187120545676306E-2</v>
      </c>
      <c r="AT56" s="1">
        <v>7.7842057603946288E-2</v>
      </c>
      <c r="AU56" s="1">
        <v>7.8223386537177669E-2</v>
      </c>
      <c r="AV56" s="1">
        <v>7.5025469988504234E-2</v>
      </c>
      <c r="AW56" s="1">
        <v>6.9690289562482424E-2</v>
      </c>
      <c r="AX56" s="1">
        <v>8.0375692615885716E-2</v>
      </c>
      <c r="AY56" s="1">
        <v>8.8343928621682707E-2</v>
      </c>
      <c r="AZ56" s="1">
        <v>3.6171715710812652E-2</v>
      </c>
      <c r="BA56" s="1">
        <v>3.4092710636480811E-2</v>
      </c>
      <c r="BB56" s="1">
        <v>2.9743696391287208E-2</v>
      </c>
      <c r="BC56" s="5">
        <v>9.7228234334015892E-3</v>
      </c>
      <c r="BD56" s="4"/>
      <c r="BE56" s="4"/>
    </row>
    <row r="57" spans="1:64" ht="15" customHeight="1" x14ac:dyDescent="0.25">
      <c r="A57" t="s">
        <v>126</v>
      </c>
      <c r="B57" s="1">
        <v>0.11621665885253021</v>
      </c>
      <c r="C57" s="1">
        <v>0.11827334819157911</v>
      </c>
      <c r="D57" s="1">
        <v>0.13405576599356683</v>
      </c>
      <c r="E57" s="1">
        <v>0.11827334819157911</v>
      </c>
      <c r="F57" s="1">
        <v>0.12109270306482285</v>
      </c>
      <c r="G57" s="1">
        <v>0.11365910851914497</v>
      </c>
      <c r="H57" s="1">
        <v>0.11663780389955251</v>
      </c>
      <c r="I57" s="1">
        <v>0.11340024364508311</v>
      </c>
      <c r="J57" s="1">
        <v>0.11550463424211421</v>
      </c>
      <c r="K57" s="1">
        <v>0.16830591426680644</v>
      </c>
      <c r="L57" s="1">
        <v>0.12178468948306058</v>
      </c>
      <c r="M57" s="1">
        <v>0.12655510110019014</v>
      </c>
      <c r="N57" s="1">
        <v>0.12904266842024709</v>
      </c>
      <c r="O57" s="1">
        <v>0.10549714801907482</v>
      </c>
      <c r="P57" s="1">
        <v>0.1142995855930153</v>
      </c>
      <c r="Q57" s="1">
        <v>0.10470696523234099</v>
      </c>
      <c r="R57" s="1">
        <v>9.5938351897930138E-2</v>
      </c>
      <c r="S57" s="1">
        <v>0.10755032795729781</v>
      </c>
      <c r="T57" s="1">
        <v>0.12655510110019014</v>
      </c>
      <c r="U57" s="1">
        <v>0.12655510110019014</v>
      </c>
      <c r="V57" s="1">
        <v>0.12655510110019014</v>
      </c>
      <c r="W57" s="1">
        <v>0.13248946614347926</v>
      </c>
      <c r="X57" s="1">
        <v>0.1142995855930153</v>
      </c>
      <c r="Y57" s="1">
        <v>0.12188276155227598</v>
      </c>
      <c r="Z57" s="1">
        <v>0.1142995855930153</v>
      </c>
      <c r="AA57" s="1">
        <v>0.12879137485893094</v>
      </c>
      <c r="AB57" s="1">
        <v>0.12384083936757517</v>
      </c>
      <c r="AC57" s="1">
        <v>0.12655510110019014</v>
      </c>
      <c r="AD57" s="1">
        <v>0.11408443225578432</v>
      </c>
      <c r="AE57" s="1">
        <v>0.11650574449367831</v>
      </c>
      <c r="AF57" s="1">
        <v>0.11167478903780989</v>
      </c>
      <c r="AG57" s="1">
        <v>0.10995417874134938</v>
      </c>
      <c r="AH57" s="1">
        <v>0.10233729255039266</v>
      </c>
      <c r="AI57" s="1">
        <v>0.11408443225578432</v>
      </c>
      <c r="AJ57" s="1">
        <v>0.11650574449367831</v>
      </c>
      <c r="AK57" s="1">
        <v>0.11650574449367831</v>
      </c>
      <c r="AL57" s="1">
        <v>0.12630998018786646</v>
      </c>
      <c r="AM57" s="1">
        <v>0.10738896986624295</v>
      </c>
      <c r="AN57" s="1">
        <v>0.10927670290606338</v>
      </c>
      <c r="AO57" s="1">
        <v>0.11167478903780989</v>
      </c>
      <c r="AP57" s="1">
        <v>6.3898377721278155E-2</v>
      </c>
      <c r="AQ57" s="1">
        <v>6.183272822308835E-2</v>
      </c>
      <c r="AR57" s="1">
        <v>7.5009946113633222E-2</v>
      </c>
      <c r="AS57" s="1">
        <v>7.6434642019390112E-2</v>
      </c>
      <c r="AT57" s="1">
        <v>7.7842057603946288E-2</v>
      </c>
      <c r="AU57" s="1">
        <v>7.8223386537177669E-2</v>
      </c>
      <c r="AV57" s="1">
        <v>7.5025469988504234E-2</v>
      </c>
      <c r="AW57" s="1">
        <v>6.9690289562482424E-2</v>
      </c>
      <c r="AX57" s="1">
        <v>9.0820487647452264E-2</v>
      </c>
      <c r="AY57" s="1">
        <v>9.3318627732744838E-2</v>
      </c>
      <c r="AZ57" s="1">
        <v>3.6171715710812652E-2</v>
      </c>
      <c r="BA57" s="1">
        <v>3.4092710636480811E-2</v>
      </c>
      <c r="BB57" s="1">
        <v>3.8259401416052961E-2</v>
      </c>
      <c r="BC57" s="5">
        <v>1.1776633626096617E-2</v>
      </c>
      <c r="BD57" s="5">
        <v>3.9062698683968123E-3</v>
      </c>
      <c r="BE57" s="4"/>
    </row>
    <row r="58" spans="1:64" ht="15" customHeight="1" x14ac:dyDescent="0.25">
      <c r="A58" t="s">
        <v>127</v>
      </c>
      <c r="B58" s="1">
        <v>0.10927959248010632</v>
      </c>
      <c r="C58" s="1">
        <v>0.10626650402818806</v>
      </c>
      <c r="D58" s="1">
        <v>0.12659375888309882</v>
      </c>
      <c r="E58" s="1">
        <v>0.10626650402818806</v>
      </c>
      <c r="F58" s="1">
        <v>0.11928715160309111</v>
      </c>
      <c r="G58" s="1">
        <v>0.10674151596417597</v>
      </c>
      <c r="H58" s="1">
        <v>0.10537517819943229</v>
      </c>
      <c r="I58" s="1">
        <v>0.11157491644027526</v>
      </c>
      <c r="J58" s="1">
        <v>0.11641394065605784</v>
      </c>
      <c r="K58" s="1">
        <v>0.14384103622589045</v>
      </c>
      <c r="L58" s="1">
        <v>0.1125931844875336</v>
      </c>
      <c r="M58" s="1">
        <v>0.10262568128616717</v>
      </c>
      <c r="N58" s="1">
        <v>0.11005364604037859</v>
      </c>
      <c r="O58" s="1">
        <v>9.4166794445131444E-2</v>
      </c>
      <c r="P58" s="1">
        <v>9.4944881521770233E-2</v>
      </c>
      <c r="Q58" s="1">
        <v>9.0903583142380506E-2</v>
      </c>
      <c r="R58" s="1">
        <v>8.4961082844857053E-2</v>
      </c>
      <c r="S58" s="1">
        <v>9.4096202887829564E-2</v>
      </c>
      <c r="T58" s="1">
        <v>0.10571522402753412</v>
      </c>
      <c r="U58" s="1">
        <v>0.11036249635098049</v>
      </c>
      <c r="V58" s="1">
        <v>0.10473425218655397</v>
      </c>
      <c r="W58" s="1">
        <v>0.11848103090738224</v>
      </c>
      <c r="X58" s="1">
        <v>9.7149704062442263E-2</v>
      </c>
      <c r="Y58" s="1">
        <v>0.10258546491782293</v>
      </c>
      <c r="Z58" s="1">
        <v>0.10315083287042802</v>
      </c>
      <c r="AA58" s="1">
        <v>0.12235732868120594</v>
      </c>
      <c r="AB58" s="1">
        <v>0.10239182769113739</v>
      </c>
      <c r="AC58" s="1">
        <v>0.103560048276973</v>
      </c>
      <c r="AD58" s="1">
        <v>9.9277366847511456E-2</v>
      </c>
      <c r="AE58" s="1">
        <v>9.8212403718599003E-2</v>
      </c>
      <c r="AF58" s="1">
        <v>9.8212403718599003E-2</v>
      </c>
      <c r="AG58" s="1">
        <v>0.11794652708414405</v>
      </c>
      <c r="AH58" s="1">
        <v>9.300663566451764E-2</v>
      </c>
      <c r="AI58" s="1">
        <v>0.1198881878609146</v>
      </c>
      <c r="AJ58" s="1">
        <v>9.3975090223112942E-2</v>
      </c>
      <c r="AK58" s="1">
        <v>8.9613409041474579E-2</v>
      </c>
      <c r="AL58" s="1">
        <v>0.10056211064377507</v>
      </c>
      <c r="AM58" s="1">
        <v>8.3700824696698969E-2</v>
      </c>
      <c r="AN58" s="1">
        <v>0.103560048276973</v>
      </c>
      <c r="AO58" s="1">
        <v>8.1955312473557848E-2</v>
      </c>
      <c r="AP58" s="1">
        <v>8.5684329070418772E-2</v>
      </c>
      <c r="AQ58" s="1">
        <v>8.3851353978599122E-2</v>
      </c>
      <c r="AR58" s="1">
        <v>9.0738757874444215E-2</v>
      </c>
      <c r="AS58" s="1">
        <v>9.8620449867004467E-2</v>
      </c>
      <c r="AT58" s="1">
        <v>0.10487566823908422</v>
      </c>
      <c r="AU58" s="1">
        <v>0.10540399114662141</v>
      </c>
      <c r="AV58" s="1">
        <v>0.11096908474516218</v>
      </c>
      <c r="AW58" s="1">
        <v>0.11874921754174408</v>
      </c>
      <c r="AX58" s="1">
        <v>0.1121323954770486</v>
      </c>
      <c r="AY58" s="1">
        <v>9.6001964367937911E-2</v>
      </c>
      <c r="AZ58" s="1">
        <v>0.10293741202307398</v>
      </c>
      <c r="BA58" s="1">
        <v>0.10056211064377507</v>
      </c>
      <c r="BB58" s="1">
        <v>9.3890028809845413E-2</v>
      </c>
      <c r="BC58" s="1">
        <v>0.10239182769113739</v>
      </c>
      <c r="BD58" s="1">
        <v>0.1012295597881088</v>
      </c>
      <c r="BE58" s="1">
        <v>0.10729256550712928</v>
      </c>
      <c r="BF58" s="4"/>
      <c r="BG58" s="10">
        <f>AVERAGE(BF59:BG60)</f>
        <v>2.0423475279860468E-2</v>
      </c>
      <c r="BH58" s="30">
        <f>_xlfn.STDEV.P(BF59:BG60)</f>
        <v>1.262753595985271E-2</v>
      </c>
    </row>
    <row r="59" spans="1:64" ht="15" customHeight="1" x14ac:dyDescent="0.25">
      <c r="A59" t="s">
        <v>128</v>
      </c>
      <c r="B59" s="1">
        <v>0.10674151596417597</v>
      </c>
      <c r="C59" s="1">
        <v>0.10375393592685152</v>
      </c>
      <c r="D59" s="1">
        <v>0.12383132091711392</v>
      </c>
      <c r="E59" s="1">
        <v>0.10375393592685152</v>
      </c>
      <c r="F59" s="1">
        <v>0.11670316652386982</v>
      </c>
      <c r="G59" s="1">
        <v>0.10421625807114172</v>
      </c>
      <c r="H59" s="1">
        <v>0.10245119325822072</v>
      </c>
      <c r="I59" s="1">
        <v>0.10903038168653961</v>
      </c>
      <c r="J59" s="1">
        <v>0.1115829852001894</v>
      </c>
      <c r="K59" s="1">
        <v>0.14384103622589045</v>
      </c>
      <c r="L59" s="1">
        <v>0.10756801656078283</v>
      </c>
      <c r="M59" s="1">
        <v>0.1036236716725227</v>
      </c>
      <c r="N59" s="1">
        <v>0.11104069198657691</v>
      </c>
      <c r="O59" s="1">
        <v>9.8800417460648701E-2</v>
      </c>
      <c r="P59" s="1">
        <v>9.3806305729611614E-2</v>
      </c>
      <c r="Q59" s="1">
        <v>8.9773384824923183E-2</v>
      </c>
      <c r="R59" s="1">
        <v>8.4795113269691511E-2</v>
      </c>
      <c r="S59" s="1">
        <v>9.3903433750325158E-2</v>
      </c>
      <c r="T59" s="1">
        <v>0.10669755935859672</v>
      </c>
      <c r="U59" s="1">
        <v>0.11498618781260418</v>
      </c>
      <c r="V59" s="1">
        <v>0.10571522402753412</v>
      </c>
      <c r="W59" s="1">
        <v>0.11824095358840633</v>
      </c>
      <c r="X59" s="1">
        <v>9.6001964367937911E-2</v>
      </c>
      <c r="Y59" s="1">
        <v>0.10141936243354981</v>
      </c>
      <c r="Z59" s="1">
        <v>0.10293741202307398</v>
      </c>
      <c r="AA59" s="1">
        <v>0.12210355364348371</v>
      </c>
      <c r="AB59" s="1">
        <v>9.9277366847511456E-2</v>
      </c>
      <c r="AC59" s="1">
        <v>0.10239182769113739</v>
      </c>
      <c r="AD59" s="1">
        <v>0.10025278699559821</v>
      </c>
      <c r="AE59" s="1">
        <v>9.9186688510677842E-2</v>
      </c>
      <c r="AF59" s="1">
        <v>9.9186688510677842E-2</v>
      </c>
      <c r="AG59" s="1">
        <v>0.11770270873646695</v>
      </c>
      <c r="AH59" s="1">
        <v>9.1869823954941185E-2</v>
      </c>
      <c r="AI59" s="1">
        <v>0.1196404944754558</v>
      </c>
      <c r="AJ59" s="1">
        <v>9.4944881521770233E-2</v>
      </c>
      <c r="AK59" s="1">
        <v>8.8648890673090217E-2</v>
      </c>
      <c r="AL59" s="1">
        <v>0.10511162723568448</v>
      </c>
      <c r="AM59" s="1">
        <v>8.2594485707888785E-2</v>
      </c>
      <c r="AN59" s="1">
        <v>0.10454005870789006</v>
      </c>
      <c r="AO59" s="1">
        <v>8.6374071652411302E-2</v>
      </c>
      <c r="AP59" s="1">
        <v>8.4570424244364811E-2</v>
      </c>
      <c r="AQ59" s="1">
        <v>8.274023154883943E-2</v>
      </c>
      <c r="AR59" s="1">
        <v>8.9613409041474579E-2</v>
      </c>
      <c r="AS59" s="1">
        <v>9.8232674145809801E-2</v>
      </c>
      <c r="AT59" s="1">
        <v>9.9350750145791741E-2</v>
      </c>
      <c r="AU59" s="1">
        <v>9.9848378434085991E-2</v>
      </c>
      <c r="AV59" s="1">
        <v>0.10479616683401249</v>
      </c>
      <c r="AW59" s="1">
        <v>0.11362096745814955</v>
      </c>
      <c r="AX59" s="1">
        <v>0.11093860271665962</v>
      </c>
      <c r="AY59" s="1">
        <v>9.4860046899393966E-2</v>
      </c>
      <c r="AZ59" s="1">
        <v>0.10273067035556264</v>
      </c>
      <c r="BA59" s="1">
        <v>0.10036099767361438</v>
      </c>
      <c r="BB59" s="1">
        <v>9.2754780631222208E-2</v>
      </c>
      <c r="BC59" s="1">
        <v>0.1012295597881088</v>
      </c>
      <c r="BD59" s="1">
        <v>0.10007321426236548</v>
      </c>
      <c r="BE59" s="1">
        <v>0.10708792211246283</v>
      </c>
      <c r="BF59" s="5">
        <v>2.6367874120852845E-3</v>
      </c>
      <c r="BG59" s="4"/>
      <c r="BH59" s="4"/>
    </row>
    <row r="60" spans="1:64" ht="15" customHeight="1" x14ac:dyDescent="0.25">
      <c r="A60" t="s">
        <v>129</v>
      </c>
      <c r="B60" s="1">
        <v>9.9203684761452332E-2</v>
      </c>
      <c r="C60" s="1">
        <v>9.6291110818513659E-2</v>
      </c>
      <c r="D60" s="1">
        <v>0.11293170674582174</v>
      </c>
      <c r="E60" s="1">
        <v>9.6291110818513659E-2</v>
      </c>
      <c r="F60" s="1">
        <v>0.10903038168653961</v>
      </c>
      <c r="G60" s="1">
        <v>9.6716117441395397E-2</v>
      </c>
      <c r="H60" s="1">
        <v>9.0923305108257801E-2</v>
      </c>
      <c r="I60" s="1">
        <v>0.10147356278151556</v>
      </c>
      <c r="J60" s="1">
        <v>9.7364017539922604E-2</v>
      </c>
      <c r="K60" s="1">
        <v>0.10678705014902952</v>
      </c>
      <c r="L60" s="1">
        <v>9.7666702912693013E-2</v>
      </c>
      <c r="M60" s="1">
        <v>0.10243249082171535</v>
      </c>
      <c r="N60" s="1">
        <v>0.10571522402753412</v>
      </c>
      <c r="O60" s="1">
        <v>8.6809435117406061E-2</v>
      </c>
      <c r="P60" s="1">
        <v>9.1625283626131857E-2</v>
      </c>
      <c r="Q60" s="1">
        <v>8.6567722215746545E-2</v>
      </c>
      <c r="R60" s="1">
        <v>6.8884679964152012E-2</v>
      </c>
      <c r="S60" s="1">
        <v>8.2301985210493214E-2</v>
      </c>
      <c r="T60" s="1">
        <v>9.9277366847511456E-2</v>
      </c>
      <c r="U60" s="1">
        <v>0.10293741202307398</v>
      </c>
      <c r="V60" s="1">
        <v>9.8122858322119477E-2</v>
      </c>
      <c r="W60" s="1">
        <v>0.10846069066115951</v>
      </c>
      <c r="X60" s="1">
        <v>9.2754780631222208E-2</v>
      </c>
      <c r="Y60" s="1">
        <v>9.8129274282752657E-2</v>
      </c>
      <c r="Z60" s="1">
        <v>9.1172163317976895E-2</v>
      </c>
      <c r="AA60" s="1">
        <v>0.11475047994863602</v>
      </c>
      <c r="AB60" s="1">
        <v>9.8122858322119477E-2</v>
      </c>
      <c r="AC60" s="1">
        <v>0.1012295597881088</v>
      </c>
      <c r="AD60" s="1">
        <v>9.6974214954154467E-2</v>
      </c>
      <c r="AE60" s="1">
        <v>9.5916013500965736E-2</v>
      </c>
      <c r="AF60" s="1">
        <v>9.5916013500965736E-2</v>
      </c>
      <c r="AG60" s="1">
        <v>0.11038550497724807</v>
      </c>
      <c r="AH60" s="1">
        <v>9.2837396842114187E-2</v>
      </c>
      <c r="AI60" s="1">
        <v>0.11232329071623695</v>
      </c>
      <c r="AJ60" s="1">
        <v>9.3806305729611614E-2</v>
      </c>
      <c r="AK60" s="1">
        <v>8.5455380920645835E-2</v>
      </c>
      <c r="AL60" s="1">
        <v>9.8002502734544888E-2</v>
      </c>
      <c r="AM60" s="1">
        <v>8.2523595879576958E-2</v>
      </c>
      <c r="AN60" s="1">
        <v>0.10552143163380455</v>
      </c>
      <c r="AO60" s="1">
        <v>7.9524649473330308E-2</v>
      </c>
      <c r="AP60" s="1">
        <v>7.9351102093417933E-2</v>
      </c>
      <c r="AQ60" s="1">
        <v>7.7527906785549286E-2</v>
      </c>
      <c r="AR60" s="1">
        <v>8.0237627845105575E-2</v>
      </c>
      <c r="AS60" s="1">
        <v>7.9712038305635252E-2</v>
      </c>
      <c r="AT60" s="1">
        <v>8.8480756827588769E-2</v>
      </c>
      <c r="AU60" s="1">
        <v>8.8918981527836449E-2</v>
      </c>
      <c r="AV60" s="1">
        <v>8.0839488986063787E-2</v>
      </c>
      <c r="AW60" s="1">
        <v>8.8740212678617592E-2</v>
      </c>
      <c r="AX60" s="1">
        <v>0.1054265844595777</v>
      </c>
      <c r="AY60" s="1">
        <v>9.6888490119625609E-2</v>
      </c>
      <c r="AZ60" s="1">
        <v>0.10511162723568448</v>
      </c>
      <c r="BA60" s="1">
        <v>0.10273067035556264</v>
      </c>
      <c r="BB60" s="1">
        <v>8.9535416424777858E-2</v>
      </c>
      <c r="BC60" s="1">
        <v>9.1625283626131857E-2</v>
      </c>
      <c r="BD60" s="1">
        <v>9.0501509442566533E-2</v>
      </c>
      <c r="BE60" s="1">
        <v>9.5294922609523186E-2</v>
      </c>
      <c r="BF60" s="5">
        <v>3.0697868686726675E-2</v>
      </c>
      <c r="BG60" s="5">
        <v>2.7935769740769441E-2</v>
      </c>
      <c r="BH60" s="4"/>
    </row>
    <row r="61" spans="1:64" ht="15" customHeight="1" x14ac:dyDescent="0.25">
      <c r="A61" t="s">
        <v>130</v>
      </c>
      <c r="B61" s="1">
        <v>7.7764874659337541E-2</v>
      </c>
      <c r="C61" s="1">
        <v>7.5043083774013267E-2</v>
      </c>
      <c r="D61" s="1">
        <v>8.9453702471121208E-2</v>
      </c>
      <c r="E61" s="1">
        <v>7.5043083774013267E-2</v>
      </c>
      <c r="F61" s="1">
        <v>8.2411444765696049E-2</v>
      </c>
      <c r="G61" s="1">
        <v>7.5366788527591044E-2</v>
      </c>
      <c r="H61" s="1">
        <v>8.5925128463329642E-2</v>
      </c>
      <c r="I61" s="1">
        <v>7.5199781285143527E-2</v>
      </c>
      <c r="J61" s="1">
        <v>7.4528999123328402E-2</v>
      </c>
      <c r="K61" s="1">
        <v>0.10678705014902952</v>
      </c>
      <c r="L61" s="1">
        <v>7.843356249879492E-2</v>
      </c>
      <c r="M61" s="1">
        <v>8.9915546968651339E-2</v>
      </c>
      <c r="N61" s="1">
        <v>9.4247015528615169E-2</v>
      </c>
      <c r="O61" s="1">
        <v>5.739079771418662E-2</v>
      </c>
      <c r="P61" s="1">
        <v>9.8407767299845572E-2</v>
      </c>
      <c r="Q61" s="1">
        <v>8.0748965535157688E-2</v>
      </c>
      <c r="R61" s="1">
        <v>4.953668867012833E-2</v>
      </c>
      <c r="S61" s="1">
        <v>6.7048785505064171E-2</v>
      </c>
      <c r="T61" s="1">
        <v>9.003202744838551E-2</v>
      </c>
      <c r="U61" s="1">
        <v>7.1252907299035287E-2</v>
      </c>
      <c r="V61" s="1">
        <v>8.6973112298441624E-2</v>
      </c>
      <c r="W61" s="1">
        <v>8.5522017896042746E-2</v>
      </c>
      <c r="X61" s="1">
        <v>8.4812773376423775E-2</v>
      </c>
      <c r="Y61" s="1">
        <v>9.0118574050638778E-2</v>
      </c>
      <c r="Z61" s="1">
        <v>7.3510247476298543E-2</v>
      </c>
      <c r="AA61" s="1">
        <v>8.478057775373761E-2</v>
      </c>
      <c r="AB61" s="1">
        <v>8.785885281752763E-2</v>
      </c>
      <c r="AC61" s="1">
        <v>9.3189932682447407E-2</v>
      </c>
      <c r="AD61" s="1">
        <v>8.274023154883943E-2</v>
      </c>
      <c r="AE61" s="1">
        <v>7.9647438182484015E-2</v>
      </c>
      <c r="AF61" s="1">
        <v>8.1707173330103453E-2</v>
      </c>
      <c r="AG61" s="1">
        <v>7.3673967370629062E-2</v>
      </c>
      <c r="AH61" s="1">
        <v>8.4889775951018695E-2</v>
      </c>
      <c r="AI61" s="1">
        <v>7.562700403155953E-2</v>
      </c>
      <c r="AJ61" s="1">
        <v>8.1707173330103453E-2</v>
      </c>
      <c r="AK61" s="1">
        <v>6.7349402328995112E-2</v>
      </c>
      <c r="AL61" s="1">
        <v>5.7807746307880187E-2</v>
      </c>
      <c r="AM61" s="1">
        <v>7.7675075570450919E-2</v>
      </c>
      <c r="AN61" s="1">
        <v>7.6573658010231374E-2</v>
      </c>
      <c r="AO61" s="1">
        <v>4.6984812920533872E-2</v>
      </c>
      <c r="AP61" s="1">
        <v>8.2666698164669442E-2</v>
      </c>
      <c r="AQ61" s="1">
        <v>8.0835299656980789E-2</v>
      </c>
      <c r="AR61" s="1">
        <v>8.6664406295437951E-2</v>
      </c>
      <c r="AS61" s="1">
        <v>8.9230502541206319E-2</v>
      </c>
      <c r="AT61" s="1">
        <v>8.8480756827588769E-2</v>
      </c>
      <c r="AU61" s="1">
        <v>8.8918981527836449E-2</v>
      </c>
      <c r="AV61" s="1">
        <v>9.2674361029016175E-2</v>
      </c>
      <c r="AW61" s="1">
        <v>8.8740212678617592E-2</v>
      </c>
      <c r="AX61" s="1">
        <v>9.7168994340109685E-2</v>
      </c>
      <c r="AY61" s="1">
        <v>8.9792675102590536E-2</v>
      </c>
      <c r="AZ61" s="1">
        <v>8.2476426210640483E-2</v>
      </c>
      <c r="BA61" s="1">
        <v>8.0182844207187451E-2</v>
      </c>
      <c r="BB61" s="1">
        <v>8.7704989397350247E-2</v>
      </c>
      <c r="BC61" s="1">
        <v>9.5050347102352106E-2</v>
      </c>
      <c r="BD61" s="1">
        <v>9.6024800797990695E-2</v>
      </c>
      <c r="BE61" s="1">
        <v>9.1401190663835022E-2</v>
      </c>
      <c r="BF61" s="1">
        <v>8.705360932942334E-2</v>
      </c>
      <c r="BG61" s="1">
        <v>8.8018044758171279E-2</v>
      </c>
      <c r="BH61" s="1">
        <v>8.3775428605993574E-2</v>
      </c>
      <c r="BI61" s="4"/>
      <c r="BJ61" s="4"/>
    </row>
    <row r="62" spans="1:64" ht="15" customHeight="1" x14ac:dyDescent="0.25">
      <c r="A62" t="s">
        <v>131</v>
      </c>
      <c r="B62" s="1">
        <v>8.1079316782187605E-2</v>
      </c>
      <c r="C62" s="1">
        <v>7.82975333767192E-2</v>
      </c>
      <c r="D62" s="1">
        <v>8.8338734747220218E-2</v>
      </c>
      <c r="E62" s="1">
        <v>7.82975333767192E-2</v>
      </c>
      <c r="F62" s="1">
        <v>8.3341716024511195E-2</v>
      </c>
      <c r="G62" s="1">
        <v>7.8640287555471117E-2</v>
      </c>
      <c r="H62" s="1">
        <v>8.995158796483646E-2</v>
      </c>
      <c r="I62" s="1">
        <v>7.8463628551828854E-2</v>
      </c>
      <c r="J62" s="1">
        <v>7.1562077627170192E-2</v>
      </c>
      <c r="K62" s="1">
        <v>9.8139954522330722E-2</v>
      </c>
      <c r="L62" s="1">
        <v>7.5376437799611465E-2</v>
      </c>
      <c r="M62" s="1">
        <v>7.6042316313934918E-2</v>
      </c>
      <c r="N62" s="1">
        <v>7.8463628551828854E-2</v>
      </c>
      <c r="O62" s="1">
        <v>5.8894961724202298E-2</v>
      </c>
      <c r="P62" s="1">
        <v>9.0749258917081591E-2</v>
      </c>
      <c r="Q62" s="1">
        <v>8.0896723377415367E-2</v>
      </c>
      <c r="R62" s="1">
        <v>5.7588994022910442E-2</v>
      </c>
      <c r="S62" s="1">
        <v>7.3963338423443936E-2</v>
      </c>
      <c r="T62" s="1">
        <v>7.1234586964213947E-2</v>
      </c>
      <c r="U62" s="1">
        <v>7.1234586964213947E-2</v>
      </c>
      <c r="V62" s="1">
        <v>7.1234586964213947E-2</v>
      </c>
      <c r="W62" s="1">
        <v>9.6437334546977962E-2</v>
      </c>
      <c r="X62" s="1">
        <v>7.6042316313934918E-2</v>
      </c>
      <c r="Y62" s="1">
        <v>8.5993361250318895E-2</v>
      </c>
      <c r="Z62" s="1">
        <v>8.0896723377415367E-2</v>
      </c>
      <c r="AA62" s="1">
        <v>9.0553048883894094E-2</v>
      </c>
      <c r="AB62" s="1">
        <v>8.5798723425725795E-2</v>
      </c>
      <c r="AC62" s="1">
        <v>8.8267864246017014E-2</v>
      </c>
      <c r="AD62" s="1">
        <v>6.8847947587885053E-2</v>
      </c>
      <c r="AE62" s="1">
        <v>6.6472646208586214E-2</v>
      </c>
      <c r="AF62" s="1">
        <v>7.1234586964213947E-2</v>
      </c>
      <c r="AG62" s="1">
        <v>9.3466038604594404E-2</v>
      </c>
      <c r="AH62" s="1">
        <v>7.8463628551828854E-2</v>
      </c>
      <c r="AI62" s="1">
        <v>9.554062141230385E-2</v>
      </c>
      <c r="AJ62" s="1">
        <v>7.1234586964213947E-2</v>
      </c>
      <c r="AK62" s="1">
        <v>5.7082698882788059E-2</v>
      </c>
      <c r="AL62" s="1">
        <v>7.1234586964213947E-2</v>
      </c>
      <c r="AM62" s="1">
        <v>6.9165502682444702E-2</v>
      </c>
      <c r="AN62" s="1">
        <v>7.3632673095960402E-2</v>
      </c>
      <c r="AO62" s="1">
        <v>6.1755630091906898E-2</v>
      </c>
      <c r="AP62" s="1">
        <v>8.3341716024511195E-2</v>
      </c>
      <c r="AQ62" s="1">
        <v>8.1079316782187605E-2</v>
      </c>
      <c r="AR62" s="1">
        <v>8.8267864246017014E-2</v>
      </c>
      <c r="AS62" s="1">
        <v>9.4043341050001464E-2</v>
      </c>
      <c r="AT62" s="1">
        <v>8.4795629318936153E-2</v>
      </c>
      <c r="AU62" s="1">
        <v>8.5221725586950431E-2</v>
      </c>
      <c r="AV62" s="1">
        <v>8.8648717706765592E-2</v>
      </c>
      <c r="AW62" s="1">
        <v>9.0759070059086913E-2</v>
      </c>
      <c r="AX62" s="1">
        <v>0.10823165804801244</v>
      </c>
      <c r="AY62" s="1">
        <v>9.0749258917081591E-2</v>
      </c>
      <c r="AZ62" s="1">
        <v>8.3163751835834715E-2</v>
      </c>
      <c r="BA62" s="1">
        <v>8.0724722609118282E-2</v>
      </c>
      <c r="BB62" s="1">
        <v>8.0724722609118282E-2</v>
      </c>
      <c r="BC62" s="1">
        <v>8.3163751835834715E-2</v>
      </c>
      <c r="BD62" s="1">
        <v>8.7895171769794306E-2</v>
      </c>
      <c r="BE62" s="1">
        <v>8.7895171769794306E-2</v>
      </c>
      <c r="BF62" s="1">
        <v>7.8637027804763296E-2</v>
      </c>
      <c r="BG62" s="1">
        <v>8.1076057031479729E-2</v>
      </c>
      <c r="BH62" s="1">
        <v>6.8998175091811734E-2</v>
      </c>
      <c r="BI62" s="5">
        <v>2.1370774188635509E-2</v>
      </c>
      <c r="BJ62" s="4"/>
    </row>
    <row r="63" spans="1:64" ht="15" customHeight="1" x14ac:dyDescent="0.25">
      <c r="A63" t="s">
        <v>132</v>
      </c>
      <c r="B63" s="1">
        <v>8.9527282375490694E-2</v>
      </c>
      <c r="C63" s="1">
        <v>8.6703653035939229E-2</v>
      </c>
      <c r="D63" s="1">
        <v>0.10226463550832608</v>
      </c>
      <c r="E63" s="1">
        <v>8.6703653035939229E-2</v>
      </c>
      <c r="F63" s="1">
        <v>9.4240864861467349E-2</v>
      </c>
      <c r="G63" s="1">
        <v>8.7082289728394768E-2</v>
      </c>
      <c r="H63" s="1">
        <v>0.10245545174390146</v>
      </c>
      <c r="I63" s="1">
        <v>8.6887791166619641E-2</v>
      </c>
      <c r="J63" s="1">
        <v>8.8465354079539107E-2</v>
      </c>
      <c r="K63" s="1">
        <v>0.14384103622589045</v>
      </c>
      <c r="L63" s="1">
        <v>8.8334771681304047E-2</v>
      </c>
      <c r="M63" s="1">
        <v>8.7607464259968224E-2</v>
      </c>
      <c r="N63" s="1">
        <v>8.9859433315991374E-2</v>
      </c>
      <c r="O63" s="1">
        <v>7.5414460945677775E-2</v>
      </c>
      <c r="P63" s="1">
        <v>9.8217643915946354E-2</v>
      </c>
      <c r="Q63" s="1">
        <v>8.8894450802684419E-2</v>
      </c>
      <c r="R63" s="1">
        <v>9.215182063184367E-2</v>
      </c>
      <c r="S63" s="1">
        <v>9.1945515380462389E-2</v>
      </c>
      <c r="T63" s="1">
        <v>8.4651052886863518E-2</v>
      </c>
      <c r="U63" s="1">
        <v>8.6901692205095915E-2</v>
      </c>
      <c r="V63" s="1">
        <v>8.16253715796708E-2</v>
      </c>
      <c r="W63" s="1">
        <v>0.1089144485128118</v>
      </c>
      <c r="X63" s="1">
        <v>8.7769566114637404E-2</v>
      </c>
      <c r="Y63" s="1">
        <v>9.3100231960599703E-2</v>
      </c>
      <c r="Z63" s="1">
        <v>9.6247758711172193E-2</v>
      </c>
      <c r="AA63" s="1">
        <v>0.10795561962509731</v>
      </c>
      <c r="AB63" s="1">
        <v>9.5036297022031965E-2</v>
      </c>
      <c r="AC63" s="1">
        <v>9.4065556963317337E-2</v>
      </c>
      <c r="AD63" s="1">
        <v>9.5122639809485141E-2</v>
      </c>
      <c r="AE63" s="1">
        <v>9.1958072283661332E-2</v>
      </c>
      <c r="AF63" s="1">
        <v>9.6181962239627702E-2</v>
      </c>
      <c r="AG63" s="1">
        <v>9.6463352231843547E-2</v>
      </c>
      <c r="AH63" s="1">
        <v>7.751857231097635E-2</v>
      </c>
      <c r="AI63" s="1">
        <v>9.8408790217307474E-2</v>
      </c>
      <c r="AJ63" s="1">
        <v>8.9859433315991374E-2</v>
      </c>
      <c r="AK63" s="1">
        <v>8.3468538130059416E-2</v>
      </c>
      <c r="AL63" s="1">
        <v>0.11279827249232915</v>
      </c>
      <c r="AM63" s="1">
        <v>8.0681513140251154E-2</v>
      </c>
      <c r="AN63" s="1">
        <v>0.10366073414943719</v>
      </c>
      <c r="AO63" s="1">
        <v>9.3702873126134179E-2</v>
      </c>
      <c r="AP63" s="1">
        <v>9.4867642798245583E-2</v>
      </c>
      <c r="AQ63" s="1">
        <v>9.5141964193290712E-2</v>
      </c>
      <c r="AR63" s="1">
        <v>9.5758115689835721E-2</v>
      </c>
      <c r="AS63" s="1">
        <v>0.15301377540157296</v>
      </c>
      <c r="AT63" s="1">
        <v>0.14465078154482219</v>
      </c>
      <c r="AU63" s="1">
        <v>0.14540716366495823</v>
      </c>
      <c r="AV63" s="1">
        <v>0.15560322322134068</v>
      </c>
      <c r="AW63" s="1">
        <v>0.12860771051256653</v>
      </c>
      <c r="AX63" s="1">
        <v>0.1228503326662468</v>
      </c>
      <c r="AY63" s="1">
        <v>0.11621306706189873</v>
      </c>
      <c r="AZ63" s="1">
        <v>9.8022692097028769E-2</v>
      </c>
      <c r="BA63" s="1">
        <v>9.5675269944924909E-2</v>
      </c>
      <c r="BB63" s="1">
        <v>8.9468724586405646E-2</v>
      </c>
      <c r="BC63" s="1">
        <v>8.8428141484493364E-2</v>
      </c>
      <c r="BD63" s="1">
        <v>8.9394591022259051E-2</v>
      </c>
      <c r="BE63" s="1">
        <v>0.10711989864579208</v>
      </c>
      <c r="BF63" s="1">
        <v>9.8307363952225044E-2</v>
      </c>
      <c r="BG63" s="1">
        <v>9.9282607044858792E-2</v>
      </c>
      <c r="BH63" s="1">
        <v>9.6008380328571119E-2</v>
      </c>
      <c r="BI63" s="1">
        <v>8.8099634815535358E-2</v>
      </c>
      <c r="BJ63" s="1">
        <v>8.0906534519420661E-2</v>
      </c>
      <c r="BK63" s="4"/>
      <c r="BL63" s="4"/>
    </row>
    <row r="64" spans="1:64" ht="15" customHeight="1" x14ac:dyDescent="0.25">
      <c r="A64" t="s">
        <v>133</v>
      </c>
      <c r="B64" s="1">
        <v>9.3656441212295438E-2</v>
      </c>
      <c r="C64" s="1">
        <v>9.0835043078662012E-2</v>
      </c>
      <c r="D64" s="1">
        <v>0.10445283328572483</v>
      </c>
      <c r="E64" s="1">
        <v>9.0835043078662012E-2</v>
      </c>
      <c r="F64" s="1">
        <v>9.8361516026444176E-2</v>
      </c>
      <c r="G64" s="1">
        <v>9.1211448565199499E-2</v>
      </c>
      <c r="H64" s="1">
        <v>0.10458416651741236</v>
      </c>
      <c r="I64" s="1">
        <v>9.1008442331596412E-2</v>
      </c>
      <c r="J64" s="1">
        <v>9.2712821208765853E-2</v>
      </c>
      <c r="K64" s="1">
        <v>0.14384103622589045</v>
      </c>
      <c r="L64" s="1">
        <v>9.2788615440010616E-2</v>
      </c>
      <c r="M64" s="1">
        <v>8.8343557477531809E-2</v>
      </c>
      <c r="N64" s="1">
        <v>9.2673502039395922E-2</v>
      </c>
      <c r="O64" s="1">
        <v>7.7123600571511644E-2</v>
      </c>
      <c r="P64" s="1">
        <v>9.9985460795971981E-2</v>
      </c>
      <c r="Q64" s="1">
        <v>9.0658341501204207E-2</v>
      </c>
      <c r="R64" s="1">
        <v>9.6111435221022237E-2</v>
      </c>
      <c r="S64" s="1">
        <v>9.5879728627103464E-2</v>
      </c>
      <c r="T64" s="1">
        <v>8.8493749381350725E-2</v>
      </c>
      <c r="U64" s="1">
        <v>9.0820487647452264E-2</v>
      </c>
      <c r="V64" s="1">
        <v>8.5455380920645835E-2</v>
      </c>
      <c r="W64" s="1">
        <v>0.11046470940821854</v>
      </c>
      <c r="X64" s="1">
        <v>9.0579258140019839E-2</v>
      </c>
      <c r="Y64" s="1">
        <v>9.5923609399817339E-2</v>
      </c>
      <c r="Z64" s="1">
        <v>9.7813608634822191E-2</v>
      </c>
      <c r="AA64" s="1">
        <v>0.10948027117413096</v>
      </c>
      <c r="AB64" s="1">
        <v>9.786231535524649E-2</v>
      </c>
      <c r="AC64" s="1">
        <v>9.6888490119625609E-2</v>
      </c>
      <c r="AD64" s="1">
        <v>9.9009384073807119E-2</v>
      </c>
      <c r="AE64" s="1">
        <v>9.5831407273457875E-2</v>
      </c>
      <c r="AF64" s="1">
        <v>0.10007321426236548</v>
      </c>
      <c r="AG64" s="1">
        <v>0.10040734933355955</v>
      </c>
      <c r="AH64" s="1">
        <v>8.1331646205637279E-2</v>
      </c>
      <c r="AI64" s="1">
        <v>0.10233729255039266</v>
      </c>
      <c r="AJ64" s="1">
        <v>9.3723922593801828E-2</v>
      </c>
      <c r="AK64" s="1">
        <v>8.730658385125252E-2</v>
      </c>
      <c r="AL64" s="1">
        <v>0.11672677482541437</v>
      </c>
      <c r="AM64" s="1">
        <v>8.245403039919956E-2</v>
      </c>
      <c r="AN64" s="1">
        <v>0.10758408511028436</v>
      </c>
      <c r="AO64" s="1">
        <v>9.7631375459219391E-2</v>
      </c>
      <c r="AP64" s="1">
        <v>9.680411390205769E-2</v>
      </c>
      <c r="AQ64" s="1">
        <v>9.4967717951822933E-2</v>
      </c>
      <c r="AR64" s="1">
        <v>9.8753581896370526E-2</v>
      </c>
      <c r="AS64" s="1">
        <v>0.14841280258172279</v>
      </c>
      <c r="AT64" s="1">
        <v>0.13937210398255995</v>
      </c>
      <c r="AU64" s="1">
        <v>0.14009998785862129</v>
      </c>
      <c r="AV64" s="1">
        <v>0.14969811426466414</v>
      </c>
      <c r="AW64" s="1">
        <v>0.12393061105951737</v>
      </c>
      <c r="AX64" s="1">
        <v>0.12261928330696543</v>
      </c>
      <c r="AY64" s="1">
        <v>0.11599666993195516</v>
      </c>
      <c r="AZ64" s="1">
        <v>9.7631375459219391E-2</v>
      </c>
      <c r="BA64" s="1">
        <v>9.5294922609523186E-2</v>
      </c>
      <c r="BB64" s="1">
        <v>8.9309439636267585E-2</v>
      </c>
      <c r="BC64" s="1">
        <v>8.9309439636267585E-2</v>
      </c>
      <c r="BD64" s="1">
        <v>9.0276288127498508E-2</v>
      </c>
      <c r="BE64" s="1">
        <v>0.10669900764463514</v>
      </c>
      <c r="BF64" s="1">
        <v>9.9186688510677842E-2</v>
      </c>
      <c r="BG64" s="1">
        <v>0.10016232352379248</v>
      </c>
      <c r="BH64" s="1">
        <v>9.7947812549768185E-2</v>
      </c>
      <c r="BI64" s="1">
        <v>8.705360932942334E-2</v>
      </c>
      <c r="BJ64" s="1">
        <v>8.0560076895897365E-2</v>
      </c>
      <c r="BK64" s="5">
        <v>3.5203595925076556E-3</v>
      </c>
      <c r="BL64" s="4"/>
    </row>
    <row r="65" spans="1:70" ht="15" customHeight="1" x14ac:dyDescent="0.25">
      <c r="A65" t="s">
        <v>134</v>
      </c>
      <c r="B65" s="1">
        <v>0.12685083831385985</v>
      </c>
      <c r="C65" s="1">
        <v>0.1289053620163633</v>
      </c>
      <c r="D65" s="1">
        <v>0.13435304493711842</v>
      </c>
      <c r="E65" s="1">
        <v>0.1289053620163633</v>
      </c>
      <c r="F65" s="1">
        <v>0.12655739938972327</v>
      </c>
      <c r="G65" s="1">
        <v>0.1216288587333182</v>
      </c>
      <c r="H65" s="1">
        <v>0.13179047864721694</v>
      </c>
      <c r="I65" s="1">
        <v>0.12394642739914742</v>
      </c>
      <c r="J65" s="1">
        <v>0.12080017041584269</v>
      </c>
      <c r="K65" s="1">
        <v>0.19794782854600679</v>
      </c>
      <c r="L65" s="1">
        <v>0.11766937021954257</v>
      </c>
      <c r="M65" s="1">
        <v>0.13582166459754022</v>
      </c>
      <c r="N65" s="1">
        <v>0.13158813365029912</v>
      </c>
      <c r="O65" s="1">
        <v>0.10837866096639358</v>
      </c>
      <c r="P65" s="1">
        <v>0.13146967010867999</v>
      </c>
      <c r="Q65" s="1">
        <v>0.12495877538331777</v>
      </c>
      <c r="R65" s="1">
        <v>0.1155244271637654</v>
      </c>
      <c r="S65" s="1">
        <v>0.11770270873646695</v>
      </c>
      <c r="T65" s="1">
        <v>0.1293307934730358</v>
      </c>
      <c r="U65" s="1">
        <v>0.12956637875182161</v>
      </c>
      <c r="V65" s="1">
        <v>0.13057681201678073</v>
      </c>
      <c r="W65" s="1">
        <v>0.13811111891316635</v>
      </c>
      <c r="X65" s="1">
        <v>0.12731466706490402</v>
      </c>
      <c r="Y65" s="1">
        <v>0.13082713359879583</v>
      </c>
      <c r="Z65" s="1">
        <v>0.12706637354346875</v>
      </c>
      <c r="AA65" s="1">
        <v>0.13432617614226713</v>
      </c>
      <c r="AB65" s="1">
        <v>0.13057681201678073</v>
      </c>
      <c r="AC65" s="1">
        <v>0.13182937042460116</v>
      </c>
      <c r="AD65" s="1">
        <v>0.13385571123299475</v>
      </c>
      <c r="AE65" s="1">
        <v>0.1327206369657252</v>
      </c>
      <c r="AF65" s="1">
        <v>0.1327206369657252</v>
      </c>
      <c r="AG65" s="1">
        <v>0.13239229613454839</v>
      </c>
      <c r="AH65" s="1">
        <v>0.12944814336595573</v>
      </c>
      <c r="AI65" s="1">
        <v>0.13432617614226713</v>
      </c>
      <c r="AJ65" s="1">
        <v>0.12820593360602806</v>
      </c>
      <c r="AK65" s="1">
        <v>0.12797805401608711</v>
      </c>
      <c r="AL65" s="1">
        <v>0.14453061195787073</v>
      </c>
      <c r="AM65" s="1">
        <v>0.12757782173883567</v>
      </c>
      <c r="AN65" s="1">
        <v>0.13410210161043848</v>
      </c>
      <c r="AO65" s="1">
        <v>0.12432584278893234</v>
      </c>
      <c r="AP65" s="1">
        <v>0.13422745768040545</v>
      </c>
      <c r="AQ65" s="1">
        <v>0.13234833481073288</v>
      </c>
      <c r="AR65" s="1">
        <v>0.13715154943383753</v>
      </c>
      <c r="AS65" s="1">
        <v>0.12789710424279152</v>
      </c>
      <c r="AT65" s="1">
        <v>0.11611209616511348</v>
      </c>
      <c r="AU65" s="1">
        <v>0.11670390710524181</v>
      </c>
      <c r="AV65" s="1">
        <v>0.11096908474516218</v>
      </c>
      <c r="AW65" s="1">
        <v>0.10809201217363523</v>
      </c>
      <c r="AX65" s="1">
        <v>0.15488715551981774</v>
      </c>
      <c r="AY65" s="1">
        <v>0.13284182155265573</v>
      </c>
      <c r="AZ65" s="1">
        <v>0.12432584278893234</v>
      </c>
      <c r="BA65" s="1">
        <v>0.12185670196864107</v>
      </c>
      <c r="BB65" s="1">
        <v>0.13170803421876548</v>
      </c>
      <c r="BC65" s="1">
        <v>0.13422745768040545</v>
      </c>
      <c r="BD65" s="1">
        <v>0.13957005914480616</v>
      </c>
      <c r="BE65" s="1">
        <v>0.12384083936757517</v>
      </c>
      <c r="BF65" s="1">
        <v>0.12867882272436434</v>
      </c>
      <c r="BG65" s="1">
        <v>0.12743233610954466</v>
      </c>
      <c r="BH65" s="1">
        <v>0.13069686710917508</v>
      </c>
      <c r="BI65" s="1">
        <v>0.11654603948729372</v>
      </c>
      <c r="BJ65" s="1">
        <v>0.10057844740667465</v>
      </c>
      <c r="BK65" s="1">
        <v>0.11831057044983703</v>
      </c>
      <c r="BL65" s="1">
        <v>0.11809094552390528</v>
      </c>
      <c r="BM65" s="4"/>
      <c r="BN65" s="10">
        <f>AVERAGE(BM66:BN67)</f>
        <v>3.0942819933688529E-2</v>
      </c>
      <c r="BO65" s="30">
        <f>_xlfn.STDEV.P(BM66:BN67)</f>
        <v>1.7046272206942253E-2</v>
      </c>
    </row>
    <row r="66" spans="1:70" ht="15" customHeight="1" x14ac:dyDescent="0.25">
      <c r="A66" t="s">
        <v>135</v>
      </c>
      <c r="B66" s="1">
        <v>0.1012698122239257</v>
      </c>
      <c r="C66" s="1">
        <v>0.10332433592642917</v>
      </c>
      <c r="D66" s="1">
        <v>0.10975792284173255</v>
      </c>
      <c r="E66" s="1">
        <v>0.10332433592642917</v>
      </c>
      <c r="F66" s="1">
        <v>0.10104165938350031</v>
      </c>
      <c r="G66" s="1">
        <v>9.8782244903868832E-2</v>
      </c>
      <c r="H66" s="1">
        <v>0.10749962667280889</v>
      </c>
      <c r="I66" s="1">
        <v>9.3634116490929967E-2</v>
      </c>
      <c r="J66" s="1">
        <v>8.8465354079539107E-2</v>
      </c>
      <c r="K66" s="1">
        <v>0.17016290296860143</v>
      </c>
      <c r="L66" s="1">
        <v>9.3189178744784537E-2</v>
      </c>
      <c r="M66" s="1">
        <v>0.11428178637060321</v>
      </c>
      <c r="N66" s="1">
        <v>0.11064061639309206</v>
      </c>
      <c r="O66" s="1">
        <v>7.7268149467789288E-2</v>
      </c>
      <c r="P66" s="1">
        <v>0.12261928330696543</v>
      </c>
      <c r="Q66" s="1">
        <v>0.10965278664969988</v>
      </c>
      <c r="R66" s="1">
        <v>8.46357473156438E-2</v>
      </c>
      <c r="S66" s="1">
        <v>8.674043745651952E-2</v>
      </c>
      <c r="T66" s="1">
        <v>0.1073938517378179</v>
      </c>
      <c r="U66" s="1">
        <v>8.6374071652411302E-2</v>
      </c>
      <c r="V66" s="1">
        <v>0.10856936260715472</v>
      </c>
      <c r="W66" s="1">
        <v>0.10344377221263418</v>
      </c>
      <c r="X66" s="1">
        <v>0.10866633661507089</v>
      </c>
      <c r="Y66" s="1">
        <v>0.1098580589042135</v>
      </c>
      <c r="Z66" s="1">
        <v>9.0993042144879438E-2</v>
      </c>
      <c r="AA66" s="1">
        <v>0.11210029485685022</v>
      </c>
      <c r="AB66" s="1">
        <v>0.11182670311775157</v>
      </c>
      <c r="AC66" s="1">
        <v>0.11301892122873632</v>
      </c>
      <c r="AD66" s="1">
        <v>0.11829940946317713</v>
      </c>
      <c r="AE66" s="1">
        <v>0.11719808743200602</v>
      </c>
      <c r="AF66" s="1">
        <v>0.11719808743200602</v>
      </c>
      <c r="AG66" s="1">
        <v>9.8232674145809801E-2</v>
      </c>
      <c r="AH66" s="1">
        <v>0.11182670311775157</v>
      </c>
      <c r="AI66" s="1">
        <v>0.10016655415352851</v>
      </c>
      <c r="AJ66" s="1">
        <v>0.11281689839251308</v>
      </c>
      <c r="AK66" s="1">
        <v>0.11044887536121867</v>
      </c>
      <c r="AL66" s="1">
        <v>0.10969065163887579</v>
      </c>
      <c r="AM66" s="1">
        <v>0.1119571844173694</v>
      </c>
      <c r="AN66" s="1">
        <v>0.11411301356901268</v>
      </c>
      <c r="AO66" s="1">
        <v>0.10016655415352851</v>
      </c>
      <c r="AP66" s="1">
        <v>0.11730320912735011</v>
      </c>
      <c r="AQ66" s="1">
        <v>0.11544471745612267</v>
      </c>
      <c r="AR66" s="1">
        <v>0.12240386027477995</v>
      </c>
      <c r="AS66" s="1">
        <v>0.12239196278121364</v>
      </c>
      <c r="AT66" s="1">
        <v>0.10439917212028688</v>
      </c>
      <c r="AU66" s="1">
        <v>0.10492263239812469</v>
      </c>
      <c r="AV66" s="1">
        <v>0.10427614619129902</v>
      </c>
      <c r="AW66" s="1">
        <v>9.8141435014987788E-2</v>
      </c>
      <c r="AX66" s="1">
        <v>0.1327206369657252</v>
      </c>
      <c r="AY66" s="1">
        <v>0.10946062914827875</v>
      </c>
      <c r="AZ66" s="1">
        <v>9.2804625046386369E-2</v>
      </c>
      <c r="BA66" s="1">
        <v>9.0495152118239039E-2</v>
      </c>
      <c r="BB66" s="1">
        <v>0.11380848263205572</v>
      </c>
      <c r="BC66" s="1">
        <v>0.11620309867254888</v>
      </c>
      <c r="BD66" s="1">
        <v>0.12362197537683459</v>
      </c>
      <c r="BE66" s="1">
        <v>0.10179775670052543</v>
      </c>
      <c r="BF66" s="1">
        <v>0.11961967715800421</v>
      </c>
      <c r="BG66" s="1">
        <v>0.12061813839668493</v>
      </c>
      <c r="BH66" s="1">
        <v>0.11829940946317713</v>
      </c>
      <c r="BI66" s="1">
        <v>0.10447140016126992</v>
      </c>
      <c r="BJ66" s="1">
        <v>6.8440515933198665E-2</v>
      </c>
      <c r="BK66" s="1">
        <v>0.10319714770292532</v>
      </c>
      <c r="BL66" s="1">
        <v>0.10604471296329621</v>
      </c>
      <c r="BM66" s="5">
        <v>4.5708345915353638E-2</v>
      </c>
      <c r="BN66" s="4"/>
      <c r="BO66" s="4"/>
    </row>
    <row r="67" spans="1:70" ht="15" customHeight="1" x14ac:dyDescent="0.25">
      <c r="A67" t="s">
        <v>136</v>
      </c>
      <c r="B67" s="1">
        <v>9.4240864861467349E-2</v>
      </c>
      <c r="C67" s="1">
        <v>9.6291110818513659E-2</v>
      </c>
      <c r="D67" s="1">
        <v>0.10226463550832608</v>
      </c>
      <c r="E67" s="1">
        <v>9.6291110818513659E-2</v>
      </c>
      <c r="F67" s="1">
        <v>9.4029256534640213E-2</v>
      </c>
      <c r="G67" s="1">
        <v>9.1777805693439393E-2</v>
      </c>
      <c r="H67" s="1">
        <v>9.9287507752389537E-2</v>
      </c>
      <c r="I67" s="1">
        <v>8.6694161660743382E-2</v>
      </c>
      <c r="J67" s="1">
        <v>8.8465354079539107E-2</v>
      </c>
      <c r="K67" s="1">
        <v>0.17016290296860143</v>
      </c>
      <c r="L67" s="1">
        <v>9.3189178744784537E-2</v>
      </c>
      <c r="M67" s="1">
        <v>0.11226116061461357</v>
      </c>
      <c r="N67" s="1">
        <v>0.10866633661507089</v>
      </c>
      <c r="O67" s="1">
        <v>7.063303901613853E-2</v>
      </c>
      <c r="P67" s="1">
        <v>0.1184057454065071</v>
      </c>
      <c r="Q67" s="1">
        <v>0.10768126220606276</v>
      </c>
      <c r="R67" s="1">
        <v>7.8064421778689094E-2</v>
      </c>
      <c r="S67" s="1">
        <v>8.0174189802242904E-2</v>
      </c>
      <c r="T67" s="1">
        <v>0.1054265844595777</v>
      </c>
      <c r="U67" s="1">
        <v>7.983658629391116E-2</v>
      </c>
      <c r="V67" s="1">
        <v>0.10660018070381515</v>
      </c>
      <c r="W67" s="1">
        <v>9.6685812869951357E-2</v>
      </c>
      <c r="X67" s="1">
        <v>0.10669755935859672</v>
      </c>
      <c r="Y67" s="1">
        <v>0.10788496976967421</v>
      </c>
      <c r="Z67" s="1">
        <v>8.4413277287154836E-2</v>
      </c>
      <c r="AA67" s="1">
        <v>0.1053240513994028</v>
      </c>
      <c r="AB67" s="1">
        <v>0.10985046300536185</v>
      </c>
      <c r="AC67" s="1">
        <v>0.11104069198657691</v>
      </c>
      <c r="AD67" s="1">
        <v>0.11192721773826456</v>
      </c>
      <c r="AE67" s="1">
        <v>0.11083789268865345</v>
      </c>
      <c r="AF67" s="1">
        <v>0.11301892122873632</v>
      </c>
      <c r="AG67" s="1">
        <v>9.1561509094111981E-2</v>
      </c>
      <c r="AH67" s="1">
        <v>0.10552143163380455</v>
      </c>
      <c r="AI67" s="1">
        <v>9.3503169870882544E-2</v>
      </c>
      <c r="AJ67" s="1">
        <v>0.10866633661507089</v>
      </c>
      <c r="AK67" s="1">
        <v>0.10416803409707355</v>
      </c>
      <c r="AL67" s="1">
        <v>0.10293741202307398</v>
      </c>
      <c r="AM67" s="1">
        <v>0.10780264729343596</v>
      </c>
      <c r="AN67" s="1">
        <v>0.10995136693696581</v>
      </c>
      <c r="AO67" s="1">
        <v>9.3503169870882544E-2</v>
      </c>
      <c r="AP67" s="1">
        <v>0.11531499827145693</v>
      </c>
      <c r="AQ67" s="1">
        <v>0.11345534302329277</v>
      </c>
      <c r="AR67" s="1">
        <v>0.12261928330696543</v>
      </c>
      <c r="AS67" s="1">
        <v>0.12239196278121364</v>
      </c>
      <c r="AT67" s="1">
        <v>0.10439917212028688</v>
      </c>
      <c r="AU67" s="1">
        <v>0.10492263239812469</v>
      </c>
      <c r="AV67" s="1">
        <v>0.10427614619129902</v>
      </c>
      <c r="AW67" s="1">
        <v>9.8141435014987788E-2</v>
      </c>
      <c r="AX67" s="1">
        <v>0.13182937042460116</v>
      </c>
      <c r="AY67" s="1">
        <v>0.10965278664969988</v>
      </c>
      <c r="AZ67" s="1">
        <v>8.621216009499022E-2</v>
      </c>
      <c r="BA67" s="1">
        <v>8.3923826581284319E-2</v>
      </c>
      <c r="BB67" s="1">
        <v>0.1074882811049071</v>
      </c>
      <c r="BC67" s="1">
        <v>0.11202911568983973</v>
      </c>
      <c r="BD67" s="1">
        <v>0.11719808743200602</v>
      </c>
      <c r="BE67" s="1">
        <v>9.5124814824637471E-2</v>
      </c>
      <c r="BF67" s="1">
        <v>0.11432297948483011</v>
      </c>
      <c r="BG67" s="1">
        <v>0.11531499827145693</v>
      </c>
      <c r="BH67" s="1">
        <v>0.11192721773826456</v>
      </c>
      <c r="BI67" s="1">
        <v>0.10036389338949517</v>
      </c>
      <c r="BJ67" s="1">
        <v>6.1629323242923313E-2</v>
      </c>
      <c r="BK67" s="1">
        <v>9.9104956293731658E-2</v>
      </c>
      <c r="BL67" s="1">
        <v>0.10194169046600847</v>
      </c>
      <c r="BM67" s="5">
        <v>4.0063012014398089E-2</v>
      </c>
      <c r="BN67" s="5">
        <v>7.0571018713138705E-3</v>
      </c>
      <c r="BO67" s="4"/>
    </row>
    <row r="68" spans="1:70" ht="15" customHeight="1" x14ac:dyDescent="0.25">
      <c r="A68" t="s">
        <v>137</v>
      </c>
      <c r="B68" s="1">
        <v>0.1216288587333182</v>
      </c>
      <c r="C68" s="1">
        <v>0.11851537777049059</v>
      </c>
      <c r="D68" s="1">
        <v>0.13155974158279848</v>
      </c>
      <c r="E68" s="1">
        <v>0.11851537777049059</v>
      </c>
      <c r="F68" s="1">
        <v>0.13182060588321703</v>
      </c>
      <c r="G68" s="1">
        <v>0.11646085406798716</v>
      </c>
      <c r="H68" s="1">
        <v>0.12872298436345905</v>
      </c>
      <c r="I68" s="1">
        <v>0.12394642739914742</v>
      </c>
      <c r="J68" s="1">
        <v>0.1306527059555089</v>
      </c>
      <c r="K68" s="1">
        <v>0.2273680785574736</v>
      </c>
      <c r="L68" s="1">
        <v>0.13263917761253086</v>
      </c>
      <c r="M68" s="1">
        <v>0.12625019772324336</v>
      </c>
      <c r="N68" s="1">
        <v>0.127866260481349</v>
      </c>
      <c r="O68" s="1">
        <v>0.11311035038405623</v>
      </c>
      <c r="P68" s="1">
        <v>0.11560060500170884</v>
      </c>
      <c r="Q68" s="1">
        <v>0.11143850852779488</v>
      </c>
      <c r="R68" s="1">
        <v>9.8469930160091659E-2</v>
      </c>
      <c r="S68" s="1">
        <v>0.11502082191261194</v>
      </c>
      <c r="T68" s="1">
        <v>0.12340692211542954</v>
      </c>
      <c r="U68" s="1">
        <v>0.13432617614226713</v>
      </c>
      <c r="V68" s="1">
        <v>0.12240386027477995</v>
      </c>
      <c r="W68" s="1">
        <v>0.14039883407951173</v>
      </c>
      <c r="X68" s="1">
        <v>0.11370975648441234</v>
      </c>
      <c r="Y68" s="1">
        <v>0.11710672306263852</v>
      </c>
      <c r="Z68" s="1">
        <v>0.12680723745999689</v>
      </c>
      <c r="AA68" s="1">
        <v>0.13911857613890102</v>
      </c>
      <c r="AB68" s="1">
        <v>0.11709436521367292</v>
      </c>
      <c r="AC68" s="1">
        <v>0.12029602076268164</v>
      </c>
      <c r="AD68" s="1">
        <v>0.12008832586203018</v>
      </c>
      <c r="AE68" s="1">
        <v>0.11898700383085914</v>
      </c>
      <c r="AF68" s="1">
        <v>0.11898700383085914</v>
      </c>
      <c r="AG68" s="1">
        <v>0.11236964237618216</v>
      </c>
      <c r="AH68" s="1">
        <v>0.10927400298300211</v>
      </c>
      <c r="AI68" s="1">
        <v>0.1142995855930153</v>
      </c>
      <c r="AJ68" s="1">
        <v>0.11788810228961939</v>
      </c>
      <c r="AK68" s="1">
        <v>0.11134493366817245</v>
      </c>
      <c r="AL68" s="1">
        <v>0.12655510110019014</v>
      </c>
      <c r="AM68" s="1">
        <v>0.10833109069238267</v>
      </c>
      <c r="AN68" s="1">
        <v>0.12251086380847576</v>
      </c>
      <c r="AO68" s="1">
        <v>0.11672677482541437</v>
      </c>
      <c r="AP68" s="1">
        <v>0.11054405319082392</v>
      </c>
      <c r="AQ68" s="1">
        <v>0.10869630329417576</v>
      </c>
      <c r="AR68" s="1">
        <v>0.11143850852779488</v>
      </c>
      <c r="AS68" s="1">
        <v>0.13186544153186405</v>
      </c>
      <c r="AT68" s="1">
        <v>0.13869833029166295</v>
      </c>
      <c r="AU68" s="1">
        <v>0.13941906814160041</v>
      </c>
      <c r="AV68" s="1">
        <v>0.12291184358991478</v>
      </c>
      <c r="AW68" s="1">
        <v>0.10809201217363523</v>
      </c>
      <c r="AX68" s="1">
        <v>0.12574091381862654</v>
      </c>
      <c r="AY68" s="1">
        <v>0.10604471296329621</v>
      </c>
      <c r="AZ68" s="1">
        <v>0.10470696523234099</v>
      </c>
      <c r="BA68" s="1">
        <v>0.10233729255039266</v>
      </c>
      <c r="BB68" s="1">
        <v>9.6480128008798571E-2</v>
      </c>
      <c r="BC68" s="1">
        <v>9.6639413841609956E-2</v>
      </c>
      <c r="BD68" s="1">
        <v>0.10810518151267927</v>
      </c>
      <c r="BE68" s="1">
        <v>0.10907996452475704</v>
      </c>
      <c r="BF68" s="1">
        <v>0.10416803409707355</v>
      </c>
      <c r="BG68" s="1">
        <v>0.10318717931357546</v>
      </c>
      <c r="BH68" s="1">
        <v>9.3563182693644442E-2</v>
      </c>
      <c r="BI68" s="1">
        <v>0.10215121110055127</v>
      </c>
      <c r="BJ68" s="1">
        <v>9.554062141230385E-2</v>
      </c>
      <c r="BK68" s="1">
        <v>0.10928876744341069</v>
      </c>
      <c r="BL68" s="1">
        <v>0.11125275151793187</v>
      </c>
      <c r="BM68" s="1">
        <v>8.8493749381350725E-2</v>
      </c>
      <c r="BN68" s="1">
        <v>8.0170563410588105E-2</v>
      </c>
      <c r="BO68" s="1">
        <v>7.6224349500778096E-2</v>
      </c>
      <c r="BP68" s="4"/>
      <c r="BQ68" s="10">
        <f>AVERAGE(BP69:BQ70)</f>
        <v>4.711161635640377E-2</v>
      </c>
      <c r="BR68" s="10">
        <f>_xlfn.STDEV.P(BP69:BQ70)</f>
        <v>1.4281471867396747E-2</v>
      </c>
    </row>
    <row r="69" spans="1:70" ht="15" customHeight="1" x14ac:dyDescent="0.25">
      <c r="A69" t="s">
        <v>138</v>
      </c>
      <c r="B69" s="1">
        <v>0.12976822990090861</v>
      </c>
      <c r="C69" s="1">
        <v>0.13182060588321703</v>
      </c>
      <c r="D69" s="1">
        <v>0.13747598627423718</v>
      </c>
      <c r="E69" s="1">
        <v>0.13182060588321703</v>
      </c>
      <c r="F69" s="1">
        <v>0.13477163138657783</v>
      </c>
      <c r="G69" s="1">
        <v>0.12450502340741484</v>
      </c>
      <c r="H69" s="1">
        <v>0.14148120389116325</v>
      </c>
      <c r="I69" s="1">
        <v>0.13211205064777784</v>
      </c>
      <c r="J69" s="1">
        <v>0.11641394065605784</v>
      </c>
      <c r="K69" s="1">
        <v>0.19794782854600679</v>
      </c>
      <c r="L69" s="1">
        <v>0.11766937021954257</v>
      </c>
      <c r="M69" s="1">
        <v>0.12204352528768786</v>
      </c>
      <c r="N69" s="1">
        <v>0.12150940493780897</v>
      </c>
      <c r="O69" s="1">
        <v>0.10860465315483687</v>
      </c>
      <c r="P69" s="1">
        <v>0.11044887536121867</v>
      </c>
      <c r="Q69" s="1">
        <v>0.10631626511382622</v>
      </c>
      <c r="R69" s="1">
        <v>9.8847560429745754E-2</v>
      </c>
      <c r="S69" s="1">
        <v>0.11061143221024718</v>
      </c>
      <c r="T69" s="1">
        <v>0.11929701194763113</v>
      </c>
      <c r="U69" s="1">
        <v>0.13235766203454066</v>
      </c>
      <c r="V69" s="1">
        <v>0.12050935781225273</v>
      </c>
      <c r="W69" s="1">
        <v>0.14356281999778375</v>
      </c>
      <c r="X69" s="1">
        <v>0.11709436521367292</v>
      </c>
      <c r="Y69" s="1">
        <v>0.12052051879891261</v>
      </c>
      <c r="Z69" s="1">
        <v>0.12483872335227043</v>
      </c>
      <c r="AA69" s="1">
        <v>0.1422574153875302</v>
      </c>
      <c r="AB69" s="1">
        <v>0.11809094552390528</v>
      </c>
      <c r="AC69" s="1">
        <v>0.11929701194763113</v>
      </c>
      <c r="AD69" s="1">
        <v>0.11054405319082392</v>
      </c>
      <c r="AE69" s="1">
        <v>0.10946062914827875</v>
      </c>
      <c r="AF69" s="1">
        <v>0.10946062914827875</v>
      </c>
      <c r="AG69" s="1">
        <v>0.12016576790449487</v>
      </c>
      <c r="AH69" s="1">
        <v>0.10631626511382622</v>
      </c>
      <c r="AI69" s="1">
        <v>0.12210355364348371</v>
      </c>
      <c r="AJ69" s="1">
        <v>0.10946062914827875</v>
      </c>
      <c r="AK69" s="1">
        <v>0.10497290119167046</v>
      </c>
      <c r="AL69" s="1">
        <v>0.11718950917535244</v>
      </c>
      <c r="AM69" s="1">
        <v>0.10536665626569645</v>
      </c>
      <c r="AN69" s="1">
        <v>0.11054405319082392</v>
      </c>
      <c r="AO69" s="1">
        <v>0.11232329071623695</v>
      </c>
      <c r="AP69" s="1">
        <v>0.11609918589076627</v>
      </c>
      <c r="AQ69" s="1">
        <v>0.11424369819775504</v>
      </c>
      <c r="AR69" s="1">
        <v>0.11500269422326127</v>
      </c>
      <c r="AS69" s="1">
        <v>0.12789710424279152</v>
      </c>
      <c r="AT69" s="1">
        <v>0.12182644407692489</v>
      </c>
      <c r="AU69" s="1">
        <v>0.1224510968181094</v>
      </c>
      <c r="AV69" s="1">
        <v>0.11721916612727791</v>
      </c>
      <c r="AW69" s="1">
        <v>0.10854478172614054</v>
      </c>
      <c r="AX69" s="1">
        <v>0.12809127887724009</v>
      </c>
      <c r="AY69" s="1">
        <v>0.10202899340153437</v>
      </c>
      <c r="AZ69" s="1">
        <v>0.10990782708140419</v>
      </c>
      <c r="BA69" s="1">
        <v>0.10750397629735262</v>
      </c>
      <c r="BB69" s="1">
        <v>9.9730351295916037E-2</v>
      </c>
      <c r="BC69" s="1">
        <v>0.10202899340153437</v>
      </c>
      <c r="BD69" s="1">
        <v>0.11361242499584659</v>
      </c>
      <c r="BE69" s="1">
        <v>0.11916580405213079</v>
      </c>
      <c r="BF69" s="1">
        <v>0.10016232352379248</v>
      </c>
      <c r="BG69" s="1">
        <v>0.10113931274728585</v>
      </c>
      <c r="BH69" s="1">
        <v>0.10318717931357546</v>
      </c>
      <c r="BI69" s="1">
        <v>9.9209524940730598E-2</v>
      </c>
      <c r="BJ69" s="1">
        <v>9.0749258917081591E-2</v>
      </c>
      <c r="BK69" s="1">
        <v>9.9910225714715473E-2</v>
      </c>
      <c r="BL69" s="1">
        <v>9.9730351295916037E-2</v>
      </c>
      <c r="BM69" s="1">
        <v>7.3310992476689874E-2</v>
      </c>
      <c r="BN69" s="1">
        <v>7.6160133280452486E-2</v>
      </c>
      <c r="BO69" s="1">
        <v>7.2237160949815277E-2</v>
      </c>
      <c r="BP69" s="5">
        <v>5.1483193554990071E-2</v>
      </c>
      <c r="BQ69" s="4"/>
      <c r="BR69" s="4"/>
    </row>
    <row r="70" spans="1:70" ht="15" customHeight="1" x14ac:dyDescent="0.25">
      <c r="A70" t="s">
        <v>139</v>
      </c>
      <c r="B70" s="1">
        <v>0.13776840057412915</v>
      </c>
      <c r="C70" s="1">
        <v>0.13447313199806357</v>
      </c>
      <c r="D70" s="1">
        <v>0.14315786559939475</v>
      </c>
      <c r="E70" s="1">
        <v>0.13447313199806357</v>
      </c>
      <c r="F70" s="1">
        <v>0.14283632235151966</v>
      </c>
      <c r="G70" s="1">
        <v>0.13242075601575515</v>
      </c>
      <c r="H70" s="1">
        <v>0.15100530137651044</v>
      </c>
      <c r="I70" s="1">
        <v>0.14013361306806568</v>
      </c>
      <c r="J70" s="1">
        <v>0.12129202812874018</v>
      </c>
      <c r="K70" s="1">
        <v>0.21244159698263299</v>
      </c>
      <c r="L70" s="1">
        <v>0.12279762030313709</v>
      </c>
      <c r="M70" s="1">
        <v>0.12329103912194236</v>
      </c>
      <c r="N70" s="1">
        <v>0.12832201676379318</v>
      </c>
      <c r="O70" s="1">
        <v>0.11334148086637856</v>
      </c>
      <c r="P70" s="1">
        <v>0.10730079857602054</v>
      </c>
      <c r="Q70" s="1">
        <v>0.10533310535434598</v>
      </c>
      <c r="R70" s="1">
        <v>0.11064633969108308</v>
      </c>
      <c r="S70" s="1">
        <v>0.12762859301283272</v>
      </c>
      <c r="T70" s="1">
        <v>0.12161800571657649</v>
      </c>
      <c r="U70" s="1">
        <v>0.13460420474619239</v>
      </c>
      <c r="V70" s="1">
        <v>0.12061813839668493</v>
      </c>
      <c r="W70" s="1">
        <v>0.14326580374259698</v>
      </c>
      <c r="X70" s="1">
        <v>0.12272911728493532</v>
      </c>
      <c r="Y70" s="1">
        <v>0.12620230052734188</v>
      </c>
      <c r="Z70" s="1">
        <v>0.1320789468531581</v>
      </c>
      <c r="AA70" s="1">
        <v>0.13940236187427613</v>
      </c>
      <c r="AB70" s="1">
        <v>0.12484645848165557</v>
      </c>
      <c r="AC70" s="1">
        <v>0.12495877538331777</v>
      </c>
      <c r="AD70" s="1">
        <v>0.10416803409707355</v>
      </c>
      <c r="AE70" s="1">
        <v>0.10309736987640196</v>
      </c>
      <c r="AF70" s="1">
        <v>0.1073938517378179</v>
      </c>
      <c r="AG70" s="1">
        <v>0.11992282196092235</v>
      </c>
      <c r="AH70" s="1">
        <v>0.10105042392488443</v>
      </c>
      <c r="AI70" s="1">
        <v>0.12185670196864107</v>
      </c>
      <c r="AJ70" s="1">
        <v>0.100962894916614</v>
      </c>
      <c r="AK70" s="1">
        <v>0.10079192281995497</v>
      </c>
      <c r="AL70" s="1">
        <v>0.11452160709474421</v>
      </c>
      <c r="AM70" s="1">
        <v>0.10330832012192992</v>
      </c>
      <c r="AN70" s="1">
        <v>0.11172757334290197</v>
      </c>
      <c r="AO70" s="1">
        <v>0.10969065163887579</v>
      </c>
      <c r="AP70" s="1">
        <v>0.12150940493780897</v>
      </c>
      <c r="AQ70" s="1">
        <v>0.11964964383710916</v>
      </c>
      <c r="AR70" s="1">
        <v>0.12462608615499199</v>
      </c>
      <c r="AS70" s="1">
        <v>0.13746848186655741</v>
      </c>
      <c r="AT70" s="1">
        <v>0.13937210398255995</v>
      </c>
      <c r="AU70" s="1">
        <v>0.14009998785862129</v>
      </c>
      <c r="AV70" s="1">
        <v>0.13645230654117596</v>
      </c>
      <c r="AW70" s="1">
        <v>0.12393061105951737</v>
      </c>
      <c r="AX70" s="1">
        <v>0.139316408351602</v>
      </c>
      <c r="AY70" s="1">
        <v>0.11054405319082392</v>
      </c>
      <c r="AZ70" s="1">
        <v>0.11939969456742654</v>
      </c>
      <c r="BA70" s="1">
        <v>0.11695470192033065</v>
      </c>
      <c r="BB70" s="1">
        <v>0.10819525391299151</v>
      </c>
      <c r="BC70" s="1">
        <v>0.11054405319082392</v>
      </c>
      <c r="BD70" s="1">
        <v>0.11679161062211432</v>
      </c>
      <c r="BE70" s="1">
        <v>0.12138383196636064</v>
      </c>
      <c r="BF70" s="1">
        <v>0.10220768922215344</v>
      </c>
      <c r="BG70" s="1">
        <v>0.10318717931357546</v>
      </c>
      <c r="BH70" s="1">
        <v>0.10955601726931941</v>
      </c>
      <c r="BI70" s="1">
        <v>9.9296657125178836E-2</v>
      </c>
      <c r="BJ70" s="1">
        <v>9.8268197599351778E-2</v>
      </c>
      <c r="BK70" s="1">
        <v>9.6814082291407477E-2</v>
      </c>
      <c r="BL70" s="1">
        <v>9.6639413841609956E-2</v>
      </c>
      <c r="BM70" s="1">
        <v>7.8328606849554103E-2</v>
      </c>
      <c r="BN70" s="1">
        <v>8.9458756197055844E-2</v>
      </c>
      <c r="BO70" s="1">
        <v>8.3389262278190573E-2</v>
      </c>
      <c r="BP70" s="5">
        <v>6.2002350899907223E-2</v>
      </c>
      <c r="BQ70" s="5">
        <v>2.7849304614314018E-2</v>
      </c>
      <c r="BR70" s="4"/>
    </row>
    <row r="73" spans="1:70" ht="15" customHeight="1" x14ac:dyDescent="0.25">
      <c r="A73" s="8" t="s">
        <v>147</v>
      </c>
    </row>
    <row r="74" spans="1:70" ht="15" customHeight="1" x14ac:dyDescent="0.25">
      <c r="B74" t="s">
        <v>143</v>
      </c>
      <c r="C74" t="s">
        <v>144</v>
      </c>
      <c r="D74" t="s">
        <v>209</v>
      </c>
      <c r="E74" t="s">
        <v>145</v>
      </c>
      <c r="F74" t="s">
        <v>146</v>
      </c>
    </row>
    <row r="75" spans="1:70" ht="15" customHeight="1" x14ac:dyDescent="0.25">
      <c r="A75" t="s">
        <v>202</v>
      </c>
    </row>
    <row r="76" spans="1:70" ht="15" customHeight="1" x14ac:dyDescent="0.25">
      <c r="A76" t="s">
        <v>203</v>
      </c>
      <c r="B76" s="31">
        <v>0.11097947946602957</v>
      </c>
      <c r="C76" s="32"/>
      <c r="D76" s="32"/>
      <c r="E76" s="32"/>
      <c r="F76" s="32"/>
      <c r="G76" s="33"/>
      <c r="H76" s="34" t="s">
        <v>199</v>
      </c>
      <c r="I76" s="8"/>
      <c r="J76" s="8"/>
      <c r="K76" s="8"/>
    </row>
    <row r="77" spans="1:70" ht="15" customHeight="1" x14ac:dyDescent="0.25">
      <c r="A77" t="s">
        <v>209</v>
      </c>
      <c r="B77" s="31">
        <v>0.10198820321311604</v>
      </c>
      <c r="C77" s="31">
        <v>9.6647127758048276E-2</v>
      </c>
      <c r="D77" s="32"/>
      <c r="E77" s="32"/>
      <c r="F77" s="32"/>
      <c r="G77" s="33"/>
      <c r="H77" s="34" t="s">
        <v>191</v>
      </c>
    </row>
    <row r="78" spans="1:70" ht="15" customHeight="1" x14ac:dyDescent="0.25">
      <c r="A78" t="s">
        <v>204</v>
      </c>
      <c r="B78" s="31">
        <v>7.8519998241276784E-2</v>
      </c>
      <c r="C78" s="31">
        <v>8.8022471147264233E-2</v>
      </c>
      <c r="D78" s="31">
        <v>8.1259723770273823E-2</v>
      </c>
      <c r="E78" s="32"/>
      <c r="F78" s="32"/>
      <c r="G78" s="35">
        <f>AVERAGE(B76:F80)</f>
        <v>9.9591981074608801E-2</v>
      </c>
      <c r="H78" s="36">
        <f>_xlfn.STDEV.P(B76:F80)</f>
        <v>1.2430460992093013E-2</v>
      </c>
    </row>
    <row r="79" spans="1:70" ht="15" customHeight="1" x14ac:dyDescent="0.25">
      <c r="A79" t="s">
        <v>205</v>
      </c>
      <c r="B79" s="31">
        <v>9.4999398763098958E-2</v>
      </c>
      <c r="C79" s="31">
        <v>0.1131062048245422</v>
      </c>
      <c r="D79" s="31">
        <v>9.8482529318315568E-2</v>
      </c>
      <c r="E79" s="31">
        <v>8.4154963890069184E-2</v>
      </c>
      <c r="F79" s="32"/>
      <c r="G79" s="32"/>
      <c r="H79" s="32"/>
    </row>
    <row r="80" spans="1:70" ht="15" customHeight="1" x14ac:dyDescent="0.25">
      <c r="A80" t="s">
        <v>206</v>
      </c>
      <c r="B80" s="1">
        <v>0.1179662361587958</v>
      </c>
      <c r="C80" s="1">
        <v>0.1164409016082671</v>
      </c>
      <c r="D80" s="1">
        <v>0.11151491910830545</v>
      </c>
      <c r="E80" s="1">
        <v>9.4770424226337788E-2</v>
      </c>
      <c r="F80" s="1">
        <v>0.10502713462539127</v>
      </c>
    </row>
    <row r="82" spans="1:21" ht="15" customHeight="1" x14ac:dyDescent="0.25">
      <c r="A82" s="8" t="s">
        <v>190</v>
      </c>
    </row>
    <row r="83" spans="1:21" ht="15" customHeight="1" x14ac:dyDescent="0.25">
      <c r="B83" t="s">
        <v>150</v>
      </c>
      <c r="C83" t="s">
        <v>151</v>
      </c>
      <c r="D83" t="s">
        <v>152</v>
      </c>
      <c r="E83" t="s">
        <v>153</v>
      </c>
      <c r="F83" t="s">
        <v>154</v>
      </c>
      <c r="G83" t="s">
        <v>155</v>
      </c>
      <c r="H83" t="s">
        <v>156</v>
      </c>
      <c r="I83" t="s">
        <v>157</v>
      </c>
      <c r="J83" t="s">
        <v>158</v>
      </c>
      <c r="K83" t="s">
        <v>159</v>
      </c>
      <c r="L83" t="s">
        <v>160</v>
      </c>
      <c r="M83" t="s">
        <v>161</v>
      </c>
      <c r="N83" t="s">
        <v>162</v>
      </c>
      <c r="O83" t="s">
        <v>163</v>
      </c>
      <c r="P83" t="s">
        <v>164</v>
      </c>
      <c r="Q83" t="s">
        <v>165</v>
      </c>
      <c r="R83" t="s">
        <v>166</v>
      </c>
      <c r="S83" t="s">
        <v>167</v>
      </c>
      <c r="T83" t="s">
        <v>168</v>
      </c>
      <c r="U83" t="s">
        <v>169</v>
      </c>
    </row>
    <row r="84" spans="1:21" ht="15" customHeight="1" x14ac:dyDescent="0.25">
      <c r="A84" t="s">
        <v>170</v>
      </c>
      <c r="B84" s="6"/>
      <c r="C84" s="6"/>
      <c r="D84" s="6"/>
      <c r="E84" s="6"/>
      <c r="F84" s="15"/>
      <c r="G84" s="14" t="s">
        <v>197</v>
      </c>
      <c r="H84" s="17"/>
      <c r="I84" s="17"/>
      <c r="J84" s="17"/>
      <c r="K84" s="18"/>
      <c r="L84" s="19" t="s">
        <v>197</v>
      </c>
      <c r="M84" s="24"/>
      <c r="N84" s="24"/>
      <c r="O84" s="25"/>
      <c r="P84" s="25"/>
      <c r="Q84" s="24"/>
      <c r="R84" s="25"/>
      <c r="S84" s="26" t="s">
        <v>198</v>
      </c>
    </row>
    <row r="85" spans="1:21" ht="15" customHeight="1" x14ac:dyDescent="0.25">
      <c r="A85" t="s">
        <v>171</v>
      </c>
      <c r="B85" s="7">
        <v>3.3339865334393051E-2</v>
      </c>
      <c r="C85" s="6"/>
      <c r="D85" s="6"/>
      <c r="E85" s="6"/>
      <c r="F85" s="15"/>
      <c r="G85" s="15" t="s">
        <v>193</v>
      </c>
      <c r="H85" s="17"/>
      <c r="I85" s="17"/>
      <c r="J85" s="17"/>
      <c r="K85" s="18"/>
      <c r="L85" s="19" t="s">
        <v>196</v>
      </c>
      <c r="M85" s="24"/>
      <c r="N85" s="24"/>
      <c r="O85" s="25"/>
      <c r="P85" s="26"/>
      <c r="Q85" s="24"/>
      <c r="R85" s="26"/>
      <c r="S85" s="26" t="s">
        <v>191</v>
      </c>
    </row>
    <row r="86" spans="1:21" ht="15" customHeight="1" x14ac:dyDescent="0.25">
      <c r="A86" t="s">
        <v>172</v>
      </c>
      <c r="B86" s="7">
        <v>6.4025145582030027E-2</v>
      </c>
      <c r="C86" s="7">
        <v>5.8812642514263824E-2</v>
      </c>
      <c r="D86" s="6"/>
      <c r="E86" s="6"/>
      <c r="F86" s="12">
        <f>AVERAGE(B85:D89)</f>
        <v>4.4079698895575614E-2</v>
      </c>
      <c r="G86" s="13">
        <f>_xlfn.STDEV.P(B85:D89,E88:F89)</f>
        <v>1.626085931813032E-2</v>
      </c>
      <c r="H86" s="17"/>
      <c r="I86" s="17"/>
      <c r="J86" s="17"/>
      <c r="K86" s="20">
        <f>AVERAGE(B85:D94,E88:I94,J93:K94)</f>
        <v>6.7026200888320522E-2</v>
      </c>
      <c r="L86" s="21">
        <f>_xlfn.STDEV.P(B85:D94,E88:I94,J93:K94)</f>
        <v>2.2458344119942623E-2</v>
      </c>
      <c r="M86" s="24"/>
      <c r="N86" s="24"/>
      <c r="O86" s="24"/>
      <c r="P86" s="27"/>
      <c r="Q86" s="24"/>
      <c r="R86" s="28">
        <f>AVERAGE(B85:J101,K94:R101)</f>
        <v>8.4495044589741469E-2</v>
      </c>
      <c r="S86" s="29">
        <f>_xlfn.STDEV.P(B85:J101,K94:R101)</f>
        <v>2.57132218128454E-2</v>
      </c>
      <c r="T86" s="8"/>
    </row>
    <row r="87" spans="1:21" ht="15" customHeight="1" x14ac:dyDescent="0.25">
      <c r="A87" t="s">
        <v>173</v>
      </c>
      <c r="B87" s="7">
        <v>3.4711538151756635E-2</v>
      </c>
      <c r="C87" s="7">
        <v>9.1981715866063865E-3</v>
      </c>
      <c r="D87" s="7">
        <v>5.9373104603426957E-2</v>
      </c>
      <c r="E87" s="6"/>
      <c r="F87" s="6"/>
      <c r="G87" s="6"/>
      <c r="H87" s="17"/>
      <c r="I87" s="18" t="s">
        <v>208</v>
      </c>
      <c r="J87" s="16">
        <f>MIN(B85:E94,F89:I94,J93:K94)</f>
        <v>9.1981715866063865E-3</v>
      </c>
      <c r="K87" s="18" t="s">
        <v>207</v>
      </c>
      <c r="L87" s="16">
        <f>MAX(B85:E94,F89:J94,K94)</f>
        <v>9.9502804057925109E-2</v>
      </c>
      <c r="M87" s="24"/>
      <c r="N87" s="24"/>
      <c r="O87" s="24"/>
      <c r="P87" s="24"/>
      <c r="Q87" s="24"/>
      <c r="R87" s="24"/>
      <c r="S87" s="24"/>
    </row>
    <row r="88" spans="1:21" ht="15" customHeight="1" x14ac:dyDescent="0.25">
      <c r="A88" t="s">
        <v>174</v>
      </c>
      <c r="B88" s="7">
        <v>4.0977438528268732E-2</v>
      </c>
      <c r="C88" s="7">
        <v>2.9375421556126619E-2</v>
      </c>
      <c r="D88" s="7">
        <v>6.125396120623007E-2</v>
      </c>
      <c r="E88" s="7">
        <v>3.1103975269891032E-2</v>
      </c>
      <c r="F88" s="6"/>
      <c r="G88" s="6"/>
      <c r="H88" s="17"/>
      <c r="I88" s="17"/>
      <c r="J88" s="17"/>
      <c r="K88" s="17"/>
      <c r="L88" s="17"/>
      <c r="M88" s="24"/>
      <c r="N88" s="24"/>
      <c r="O88" s="24"/>
      <c r="P88" s="24"/>
      <c r="Q88" s="24"/>
      <c r="R88" s="24"/>
      <c r="S88" s="24"/>
    </row>
    <row r="89" spans="1:21" ht="15" customHeight="1" x14ac:dyDescent="0.25">
      <c r="A89" t="s">
        <v>175</v>
      </c>
      <c r="B89" s="7">
        <v>4.1711796369370183E-2</v>
      </c>
      <c r="C89" s="7">
        <v>3.2197939132583071E-2</v>
      </c>
      <c r="D89" s="7">
        <v>6.3979362181851823E-2</v>
      </c>
      <c r="E89" s="7">
        <v>3.7313129000813544E-2</v>
      </c>
      <c r="F89" s="7">
        <v>2.0766839746850816E-2</v>
      </c>
      <c r="G89" s="6"/>
      <c r="H89" s="17"/>
      <c r="I89" s="17"/>
      <c r="J89" s="17"/>
      <c r="K89" s="17"/>
      <c r="L89" s="17"/>
      <c r="M89" s="24"/>
      <c r="N89" s="24"/>
      <c r="O89" s="24"/>
      <c r="P89" s="24"/>
      <c r="Q89" s="24"/>
      <c r="R89" s="24"/>
      <c r="S89" s="24"/>
    </row>
    <row r="90" spans="1:21" ht="15" customHeight="1" x14ac:dyDescent="0.25">
      <c r="A90" t="s">
        <v>176</v>
      </c>
      <c r="B90" s="16">
        <v>9.9502804057925109E-2</v>
      </c>
      <c r="C90" s="16">
        <v>7.9552901691506972E-2</v>
      </c>
      <c r="D90" s="16">
        <v>8.0550644667526788E-2</v>
      </c>
      <c r="E90" s="16">
        <v>8.2619022437291648E-2</v>
      </c>
      <c r="F90" s="16">
        <v>7.9725487733911471E-2</v>
      </c>
      <c r="G90" s="16">
        <v>8.2810489803803539E-2</v>
      </c>
      <c r="H90" s="6"/>
      <c r="I90" s="6"/>
      <c r="J90" s="6"/>
      <c r="K90" s="15"/>
      <c r="L90" s="14" t="s">
        <v>192</v>
      </c>
      <c r="M90" s="24"/>
      <c r="N90" s="24"/>
      <c r="O90" s="24"/>
      <c r="P90" s="24"/>
      <c r="Q90" s="24"/>
      <c r="R90" s="24"/>
      <c r="S90" s="24"/>
    </row>
    <row r="91" spans="1:21" ht="15" customHeight="1" x14ac:dyDescent="0.25">
      <c r="A91" t="s">
        <v>177</v>
      </c>
      <c r="B91" s="16">
        <v>9.4754510639844317E-2</v>
      </c>
      <c r="C91" s="16">
        <v>9.06915964993774E-2</v>
      </c>
      <c r="D91" s="16">
        <v>8.967424604094909E-2</v>
      </c>
      <c r="E91" s="16">
        <v>9.3220542596330724E-2</v>
      </c>
      <c r="F91" s="16">
        <v>8.5252725015718775E-2</v>
      </c>
      <c r="G91" s="16">
        <v>9.3541953698076052E-2</v>
      </c>
      <c r="H91" s="7">
        <v>7.4485016690709005E-2</v>
      </c>
      <c r="I91" s="6"/>
      <c r="J91" s="6"/>
      <c r="K91" s="15"/>
      <c r="L91" s="14" t="s">
        <v>194</v>
      </c>
      <c r="M91" s="24"/>
      <c r="N91" s="24"/>
      <c r="O91" s="24"/>
      <c r="P91" s="24"/>
      <c r="Q91" s="24"/>
      <c r="R91" s="24"/>
      <c r="S91" s="24"/>
    </row>
    <row r="92" spans="1:21" ht="15" customHeight="1" x14ac:dyDescent="0.25">
      <c r="A92" t="s">
        <v>178</v>
      </c>
      <c r="B92" s="16">
        <v>9.9302446798003222E-2</v>
      </c>
      <c r="C92" s="16">
        <v>8.0656042368342298E-2</v>
      </c>
      <c r="D92" s="16">
        <v>8.0808538286105486E-2</v>
      </c>
      <c r="E92" s="16">
        <v>8.2419789409250238E-2</v>
      </c>
      <c r="F92" s="16">
        <v>8.420594919269947E-2</v>
      </c>
      <c r="G92" s="16">
        <v>8.7723340755672105E-2</v>
      </c>
      <c r="H92" s="7">
        <v>3.5143405759178514E-2</v>
      </c>
      <c r="I92" s="7">
        <v>8.0729507240690099E-2</v>
      </c>
      <c r="J92" s="6"/>
      <c r="K92" s="12">
        <f>AVERAGE(H91:I94,J93:K94)</f>
        <v>5.7597402106125184E-2</v>
      </c>
      <c r="L92" s="13">
        <f>_xlfn.STDEV.P(H91:I94,J93:K94)</f>
        <v>1.7394274471540495E-2</v>
      </c>
      <c r="M92" s="24"/>
      <c r="N92" s="24"/>
      <c r="O92" s="24"/>
      <c r="P92" s="24"/>
      <c r="Q92" s="24"/>
      <c r="R92" s="24"/>
      <c r="S92" s="24"/>
    </row>
    <row r="93" spans="1:21" ht="15" customHeight="1" x14ac:dyDescent="0.25">
      <c r="A93" t="s">
        <v>179</v>
      </c>
      <c r="B93" s="16">
        <v>8.7014504714167842E-2</v>
      </c>
      <c r="C93" s="16">
        <v>7.0025051732433494E-2</v>
      </c>
      <c r="D93" s="16">
        <v>7.3763327952256874E-2</v>
      </c>
      <c r="E93" s="16">
        <v>7.1250808235436405E-2</v>
      </c>
      <c r="F93" s="16">
        <v>6.8849010513101661E-2</v>
      </c>
      <c r="G93" s="16">
        <v>6.9541542722718772E-2</v>
      </c>
      <c r="H93" s="7">
        <v>5.5065116025968246E-2</v>
      </c>
      <c r="I93" s="7">
        <v>5.5882102918310028E-2</v>
      </c>
      <c r="J93" s="7">
        <v>5.6026268525839168E-2</v>
      </c>
      <c r="K93" s="6"/>
      <c r="L93" s="6"/>
      <c r="M93" s="24"/>
      <c r="N93" s="24"/>
      <c r="O93" s="24"/>
      <c r="P93" s="24"/>
      <c r="Q93" s="24"/>
      <c r="R93" s="24"/>
      <c r="S93" s="24"/>
    </row>
    <row r="94" spans="1:21" ht="15" customHeight="1" x14ac:dyDescent="0.25">
      <c r="A94" t="s">
        <v>180</v>
      </c>
      <c r="B94" s="16">
        <v>9.4417587717132087E-2</v>
      </c>
      <c r="C94" s="16">
        <v>7.6492124290287247E-2</v>
      </c>
      <c r="D94" s="16">
        <v>7.8357887041947391E-2</v>
      </c>
      <c r="E94" s="16">
        <v>7.5626578246153084E-2</v>
      </c>
      <c r="F94" s="16">
        <v>7.7416728237370502E-2</v>
      </c>
      <c r="G94" s="16">
        <v>8.2558513936575637E-2</v>
      </c>
      <c r="H94" s="7">
        <v>2.7778995391808711E-2</v>
      </c>
      <c r="I94" s="7">
        <v>8.3452511850484634E-2</v>
      </c>
      <c r="J94" s="7">
        <v>4.6585163426919061E-2</v>
      </c>
      <c r="K94" s="7">
        <v>6.082593323134429E-2</v>
      </c>
      <c r="L94" s="6"/>
      <c r="M94" s="24"/>
      <c r="N94" s="24"/>
      <c r="O94" s="24"/>
      <c r="P94" s="24"/>
      <c r="Q94" s="24"/>
      <c r="R94" s="24"/>
      <c r="S94" s="24"/>
    </row>
    <row r="95" spans="1:21" ht="15" customHeight="1" x14ac:dyDescent="0.25">
      <c r="A95" t="s">
        <v>181</v>
      </c>
      <c r="B95" s="23">
        <v>0.11512121669495902</v>
      </c>
      <c r="C95" s="23">
        <v>0.11864817116906597</v>
      </c>
      <c r="D95" s="23">
        <v>9.1588655504831806E-2</v>
      </c>
      <c r="E95" s="23">
        <v>0.11957222763271567</v>
      </c>
      <c r="F95" s="23">
        <v>0.10922734792709557</v>
      </c>
      <c r="G95" s="23">
        <v>0.11556250768242866</v>
      </c>
      <c r="H95" s="23">
        <v>0.11853344495500957</v>
      </c>
      <c r="I95" s="23">
        <v>0.11397024197452764</v>
      </c>
      <c r="J95" s="23">
        <v>0.11085232318244748</v>
      </c>
      <c r="K95" s="23">
        <v>0.10057082037587131</v>
      </c>
      <c r="L95" s="23">
        <v>9.8149514408641544E-2</v>
      </c>
      <c r="M95" s="6"/>
      <c r="N95" s="6"/>
      <c r="O95" s="6"/>
      <c r="P95" s="15"/>
      <c r="Q95" s="14" t="s">
        <v>197</v>
      </c>
      <c r="R95" s="24"/>
      <c r="S95" s="24"/>
    </row>
    <row r="96" spans="1:21" ht="15" customHeight="1" x14ac:dyDescent="0.25">
      <c r="A96" t="s">
        <v>182</v>
      </c>
      <c r="B96" s="23">
        <v>0.12419289477011836</v>
      </c>
      <c r="C96" s="23">
        <v>0.1028446102077306</v>
      </c>
      <c r="D96" s="23">
        <v>0.10580131946565378</v>
      </c>
      <c r="E96" s="23">
        <v>0.10822357800299014</v>
      </c>
      <c r="F96" s="23">
        <v>0.11090606380185093</v>
      </c>
      <c r="G96" s="23">
        <v>0.1127225482123111</v>
      </c>
      <c r="H96" s="23">
        <v>9.6003656727168415E-2</v>
      </c>
      <c r="I96" s="23">
        <v>0.11206532761088815</v>
      </c>
      <c r="J96" s="23">
        <v>0.10897330048789511</v>
      </c>
      <c r="K96" s="23">
        <v>9.076420219666495E-2</v>
      </c>
      <c r="L96" s="23">
        <v>0.10147382955321342</v>
      </c>
      <c r="M96" s="7">
        <v>6.6810824971479346E-2</v>
      </c>
      <c r="N96" s="6"/>
      <c r="O96" s="6"/>
      <c r="P96" s="15"/>
      <c r="Q96" s="14" t="s">
        <v>195</v>
      </c>
      <c r="R96" s="24"/>
      <c r="S96" s="24"/>
    </row>
    <row r="97" spans="1:20" ht="15" customHeight="1" x14ac:dyDescent="0.25">
      <c r="A97" t="s">
        <v>183</v>
      </c>
      <c r="B97" s="23">
        <v>0.11595954086562107</v>
      </c>
      <c r="C97" s="23">
        <v>0.10895636081870921</v>
      </c>
      <c r="D97" s="23">
        <v>9.8456853059094282E-2</v>
      </c>
      <c r="E97" s="23">
        <v>0.11495202942332858</v>
      </c>
      <c r="F97" s="23">
        <v>0.11327414420947725</v>
      </c>
      <c r="G97" s="23">
        <v>0.1173145207228538</v>
      </c>
      <c r="H97" s="23">
        <v>0.10068613806474867</v>
      </c>
      <c r="I97" s="23">
        <v>9.665277465690264E-2</v>
      </c>
      <c r="J97" s="23">
        <v>0.10535171137866048</v>
      </c>
      <c r="K97" s="23">
        <v>9.8153391138930915E-2</v>
      </c>
      <c r="L97" s="23">
        <v>9.4080691366468391E-2</v>
      </c>
      <c r="M97" s="7">
        <v>7.3274485901581698E-2</v>
      </c>
      <c r="N97" s="7">
        <v>8.50885214201621E-2</v>
      </c>
      <c r="O97" s="6"/>
      <c r="P97" s="12">
        <f>AVERAGE(M96:N98,O98)</f>
        <v>6.8672386015507778E-2</v>
      </c>
      <c r="Q97" s="13">
        <f>_xlfn.STDEV.P(M96:O98)</f>
        <v>1.784345114500294E-2</v>
      </c>
      <c r="R97" s="24"/>
      <c r="S97" s="24"/>
    </row>
    <row r="98" spans="1:20" ht="15" customHeight="1" x14ac:dyDescent="0.25">
      <c r="A98" t="s">
        <v>184</v>
      </c>
      <c r="B98" s="23">
        <v>0.1214684483742261</v>
      </c>
      <c r="C98" s="23">
        <v>0.11009766174298803</v>
      </c>
      <c r="D98" s="23">
        <v>0.10293029190675534</v>
      </c>
      <c r="E98" s="23">
        <v>0.11516090327643685</v>
      </c>
      <c r="F98" s="23">
        <v>0.11118154211126331</v>
      </c>
      <c r="G98" s="23">
        <v>0.11234285767966035</v>
      </c>
      <c r="H98" s="23">
        <v>0.10637706100498068</v>
      </c>
      <c r="I98" s="23">
        <v>0.10492997884137766</v>
      </c>
      <c r="J98" s="23">
        <v>0.11127995183418855</v>
      </c>
      <c r="K98" s="23">
        <v>9.4441636173092036E-2</v>
      </c>
      <c r="L98" s="23">
        <v>0.10684098179197006</v>
      </c>
      <c r="M98" s="7">
        <v>6.8545383563492115E-2</v>
      </c>
      <c r="N98" s="7">
        <v>8.5944841173338948E-2</v>
      </c>
      <c r="O98" s="7">
        <v>3.2370259062992464E-2</v>
      </c>
      <c r="P98" s="20">
        <f>AVERAGE(M96:O99,P99)</f>
        <v>8.0648042093227471E-2</v>
      </c>
      <c r="Q98" s="21">
        <f>_xlfn.STDEV.P(M96:O99,P99)</f>
        <v>2.0271689446821371E-2</v>
      </c>
      <c r="R98" s="25" t="s">
        <v>201</v>
      </c>
      <c r="S98" s="24"/>
    </row>
    <row r="99" spans="1:20" ht="15" customHeight="1" x14ac:dyDescent="0.25">
      <c r="A99" t="s">
        <v>185</v>
      </c>
      <c r="B99" s="23">
        <v>0.10916320545519151</v>
      </c>
      <c r="C99" s="23">
        <v>0.10169645031756455</v>
      </c>
      <c r="D99" s="23">
        <v>8.8046971582326036E-2</v>
      </c>
      <c r="E99" s="23">
        <v>0.10539428677294538</v>
      </c>
      <c r="F99" s="23">
        <v>0.10254030283867956</v>
      </c>
      <c r="G99" s="23">
        <v>0.10735387232114589</v>
      </c>
      <c r="H99" s="23">
        <v>9.8126064473083252E-2</v>
      </c>
      <c r="I99" s="23">
        <v>0.10840006336800438</v>
      </c>
      <c r="J99" s="23">
        <v>9.4457799858189986E-2</v>
      </c>
      <c r="K99" s="23">
        <v>8.2939635428054895E-2</v>
      </c>
      <c r="L99" s="23">
        <v>9.357926203632784E-2</v>
      </c>
      <c r="M99" s="16">
        <v>9.3144748723559226E-2</v>
      </c>
      <c r="N99" s="16">
        <v>0.10270801400670725</v>
      </c>
      <c r="O99" s="16">
        <v>9.8957079350346533E-2</v>
      </c>
      <c r="P99" s="16">
        <v>9.963626275861491E-2</v>
      </c>
      <c r="Q99" s="17"/>
      <c r="R99" s="24"/>
      <c r="S99" s="24"/>
    </row>
    <row r="100" spans="1:20" ht="15" customHeight="1" x14ac:dyDescent="0.25">
      <c r="A100" t="s">
        <v>186</v>
      </c>
      <c r="B100" s="23">
        <v>8.1702104900909303E-2</v>
      </c>
      <c r="C100" s="23">
        <v>7.5825711133569867E-2</v>
      </c>
      <c r="D100" s="23">
        <v>7.4867565218880883E-2</v>
      </c>
      <c r="E100" s="23">
        <v>7.6993634656417356E-2</v>
      </c>
      <c r="F100" s="23">
        <v>8.4166668536006364E-2</v>
      </c>
      <c r="G100" s="23">
        <v>8.8408166634891594E-2</v>
      </c>
      <c r="H100" s="23">
        <v>7.5108337303685366E-2</v>
      </c>
      <c r="I100" s="23">
        <v>8.3610172653655737E-2</v>
      </c>
      <c r="J100" s="23">
        <v>6.7736032463032447E-2</v>
      </c>
      <c r="K100" s="23">
        <v>7.342028912644781E-2</v>
      </c>
      <c r="L100" s="23">
        <v>6.4736693529658135E-2</v>
      </c>
      <c r="M100" s="23">
        <v>8.7148037468488135E-2</v>
      </c>
      <c r="N100" s="23">
        <v>9.6485646601948555E-2</v>
      </c>
      <c r="O100" s="23">
        <v>8.2496242811541567E-2</v>
      </c>
      <c r="P100" s="23">
        <v>9.0238405656600199E-2</v>
      </c>
      <c r="Q100" s="23">
        <v>8.1259723770273823E-2</v>
      </c>
      <c r="R100" s="24"/>
      <c r="S100" s="24"/>
    </row>
    <row r="101" spans="1:20" ht="15" customHeight="1" x14ac:dyDescent="0.25">
      <c r="A101" t="s">
        <v>187</v>
      </c>
      <c r="B101" s="23">
        <v>9.7763372291521614E-2</v>
      </c>
      <c r="C101" s="23">
        <v>8.5170336435012803E-2</v>
      </c>
      <c r="D101" s="23">
        <v>9.423054960952984E-2</v>
      </c>
      <c r="E101" s="23">
        <v>8.6324622436846521E-2</v>
      </c>
      <c r="F101" s="23">
        <v>9.7601648860262374E-2</v>
      </c>
      <c r="G101" s="23">
        <v>0.10021475837657495</v>
      </c>
      <c r="H101" s="23">
        <v>9.6362779990400771E-2</v>
      </c>
      <c r="I101" s="23">
        <v>9.2744500474952807E-2</v>
      </c>
      <c r="J101" s="23">
        <v>9.7313920868141432E-2</v>
      </c>
      <c r="K101" s="23">
        <v>8.156777176972535E-2</v>
      </c>
      <c r="L101" s="23">
        <v>0.10064476696126878</v>
      </c>
      <c r="M101" s="23">
        <v>0.12531808815774809</v>
      </c>
      <c r="N101" s="23">
        <v>0.11941983824176654</v>
      </c>
      <c r="O101" s="23">
        <v>9.4233737388894914E-2</v>
      </c>
      <c r="P101" s="23">
        <v>9.5204561093490958E-2</v>
      </c>
      <c r="Q101" s="23">
        <v>9.8482529318315568E-2</v>
      </c>
      <c r="R101" s="23">
        <v>8.4154963890069184E-2</v>
      </c>
      <c r="S101" s="24"/>
    </row>
    <row r="102" spans="1:20" ht="15" customHeight="1" x14ac:dyDescent="0.25">
      <c r="A102" t="s">
        <v>188</v>
      </c>
      <c r="B102" s="1">
        <v>0.11340910667387914</v>
      </c>
      <c r="C102" s="1">
        <v>0.10772661641017116</v>
      </c>
      <c r="D102" s="1">
        <v>0.10646912127621339</v>
      </c>
      <c r="E102" s="1">
        <v>0.10929718018848067</v>
      </c>
      <c r="F102" s="1">
        <v>0.11099684352354251</v>
      </c>
      <c r="G102" s="1">
        <v>0.11776594268648097</v>
      </c>
      <c r="H102" s="1">
        <v>0.12086406679414316</v>
      </c>
      <c r="I102" s="1">
        <v>0.1107754064065178</v>
      </c>
      <c r="J102" s="1">
        <v>0.11660475641197911</v>
      </c>
      <c r="K102" s="1">
        <v>0.115779217816547</v>
      </c>
      <c r="L102" s="1">
        <v>0.11269367482162673</v>
      </c>
      <c r="M102" s="1">
        <v>0.11492940228452965</v>
      </c>
      <c r="N102" s="1">
        <v>0.12856540004346309</v>
      </c>
      <c r="O102" s="1">
        <v>0.10584701183935571</v>
      </c>
      <c r="P102" s="1">
        <v>0.11817924498768655</v>
      </c>
      <c r="Q102" s="1">
        <v>0.12076782738394469</v>
      </c>
      <c r="R102" s="1">
        <v>9.2004936603475918E-2</v>
      </c>
      <c r="S102" s="1">
        <v>0.10778167056661732</v>
      </c>
    </row>
    <row r="103" spans="1:20" ht="15" customHeight="1" x14ac:dyDescent="0.25">
      <c r="A103" t="s">
        <v>189</v>
      </c>
      <c r="B103" s="1">
        <v>0.13789140711480469</v>
      </c>
      <c r="C103" s="1">
        <v>0.12048210319123294</v>
      </c>
      <c r="D103" s="1">
        <v>0.10980523627929395</v>
      </c>
      <c r="E103" s="1">
        <v>0.12546014879848388</v>
      </c>
      <c r="F103" s="1">
        <v>0.12735959557143595</v>
      </c>
      <c r="G103" s="1">
        <v>0.12726243674595239</v>
      </c>
      <c r="H103" s="1">
        <v>0.11135410008026926</v>
      </c>
      <c r="I103" s="1">
        <v>0.11415097394093913</v>
      </c>
      <c r="J103" s="1">
        <v>0.11152084460051076</v>
      </c>
      <c r="K103" s="1">
        <v>0.10566868902666969</v>
      </c>
      <c r="L103" s="1">
        <v>0.11392053458712147</v>
      </c>
      <c r="M103" s="1">
        <v>0.12325243159511835</v>
      </c>
      <c r="N103" s="1">
        <v>0.11862772676718719</v>
      </c>
      <c r="O103" s="1">
        <v>0.10724624342966152</v>
      </c>
      <c r="P103" s="1">
        <v>0.11081680867865078</v>
      </c>
      <c r="Q103" s="1">
        <v>0.10226201083266616</v>
      </c>
      <c r="R103" s="1">
        <v>9.7535911849199644E-2</v>
      </c>
      <c r="S103" s="1">
        <v>0.10227259868416527</v>
      </c>
      <c r="T103" s="1">
        <v>7.9752619369386102E-2</v>
      </c>
    </row>
  </sheetData>
  <pageMargins left="0.7" right="0.7" top="0.78740157499999996" bottom="0.78740157499999996" header="0.3" footer="0.3"/>
  <pageSetup paperSize="9" fitToWidth="0"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RowHeight="15" customHeight="1" x14ac:dyDescent="0.25"/>
  <cols>
    <col min="1" max="1" width="150" customWidth="1"/>
    <col min="2" max="5" width="41" customWidth="1"/>
    <col min="6" max="7" width="51" customWidth="1"/>
    <col min="8" max="8" width="41" customWidth="1"/>
    <col min="9" max="9" width="50" customWidth="1"/>
    <col min="10" max="11" width="43" customWidth="1"/>
    <col min="12" max="12" width="49" customWidth="1"/>
    <col min="13" max="15" width="41" customWidth="1"/>
    <col min="16" max="19" width="49" customWidth="1"/>
    <col min="20" max="26" width="47" customWidth="1"/>
    <col min="27" max="29" width="45" customWidth="1"/>
    <col min="30" max="32" width="47" customWidth="1"/>
    <col min="33" max="35" width="37" customWidth="1"/>
    <col min="36" max="39" width="41" customWidth="1"/>
    <col min="40" max="41" width="39" customWidth="1"/>
    <col min="42" max="44" width="43" customWidth="1"/>
    <col min="45" max="45" width="50" customWidth="1"/>
    <col min="46" max="49" width="39" customWidth="1"/>
    <col min="50" max="51" width="43" customWidth="1"/>
    <col min="52" max="54" width="49" customWidth="1"/>
    <col min="55" max="57" width="39" customWidth="1"/>
    <col min="58" max="60" width="40" customWidth="1"/>
    <col min="61" max="62" width="37" customWidth="1"/>
    <col min="63" max="64" width="39" customWidth="1"/>
    <col min="65" max="70" width="45" customWidth="1"/>
    <col min="71" max="256" width="14.21875" customWidth="1"/>
  </cols>
  <sheetData>
    <row r="1" spans="1:1" ht="22.95" customHeight="1" x14ac:dyDescent="0.25">
      <c r="A1" s="2" t="s">
        <v>140</v>
      </c>
    </row>
    <row r="2" spans="1:1" ht="43.05" customHeight="1" x14ac:dyDescent="0.25">
      <c r="A2" s="2" t="s">
        <v>1</v>
      </c>
    </row>
    <row r="3" spans="1:1" ht="15" customHeight="1" x14ac:dyDescent="0.25">
      <c r="A3" s="2"/>
    </row>
    <row r="4" spans="1:1" ht="33" customHeight="1" x14ac:dyDescent="0.25">
      <c r="A4" s="2" t="s">
        <v>141</v>
      </c>
    </row>
    <row r="5" spans="1:1" ht="33" customHeight="1" x14ac:dyDescent="0.25">
      <c r="A5" s="2" t="s">
        <v>142</v>
      </c>
    </row>
    <row r="6" spans="1:1" ht="63" customHeight="1" x14ac:dyDescent="0.25">
      <c r="A6" s="3" t="s">
        <v>0</v>
      </c>
    </row>
  </sheetData>
  <pageMargins left="0.7" right="0.7" top="0.78740157499999996" bottom="0.78740157499999996" header="0.3" footer="0.3"/>
  <pageSetup paperSize="9" fitToWidth="0" fitToHeight="0" orientation="portrait"/>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MatrixOutput</vt:lpstr>
      <vt:lpstr>Caption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veren</dc:creator>
  <cp:lastModifiedBy>veren</cp:lastModifiedBy>
  <dcterms:created xsi:type="dcterms:W3CDTF">2021-12-14T13:43:38Z</dcterms:created>
  <dcterms:modified xsi:type="dcterms:W3CDTF">2022-01-01T20:05:27Z</dcterms:modified>
</cp:coreProperties>
</file>